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LU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X30" i="12" l="1"/>
  <c r="X27" i="7"/>
  <c r="Y25" i="12"/>
  <c r="Y21" i="12"/>
  <c r="X21" i="14"/>
  <c r="Y17" i="7"/>
  <c r="Y15" i="7"/>
  <c r="X15" i="7"/>
  <c r="Y11" i="13"/>
  <c r="X11" i="12"/>
  <c r="Y7" i="13"/>
  <c r="X7" i="12"/>
  <c r="X4" i="7"/>
  <c r="Y31" i="12"/>
  <c r="Y30" i="12"/>
  <c r="X29" i="12"/>
  <c r="Y27" i="8"/>
  <c r="Y26" i="12"/>
  <c r="X26" i="12"/>
  <c r="Y23" i="12"/>
  <c r="Y22" i="12"/>
  <c r="X22" i="12"/>
  <c r="Y19" i="12"/>
  <c r="Y18" i="10"/>
  <c r="X17" i="8"/>
  <c r="Y15" i="8"/>
  <c r="X16" i="10"/>
  <c r="X14" i="10"/>
  <c r="X12" i="12"/>
  <c r="Y10" i="12"/>
  <c r="X8" i="12"/>
  <c r="Y6" i="12"/>
  <c r="X6" i="10"/>
  <c r="Y32" i="13"/>
  <c r="X32" i="10"/>
  <c r="X31" i="13"/>
  <c r="Y30" i="10"/>
  <c r="X30" i="10"/>
  <c r="X27" i="9"/>
  <c r="X26" i="10"/>
  <c r="X25" i="13"/>
  <c r="Y23" i="13"/>
  <c r="X22" i="10"/>
  <c r="X21" i="13"/>
  <c r="Y17" i="9"/>
  <c r="Y15" i="9"/>
  <c r="X15" i="9"/>
  <c r="Y14" i="10"/>
  <c r="X13" i="13"/>
  <c r="Y12" i="13"/>
  <c r="X12" i="10"/>
  <c r="Y10" i="13"/>
  <c r="X9" i="13"/>
  <c r="Y8" i="13"/>
  <c r="X8" i="10"/>
  <c r="Y6" i="13"/>
  <c r="X4" i="9"/>
  <c r="X28" i="10"/>
  <c r="X25" i="10"/>
  <c r="X24" i="10"/>
  <c r="Y22" i="10"/>
  <c r="X20" i="10"/>
  <c r="X18" i="10"/>
  <c r="X13" i="10"/>
  <c r="Y11" i="10"/>
  <c r="Y10" i="10"/>
  <c r="X10" i="10"/>
  <c r="Y7" i="10"/>
  <c r="Y6" i="10"/>
  <c r="Y31" i="14"/>
  <c r="Y31" i="17" s="1"/>
  <c r="X31" i="14"/>
  <c r="X31" i="17" s="1"/>
  <c r="X29" i="14"/>
  <c r="Y24" i="14"/>
  <c r="Y24" i="17" s="1"/>
  <c r="X24" i="14"/>
  <c r="X24" i="17" s="1"/>
  <c r="Y22" i="14"/>
  <c r="Y22" i="17" s="1"/>
  <c r="X22" i="14"/>
  <c r="X22" i="17" s="1"/>
  <c r="Y20" i="14"/>
  <c r="Y19" i="14"/>
  <c r="X17" i="11"/>
  <c r="Y15" i="11"/>
  <c r="X15" i="11"/>
  <c r="Y10" i="14"/>
  <c r="Y10" i="17" s="1"/>
  <c r="Y9" i="14"/>
  <c r="Y9" i="17" s="1"/>
  <c r="X9" i="14"/>
  <c r="X9" i="17" s="1"/>
  <c r="Y7" i="14"/>
  <c r="Y6" i="14"/>
  <c r="X4" i="11"/>
  <c r="Y32" i="12"/>
  <c r="X32" i="12"/>
  <c r="Y28" i="12"/>
  <c r="X28" i="12"/>
  <c r="Y24" i="12"/>
  <c r="X24" i="12"/>
  <c r="Y20" i="12"/>
  <c r="X20" i="12"/>
  <c r="X18" i="12"/>
  <c r="Y12" i="12"/>
  <c r="X10" i="12"/>
  <c r="Y8" i="12"/>
  <c r="X6" i="12"/>
  <c r="Y31" i="13"/>
  <c r="X29" i="13"/>
  <c r="Y26" i="13"/>
  <c r="X26" i="13"/>
  <c r="X24" i="13"/>
  <c r="Y22" i="13"/>
  <c r="X20" i="13"/>
  <c r="Y18" i="13"/>
  <c r="X18" i="13"/>
  <c r="X12" i="13"/>
  <c r="X10" i="13"/>
  <c r="X8" i="13"/>
  <c r="X6" i="13"/>
  <c r="Y32" i="14"/>
  <c r="Y32" i="17" s="1"/>
  <c r="X32" i="14"/>
  <c r="X32" i="17" s="1"/>
  <c r="Y30" i="14"/>
  <c r="Y28" i="14"/>
  <c r="X28" i="14"/>
  <c r="Y26" i="14"/>
  <c r="Y26" i="17" s="1"/>
  <c r="X26" i="14"/>
  <c r="X26" i="17" s="1"/>
  <c r="Y25" i="14"/>
  <c r="Y25" i="17" s="1"/>
  <c r="X25" i="14"/>
  <c r="X25" i="17" s="1"/>
  <c r="Y23" i="14"/>
  <c r="Y23" i="17" s="1"/>
  <c r="X23" i="14"/>
  <c r="X23" i="17" s="1"/>
  <c r="X20" i="14"/>
  <c r="Y16" i="14"/>
  <c r="X16" i="14"/>
  <c r="X15" i="14" s="1"/>
  <c r="X15" i="17" s="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X10" i="14"/>
  <c r="X10" i="17" s="1"/>
  <c r="Y8" i="14"/>
  <c r="X8" i="14"/>
  <c r="X6" i="14"/>
  <c r="X5" i="14"/>
  <c r="Y31" i="24"/>
  <c r="X30" i="25"/>
  <c r="Y27" i="18"/>
  <c r="Y26" i="24"/>
  <c r="Y23" i="23"/>
  <c r="X23" i="23"/>
  <c r="Y18" i="24"/>
  <c r="Y15" i="18"/>
  <c r="X15" i="18"/>
  <c r="Y11" i="23"/>
  <c r="Y7" i="23"/>
  <c r="X14" i="18"/>
  <c r="X14" i="24" s="1"/>
  <c r="Y4" i="18"/>
  <c r="Y3" i="18" s="1"/>
  <c r="Y16" i="23" s="1"/>
  <c r="Y15" i="23" s="1"/>
  <c r="X31" i="23"/>
  <c r="Y29" i="23"/>
  <c r="X29" i="23"/>
  <c r="X26" i="23"/>
  <c r="Y24" i="23"/>
  <c r="X24" i="23"/>
  <c r="X22" i="23"/>
  <c r="Y20" i="23"/>
  <c r="X20" i="23"/>
  <c r="Y19" i="23"/>
  <c r="X15" i="19"/>
  <c r="Y15" i="19"/>
  <c r="Y14" i="21"/>
  <c r="X11" i="21"/>
  <c r="Y10" i="23"/>
  <c r="Y8" i="23"/>
  <c r="X7" i="23"/>
  <c r="Y6" i="23"/>
  <c r="X31" i="21"/>
  <c r="Y30" i="21"/>
  <c r="X30" i="21"/>
  <c r="X26" i="24"/>
  <c r="Y25" i="21"/>
  <c r="X25" i="24"/>
  <c r="Y23" i="24"/>
  <c r="X22" i="24"/>
  <c r="Y21" i="21"/>
  <c r="X21" i="21"/>
  <c r="Y13" i="21"/>
  <c r="Y11" i="24"/>
  <c r="X10" i="24"/>
  <c r="Y9" i="21"/>
  <c r="Y7" i="21"/>
  <c r="X6" i="24"/>
  <c r="Y5" i="21"/>
  <c r="Y31" i="21"/>
  <c r="X29" i="21"/>
  <c r="Y23" i="21"/>
  <c r="X23" i="21"/>
  <c r="X19" i="21"/>
  <c r="X13" i="21"/>
  <c r="Y11" i="21"/>
  <c r="Y10" i="21"/>
  <c r="X9" i="21"/>
  <c r="X7" i="21"/>
  <c r="X5" i="21"/>
  <c r="Y31" i="25"/>
  <c r="Y31" i="28" s="1"/>
  <c r="X31" i="25"/>
  <c r="X31" i="28" s="1"/>
  <c r="X29" i="25"/>
  <c r="X24" i="25"/>
  <c r="X24" i="28" s="1"/>
  <c r="Y22" i="25"/>
  <c r="Y22" i="28" s="1"/>
  <c r="Y21" i="25"/>
  <c r="X21" i="25"/>
  <c r="Y20" i="25"/>
  <c r="Y18" i="25"/>
  <c r="X17" i="22"/>
  <c r="Y15" i="22"/>
  <c r="X15" i="22"/>
  <c r="Y11" i="25"/>
  <c r="Y11" i="28" s="1"/>
  <c r="Y10" i="25"/>
  <c r="Y10" i="28" s="1"/>
  <c r="X10" i="25"/>
  <c r="X10" i="28" s="1"/>
  <c r="Y9" i="25"/>
  <c r="Y9" i="28" s="1"/>
  <c r="Y6" i="25"/>
  <c r="X6" i="25"/>
  <c r="Y32" i="23"/>
  <c r="Y31" i="23"/>
  <c r="Y28" i="23"/>
  <c r="Y25" i="23"/>
  <c r="X25" i="23"/>
  <c r="Y21" i="23"/>
  <c r="X21" i="23"/>
  <c r="X19" i="23"/>
  <c r="Y13" i="23"/>
  <c r="X13" i="23"/>
  <c r="Y12" i="23"/>
  <c r="Y9" i="23"/>
  <c r="X9" i="23"/>
  <c r="Y5" i="23"/>
  <c r="X5" i="23"/>
  <c r="X31" i="24"/>
  <c r="Y30" i="24"/>
  <c r="Y29" i="24"/>
  <c r="X29" i="24"/>
  <c r="Y25" i="24"/>
  <c r="X23" i="24"/>
  <c r="Y22" i="24"/>
  <c r="Y21" i="24"/>
  <c r="X19" i="24"/>
  <c r="Y13" i="24"/>
  <c r="X13" i="24"/>
  <c r="X11" i="24"/>
  <c r="Y10" i="24"/>
  <c r="Y9" i="24"/>
  <c r="X9" i="24"/>
  <c r="Y7" i="24"/>
  <c r="X7" i="24"/>
  <c r="Y6" i="24"/>
  <c r="Y5" i="24"/>
  <c r="X5" i="24"/>
  <c r="Y32" i="25"/>
  <c r="Y32" i="28" s="1"/>
  <c r="X32" i="25"/>
  <c r="X32" i="28" s="1"/>
  <c r="Y30" i="25"/>
  <c r="Y29" i="25"/>
  <c r="Y26" i="25"/>
  <c r="Y26" i="28" s="1"/>
  <c r="X26" i="25"/>
  <c r="X26" i="28" s="1"/>
  <c r="Y25" i="25"/>
  <c r="Y25" i="28" s="1"/>
  <c r="X25" i="25"/>
  <c r="X25" i="28" s="1"/>
  <c r="Y24" i="25"/>
  <c r="Y24" i="28" s="1"/>
  <c r="Y23" i="25"/>
  <c r="Y23" i="28" s="1"/>
  <c r="X23" i="25"/>
  <c r="X23" i="28" s="1"/>
  <c r="X22" i="25"/>
  <c r="X22" i="28" s="1"/>
  <c r="Y19" i="25"/>
  <c r="X19" i="25"/>
  <c r="X18" i="25"/>
  <c r="Y16" i="25"/>
  <c r="Y15" i="25" s="1"/>
  <c r="Y15" i="28" s="1"/>
  <c r="X16" i="25"/>
  <c r="X15" i="25" s="1"/>
  <c r="X15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X11" i="25"/>
  <c r="X11" i="28" s="1"/>
  <c r="X9" i="25"/>
  <c r="X9" i="28" s="1"/>
  <c r="Y8" i="25"/>
  <c r="Y7" i="25"/>
  <c r="X7" i="25"/>
  <c r="X24" i="29"/>
  <c r="X11" i="29" s="1"/>
  <c r="X23" i="29"/>
  <c r="Y19" i="29"/>
  <c r="X19" i="29"/>
  <c r="X6" i="29" s="1"/>
  <c r="Y18" i="29"/>
  <c r="Y5" i="29" s="1"/>
  <c r="X18" i="29"/>
  <c r="Y27" i="29"/>
  <c r="Y14" i="29" s="1"/>
  <c r="X27" i="29"/>
  <c r="X14" i="29" s="1"/>
  <c r="Y26" i="29"/>
  <c r="X26" i="29"/>
  <c r="Y23" i="29"/>
  <c r="Y10" i="29" s="1"/>
  <c r="Y21" i="29"/>
  <c r="Y8" i="29" s="1"/>
  <c r="X21" i="29"/>
  <c r="X8" i="29" s="1"/>
  <c r="X20" i="29"/>
  <c r="X7" i="29" s="1"/>
  <c r="Y5" i="30"/>
  <c r="Y3" i="30" s="1"/>
  <c r="X5" i="30"/>
  <c r="X3" i="30" s="1"/>
  <c r="Y5" i="31"/>
  <c r="Y3" i="31" s="1"/>
  <c r="X5" i="32"/>
  <c r="X3" i="32" s="1"/>
  <c r="Y5" i="33"/>
  <c r="Y3" i="33" s="1"/>
  <c r="X5" i="33"/>
  <c r="X3" i="33" s="1"/>
  <c r="X5" i="34"/>
  <c r="X3" i="34" s="1"/>
  <c r="Y5" i="34"/>
  <c r="Y3" i="34" s="1"/>
  <c r="Y5" i="35"/>
  <c r="Y3" i="35" s="1"/>
  <c r="Y5" i="36"/>
  <c r="Y3" i="36" s="1"/>
  <c r="X5" i="37"/>
  <c r="Y171" i="42"/>
  <c r="X171" i="42"/>
  <c r="Y153" i="42"/>
  <c r="X153" i="42"/>
  <c r="X149" i="42"/>
  <c r="Y135" i="42"/>
  <c r="X135" i="42"/>
  <c r="Y116" i="42"/>
  <c r="X116" i="42"/>
  <c r="X97" i="42"/>
  <c r="X93" i="42"/>
  <c r="Y89" i="42"/>
  <c r="X89" i="42"/>
  <c r="Y70" i="42"/>
  <c r="X70" i="42"/>
  <c r="Y51" i="42"/>
  <c r="X51" i="42"/>
  <c r="Y15" i="42"/>
  <c r="X15" i="42"/>
  <c r="X11" i="42"/>
  <c r="X172" i="42"/>
  <c r="X168" i="42"/>
  <c r="Y167" i="42"/>
  <c r="X154" i="42"/>
  <c r="Y149" i="42"/>
  <c r="X136" i="42"/>
  <c r="Y131" i="42"/>
  <c r="Y117" i="42"/>
  <c r="X117" i="42"/>
  <c r="Y112" i="42"/>
  <c r="X96" i="42"/>
  <c r="Y93" i="42"/>
  <c r="Y92" i="42"/>
  <c r="X92" i="42"/>
  <c r="X88" i="42"/>
  <c r="Y74" i="42"/>
  <c r="X73" i="42"/>
  <c r="X69" i="42"/>
  <c r="Y55" i="42"/>
  <c r="X54" i="42"/>
  <c r="X50" i="42"/>
  <c r="Y36" i="42"/>
  <c r="X35" i="42"/>
  <c r="X31" i="42"/>
  <c r="X16" i="42"/>
  <c r="X12" i="42"/>
  <c r="Y11" i="42"/>
  <c r="X10" i="42"/>
  <c r="Y170" i="42"/>
  <c r="X170" i="42"/>
  <c r="Y169" i="42"/>
  <c r="X169" i="42"/>
  <c r="Y168" i="42"/>
  <c r="X167" i="42"/>
  <c r="Y152" i="42"/>
  <c r="X152" i="42"/>
  <c r="Y151" i="42"/>
  <c r="X151" i="42"/>
  <c r="Y150" i="42"/>
  <c r="X150" i="42"/>
  <c r="Y134" i="42"/>
  <c r="X134" i="42"/>
  <c r="Y133" i="42"/>
  <c r="X133" i="42"/>
  <c r="Y132" i="42"/>
  <c r="X132" i="42"/>
  <c r="X131" i="42"/>
  <c r="Y115" i="42"/>
  <c r="X115" i="42"/>
  <c r="Y114" i="42"/>
  <c r="X114" i="42"/>
  <c r="Y113" i="42"/>
  <c r="X113" i="42"/>
  <c r="X112" i="42"/>
  <c r="Y97" i="42"/>
  <c r="Y96" i="42"/>
  <c r="Y95" i="42"/>
  <c r="X95" i="42"/>
  <c r="Y94" i="42"/>
  <c r="X94" i="42"/>
  <c r="Y91" i="42"/>
  <c r="X91" i="42"/>
  <c r="Y90" i="42"/>
  <c r="X90" i="42"/>
  <c r="Y88" i="42"/>
  <c r="X74" i="42"/>
  <c r="Y72" i="42"/>
  <c r="X72" i="42"/>
  <c r="Y71" i="42"/>
  <c r="X71" i="42"/>
  <c r="Y69" i="42"/>
  <c r="X55" i="42"/>
  <c r="Y53" i="42"/>
  <c r="X53" i="42"/>
  <c r="Y52" i="42"/>
  <c r="X52" i="42"/>
  <c r="Y50" i="42"/>
  <c r="X36" i="42"/>
  <c r="Y34" i="42"/>
  <c r="X34" i="42"/>
  <c r="Y33" i="42"/>
  <c r="X33" i="42"/>
  <c r="Y32" i="42"/>
  <c r="X32" i="42"/>
  <c r="Y31" i="42"/>
  <c r="Y14" i="42"/>
  <c r="X14" i="42"/>
  <c r="Y13" i="42"/>
  <c r="X13" i="42"/>
  <c r="Y12" i="42"/>
  <c r="Y164" i="44"/>
  <c r="X164" i="44"/>
  <c r="X162" i="44"/>
  <c r="Y158" i="46"/>
  <c r="Y154" i="46"/>
  <c r="Y150" i="46"/>
  <c r="X146" i="44"/>
  <c r="Y146" i="44"/>
  <c r="Y144" i="44"/>
  <c r="X136" i="46"/>
  <c r="Y128" i="44"/>
  <c r="X128" i="44"/>
  <c r="X125" i="44"/>
  <c r="Y125" i="44"/>
  <c r="Y109" i="44"/>
  <c r="X109" i="44"/>
  <c r="Y106" i="44"/>
  <c r="Y85" i="44"/>
  <c r="X85" i="44"/>
  <c r="X82" i="44"/>
  <c r="Y66" i="44"/>
  <c r="X66" i="44"/>
  <c r="X63" i="44"/>
  <c r="Y63" i="44"/>
  <c r="Y47" i="44"/>
  <c r="X47" i="44"/>
  <c r="Y44" i="44"/>
  <c r="X44" i="44"/>
  <c r="Y28" i="44"/>
  <c r="X28" i="44"/>
  <c r="Y25" i="44"/>
  <c r="Y7" i="44"/>
  <c r="X7" i="44"/>
  <c r="Y4" i="44"/>
  <c r="X4" i="44"/>
  <c r="X177" i="46"/>
  <c r="Y174" i="46"/>
  <c r="X173" i="46"/>
  <c r="Y170" i="46"/>
  <c r="X169" i="46"/>
  <c r="Y166" i="46"/>
  <c r="Y164" i="45"/>
  <c r="Y164" i="46" s="1"/>
  <c r="Y162" i="45"/>
  <c r="X162" i="45"/>
  <c r="Y159" i="46"/>
  <c r="Y157" i="46"/>
  <c r="X156" i="46"/>
  <c r="Y155" i="46"/>
  <c r="Y153" i="46"/>
  <c r="X152" i="46"/>
  <c r="Y151" i="46"/>
  <c r="Y149" i="46"/>
  <c r="X148" i="46"/>
  <c r="Y146" i="45"/>
  <c r="X146" i="45"/>
  <c r="X144" i="45"/>
  <c r="X141" i="46"/>
  <c r="Y140" i="46"/>
  <c r="X139" i="46"/>
  <c r="Y136" i="46"/>
  <c r="X135" i="46"/>
  <c r="Y132" i="46"/>
  <c r="X131" i="46"/>
  <c r="X128" i="45"/>
  <c r="X128" i="46" s="1"/>
  <c r="Y128" i="45"/>
  <c r="Y125" i="45"/>
  <c r="X122" i="46"/>
  <c r="X118" i="46"/>
  <c r="Y116" i="46"/>
  <c r="X114" i="46"/>
  <c r="Y109" i="45"/>
  <c r="Y109" i="46" s="1"/>
  <c r="X109" i="45"/>
  <c r="X106" i="45"/>
  <c r="Y85" i="45"/>
  <c r="Y85" i="46" s="1"/>
  <c r="X85" i="45"/>
  <c r="X85" i="46" s="1"/>
  <c r="X82" i="45"/>
  <c r="Y82" i="45"/>
  <c r="Y78" i="46"/>
  <c r="Y70" i="46"/>
  <c r="X66" i="45"/>
  <c r="Y66" i="45"/>
  <c r="X63" i="45"/>
  <c r="Y59" i="46"/>
  <c r="X53" i="46"/>
  <c r="Y47" i="45"/>
  <c r="X47" i="45"/>
  <c r="X47" i="46" s="1"/>
  <c r="X44" i="45"/>
  <c r="Y44" i="45"/>
  <c r="Y39" i="46"/>
  <c r="Y35" i="46"/>
  <c r="Y31" i="46"/>
  <c r="Y28" i="45"/>
  <c r="X28" i="45"/>
  <c r="Y27" i="46"/>
  <c r="X17" i="46"/>
  <c r="X13" i="46"/>
  <c r="X9" i="46"/>
  <c r="X7" i="45"/>
  <c r="Y7" i="45"/>
  <c r="Y177" i="46"/>
  <c r="Y176" i="46"/>
  <c r="X176" i="46"/>
  <c r="X175" i="46"/>
  <c r="Y173" i="46"/>
  <c r="Y172" i="46"/>
  <c r="X172" i="46"/>
  <c r="X171" i="46"/>
  <c r="Y169" i="46"/>
  <c r="Y168" i="46"/>
  <c r="X168" i="46"/>
  <c r="X167" i="46"/>
  <c r="Y165" i="46"/>
  <c r="X163" i="46"/>
  <c r="X159" i="46"/>
  <c r="X158" i="46"/>
  <c r="Y156" i="46"/>
  <c r="X155" i="46"/>
  <c r="X154" i="46"/>
  <c r="Y152" i="46"/>
  <c r="X151" i="46"/>
  <c r="X150" i="46"/>
  <c r="Y148" i="46"/>
  <c r="X147" i="46"/>
  <c r="X140" i="46"/>
  <c r="Y139" i="46"/>
  <c r="Y138" i="46"/>
  <c r="X138" i="46"/>
  <c r="X137" i="46"/>
  <c r="Y135" i="46"/>
  <c r="Y134" i="46"/>
  <c r="X134" i="46"/>
  <c r="X133" i="46"/>
  <c r="X132" i="46"/>
  <c r="Y131" i="46"/>
  <c r="Y130" i="46"/>
  <c r="X130" i="46"/>
  <c r="Y129" i="46"/>
  <c r="X129" i="46"/>
  <c r="Y127" i="46"/>
  <c r="Y126" i="46"/>
  <c r="X126" i="46"/>
  <c r="Y122" i="46"/>
  <c r="Y121" i="46"/>
  <c r="X121" i="46"/>
  <c r="X120" i="46"/>
  <c r="Y119" i="46"/>
  <c r="X119" i="46"/>
  <c r="Y118" i="46"/>
  <c r="Y117" i="46"/>
  <c r="X117" i="46"/>
  <c r="X116" i="46"/>
  <c r="Y115" i="46"/>
  <c r="Y114" i="46"/>
  <c r="Y113" i="46"/>
  <c r="X113" i="46"/>
  <c r="Y112" i="46"/>
  <c r="X112" i="46"/>
  <c r="Y111" i="46"/>
  <c r="Y110" i="46"/>
  <c r="X110" i="46"/>
  <c r="Y108" i="46"/>
  <c r="X108" i="46"/>
  <c r="Y107" i="46"/>
  <c r="Y103" i="46"/>
  <c r="X103" i="46"/>
  <c r="Y102" i="46"/>
  <c r="X102" i="46"/>
  <c r="Y101" i="46"/>
  <c r="X101" i="46"/>
  <c r="Y100" i="46"/>
  <c r="X100" i="46"/>
  <c r="Y99" i="46"/>
  <c r="X99" i="46"/>
  <c r="Y98" i="46"/>
  <c r="X98" i="46"/>
  <c r="Y97" i="46"/>
  <c r="X97" i="46"/>
  <c r="Y96" i="46"/>
  <c r="X96" i="46"/>
  <c r="Y95" i="46"/>
  <c r="X95" i="46"/>
  <c r="Y94" i="46"/>
  <c r="X94" i="46"/>
  <c r="Y93" i="46"/>
  <c r="X93" i="46"/>
  <c r="Y92" i="46"/>
  <c r="X92" i="46"/>
  <c r="Y91" i="46"/>
  <c r="X91" i="46"/>
  <c r="Y90" i="46"/>
  <c r="X90" i="46"/>
  <c r="Y89" i="46"/>
  <c r="X89" i="46"/>
  <c r="Y88" i="46"/>
  <c r="X88" i="46"/>
  <c r="Y87" i="46"/>
  <c r="X87" i="46"/>
  <c r="Y86" i="46"/>
  <c r="X86" i="46"/>
  <c r="Y84" i="46"/>
  <c r="X84" i="46"/>
  <c r="X83" i="46"/>
  <c r="Y79" i="46"/>
  <c r="X79" i="46"/>
  <c r="X78" i="46"/>
  <c r="Y76" i="46"/>
  <c r="X76" i="46"/>
  <c r="Y75" i="46"/>
  <c r="X75" i="46"/>
  <c r="Y74" i="46"/>
  <c r="X74" i="46"/>
  <c r="Y72" i="46"/>
  <c r="X72" i="46"/>
  <c r="Y71" i="46"/>
  <c r="X71" i="46"/>
  <c r="X70" i="46"/>
  <c r="Y68" i="46"/>
  <c r="X68" i="46"/>
  <c r="Y67" i="46"/>
  <c r="X67" i="46"/>
  <c r="X65" i="46"/>
  <c r="Y64" i="46"/>
  <c r="X64" i="46"/>
  <c r="X60" i="46"/>
  <c r="X59" i="46"/>
  <c r="Y58" i="46"/>
  <c r="X58" i="46"/>
  <c r="Y57" i="46"/>
  <c r="X57" i="46"/>
  <c r="X56" i="46"/>
  <c r="Y55" i="46"/>
  <c r="X55" i="46"/>
  <c r="Y54" i="46"/>
  <c r="X54" i="46"/>
  <c r="Y53" i="46"/>
  <c r="X52" i="46"/>
  <c r="Y51" i="46"/>
  <c r="X51" i="46"/>
  <c r="Y50" i="46"/>
  <c r="X50" i="46"/>
  <c r="Y49" i="46"/>
  <c r="X49" i="46"/>
  <c r="X48" i="46"/>
  <c r="Y46" i="46"/>
  <c r="X46" i="46"/>
  <c r="X45" i="46"/>
  <c r="Y41" i="46"/>
  <c r="X41" i="46"/>
  <c r="Y40" i="46"/>
  <c r="X40" i="46"/>
  <c r="Y38" i="46"/>
  <c r="X38" i="46"/>
  <c r="Y37" i="46"/>
  <c r="X37" i="46"/>
  <c r="Y36" i="46"/>
  <c r="X36" i="46"/>
  <c r="Y34" i="46"/>
  <c r="X34" i="46"/>
  <c r="Y33" i="46"/>
  <c r="X33" i="46"/>
  <c r="Y32" i="46"/>
  <c r="X32" i="46"/>
  <c r="Y30" i="46"/>
  <c r="X30" i="46"/>
  <c r="Y29" i="46"/>
  <c r="X29" i="46"/>
  <c r="Y26" i="46"/>
  <c r="X26" i="46"/>
  <c r="Y22" i="46"/>
  <c r="Y21" i="46"/>
  <c r="Y20" i="46"/>
  <c r="X20" i="46"/>
  <c r="Y19" i="46"/>
  <c r="X19" i="46"/>
  <c r="Y18" i="46"/>
  <c r="Y17" i="46"/>
  <c r="Y16" i="46"/>
  <c r="X16" i="46"/>
  <c r="Y15" i="46"/>
  <c r="X15" i="46"/>
  <c r="Y14" i="46"/>
  <c r="Y13" i="46"/>
  <c r="Y12" i="46"/>
  <c r="X12" i="46"/>
  <c r="Y11" i="46"/>
  <c r="X11" i="46"/>
  <c r="Y10" i="46"/>
  <c r="Y9" i="46"/>
  <c r="Y8" i="46"/>
  <c r="X8" i="46"/>
  <c r="Y6" i="46"/>
  <c r="X6" i="46"/>
  <c r="Y5" i="46"/>
  <c r="Y164" i="47"/>
  <c r="X164" i="47"/>
  <c r="Y162" i="47"/>
  <c r="X162" i="47"/>
  <c r="X161" i="47" s="1"/>
  <c r="Y146" i="47"/>
  <c r="X146" i="47"/>
  <c r="Y144" i="47"/>
  <c r="X144" i="47"/>
  <c r="Y128" i="47"/>
  <c r="X128" i="47"/>
  <c r="X125" i="47"/>
  <c r="X124" i="47" s="1"/>
  <c r="Y109" i="47"/>
  <c r="X109" i="47"/>
  <c r="X106" i="47"/>
  <c r="X105" i="47" s="1"/>
  <c r="Y85" i="47"/>
  <c r="X85" i="47"/>
  <c r="X82" i="47"/>
  <c r="X81" i="47" s="1"/>
  <c r="Y66" i="47"/>
  <c r="X66" i="47"/>
  <c r="X63" i="47"/>
  <c r="Y47" i="47"/>
  <c r="X47" i="47"/>
  <c r="X44" i="47"/>
  <c r="X43" i="47" s="1"/>
  <c r="Y28" i="47"/>
  <c r="X28" i="47"/>
  <c r="X25" i="47"/>
  <c r="X24" i="47" s="1"/>
  <c r="Y25" i="47"/>
  <c r="Y24" i="47" s="1"/>
  <c r="Y7" i="47"/>
  <c r="X7" i="47"/>
  <c r="Y4" i="47"/>
  <c r="Y165" i="48"/>
  <c r="Y164" i="48" s="1"/>
  <c r="X165" i="48"/>
  <c r="X164" i="48" s="1"/>
  <c r="X162" i="48"/>
  <c r="Y162" i="48"/>
  <c r="Y147" i="48"/>
  <c r="Y146" i="48" s="1"/>
  <c r="X147" i="48"/>
  <c r="X146" i="48" s="1"/>
  <c r="Y144" i="48"/>
  <c r="X144" i="48"/>
  <c r="X129" i="48"/>
  <c r="X128" i="48" s="1"/>
  <c r="X125" i="48"/>
  <c r="Y110" i="48"/>
  <c r="Y109" i="48" s="1"/>
  <c r="X110" i="48"/>
  <c r="X109" i="48" s="1"/>
  <c r="X106" i="48"/>
  <c r="Y86" i="48"/>
  <c r="Y85" i="48" s="1"/>
  <c r="X86" i="48"/>
  <c r="X85" i="48" s="1"/>
  <c r="X82" i="48"/>
  <c r="Y82" i="48"/>
  <c r="Y67" i="48"/>
  <c r="Y66" i="48" s="1"/>
  <c r="X67" i="48"/>
  <c r="X66" i="48" s="1"/>
  <c r="Y63" i="48"/>
  <c r="X63" i="48"/>
  <c r="Y48" i="48"/>
  <c r="Y47" i="48" s="1"/>
  <c r="X48" i="48"/>
  <c r="X47" i="48" s="1"/>
  <c r="Y44" i="48"/>
  <c r="X44" i="48"/>
  <c r="Y29" i="48"/>
  <c r="Y28" i="48" s="1"/>
  <c r="X29" i="48"/>
  <c r="X28" i="48" s="1"/>
  <c r="Y25" i="48"/>
  <c r="X25" i="48"/>
  <c r="Y8" i="48"/>
  <c r="Y7" i="48" s="1"/>
  <c r="X8" i="48"/>
  <c r="X7" i="48" s="1"/>
  <c r="Y4" i="48"/>
  <c r="X4" i="48"/>
  <c r="Y165" i="49"/>
  <c r="Y164" i="49" s="1"/>
  <c r="X165" i="49"/>
  <c r="X164" i="49" s="1"/>
  <c r="Y162" i="49"/>
  <c r="X162" i="49"/>
  <c r="Y147" i="49"/>
  <c r="Y146" i="49" s="1"/>
  <c r="X147" i="49"/>
  <c r="X146" i="49" s="1"/>
  <c r="Y144" i="49"/>
  <c r="X144" i="49"/>
  <c r="Y129" i="49"/>
  <c r="Y128" i="49" s="1"/>
  <c r="X129" i="49"/>
  <c r="X128" i="49" s="1"/>
  <c r="Y125" i="49"/>
  <c r="X125" i="49"/>
  <c r="Y110" i="49"/>
  <c r="Y198" i="69" s="1"/>
  <c r="Y197" i="69" s="1"/>
  <c r="X110" i="49"/>
  <c r="X109" i="49" s="1"/>
  <c r="Y106" i="49"/>
  <c r="X106" i="49"/>
  <c r="Y86" i="49"/>
  <c r="Y85" i="49" s="1"/>
  <c r="X86" i="49"/>
  <c r="X85" i="49" s="1"/>
  <c r="Y82" i="49"/>
  <c r="X82" i="49"/>
  <c r="Y67" i="49"/>
  <c r="Y66" i="49" s="1"/>
  <c r="X67" i="49"/>
  <c r="X66" i="49" s="1"/>
  <c r="Y63" i="49"/>
  <c r="X63" i="49"/>
  <c r="Y48" i="49"/>
  <c r="Y47" i="49" s="1"/>
  <c r="X48" i="49"/>
  <c r="X47" i="49" s="1"/>
  <c r="Y44" i="49"/>
  <c r="X44" i="49"/>
  <c r="Y29" i="49"/>
  <c r="Y28" i="49" s="1"/>
  <c r="X29" i="49"/>
  <c r="X28" i="49" s="1"/>
  <c r="Y25" i="49"/>
  <c r="X25" i="49"/>
  <c r="Y8" i="49"/>
  <c r="Y7" i="49" s="1"/>
  <c r="X8" i="49"/>
  <c r="X7" i="49" s="1"/>
  <c r="Y4" i="49"/>
  <c r="X4" i="49"/>
  <c r="Y164" i="50"/>
  <c r="X164" i="50"/>
  <c r="Y162" i="50"/>
  <c r="Y161" i="50" s="1"/>
  <c r="X162" i="50"/>
  <c r="X161" i="50" s="1"/>
  <c r="Y146" i="50"/>
  <c r="X146" i="50"/>
  <c r="Y144" i="50"/>
  <c r="Y143" i="50" s="1"/>
  <c r="X144" i="50"/>
  <c r="X143" i="50" s="1"/>
  <c r="Y128" i="50"/>
  <c r="X128" i="50"/>
  <c r="Y109" i="50"/>
  <c r="X109" i="50"/>
  <c r="Y106" i="50"/>
  <c r="Y105" i="50" s="1"/>
  <c r="X106" i="50"/>
  <c r="X105" i="50" s="1"/>
  <c r="Y85" i="50"/>
  <c r="X85" i="50"/>
  <c r="Y82" i="50"/>
  <c r="Y81" i="50" s="1"/>
  <c r="X82" i="50"/>
  <c r="X81" i="50" s="1"/>
  <c r="Y66" i="50"/>
  <c r="X66" i="50"/>
  <c r="Y63" i="50"/>
  <c r="Y62" i="50" s="1"/>
  <c r="X63" i="50"/>
  <c r="X62" i="50" s="1"/>
  <c r="Y47" i="50"/>
  <c r="X47" i="50"/>
  <c r="Y44" i="50"/>
  <c r="Y43" i="50" s="1"/>
  <c r="X44" i="50"/>
  <c r="X43" i="50" s="1"/>
  <c r="Y28" i="50"/>
  <c r="X28" i="50"/>
  <c r="Y25" i="50"/>
  <c r="Y24" i="50" s="1"/>
  <c r="X25" i="50"/>
  <c r="X24" i="50" s="1"/>
  <c r="Y7" i="50"/>
  <c r="X7" i="50"/>
  <c r="Y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64" i="54"/>
  <c r="X164" i="54"/>
  <c r="Y162" i="54"/>
  <c r="X162" i="54"/>
  <c r="Y146" i="54"/>
  <c r="X144" i="54"/>
  <c r="Y144" i="54"/>
  <c r="Y128" i="54"/>
  <c r="X128" i="54"/>
  <c r="Y125" i="54"/>
  <c r="Y109" i="54"/>
  <c r="X109" i="54"/>
  <c r="X106" i="54"/>
  <c r="Y106" i="54"/>
  <c r="X85" i="54"/>
  <c r="Y85" i="54"/>
  <c r="X82" i="54"/>
  <c r="Y66" i="54"/>
  <c r="X66" i="54"/>
  <c r="Y63" i="54"/>
  <c r="X63" i="54"/>
  <c r="X47" i="54"/>
  <c r="Y47" i="54"/>
  <c r="Y44" i="54"/>
  <c r="Y28" i="54"/>
  <c r="X28" i="54"/>
  <c r="Y25" i="54"/>
  <c r="X25" i="54"/>
  <c r="Y7" i="54"/>
  <c r="X7" i="54"/>
  <c r="Y4" i="54"/>
  <c r="X4" i="54"/>
  <c r="X175" i="56"/>
  <c r="X171" i="56"/>
  <c r="X167" i="56"/>
  <c r="X164" i="55"/>
  <c r="Y164" i="55"/>
  <c r="Y162" i="55"/>
  <c r="X158" i="56"/>
  <c r="X154" i="56"/>
  <c r="X150" i="56"/>
  <c r="Y146" i="55"/>
  <c r="X146" i="55"/>
  <c r="Y144" i="55"/>
  <c r="X144" i="55"/>
  <c r="X141" i="56"/>
  <c r="X137" i="56"/>
  <c r="X133" i="56"/>
  <c r="Y128" i="55"/>
  <c r="Y128" i="56" s="1"/>
  <c r="Y125" i="55"/>
  <c r="X125" i="55"/>
  <c r="X120" i="56"/>
  <c r="X116" i="56"/>
  <c r="X112" i="56"/>
  <c r="X109" i="55"/>
  <c r="X109" i="56" s="1"/>
  <c r="Y109" i="55"/>
  <c r="Y109" i="56" s="1"/>
  <c r="Y106" i="55"/>
  <c r="X103" i="56"/>
  <c r="X99" i="56"/>
  <c r="X95" i="56"/>
  <c r="X91" i="56"/>
  <c r="X87" i="56"/>
  <c r="Y85" i="55"/>
  <c r="X85" i="55"/>
  <c r="Y82" i="55"/>
  <c r="X78" i="56"/>
  <c r="X74" i="56"/>
  <c r="X70" i="56"/>
  <c r="Y66" i="55"/>
  <c r="X66" i="55"/>
  <c r="Y63" i="55"/>
  <c r="X63" i="55"/>
  <c r="Y47" i="55"/>
  <c r="X47" i="55"/>
  <c r="X44" i="55"/>
  <c r="Y28" i="55"/>
  <c r="Y28" i="56" s="1"/>
  <c r="X28" i="55"/>
  <c r="X28" i="56" s="1"/>
  <c r="Y25" i="55"/>
  <c r="X25" i="55"/>
  <c r="X7" i="55"/>
  <c r="Y7" i="55"/>
  <c r="Y4" i="55"/>
  <c r="X4" i="55"/>
  <c r="Y177" i="56"/>
  <c r="X177" i="56"/>
  <c r="Y176" i="56"/>
  <c r="Y175" i="56"/>
  <c r="Y174" i="56"/>
  <c r="X174" i="56"/>
  <c r="Y173" i="56"/>
  <c r="X173" i="56"/>
  <c r="Y172" i="56"/>
  <c r="Y171" i="56"/>
  <c r="Y170" i="56"/>
  <c r="X170" i="56"/>
  <c r="Y169" i="56"/>
  <c r="X169" i="56"/>
  <c r="Y168" i="56"/>
  <c r="Y167" i="56"/>
  <c r="Y166" i="56"/>
  <c r="X166" i="56"/>
  <c r="Y165" i="56"/>
  <c r="X165" i="56"/>
  <c r="Y163" i="56"/>
  <c r="Y159" i="56"/>
  <c r="Y158" i="56"/>
  <c r="Y157" i="56"/>
  <c r="X157" i="56"/>
  <c r="Y156" i="56"/>
  <c r="X156" i="56"/>
  <c r="Y155" i="56"/>
  <c r="Y154" i="56"/>
  <c r="Y153" i="56"/>
  <c r="X153" i="56"/>
  <c r="Y152" i="56"/>
  <c r="X152" i="56"/>
  <c r="Y151" i="56"/>
  <c r="Y150" i="56"/>
  <c r="Y149" i="56"/>
  <c r="X149" i="56"/>
  <c r="Y148" i="56"/>
  <c r="X148" i="56"/>
  <c r="Y147" i="56"/>
  <c r="Y145" i="56"/>
  <c r="X145" i="56"/>
  <c r="Y141" i="56"/>
  <c r="Y140" i="56"/>
  <c r="X140" i="56"/>
  <c r="Y139" i="56"/>
  <c r="X139" i="56"/>
  <c r="Y138" i="56"/>
  <c r="Y137" i="56"/>
  <c r="Y136" i="56"/>
  <c r="X136" i="56"/>
  <c r="Y135" i="56"/>
  <c r="X135" i="56"/>
  <c r="Y134" i="56"/>
  <c r="Y133" i="56"/>
  <c r="Y132" i="56"/>
  <c r="X132" i="56"/>
  <c r="Y131" i="56"/>
  <c r="X131" i="56"/>
  <c r="Y130" i="56"/>
  <c r="Y129" i="56"/>
  <c r="Y127" i="56"/>
  <c r="X127" i="56"/>
  <c r="Y126" i="56"/>
  <c r="Y122" i="56"/>
  <c r="X122" i="56"/>
  <c r="Y121" i="56"/>
  <c r="Y120" i="56"/>
  <c r="Y119" i="56"/>
  <c r="X119" i="56"/>
  <c r="Y118" i="56"/>
  <c r="X118" i="56"/>
  <c r="Y117" i="56"/>
  <c r="Y116" i="56"/>
  <c r="Y115" i="56"/>
  <c r="X115" i="56"/>
  <c r="Y114" i="56"/>
  <c r="X114" i="56"/>
  <c r="Y113" i="56"/>
  <c r="Y112" i="56"/>
  <c r="Y111" i="56"/>
  <c r="X111" i="56"/>
  <c r="Y110" i="56"/>
  <c r="X110" i="56"/>
  <c r="Y108" i="56"/>
  <c r="Y107" i="56"/>
  <c r="X107" i="56"/>
  <c r="Y103" i="56"/>
  <c r="Y102" i="56"/>
  <c r="X102" i="56"/>
  <c r="Y101" i="56"/>
  <c r="X101" i="56"/>
  <c r="Y100" i="56"/>
  <c r="X100" i="56"/>
  <c r="Y99" i="56"/>
  <c r="Y98" i="56"/>
  <c r="X98" i="56"/>
  <c r="Y97" i="56"/>
  <c r="X97" i="56"/>
  <c r="Y96" i="56"/>
  <c r="Y95" i="56"/>
  <c r="Y94" i="56"/>
  <c r="X94" i="56"/>
  <c r="Y93" i="56"/>
  <c r="X93" i="56"/>
  <c r="Y92" i="56"/>
  <c r="Y91" i="56"/>
  <c r="Y90" i="56"/>
  <c r="X90" i="56"/>
  <c r="Y89" i="56"/>
  <c r="X89" i="56"/>
  <c r="Y88" i="56"/>
  <c r="Y87" i="56"/>
  <c r="Y86" i="56"/>
  <c r="X86" i="56"/>
  <c r="Y84" i="56"/>
  <c r="X84" i="56"/>
  <c r="Y83" i="56"/>
  <c r="Y79" i="56"/>
  <c r="X79" i="56"/>
  <c r="Y78" i="56"/>
  <c r="Y77" i="56"/>
  <c r="X77" i="56"/>
  <c r="Y76" i="56"/>
  <c r="X76" i="56"/>
  <c r="Y75" i="56"/>
  <c r="X75" i="56"/>
  <c r="Y74" i="56"/>
  <c r="Y73" i="56"/>
  <c r="X73" i="56"/>
  <c r="Y72" i="56"/>
  <c r="X72" i="56"/>
  <c r="Y71" i="56"/>
  <c r="X71" i="56"/>
  <c r="Y70" i="56"/>
  <c r="Y69" i="56"/>
  <c r="X69" i="56"/>
  <c r="Y68" i="56"/>
  <c r="X68" i="56"/>
  <c r="Y67" i="56"/>
  <c r="X67" i="56"/>
  <c r="Y65" i="56"/>
  <c r="X65" i="56"/>
  <c r="Y64" i="56"/>
  <c r="X64" i="56"/>
  <c r="Y60" i="56"/>
  <c r="X60" i="56"/>
  <c r="Y59" i="56"/>
  <c r="X59" i="56"/>
  <c r="Y58" i="56"/>
  <c r="X58" i="56"/>
  <c r="Y57" i="56"/>
  <c r="X57" i="56"/>
  <c r="Y56" i="56"/>
  <c r="X56" i="56"/>
  <c r="Y55" i="56"/>
  <c r="X55" i="56"/>
  <c r="Y54" i="56"/>
  <c r="X54" i="56"/>
  <c r="Y53" i="56"/>
  <c r="X53" i="56"/>
  <c r="Y52" i="56"/>
  <c r="X52" i="56"/>
  <c r="Y51" i="56"/>
  <c r="X51" i="56"/>
  <c r="Y50" i="56"/>
  <c r="X50" i="56"/>
  <c r="Y49" i="56"/>
  <c r="X49" i="56"/>
  <c r="Y48" i="56"/>
  <c r="X48" i="56"/>
  <c r="Y46" i="56"/>
  <c r="X46" i="56"/>
  <c r="Y45" i="56"/>
  <c r="X45" i="56"/>
  <c r="Y41" i="56"/>
  <c r="X41" i="56"/>
  <c r="Y40" i="56"/>
  <c r="X40" i="56"/>
  <c r="Y39" i="56"/>
  <c r="X39" i="56"/>
  <c r="Y38" i="56"/>
  <c r="X38" i="56"/>
  <c r="Y37" i="56"/>
  <c r="X37" i="56"/>
  <c r="Y36" i="56"/>
  <c r="X36" i="56"/>
  <c r="Y35" i="56"/>
  <c r="X35" i="56"/>
  <c r="Y34" i="56"/>
  <c r="X34" i="56"/>
  <c r="Y33" i="56"/>
  <c r="X33" i="56"/>
  <c r="Y32" i="56"/>
  <c r="X32" i="56"/>
  <c r="Y31" i="56"/>
  <c r="X31" i="56"/>
  <c r="Y30" i="56"/>
  <c r="X30" i="56"/>
  <c r="Y29" i="56"/>
  <c r="X29" i="56"/>
  <c r="Y27" i="56"/>
  <c r="X27" i="56"/>
  <c r="Y26" i="56"/>
  <c r="X26" i="56"/>
  <c r="Y22" i="56"/>
  <c r="X22" i="56"/>
  <c r="Y21" i="56"/>
  <c r="X21" i="56"/>
  <c r="Y20" i="56"/>
  <c r="X20" i="56"/>
  <c r="Y19" i="56"/>
  <c r="X19" i="56"/>
  <c r="Y18" i="56"/>
  <c r="X18" i="56"/>
  <c r="Y17" i="56"/>
  <c r="X17" i="56"/>
  <c r="Y16" i="56"/>
  <c r="X16" i="56"/>
  <c r="Y15" i="56"/>
  <c r="X15" i="56"/>
  <c r="Y14" i="56"/>
  <c r="X14" i="56"/>
  <c r="Y13" i="56"/>
  <c r="X13" i="56"/>
  <c r="Y12" i="56"/>
  <c r="X12" i="56"/>
  <c r="Y11" i="56"/>
  <c r="X11" i="56"/>
  <c r="Y10" i="56"/>
  <c r="X10" i="56"/>
  <c r="Y9" i="56"/>
  <c r="X9" i="56"/>
  <c r="Y8" i="56"/>
  <c r="X8" i="56"/>
  <c r="Y6" i="56"/>
  <c r="X6" i="56"/>
  <c r="Y5" i="56"/>
  <c r="X5" i="56"/>
  <c r="Y164" i="57"/>
  <c r="X164" i="57"/>
  <c r="Y162" i="57"/>
  <c r="Y161" i="57" s="1"/>
  <c r="X162" i="57"/>
  <c r="X161" i="57" s="1"/>
  <c r="Y146" i="57"/>
  <c r="X146" i="57"/>
  <c r="Y144" i="57"/>
  <c r="Y143" i="57" s="1"/>
  <c r="X144" i="57"/>
  <c r="X143" i="57" s="1"/>
  <c r="Y128" i="57"/>
  <c r="X128" i="57"/>
  <c r="Y125" i="57"/>
  <c r="Y124" i="57" s="1"/>
  <c r="X125" i="57"/>
  <c r="Y109" i="57"/>
  <c r="X109" i="57"/>
  <c r="Y106" i="57"/>
  <c r="Y105" i="57" s="1"/>
  <c r="X106" i="57"/>
  <c r="X105" i="57" s="1"/>
  <c r="Y85" i="57"/>
  <c r="X85" i="57"/>
  <c r="Y82" i="57"/>
  <c r="Y81" i="57" s="1"/>
  <c r="X82" i="57"/>
  <c r="X81" i="57" s="1"/>
  <c r="Y66" i="57"/>
  <c r="X66" i="57"/>
  <c r="Y63" i="57"/>
  <c r="Y62" i="57" s="1"/>
  <c r="X63" i="57"/>
  <c r="Y47" i="57"/>
  <c r="X47" i="57"/>
  <c r="Y44" i="57"/>
  <c r="Y43" i="57" s="1"/>
  <c r="X44" i="57"/>
  <c r="X43" i="57" s="1"/>
  <c r="Y28" i="57"/>
  <c r="X28" i="57"/>
  <c r="Y25" i="57"/>
  <c r="Y24" i="57" s="1"/>
  <c r="X25" i="57"/>
  <c r="X24" i="57" s="1"/>
  <c r="Y7" i="57"/>
  <c r="X7" i="57"/>
  <c r="Y4" i="57"/>
  <c r="Y3" i="57" s="1"/>
  <c r="X4" i="57"/>
  <c r="X3" i="57" s="1"/>
  <c r="Y165" i="58"/>
  <c r="Y164" i="58" s="1"/>
  <c r="X165" i="58"/>
  <c r="X164" i="58" s="1"/>
  <c r="Y162" i="58"/>
  <c r="X162" i="58"/>
  <c r="Y147" i="58"/>
  <c r="Y146" i="58" s="1"/>
  <c r="X147" i="58"/>
  <c r="X146" i="58" s="1"/>
  <c r="Y144" i="58"/>
  <c r="X144" i="58"/>
  <c r="Y129" i="58"/>
  <c r="Y128" i="58" s="1"/>
  <c r="X129" i="58"/>
  <c r="X128" i="58" s="1"/>
  <c r="Y125" i="58"/>
  <c r="X125" i="58"/>
  <c r="Y110" i="58"/>
  <c r="Y109" i="58" s="1"/>
  <c r="X110" i="58"/>
  <c r="X109" i="58" s="1"/>
  <c r="Y106" i="58"/>
  <c r="X106" i="58"/>
  <c r="Y86" i="58"/>
  <c r="Y85" i="58" s="1"/>
  <c r="X86" i="58"/>
  <c r="X85" i="58" s="1"/>
  <c r="X82" i="58"/>
  <c r="Y82" i="58"/>
  <c r="Y67" i="58"/>
  <c r="Y66" i="58" s="1"/>
  <c r="X67" i="58"/>
  <c r="X66" i="58" s="1"/>
  <c r="Y63" i="58"/>
  <c r="X63" i="58"/>
  <c r="Y48" i="58"/>
  <c r="Y47" i="58" s="1"/>
  <c r="X48" i="58"/>
  <c r="X47" i="58" s="1"/>
  <c r="X44" i="58"/>
  <c r="Y44" i="58"/>
  <c r="Y29" i="58"/>
  <c r="Y28" i="58" s="1"/>
  <c r="X29" i="58"/>
  <c r="X28" i="58" s="1"/>
  <c r="Y25" i="58"/>
  <c r="X25" i="58"/>
  <c r="Y8" i="58"/>
  <c r="Y7" i="58" s="1"/>
  <c r="X8" i="58"/>
  <c r="Y4" i="58"/>
  <c r="X4" i="58"/>
  <c r="Y165" i="59"/>
  <c r="Y164" i="59" s="1"/>
  <c r="X165" i="59"/>
  <c r="X164" i="59" s="1"/>
  <c r="X162" i="59"/>
  <c r="Y162" i="59"/>
  <c r="Y147" i="59"/>
  <c r="Y146" i="59" s="1"/>
  <c r="X147" i="59"/>
  <c r="X146" i="59" s="1"/>
  <c r="Y144" i="59"/>
  <c r="X144" i="59"/>
  <c r="Y129" i="59"/>
  <c r="Y128" i="59" s="1"/>
  <c r="X129" i="59"/>
  <c r="X128" i="59" s="1"/>
  <c r="Y125" i="59"/>
  <c r="X125" i="59"/>
  <c r="Y110" i="59"/>
  <c r="Y109" i="59" s="1"/>
  <c r="X110" i="59"/>
  <c r="X109" i="59" s="1"/>
  <c r="Y106" i="59"/>
  <c r="Y86" i="59"/>
  <c r="Y85" i="59" s="1"/>
  <c r="X86" i="59"/>
  <c r="X85" i="59" s="1"/>
  <c r="X82" i="59"/>
  <c r="Y82" i="59"/>
  <c r="Y67" i="59"/>
  <c r="Y66" i="59" s="1"/>
  <c r="X67" i="59"/>
  <c r="X66" i="59" s="1"/>
  <c r="Y63" i="59"/>
  <c r="X63" i="59"/>
  <c r="Y48" i="59"/>
  <c r="Y47" i="59" s="1"/>
  <c r="X48" i="59"/>
  <c r="X47" i="59" s="1"/>
  <c r="Y44" i="59"/>
  <c r="X44" i="59"/>
  <c r="Y29" i="59"/>
  <c r="Y28" i="59" s="1"/>
  <c r="X29" i="59"/>
  <c r="X28" i="59" s="1"/>
  <c r="Y25" i="59"/>
  <c r="X25" i="59"/>
  <c r="Y8" i="59"/>
  <c r="Y7" i="59" s="1"/>
  <c r="X8" i="59"/>
  <c r="X7" i="59" s="1"/>
  <c r="Y4" i="59"/>
  <c r="X4" i="59"/>
  <c r="Y164" i="60"/>
  <c r="X164" i="60"/>
  <c r="Y162" i="60"/>
  <c r="Y161" i="60" s="1"/>
  <c r="X162" i="60"/>
  <c r="X161" i="60" s="1"/>
  <c r="Y146" i="60"/>
  <c r="X146" i="60"/>
  <c r="Y144" i="60"/>
  <c r="Y143" i="60" s="1"/>
  <c r="X144" i="60"/>
  <c r="X143" i="60" s="1"/>
  <c r="Y128" i="60"/>
  <c r="X128" i="60"/>
  <c r="Y125" i="60"/>
  <c r="Y124" i="60" s="1"/>
  <c r="X125" i="60"/>
  <c r="Y109" i="60"/>
  <c r="X109" i="60"/>
  <c r="X106" i="60"/>
  <c r="X105" i="60" s="1"/>
  <c r="Y106" i="60"/>
  <c r="Y105" i="60" s="1"/>
  <c r="Y85" i="60"/>
  <c r="X85" i="60"/>
  <c r="Y82" i="60"/>
  <c r="Y81" i="60" s="1"/>
  <c r="X82" i="60"/>
  <c r="X81" i="60" s="1"/>
  <c r="Y66" i="60"/>
  <c r="X66" i="60"/>
  <c r="Y63" i="60"/>
  <c r="Y62" i="60" s="1"/>
  <c r="X63" i="60"/>
  <c r="X62" i="60" s="1"/>
  <c r="Y47" i="60"/>
  <c r="X47" i="60"/>
  <c r="Y44" i="60"/>
  <c r="Y43" i="60" s="1"/>
  <c r="X44" i="60"/>
  <c r="X43" i="60" s="1"/>
  <c r="Y28" i="60"/>
  <c r="X28" i="60"/>
  <c r="Y25" i="60"/>
  <c r="Y24" i="60" s="1"/>
  <c r="X25" i="60"/>
  <c r="X24" i="60" s="1"/>
  <c r="Y7" i="60"/>
  <c r="X7" i="60"/>
  <c r="Y4" i="60"/>
  <c r="Y3" i="60" s="1"/>
  <c r="X4" i="60"/>
  <c r="X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Y448" i="64" s="1"/>
  <c r="X449" i="64"/>
  <c r="Y428" i="64"/>
  <c r="X428" i="64"/>
  <c r="Y407" i="64"/>
  <c r="Y389" i="64"/>
  <c r="X389" i="64"/>
  <c r="Y386" i="64"/>
  <c r="Y385" i="64" s="1"/>
  <c r="X386" i="64"/>
  <c r="X385" i="64" s="1"/>
  <c r="X383" i="64"/>
  <c r="Y379" i="64"/>
  <c r="Y378" i="64"/>
  <c r="Y375" i="64"/>
  <c r="X375" i="64"/>
  <c r="X371" i="64"/>
  <c r="Y370" i="64"/>
  <c r="Y347" i="64"/>
  <c r="Y366" i="64"/>
  <c r="Y344" i="64"/>
  <c r="X380" i="64"/>
  <c r="X374" i="64"/>
  <c r="Y369" i="64"/>
  <c r="Y326" i="64"/>
  <c r="X326" i="64"/>
  <c r="Y323" i="64"/>
  <c r="X323" i="64"/>
  <c r="Y303" i="64"/>
  <c r="X303" i="64"/>
  <c r="Y240" i="64"/>
  <c r="X240" i="64"/>
  <c r="Y237" i="64"/>
  <c r="Y236" i="64" s="1"/>
  <c r="X237" i="64"/>
  <c r="X236" i="64" s="1"/>
  <c r="X216" i="64"/>
  <c r="Y216" i="64"/>
  <c r="Y195" i="64"/>
  <c r="X195" i="64"/>
  <c r="Y177" i="64"/>
  <c r="X177" i="64"/>
  <c r="X174" i="64"/>
  <c r="X173" i="64" s="1"/>
  <c r="Y174" i="64"/>
  <c r="Y173" i="64" s="1"/>
  <c r="Y135" i="64"/>
  <c r="X135" i="64"/>
  <c r="Y132" i="64"/>
  <c r="X114" i="64"/>
  <c r="Y114" i="64"/>
  <c r="X111" i="64"/>
  <c r="Y111" i="64"/>
  <c r="Y110" i="64" s="1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X78" i="64"/>
  <c r="Y77" i="64"/>
  <c r="X77" i="64"/>
  <c r="Y76" i="64"/>
  <c r="X76" i="64"/>
  <c r="Y75" i="64"/>
  <c r="X75" i="64"/>
  <c r="Y465" i="65"/>
  <c r="X465" i="65"/>
  <c r="Y408" i="65"/>
  <c r="X408" i="65"/>
  <c r="Y405" i="65"/>
  <c r="Y404" i="65" s="1"/>
  <c r="X405" i="65"/>
  <c r="X404" i="65" s="1"/>
  <c r="Y367" i="65"/>
  <c r="X367" i="65"/>
  <c r="Y351" i="65"/>
  <c r="X351" i="65"/>
  <c r="Y348" i="65"/>
  <c r="Y347" i="65" s="1"/>
  <c r="X348" i="65"/>
  <c r="X347" i="65" s="1"/>
  <c r="Y313" i="65"/>
  <c r="X313" i="65"/>
  <c r="Y310" i="65"/>
  <c r="X310" i="65"/>
  <c r="Y294" i="65"/>
  <c r="X294" i="65"/>
  <c r="Y291" i="65"/>
  <c r="X291" i="65"/>
  <c r="Y273" i="65"/>
  <c r="X273" i="65"/>
  <c r="Y216" i="65"/>
  <c r="X216" i="65"/>
  <c r="Y213" i="65"/>
  <c r="Y212" i="65" s="1"/>
  <c r="X213" i="65"/>
  <c r="X212" i="65" s="1"/>
  <c r="Y194" i="65"/>
  <c r="X194" i="65"/>
  <c r="Y175" i="65"/>
  <c r="X175" i="65"/>
  <c r="Y159" i="65"/>
  <c r="X159" i="65"/>
  <c r="Y156" i="65"/>
  <c r="Y155" i="65" s="1"/>
  <c r="X156" i="65"/>
  <c r="X155" i="65" s="1"/>
  <c r="Y121" i="65"/>
  <c r="X121" i="65"/>
  <c r="Y118" i="65"/>
  <c r="X11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X405" i="66"/>
  <c r="X404" i="66" s="1"/>
  <c r="Y386" i="66"/>
  <c r="X386" i="66"/>
  <c r="X367" i="66"/>
  <c r="Y367" i="66"/>
  <c r="Y351" i="66"/>
  <c r="X351" i="66"/>
  <c r="Y348" i="66"/>
  <c r="Y347" i="66" s="1"/>
  <c r="X348" i="66"/>
  <c r="X347" i="66" s="1"/>
  <c r="Y313" i="66"/>
  <c r="X313" i="66"/>
  <c r="Y310" i="66"/>
  <c r="X31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Y294" i="66"/>
  <c r="X294" i="66"/>
  <c r="X291" i="66"/>
  <c r="Y273" i="66"/>
  <c r="X273" i="66"/>
  <c r="Y216" i="66"/>
  <c r="X216" i="66"/>
  <c r="X213" i="66"/>
  <c r="X212" i="66" s="1"/>
  <c r="Y213" i="66"/>
  <c r="Y212" i="66" s="1"/>
  <c r="Y194" i="66"/>
  <c r="X194" i="66"/>
  <c r="X175" i="66"/>
  <c r="Y175" i="66"/>
  <c r="Y159" i="66"/>
  <c r="X159" i="66"/>
  <c r="Y156" i="66"/>
  <c r="Y155" i="66" s="1"/>
  <c r="X156" i="66"/>
  <c r="X155" i="66" s="1"/>
  <c r="Y121" i="66"/>
  <c r="X121" i="66"/>
  <c r="Y118" i="66"/>
  <c r="X118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102" i="66"/>
  <c r="Y99" i="66"/>
  <c r="X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X405" i="67"/>
  <c r="X404" i="67" s="1"/>
  <c r="Y405" i="67"/>
  <c r="Y404" i="67" s="1"/>
  <c r="Y386" i="67"/>
  <c r="X367" i="67"/>
  <c r="Y367" i="67"/>
  <c r="Y351" i="67"/>
  <c r="X351" i="67"/>
  <c r="Y348" i="67"/>
  <c r="Y347" i="67" s="1"/>
  <c r="X343" i="67"/>
  <c r="X339" i="67"/>
  <c r="X335" i="67"/>
  <c r="X313" i="67"/>
  <c r="Y313" i="67"/>
  <c r="Y310" i="67"/>
  <c r="X310" i="67"/>
  <c r="X345" i="67"/>
  <c r="X344" i="67"/>
  <c r="X341" i="67"/>
  <c r="X340" i="67"/>
  <c r="X337" i="67"/>
  <c r="X336" i="67"/>
  <c r="Y294" i="67"/>
  <c r="X333" i="67"/>
  <c r="Y291" i="67"/>
  <c r="X291" i="67"/>
  <c r="Y273" i="67"/>
  <c r="X273" i="67"/>
  <c r="Y216" i="67"/>
  <c r="X216" i="67"/>
  <c r="X213" i="67"/>
  <c r="X212" i="67" s="1"/>
  <c r="X198" i="67"/>
  <c r="X197" i="67" s="1"/>
  <c r="X194" i="67"/>
  <c r="Y194" i="67"/>
  <c r="X175" i="67"/>
  <c r="Y159" i="67"/>
  <c r="X159" i="67"/>
  <c r="X121" i="67"/>
  <c r="Y121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Y505" i="68"/>
  <c r="Y481" i="68"/>
  <c r="X457" i="68"/>
  <c r="Y457" i="68"/>
  <c r="Y436" i="68"/>
  <c r="X436" i="68"/>
  <c r="Y433" i="68"/>
  <c r="X433" i="68"/>
  <c r="X432" i="68" s="1"/>
  <c r="Y422" i="68"/>
  <c r="Y418" i="68"/>
  <c r="Y414" i="68"/>
  <c r="Y385" i="68"/>
  <c r="X385" i="68"/>
  <c r="Y364" i="68"/>
  <c r="X364" i="68"/>
  <c r="X361" i="68"/>
  <c r="Y338" i="68"/>
  <c r="X338" i="68"/>
  <c r="Y266" i="68"/>
  <c r="X266" i="68"/>
  <c r="Y263" i="68"/>
  <c r="Y262" i="68" s="1"/>
  <c r="X263" i="68"/>
  <c r="X262" i="68" s="1"/>
  <c r="Y239" i="68"/>
  <c r="X239" i="68"/>
  <c r="Y215" i="68"/>
  <c r="X215" i="68"/>
  <c r="Y194" i="68"/>
  <c r="X194" i="68"/>
  <c r="Y191" i="68"/>
  <c r="Y190" i="68" s="1"/>
  <c r="X191" i="68"/>
  <c r="X190" i="68" s="1"/>
  <c r="X146" i="68"/>
  <c r="Y143" i="68"/>
  <c r="X122" i="68"/>
  <c r="Y122" i="68"/>
  <c r="Y119" i="68"/>
  <c r="X119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X84" i="68"/>
  <c r="Y83" i="68"/>
  <c r="X83" i="68"/>
  <c r="Y82" i="68"/>
  <c r="X82" i="68"/>
  <c r="Y81" i="68"/>
  <c r="X81" i="68"/>
  <c r="Y80" i="68"/>
  <c r="X80" i="68"/>
  <c r="Y79" i="68"/>
  <c r="X79" i="68"/>
  <c r="Y465" i="69"/>
  <c r="X465" i="69"/>
  <c r="Y408" i="69"/>
  <c r="X408" i="69"/>
  <c r="Y405" i="69"/>
  <c r="Y404" i="69" s="1"/>
  <c r="X405" i="69"/>
  <c r="X404" i="69" s="1"/>
  <c r="X386" i="69"/>
  <c r="Y367" i="69"/>
  <c r="Y351" i="69"/>
  <c r="X351" i="69"/>
  <c r="X348" i="69"/>
  <c r="X347" i="69" s="1"/>
  <c r="Y348" i="69"/>
  <c r="Y347" i="69" s="1"/>
  <c r="Y313" i="69"/>
  <c r="X313" i="69"/>
  <c r="Y310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Y291" i="69"/>
  <c r="X330" i="69"/>
  <c r="Y273" i="69"/>
  <c r="X273" i="69"/>
  <c r="Y216" i="69"/>
  <c r="X216" i="69"/>
  <c r="X213" i="69"/>
  <c r="X212" i="69" s="1"/>
  <c r="X194" i="69"/>
  <c r="Y194" i="69"/>
  <c r="Y179" i="69"/>
  <c r="Y178" i="69" s="1"/>
  <c r="X175" i="69"/>
  <c r="Y175" i="69"/>
  <c r="Y159" i="69"/>
  <c r="X159" i="69"/>
  <c r="Y156" i="69"/>
  <c r="Y155" i="69" s="1"/>
  <c r="X156" i="69"/>
  <c r="X155" i="69" s="1"/>
  <c r="Y121" i="69"/>
  <c r="X121" i="69"/>
  <c r="Y153" i="69"/>
  <c r="Y150" i="69"/>
  <c r="X150" i="69"/>
  <c r="Y149" i="69"/>
  <c r="Y146" i="69"/>
  <c r="X146" i="69"/>
  <c r="Y145" i="69"/>
  <c r="Y142" i="69"/>
  <c r="X142" i="69"/>
  <c r="Y141" i="69"/>
  <c r="X102" i="69"/>
  <c r="Y138" i="69"/>
  <c r="X138" i="69"/>
  <c r="Y99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Y405" i="70"/>
  <c r="Y404" i="70" s="1"/>
  <c r="Y386" i="70"/>
  <c r="X386" i="70"/>
  <c r="Y367" i="70"/>
  <c r="X367" i="70"/>
  <c r="Y351" i="70"/>
  <c r="X351" i="70"/>
  <c r="X348" i="70"/>
  <c r="X347" i="70" s="1"/>
  <c r="Y348" i="70"/>
  <c r="Y347" i="70" s="1"/>
  <c r="Y313" i="70"/>
  <c r="Y310" i="70"/>
  <c r="Y345" i="70"/>
  <c r="X342" i="70"/>
  <c r="Y341" i="70"/>
  <c r="X338" i="70"/>
  <c r="Y337" i="70"/>
  <c r="X334" i="70"/>
  <c r="Y333" i="70"/>
  <c r="X294" i="70"/>
  <c r="Y291" i="70"/>
  <c r="X330" i="70"/>
  <c r="Y273" i="70"/>
  <c r="X273" i="70"/>
  <c r="Y216" i="70"/>
  <c r="X216" i="70"/>
  <c r="Y213" i="70"/>
  <c r="Y212" i="70" s="1"/>
  <c r="X213" i="70"/>
  <c r="X212" i="70" s="1"/>
  <c r="Y194" i="70"/>
  <c r="X179" i="70"/>
  <c r="X178" i="70" s="1"/>
  <c r="Y175" i="70"/>
  <c r="X175" i="70"/>
  <c r="Y159" i="70"/>
  <c r="X159" i="70"/>
  <c r="Y156" i="70"/>
  <c r="Y155" i="70" s="1"/>
  <c r="X156" i="70"/>
  <c r="X155" i="70" s="1"/>
  <c r="Y121" i="70"/>
  <c r="X121" i="70"/>
  <c r="Y118" i="70"/>
  <c r="X118" i="70"/>
  <c r="X151" i="70"/>
  <c r="Y150" i="70"/>
  <c r="X147" i="70"/>
  <c r="Y146" i="70"/>
  <c r="X143" i="70"/>
  <c r="Y142" i="70"/>
  <c r="X102" i="70"/>
  <c r="Y102" i="70"/>
  <c r="X139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0" i="71"/>
  <c r="X370" i="71"/>
  <c r="X352" i="71"/>
  <c r="Y352" i="71"/>
  <c r="Y336" i="71"/>
  <c r="X336" i="71"/>
  <c r="X334" i="71"/>
  <c r="X333" i="71" s="1"/>
  <c r="Y334" i="71"/>
  <c r="Y333" i="71" s="1"/>
  <c r="X330" i="71"/>
  <c r="Y329" i="71"/>
  <c r="X326" i="71"/>
  <c r="Y325" i="71"/>
  <c r="X322" i="71"/>
  <c r="Y321" i="71"/>
  <c r="X300" i="71"/>
  <c r="Y300" i="71"/>
  <c r="Y317" i="71"/>
  <c r="Y298" i="71"/>
  <c r="X298" i="71"/>
  <c r="Y282" i="71"/>
  <c r="X282" i="71"/>
  <c r="Y280" i="71"/>
  <c r="X280" i="71"/>
  <c r="Y262" i="71"/>
  <c r="X262" i="71"/>
  <c r="Y208" i="71"/>
  <c r="X208" i="71"/>
  <c r="Y206" i="71"/>
  <c r="Y205" i="71" s="1"/>
  <c r="X206" i="71"/>
  <c r="X205" i="71" s="1"/>
  <c r="X191" i="71"/>
  <c r="X190" i="71" s="1"/>
  <c r="Y188" i="71"/>
  <c r="X188" i="71"/>
  <c r="Y173" i="71"/>
  <c r="Y172" i="71" s="1"/>
  <c r="Y170" i="71"/>
  <c r="X170" i="71"/>
  <c r="Y154" i="71"/>
  <c r="X154" i="71"/>
  <c r="Y152" i="71"/>
  <c r="Y151" i="71" s="1"/>
  <c r="X152" i="71"/>
  <c r="X151" i="71" s="1"/>
  <c r="Y146" i="71"/>
  <c r="Y142" i="71"/>
  <c r="X139" i="71"/>
  <c r="Y138" i="71"/>
  <c r="Y137" i="71"/>
  <c r="X137" i="71"/>
  <c r="Y116" i="71"/>
  <c r="X116" i="71"/>
  <c r="X147" i="71"/>
  <c r="X143" i="71"/>
  <c r="X100" i="71"/>
  <c r="Y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X370" i="72"/>
  <c r="Y370" i="72"/>
  <c r="Y352" i="72"/>
  <c r="X352" i="72"/>
  <c r="Y336" i="72"/>
  <c r="X336" i="72"/>
  <c r="Y334" i="72"/>
  <c r="Y333" i="72" s="1"/>
  <c r="X334" i="72"/>
  <c r="X333" i="72" s="1"/>
  <c r="Y300" i="72"/>
  <c r="X300" i="72"/>
  <c r="Y320" i="72"/>
  <c r="Y282" i="72"/>
  <c r="X282" i="72"/>
  <c r="Y280" i="72"/>
  <c r="X280" i="72"/>
  <c r="Y262" i="72"/>
  <c r="X262" i="72"/>
  <c r="Y208" i="72"/>
  <c r="X208" i="72"/>
  <c r="Y206" i="72"/>
  <c r="Y205" i="72" s="1"/>
  <c r="X206" i="72"/>
  <c r="X205" i="72" s="1"/>
  <c r="Y188" i="72"/>
  <c r="X188" i="72"/>
  <c r="Y170" i="72"/>
  <c r="X170" i="72"/>
  <c r="Y154" i="72"/>
  <c r="X154" i="72"/>
  <c r="X152" i="72"/>
  <c r="X151" i="72" s="1"/>
  <c r="Y152" i="72"/>
  <c r="Y151" i="72" s="1"/>
  <c r="X118" i="72"/>
  <c r="Y118" i="72"/>
  <c r="Y116" i="72"/>
  <c r="X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104" i="6"/>
  <c r="Y92" i="6"/>
  <c r="X92" i="6"/>
  <c r="Y89" i="6"/>
  <c r="X89" i="6"/>
  <c r="X114" i="6"/>
  <c r="X21" i="6"/>
  <c r="Y19" i="6"/>
  <c r="Y17" i="6"/>
  <c r="Y159" i="6" s="1"/>
  <c r="X17" i="6"/>
  <c r="X160" i="6" s="1"/>
  <c r="Y12" i="6"/>
  <c r="Y13" i="6" s="1"/>
  <c r="X173" i="72" l="1"/>
  <c r="X172" i="72" s="1"/>
  <c r="X199" i="64"/>
  <c r="X198" i="64" s="1"/>
  <c r="X360" i="68"/>
  <c r="Y371" i="65"/>
  <c r="Y370" i="65" s="1"/>
  <c r="Y371" i="67"/>
  <c r="Y370" i="67" s="1"/>
  <c r="X371" i="67"/>
  <c r="X370" i="67" s="1"/>
  <c r="X390" i="70"/>
  <c r="X389" i="70" s="1"/>
  <c r="X43" i="45"/>
  <c r="Y173" i="72"/>
  <c r="Y172" i="72" s="1"/>
  <c r="Y169" i="72" s="1"/>
  <c r="X390" i="69"/>
  <c r="X389" i="69" s="1"/>
  <c r="Y485" i="68"/>
  <c r="Y484" i="68" s="1"/>
  <c r="X198" i="65"/>
  <c r="X197" i="65" s="1"/>
  <c r="X179" i="65"/>
  <c r="X178" i="65" s="1"/>
  <c r="Y7" i="46"/>
  <c r="X16" i="28"/>
  <c r="X179" i="69"/>
  <c r="X178" i="69" s="1"/>
  <c r="X179" i="66"/>
  <c r="X178" i="66" s="1"/>
  <c r="X174" i="66" s="1"/>
  <c r="Y355" i="71"/>
  <c r="Y354" i="71" s="1"/>
  <c r="Y97" i="72"/>
  <c r="X243" i="68"/>
  <c r="X242" i="68" s="1"/>
  <c r="X219" i="68"/>
  <c r="X218" i="68" s="1"/>
  <c r="X146" i="46"/>
  <c r="X373" i="71"/>
  <c r="X372" i="71" s="1"/>
  <c r="Y4" i="56"/>
  <c r="Y161" i="49"/>
  <c r="X179" i="67"/>
  <c r="X178" i="67" s="1"/>
  <c r="X174" i="67" s="1"/>
  <c r="Y179" i="67"/>
  <c r="Y178" i="67" s="1"/>
  <c r="X198" i="66"/>
  <c r="X197" i="66" s="1"/>
  <c r="Y373" i="72"/>
  <c r="Y372" i="72" s="1"/>
  <c r="X198" i="70"/>
  <c r="X197" i="70" s="1"/>
  <c r="X198" i="69"/>
  <c r="X197" i="69" s="1"/>
  <c r="X193" i="69" s="1"/>
  <c r="Y390" i="66"/>
  <c r="Y389" i="66" s="1"/>
  <c r="Y385" i="66" s="1"/>
  <c r="X220" i="64"/>
  <c r="X219" i="64" s="1"/>
  <c r="X432" i="64"/>
  <c r="X431" i="64" s="1"/>
  <c r="X371" i="69"/>
  <c r="X370" i="69" s="1"/>
  <c r="X373" i="72"/>
  <c r="X372" i="72" s="1"/>
  <c r="Y390" i="70"/>
  <c r="Y389" i="70" s="1"/>
  <c r="X191" i="72"/>
  <c r="X190" i="72" s="1"/>
  <c r="Y432" i="64"/>
  <c r="Y431" i="64" s="1"/>
  <c r="Y66" i="56"/>
  <c r="Y164" i="56"/>
  <c r="Y7" i="56"/>
  <c r="X161" i="49"/>
  <c r="X24" i="48"/>
  <c r="X62" i="48"/>
  <c r="X161" i="48"/>
  <c r="X143" i="59"/>
  <c r="X161" i="58"/>
  <c r="Y47" i="56"/>
  <c r="X66" i="56"/>
  <c r="Y105" i="54"/>
  <c r="X28" i="46"/>
  <c r="X25" i="29"/>
  <c r="Y179" i="66"/>
  <c r="Y178" i="66" s="1"/>
  <c r="Y174" i="66" s="1"/>
  <c r="Y373" i="71"/>
  <c r="Y372" i="71" s="1"/>
  <c r="Y371" i="69"/>
  <c r="Y370" i="69" s="1"/>
  <c r="X164" i="56"/>
  <c r="Y62" i="54"/>
  <c r="X355" i="72"/>
  <c r="X354" i="72" s="1"/>
  <c r="Y198" i="70"/>
  <c r="Y197" i="70" s="1"/>
  <c r="Y193" i="70" s="1"/>
  <c r="X485" i="68"/>
  <c r="X484" i="68" s="1"/>
  <c r="X390" i="67"/>
  <c r="X389" i="67" s="1"/>
  <c r="Y179" i="65"/>
  <c r="Y178" i="65" s="1"/>
  <c r="X105" i="58"/>
  <c r="Y219" i="68"/>
  <c r="Y218" i="68" s="1"/>
  <c r="Y198" i="67"/>
  <c r="Y197" i="67" s="1"/>
  <c r="X355" i="71"/>
  <c r="X354" i="71" s="1"/>
  <c r="X117" i="70"/>
  <c r="X174" i="70"/>
  <c r="Y243" i="68"/>
  <c r="Y242" i="68" s="1"/>
  <c r="Y198" i="66"/>
  <c r="Y197" i="66" s="1"/>
  <c r="Y220" i="64"/>
  <c r="Y219" i="64" s="1"/>
  <c r="Y322" i="64"/>
  <c r="Y343" i="64"/>
  <c r="Y161" i="54"/>
  <c r="X62" i="49"/>
  <c r="X3" i="48"/>
  <c r="X43" i="48"/>
  <c r="X44" i="46"/>
  <c r="X13" i="29"/>
  <c r="Y191" i="71"/>
  <c r="Y190" i="71" s="1"/>
  <c r="Y187" i="71" s="1"/>
  <c r="Y371" i="70"/>
  <c r="Y370" i="70" s="1"/>
  <c r="Y366" i="70" s="1"/>
  <c r="Y161" i="59"/>
  <c r="X279" i="72"/>
  <c r="Y98" i="66"/>
  <c r="X194" i="64"/>
  <c r="X7" i="56"/>
  <c r="X63" i="56"/>
  <c r="X85" i="56"/>
  <c r="X4" i="56"/>
  <c r="Y43" i="54"/>
  <c r="X63" i="46"/>
  <c r="Y199" i="64"/>
  <c r="Y198" i="64" s="1"/>
  <c r="Y194" i="64" s="1"/>
  <c r="Y355" i="72"/>
  <c r="Y354" i="72" s="1"/>
  <c r="X173" i="71"/>
  <c r="X172" i="71" s="1"/>
  <c r="Y390" i="67"/>
  <c r="Y389" i="67" s="1"/>
  <c r="X169" i="72"/>
  <c r="Y191" i="72"/>
  <c r="Y190" i="72" s="1"/>
  <c r="X390" i="66"/>
  <c r="X389" i="66" s="1"/>
  <c r="X385" i="66" s="1"/>
  <c r="Y198" i="65"/>
  <c r="Y197" i="65" s="1"/>
  <c r="Y193" i="65" s="1"/>
  <c r="Y390" i="69"/>
  <c r="Y389" i="69" s="1"/>
  <c r="Y118" i="68"/>
  <c r="Y461" i="68"/>
  <c r="Y460" i="68" s="1"/>
  <c r="Y456" i="68" s="1"/>
  <c r="X124" i="48"/>
  <c r="Y81" i="45"/>
  <c r="X124" i="44"/>
  <c r="Y290" i="67"/>
  <c r="Y390" i="65"/>
  <c r="Y389" i="65" s="1"/>
  <c r="Y3" i="59"/>
  <c r="X81" i="59"/>
  <c r="Y16" i="28"/>
  <c r="X371" i="70"/>
  <c r="X370" i="70" s="1"/>
  <c r="X117" i="65"/>
  <c r="X322" i="64"/>
  <c r="Y81" i="59"/>
  <c r="X105" i="54"/>
  <c r="Y366" i="67"/>
  <c r="X371" i="66"/>
  <c r="X370" i="66" s="1"/>
  <c r="X366" i="66" s="1"/>
  <c r="X97" i="72"/>
  <c r="Y97" i="71"/>
  <c r="X279" i="71"/>
  <c r="X461" i="68"/>
  <c r="X460" i="68" s="1"/>
  <c r="Y371" i="66"/>
  <c r="Y370" i="66" s="1"/>
  <c r="Y366" i="66" s="1"/>
  <c r="X62" i="59"/>
  <c r="X47" i="56"/>
  <c r="X27" i="13"/>
  <c r="Y260" i="72"/>
  <c r="Y260" i="71"/>
  <c r="Y232" i="67"/>
  <c r="Y162" i="53"/>
  <c r="Y125" i="53"/>
  <c r="Y82" i="52"/>
  <c r="Y144" i="51"/>
  <c r="Y106" i="51"/>
  <c r="X442" i="72"/>
  <c r="X162" i="63"/>
  <c r="X144" i="63"/>
  <c r="X162" i="62"/>
  <c r="X144" i="62"/>
  <c r="X144" i="61"/>
  <c r="X125" i="62"/>
  <c r="Y193" i="69"/>
  <c r="X174" i="69"/>
  <c r="X214" i="68"/>
  <c r="Y332" i="67"/>
  <c r="X309" i="66"/>
  <c r="X328" i="66" s="1"/>
  <c r="Y24" i="54"/>
  <c r="Y81" i="49"/>
  <c r="Y3" i="48"/>
  <c r="Y43" i="48"/>
  <c r="Y214" i="68"/>
  <c r="X290" i="66"/>
  <c r="Y309" i="66"/>
  <c r="X193" i="65"/>
  <c r="X390" i="65"/>
  <c r="X389" i="65" s="1"/>
  <c r="Y62" i="59"/>
  <c r="Y62" i="58"/>
  <c r="Y3" i="55"/>
  <c r="Y124" i="55"/>
  <c r="X7" i="46"/>
  <c r="Y124" i="45"/>
  <c r="Y366" i="65"/>
  <c r="Y215" i="64"/>
  <c r="Y105" i="55"/>
  <c r="Y47" i="46"/>
  <c r="Y351" i="72"/>
  <c r="X385" i="69"/>
  <c r="Y193" i="67"/>
  <c r="X174" i="65"/>
  <c r="X215" i="64"/>
  <c r="Y174" i="65"/>
  <c r="Y43" i="58"/>
  <c r="Y85" i="56"/>
  <c r="Y62" i="48"/>
  <c r="X16" i="17"/>
  <c r="Y15" i="10"/>
  <c r="X371" i="65"/>
  <c r="X370" i="65" s="1"/>
  <c r="X366" i="65" s="1"/>
  <c r="Y411" i="64"/>
  <c r="Y410" i="64" s="1"/>
  <c r="Y406" i="64" s="1"/>
  <c r="Y124" i="58"/>
  <c r="Y106" i="56"/>
  <c r="Y105" i="56"/>
  <c r="Y161" i="48"/>
  <c r="Y146" i="46"/>
  <c r="X238" i="68"/>
  <c r="X193" i="66"/>
  <c r="Y174" i="69"/>
  <c r="Y238" i="68"/>
  <c r="X456" i="68"/>
  <c r="Y427" i="64"/>
  <c r="Y3" i="49"/>
  <c r="X81" i="49"/>
  <c r="Y134" i="6"/>
  <c r="Y140" i="70"/>
  <c r="Y117" i="70"/>
  <c r="X351" i="72"/>
  <c r="Y34" i="6"/>
  <c r="Y101" i="6"/>
  <c r="Y131" i="6" s="1"/>
  <c r="Y112" i="6"/>
  <c r="Y142" i="6" s="1"/>
  <c r="X140" i="72"/>
  <c r="X144" i="72"/>
  <c r="X148" i="72"/>
  <c r="Y324" i="72"/>
  <c r="Y328" i="72"/>
  <c r="X369" i="72"/>
  <c r="X140" i="71"/>
  <c r="X144" i="71"/>
  <c r="X148" i="71"/>
  <c r="X187" i="71"/>
  <c r="Y351" i="71"/>
  <c r="Y143" i="70"/>
  <c r="Y147" i="70"/>
  <c r="Y151" i="70"/>
  <c r="X333" i="70"/>
  <c r="X337" i="70"/>
  <c r="X341" i="70"/>
  <c r="X345" i="70"/>
  <c r="X405" i="70"/>
  <c r="X404" i="70" s="1"/>
  <c r="X139" i="69"/>
  <c r="X143" i="69"/>
  <c r="X147" i="69"/>
  <c r="X151" i="69"/>
  <c r="X168" i="68"/>
  <c r="Y172" i="68"/>
  <c r="Y176" i="68"/>
  <c r="Y180" i="68"/>
  <c r="Y184" i="68"/>
  <c r="Y188" i="68"/>
  <c r="Y361" i="68"/>
  <c r="Y360" i="68" s="1"/>
  <c r="Y413" i="68"/>
  <c r="Y417" i="68"/>
  <c r="Y421" i="68"/>
  <c r="Y425" i="68"/>
  <c r="Y429" i="68"/>
  <c r="X481" i="68"/>
  <c r="X505" i="68"/>
  <c r="X504" i="68" s="1"/>
  <c r="X138" i="67"/>
  <c r="X139" i="67"/>
  <c r="X143" i="67"/>
  <c r="X147" i="67"/>
  <c r="X151" i="67"/>
  <c r="X156" i="67"/>
  <c r="X155" i="67" s="1"/>
  <c r="X331" i="67"/>
  <c r="Y335" i="67"/>
  <c r="Y339" i="67"/>
  <c r="Y343" i="67"/>
  <c r="Y3" i="44"/>
  <c r="Y24" i="44"/>
  <c r="X12" i="6"/>
  <c r="X13" i="6" s="1"/>
  <c r="Y30" i="6"/>
  <c r="X34" i="6"/>
  <c r="X98" i="6"/>
  <c r="X119" i="6" s="1"/>
  <c r="X102" i="6"/>
  <c r="X156" i="6" s="1"/>
  <c r="Y138" i="6"/>
  <c r="Y136" i="72"/>
  <c r="Y140" i="72"/>
  <c r="Y144" i="72"/>
  <c r="Y148" i="72"/>
  <c r="X321" i="72"/>
  <c r="X325" i="72"/>
  <c r="X329" i="72"/>
  <c r="X118" i="71"/>
  <c r="X136" i="71" s="1"/>
  <c r="Y140" i="71"/>
  <c r="Y144" i="71"/>
  <c r="Y148" i="71"/>
  <c r="Y322" i="71"/>
  <c r="Y326" i="71"/>
  <c r="Y330" i="71"/>
  <c r="X351" i="71"/>
  <c r="Y369" i="71"/>
  <c r="Y139" i="70"/>
  <c r="X144" i="70"/>
  <c r="X148" i="70"/>
  <c r="X152" i="70"/>
  <c r="Y139" i="69"/>
  <c r="Y143" i="69"/>
  <c r="Y147" i="69"/>
  <c r="Y151" i="69"/>
  <c r="Y213" i="69"/>
  <c r="Y212" i="69" s="1"/>
  <c r="X291" i="69"/>
  <c r="X367" i="69"/>
  <c r="X366" i="69" s="1"/>
  <c r="Y168" i="68"/>
  <c r="X173" i="68"/>
  <c r="X177" i="68"/>
  <c r="X181" i="68"/>
  <c r="X185" i="68"/>
  <c r="X414" i="68"/>
  <c r="X418" i="68"/>
  <c r="X422" i="68"/>
  <c r="X426" i="68"/>
  <c r="X430" i="68"/>
  <c r="Y504" i="68"/>
  <c r="Y138" i="67"/>
  <c r="Y139" i="67"/>
  <c r="Y143" i="67"/>
  <c r="Y147" i="67"/>
  <c r="Y151" i="67"/>
  <c r="Y156" i="67"/>
  <c r="Y155" i="67" s="1"/>
  <c r="Y331" i="67"/>
  <c r="X30" i="6"/>
  <c r="Y98" i="6"/>
  <c r="Y128" i="6" s="1"/>
  <c r="Y102" i="6"/>
  <c r="Y132" i="6" s="1"/>
  <c r="Y113" i="6"/>
  <c r="Y143" i="6" s="1"/>
  <c r="X141" i="72"/>
  <c r="X145" i="72"/>
  <c r="X149" i="72"/>
  <c r="Y321" i="72"/>
  <c r="Y325" i="72"/>
  <c r="Y329" i="72"/>
  <c r="X141" i="71"/>
  <c r="X145" i="71"/>
  <c r="X149" i="71"/>
  <c r="X323" i="71"/>
  <c r="X327" i="71"/>
  <c r="X331" i="71"/>
  <c r="Y144" i="70"/>
  <c r="Y148" i="70"/>
  <c r="Y152" i="70"/>
  <c r="Y385" i="70"/>
  <c r="X140" i="69"/>
  <c r="X144" i="69"/>
  <c r="X148" i="69"/>
  <c r="X152" i="69"/>
  <c r="X169" i="68"/>
  <c r="Y173" i="68"/>
  <c r="Y177" i="68"/>
  <c r="Y181" i="68"/>
  <c r="Y185" i="68"/>
  <c r="Y426" i="68"/>
  <c r="Y430" i="68"/>
  <c r="X144" i="67"/>
  <c r="X148" i="67"/>
  <c r="X152" i="67"/>
  <c r="Y62" i="44"/>
  <c r="Y66" i="46"/>
  <c r="X23" i="6"/>
  <c r="X99" i="6"/>
  <c r="X120" i="6" s="1"/>
  <c r="Y145" i="72"/>
  <c r="Y149" i="72"/>
  <c r="X317" i="72"/>
  <c r="X322" i="72"/>
  <c r="X326" i="72"/>
  <c r="X330" i="72"/>
  <c r="Y141" i="71"/>
  <c r="Y145" i="71"/>
  <c r="Y149" i="71"/>
  <c r="Y323" i="71"/>
  <c r="Y327" i="71"/>
  <c r="Y331" i="71"/>
  <c r="X140" i="70"/>
  <c r="X145" i="70"/>
  <c r="X149" i="70"/>
  <c r="X153" i="70"/>
  <c r="X194" i="70"/>
  <c r="X193" i="70" s="1"/>
  <c r="Y334" i="70"/>
  <c r="Y338" i="70"/>
  <c r="Y342" i="70"/>
  <c r="Y144" i="69"/>
  <c r="Y148" i="69"/>
  <c r="Y152" i="69"/>
  <c r="Y334" i="69"/>
  <c r="Y338" i="69"/>
  <c r="Y342" i="69"/>
  <c r="Y169" i="68"/>
  <c r="X174" i="68"/>
  <c r="X178" i="68"/>
  <c r="X182" i="68"/>
  <c r="X186" i="68"/>
  <c r="X410" i="68"/>
  <c r="X415" i="68"/>
  <c r="X419" i="68"/>
  <c r="X423" i="68"/>
  <c r="X427" i="68"/>
  <c r="Y144" i="67"/>
  <c r="Y148" i="67"/>
  <c r="Y152" i="67"/>
  <c r="Y336" i="67"/>
  <c r="Y340" i="67"/>
  <c r="Y344" i="67"/>
  <c r="Y43" i="49"/>
  <c r="Y22" i="6"/>
  <c r="Y23" i="6"/>
  <c r="Y99" i="6"/>
  <c r="Y120" i="6" s="1"/>
  <c r="Y115" i="6"/>
  <c r="Y145" i="6" s="1"/>
  <c r="X142" i="72"/>
  <c r="X146" i="72"/>
  <c r="Y279" i="72"/>
  <c r="Y317" i="72"/>
  <c r="Y322" i="72"/>
  <c r="Y326" i="72"/>
  <c r="Y330" i="72"/>
  <c r="X138" i="71"/>
  <c r="X142" i="71"/>
  <c r="X146" i="71"/>
  <c r="X135" i="71"/>
  <c r="X320" i="71"/>
  <c r="X324" i="71"/>
  <c r="X328" i="71"/>
  <c r="Y141" i="70"/>
  <c r="Y145" i="70"/>
  <c r="Y149" i="70"/>
  <c r="Y153" i="70"/>
  <c r="X331" i="70"/>
  <c r="X335" i="70"/>
  <c r="X339" i="70"/>
  <c r="X343" i="70"/>
  <c r="X141" i="69"/>
  <c r="X145" i="69"/>
  <c r="X149" i="69"/>
  <c r="X153" i="69"/>
  <c r="X331" i="69"/>
  <c r="X335" i="69"/>
  <c r="X339" i="69"/>
  <c r="X343" i="69"/>
  <c r="X170" i="68"/>
  <c r="Y174" i="68"/>
  <c r="Y178" i="68"/>
  <c r="Y182" i="68"/>
  <c r="Y186" i="68"/>
  <c r="Y410" i="68"/>
  <c r="Y415" i="68"/>
  <c r="Y419" i="68"/>
  <c r="Y423" i="68"/>
  <c r="Y427" i="68"/>
  <c r="Y432" i="68"/>
  <c r="Y81" i="58"/>
  <c r="X100" i="6"/>
  <c r="X121" i="6" s="1"/>
  <c r="Y136" i="6"/>
  <c r="Y134" i="72"/>
  <c r="Y138" i="72"/>
  <c r="Y142" i="72"/>
  <c r="Y146" i="72"/>
  <c r="X318" i="72"/>
  <c r="X323" i="72"/>
  <c r="X327" i="72"/>
  <c r="X331" i="72"/>
  <c r="X97" i="71"/>
  <c r="X316" i="71"/>
  <c r="Y320" i="71"/>
  <c r="Y324" i="71"/>
  <c r="Y328" i="71"/>
  <c r="X142" i="70"/>
  <c r="X146" i="70"/>
  <c r="X150" i="70"/>
  <c r="Y331" i="70"/>
  <c r="Y335" i="70"/>
  <c r="Y339" i="70"/>
  <c r="Y343" i="70"/>
  <c r="X118" i="69"/>
  <c r="X117" i="69" s="1"/>
  <c r="Y331" i="69"/>
  <c r="Y335" i="69"/>
  <c r="Y339" i="69"/>
  <c r="Y343" i="69"/>
  <c r="Y386" i="69"/>
  <c r="Y385" i="69" s="1"/>
  <c r="X118" i="68"/>
  <c r="X171" i="68"/>
  <c r="X175" i="68"/>
  <c r="X179" i="68"/>
  <c r="X183" i="68"/>
  <c r="X187" i="68"/>
  <c r="X411" i="68"/>
  <c r="X416" i="68"/>
  <c r="X420" i="68"/>
  <c r="X424" i="68"/>
  <c r="X428" i="68"/>
  <c r="Y175" i="67"/>
  <c r="Y213" i="67"/>
  <c r="Y212" i="67" s="1"/>
  <c r="Y333" i="67"/>
  <c r="Y337" i="67"/>
  <c r="Y341" i="67"/>
  <c r="Y345" i="67"/>
  <c r="X334" i="67"/>
  <c r="X338" i="67"/>
  <c r="X342" i="67"/>
  <c r="X348" i="67"/>
  <c r="X347" i="67" s="1"/>
  <c r="X386" i="67"/>
  <c r="X385" i="67" s="1"/>
  <c r="Y28" i="46"/>
  <c r="Y21" i="6"/>
  <c r="Y25" i="26" s="1"/>
  <c r="Y100" i="6"/>
  <c r="Y154" i="6" s="1"/>
  <c r="X147" i="72"/>
  <c r="Y318" i="72"/>
  <c r="Y323" i="72"/>
  <c r="Y327" i="72"/>
  <c r="Y331" i="72"/>
  <c r="X321" i="71"/>
  <c r="X325" i="71"/>
  <c r="X329" i="71"/>
  <c r="X138" i="70"/>
  <c r="X313" i="70"/>
  <c r="X332" i="70" s="1"/>
  <c r="X336" i="70"/>
  <c r="X340" i="70"/>
  <c r="X344" i="70"/>
  <c r="X336" i="69"/>
  <c r="X340" i="69"/>
  <c r="X344" i="69"/>
  <c r="Y171" i="68"/>
  <c r="Y175" i="68"/>
  <c r="Y179" i="68"/>
  <c r="Y183" i="68"/>
  <c r="Y187" i="68"/>
  <c r="Y411" i="68"/>
  <c r="Y416" i="68"/>
  <c r="Y420" i="68"/>
  <c r="Y424" i="68"/>
  <c r="Y428" i="68"/>
  <c r="Y334" i="67"/>
  <c r="Y338" i="67"/>
  <c r="Y342" i="67"/>
  <c r="Y385" i="67"/>
  <c r="X101" i="6"/>
  <c r="X122" i="6" s="1"/>
  <c r="Y143" i="72"/>
  <c r="Y147" i="72"/>
  <c r="X320" i="72"/>
  <c r="X324" i="72"/>
  <c r="X328" i="72"/>
  <c r="Y369" i="72"/>
  <c r="Y139" i="71"/>
  <c r="Y143" i="71"/>
  <c r="Y147" i="71"/>
  <c r="X317" i="71"/>
  <c r="Y336" i="70"/>
  <c r="Y340" i="70"/>
  <c r="Y344" i="70"/>
  <c r="Y294" i="69"/>
  <c r="Y332" i="69" s="1"/>
  <c r="X172" i="68"/>
  <c r="X176" i="68"/>
  <c r="X180" i="68"/>
  <c r="X184" i="68"/>
  <c r="X188" i="68"/>
  <c r="X413" i="68"/>
  <c r="X417" i="68"/>
  <c r="X421" i="68"/>
  <c r="X425" i="68"/>
  <c r="X429" i="68"/>
  <c r="X142" i="66"/>
  <c r="X146" i="66"/>
  <c r="X150" i="66"/>
  <c r="Y193" i="66"/>
  <c r="Y334" i="66"/>
  <c r="Y338" i="66"/>
  <c r="Y342" i="66"/>
  <c r="Y99" i="65"/>
  <c r="Y98" i="65" s="1"/>
  <c r="Y138" i="65"/>
  <c r="Y339" i="65"/>
  <c r="Y343" i="65"/>
  <c r="X155" i="64"/>
  <c r="Y159" i="64"/>
  <c r="Y163" i="64"/>
  <c r="Y167" i="64"/>
  <c r="Y171" i="64"/>
  <c r="Y373" i="64"/>
  <c r="Y377" i="64"/>
  <c r="Y381" i="64"/>
  <c r="X143" i="58"/>
  <c r="Y161" i="58"/>
  <c r="X113" i="56"/>
  <c r="X117" i="56"/>
  <c r="X121" i="56"/>
  <c r="X62" i="47"/>
  <c r="X143" i="47"/>
  <c r="Y142" i="66"/>
  <c r="Y146" i="66"/>
  <c r="Y150" i="66"/>
  <c r="X330" i="66"/>
  <c r="X331" i="65"/>
  <c r="X336" i="65"/>
  <c r="X340" i="65"/>
  <c r="X344" i="65"/>
  <c r="X386" i="65"/>
  <c r="X110" i="64"/>
  <c r="Y155" i="64"/>
  <c r="X160" i="64"/>
  <c r="X164" i="64"/>
  <c r="X168" i="64"/>
  <c r="Y365" i="64"/>
  <c r="X370" i="64"/>
  <c r="X378" i="64"/>
  <c r="X382" i="64"/>
  <c r="X43" i="58"/>
  <c r="X143" i="55"/>
  <c r="X88" i="56"/>
  <c r="X92" i="56"/>
  <c r="X96" i="56"/>
  <c r="X161" i="54"/>
  <c r="Y3" i="50"/>
  <c r="Y44" i="47"/>
  <c r="Y43" i="47" s="1"/>
  <c r="Y63" i="47"/>
  <c r="Y62" i="47" s="1"/>
  <c r="Y143" i="47"/>
  <c r="Y147" i="46"/>
  <c r="X25" i="45"/>
  <c r="X24" i="45" s="1"/>
  <c r="Y52" i="46"/>
  <c r="Y56" i="46"/>
  <c r="Y60" i="46"/>
  <c r="X106" i="44"/>
  <c r="X105" i="44" s="1"/>
  <c r="X111" i="46"/>
  <c r="X115" i="46"/>
  <c r="Y133" i="46"/>
  <c r="Y137" i="46"/>
  <c r="Y141" i="46"/>
  <c r="X149" i="46"/>
  <c r="X153" i="46"/>
  <c r="X157" i="46"/>
  <c r="Y167" i="46"/>
  <c r="Y171" i="46"/>
  <c r="Y175" i="46"/>
  <c r="X4" i="20"/>
  <c r="X139" i="66"/>
  <c r="X143" i="66"/>
  <c r="X147" i="66"/>
  <c r="X151" i="66"/>
  <c r="Y291" i="66"/>
  <c r="Y290" i="66" s="1"/>
  <c r="Y328" i="66" s="1"/>
  <c r="Y330" i="66"/>
  <c r="Y331" i="65"/>
  <c r="Y336" i="65"/>
  <c r="Y340" i="65"/>
  <c r="Y344" i="65"/>
  <c r="Y386" i="65"/>
  <c r="X156" i="64"/>
  <c r="Y160" i="64"/>
  <c r="Y164" i="64"/>
  <c r="Y168" i="64"/>
  <c r="X366" i="64"/>
  <c r="Y374" i="64"/>
  <c r="Y382" i="64"/>
  <c r="X3" i="59"/>
  <c r="X81" i="58"/>
  <c r="Y44" i="55"/>
  <c r="Y43" i="55" s="1"/>
  <c r="X143" i="48"/>
  <c r="X62" i="45"/>
  <c r="X109" i="46"/>
  <c r="X31" i="46"/>
  <c r="X35" i="46"/>
  <c r="X39" i="46"/>
  <c r="Y43" i="44"/>
  <c r="X69" i="46"/>
  <c r="X73" i="46"/>
  <c r="X77" i="46"/>
  <c r="Y105" i="44"/>
  <c r="Y139" i="66"/>
  <c r="Y143" i="66"/>
  <c r="Y147" i="66"/>
  <c r="Y151" i="66"/>
  <c r="X140" i="65"/>
  <c r="X145" i="65"/>
  <c r="X149" i="65"/>
  <c r="X153" i="65"/>
  <c r="X332" i="65"/>
  <c r="X337" i="65"/>
  <c r="X341" i="65"/>
  <c r="X345" i="65"/>
  <c r="X157" i="64"/>
  <c r="X161" i="64"/>
  <c r="X165" i="64"/>
  <c r="X169" i="64"/>
  <c r="X379" i="64"/>
  <c r="Y3" i="58"/>
  <c r="X44" i="54"/>
  <c r="X44" i="56" s="1"/>
  <c r="Y82" i="54"/>
  <c r="Y81" i="54" s="1"/>
  <c r="Y3" i="47"/>
  <c r="X81" i="45"/>
  <c r="Y13" i="29"/>
  <c r="Y143" i="29" s="1"/>
  <c r="Y25" i="29"/>
  <c r="Y17" i="20"/>
  <c r="Y19" i="21"/>
  <c r="Y19" i="24"/>
  <c r="Y19" i="27" s="1"/>
  <c r="Y140" i="65"/>
  <c r="Y145" i="65"/>
  <c r="Y149" i="65"/>
  <c r="Y153" i="65"/>
  <c r="Y332" i="65"/>
  <c r="Y337" i="65"/>
  <c r="Y341" i="65"/>
  <c r="Y345" i="65"/>
  <c r="Y156" i="64"/>
  <c r="Y161" i="64"/>
  <c r="Y165" i="64"/>
  <c r="Y169" i="64"/>
  <c r="X367" i="64"/>
  <c r="Y371" i="64"/>
  <c r="Y383" i="64"/>
  <c r="X427" i="64"/>
  <c r="X124" i="58"/>
  <c r="X130" i="56"/>
  <c r="X134" i="56"/>
  <c r="X138" i="56"/>
  <c r="X4" i="50"/>
  <c r="X3" i="50" s="1"/>
  <c r="X105" i="48"/>
  <c r="Y120" i="46"/>
  <c r="Y140" i="66"/>
  <c r="X332" i="66"/>
  <c r="X337" i="66"/>
  <c r="X341" i="66"/>
  <c r="X345" i="66"/>
  <c r="X142" i="65"/>
  <c r="X146" i="65"/>
  <c r="X150" i="65"/>
  <c r="X290" i="65"/>
  <c r="X334" i="65"/>
  <c r="X338" i="65"/>
  <c r="X342" i="65"/>
  <c r="X158" i="64"/>
  <c r="X162" i="64"/>
  <c r="X166" i="64"/>
  <c r="X170" i="64"/>
  <c r="Y367" i="64"/>
  <c r="X372" i="64"/>
  <c r="X376" i="64"/>
  <c r="X448" i="64"/>
  <c r="Y43" i="59"/>
  <c r="Y143" i="58"/>
  <c r="X3" i="55"/>
  <c r="X24" i="55"/>
  <c r="X144" i="56"/>
  <c r="X168" i="56"/>
  <c r="X172" i="56"/>
  <c r="X176" i="56"/>
  <c r="X24" i="49"/>
  <c r="Y106" i="48"/>
  <c r="Y105" i="48" s="1"/>
  <c r="Y125" i="48"/>
  <c r="Y82" i="47"/>
  <c r="Y81" i="47" s="1"/>
  <c r="Y106" i="47"/>
  <c r="Y105" i="47" s="1"/>
  <c r="Y125" i="47"/>
  <c r="Y124" i="47" s="1"/>
  <c r="Y161" i="47"/>
  <c r="X21" i="46"/>
  <c r="Y69" i="46"/>
  <c r="Y73" i="46"/>
  <c r="Y77" i="46"/>
  <c r="X162" i="46"/>
  <c r="X10" i="46"/>
  <c r="X14" i="46"/>
  <c r="X18" i="46"/>
  <c r="X22" i="46"/>
  <c r="X27" i="22"/>
  <c r="Y332" i="66"/>
  <c r="Y337" i="66"/>
  <c r="Y341" i="66"/>
  <c r="Y345" i="66"/>
  <c r="Y142" i="65"/>
  <c r="Y146" i="65"/>
  <c r="Y150" i="65"/>
  <c r="Y290" i="65"/>
  <c r="Y334" i="65"/>
  <c r="Y338" i="65"/>
  <c r="Y342" i="65"/>
  <c r="X154" i="64"/>
  <c r="Y158" i="64"/>
  <c r="Y162" i="64"/>
  <c r="Y166" i="64"/>
  <c r="Y170" i="64"/>
  <c r="Y124" i="59"/>
  <c r="Y24" i="49"/>
  <c r="X43" i="49"/>
  <c r="X143" i="49"/>
  <c r="X4" i="47"/>
  <c r="X3" i="47" s="1"/>
  <c r="Y106" i="45"/>
  <c r="X3" i="44"/>
  <c r="X66" i="46"/>
  <c r="X166" i="46"/>
  <c r="X170" i="46"/>
  <c r="X174" i="46"/>
  <c r="X334" i="66"/>
  <c r="X338" i="66"/>
  <c r="X342" i="66"/>
  <c r="X99" i="65"/>
  <c r="X98" i="65" s="1"/>
  <c r="X136" i="65" s="1"/>
  <c r="X138" i="65"/>
  <c r="X335" i="65"/>
  <c r="X339" i="65"/>
  <c r="X343" i="65"/>
  <c r="Y154" i="64"/>
  <c r="X159" i="64"/>
  <c r="X163" i="64"/>
  <c r="X167" i="64"/>
  <c r="X171" i="64"/>
  <c r="X369" i="64"/>
  <c r="X373" i="64"/>
  <c r="X377" i="64"/>
  <c r="X381" i="64"/>
  <c r="X24" i="59"/>
  <c r="Y24" i="58"/>
  <c r="X62" i="58"/>
  <c r="X151" i="56"/>
  <c r="X155" i="56"/>
  <c r="X159" i="56"/>
  <c r="Y143" i="49"/>
  <c r="X11" i="23"/>
  <c r="X11" i="26" s="1"/>
  <c r="X4" i="22"/>
  <c r="X25" i="21"/>
  <c r="X30" i="23"/>
  <c r="X30" i="26" s="1"/>
  <c r="X20" i="25"/>
  <c r="X20" i="28" s="1"/>
  <c r="X18" i="14"/>
  <c r="X27" i="11"/>
  <c r="X27" i="14" s="1"/>
  <c r="X5" i="10"/>
  <c r="X15" i="8"/>
  <c r="X15" i="10" s="1"/>
  <c r="Y10" i="42"/>
  <c r="Y16" i="42"/>
  <c r="Y35" i="42"/>
  <c r="Y54" i="42"/>
  <c r="Y73" i="42"/>
  <c r="Y136" i="42"/>
  <c r="Y154" i="42"/>
  <c r="Y172" i="42"/>
  <c r="Y27" i="22"/>
  <c r="Y27" i="25" s="1"/>
  <c r="Y27" i="28" s="1"/>
  <c r="Y6" i="21"/>
  <c r="X26" i="21"/>
  <c r="X8" i="23"/>
  <c r="X8" i="26" s="1"/>
  <c r="X12" i="23"/>
  <c r="X12" i="26" s="1"/>
  <c r="Y14" i="18"/>
  <c r="Y14" i="24" s="1"/>
  <c r="Y17" i="18"/>
  <c r="X30" i="14"/>
  <c r="Y19" i="13"/>
  <c r="Y19" i="16" s="1"/>
  <c r="X28" i="13"/>
  <c r="Y27" i="11"/>
  <c r="Y19" i="10"/>
  <c r="Y26" i="10"/>
  <c r="X19" i="13"/>
  <c r="X19" i="16" s="1"/>
  <c r="X23" i="13"/>
  <c r="X23" i="16" s="1"/>
  <c r="Y7" i="12"/>
  <c r="Y7" i="15" s="1"/>
  <c r="Y11" i="12"/>
  <c r="Y11" i="15" s="1"/>
  <c r="X31" i="12"/>
  <c r="X31" i="15" s="1"/>
  <c r="X19" i="12"/>
  <c r="X19" i="15" s="1"/>
  <c r="X23" i="12"/>
  <c r="X23" i="15" s="1"/>
  <c r="Y28" i="25"/>
  <c r="Y28" i="28" s="1"/>
  <c r="Y22" i="23"/>
  <c r="Y26" i="23"/>
  <c r="X22" i="13"/>
  <c r="X30" i="13"/>
  <c r="X21" i="10"/>
  <c r="X29" i="10"/>
  <c r="X7" i="13"/>
  <c r="X11" i="13"/>
  <c r="X11" i="16" s="1"/>
  <c r="Y27" i="9"/>
  <c r="Y27" i="10" s="1"/>
  <c r="X21" i="12"/>
  <c r="X25" i="12"/>
  <c r="Y9" i="12"/>
  <c r="Y9" i="15" s="1"/>
  <c r="Y13" i="12"/>
  <c r="Y13" i="15" s="1"/>
  <c r="X21" i="24"/>
  <c r="X21" i="27" s="1"/>
  <c r="Y29" i="21"/>
  <c r="X27" i="19"/>
  <c r="X32" i="23"/>
  <c r="X32" i="26" s="1"/>
  <c r="X17" i="18"/>
  <c r="X17" i="25" s="1"/>
  <c r="X17" i="28" s="1"/>
  <c r="Y30" i="13"/>
  <c r="Y30" i="16" s="1"/>
  <c r="Y20" i="13"/>
  <c r="Y20" i="16" s="1"/>
  <c r="Y24" i="13"/>
  <c r="Y24" i="16" s="1"/>
  <c r="X4" i="8"/>
  <c r="X9" i="12"/>
  <c r="X13" i="12"/>
  <c r="X22" i="21"/>
  <c r="X30" i="24"/>
  <c r="X30" i="27" s="1"/>
  <c r="X10" i="23"/>
  <c r="X10" i="26" s="1"/>
  <c r="X14" i="23"/>
  <c r="X14" i="26" s="1"/>
  <c r="X9" i="10"/>
  <c r="X4" i="18"/>
  <c r="X3" i="18" s="1"/>
  <c r="X16" i="23" s="1"/>
  <c r="X8" i="25"/>
  <c r="X27" i="18"/>
  <c r="X32" i="13"/>
  <c r="Y6" i="26"/>
  <c r="Y29" i="28"/>
  <c r="Y10" i="26"/>
  <c r="Y29" i="27"/>
  <c r="Y13" i="27"/>
  <c r="Y19" i="28"/>
  <c r="Y6" i="28"/>
  <c r="Y9" i="26"/>
  <c r="Y23" i="27"/>
  <c r="Y18" i="27"/>
  <c r="Y18" i="28"/>
  <c r="Y11" i="27"/>
  <c r="Y6" i="27"/>
  <c r="Y31" i="27"/>
  <c r="Y29" i="26"/>
  <c r="Y10" i="27"/>
  <c r="Y137" i="6"/>
  <c r="Y31" i="16"/>
  <c r="Y23" i="16"/>
  <c r="Y11" i="16"/>
  <c r="Y7" i="16"/>
  <c r="Y19" i="17"/>
  <c r="Y7" i="17"/>
  <c r="Y22" i="15"/>
  <c r="Y30" i="17"/>
  <c r="Y10" i="15"/>
  <c r="Y6" i="15"/>
  <c r="Y165" i="51"/>
  <c r="Y110" i="51"/>
  <c r="Y147" i="51"/>
  <c r="Y162" i="51"/>
  <c r="Y48" i="51"/>
  <c r="Y165" i="52"/>
  <c r="Y144" i="53"/>
  <c r="Y147" i="52"/>
  <c r="Y67" i="52"/>
  <c r="Y86" i="51"/>
  <c r="Y29" i="51"/>
  <c r="Y48" i="52"/>
  <c r="Y144" i="52"/>
  <c r="Y63" i="53"/>
  <c r="Y67" i="51"/>
  <c r="Y86" i="52"/>
  <c r="Y6" i="17"/>
  <c r="Y162" i="52"/>
  <c r="Y129" i="52"/>
  <c r="Y29" i="52"/>
  <c r="Y8" i="52"/>
  <c r="Y106" i="53"/>
  <c r="Y8" i="51"/>
  <c r="Y300" i="64"/>
  <c r="Y299" i="64" s="1"/>
  <c r="Y270" i="66"/>
  <c r="Y311" i="68"/>
  <c r="Y251" i="65"/>
  <c r="Y335" i="68"/>
  <c r="Y251" i="66"/>
  <c r="Y224" i="71"/>
  <c r="Y224" i="72"/>
  <c r="Y251" i="69"/>
  <c r="Y232" i="69"/>
  <c r="Y242" i="71"/>
  <c r="Y242" i="72"/>
  <c r="Y135" i="6"/>
  <c r="X30" i="28"/>
  <c r="X18" i="28"/>
  <c r="X6" i="28"/>
  <c r="X25" i="27"/>
  <c r="X9" i="27"/>
  <c r="X19" i="27"/>
  <c r="X13" i="27"/>
  <c r="X9" i="26"/>
  <c r="X23" i="27"/>
  <c r="X7" i="27"/>
  <c r="X31" i="26"/>
  <c r="X11" i="27"/>
  <c r="X7" i="26"/>
  <c r="X5" i="27"/>
  <c r="X162" i="61"/>
  <c r="X129" i="61"/>
  <c r="X86" i="61"/>
  <c r="X48" i="61"/>
  <c r="X165" i="62"/>
  <c r="X110" i="62"/>
  <c r="X165" i="61"/>
  <c r="X110" i="61"/>
  <c r="X25" i="61"/>
  <c r="X147" i="62"/>
  <c r="X67" i="62"/>
  <c r="X29" i="62"/>
  <c r="X8" i="62"/>
  <c r="X106" i="63"/>
  <c r="X67" i="61"/>
  <c r="X86" i="62"/>
  <c r="X48" i="62"/>
  <c r="X125" i="61"/>
  <c r="X147" i="61"/>
  <c r="X25" i="62"/>
  <c r="X462" i="67"/>
  <c r="X442" i="71"/>
  <c r="X424" i="71"/>
  <c r="X424" i="72"/>
  <c r="X406" i="71"/>
  <c r="X406" i="72"/>
  <c r="X20" i="6"/>
  <c r="X154" i="6"/>
  <c r="Y114" i="6"/>
  <c r="Y160" i="6"/>
  <c r="X135" i="72"/>
  <c r="X139" i="72"/>
  <c r="X143" i="72"/>
  <c r="X169" i="71"/>
  <c r="Y316" i="71"/>
  <c r="X385" i="70"/>
  <c r="X45" i="6"/>
  <c r="X79" i="6"/>
  <c r="X115" i="6"/>
  <c r="X161" i="6"/>
  <c r="Y135" i="72"/>
  <c r="Y139" i="72"/>
  <c r="X187" i="72"/>
  <c r="X134" i="71"/>
  <c r="X369" i="71"/>
  <c r="Y45" i="6"/>
  <c r="Y79" i="6"/>
  <c r="Y161" i="6"/>
  <c r="X136" i="72"/>
  <c r="Y187" i="72"/>
  <c r="Y134" i="71"/>
  <c r="Y169" i="71"/>
  <c r="X366" i="70"/>
  <c r="Y366" i="69"/>
  <c r="X16" i="30"/>
  <c r="X17" i="30" s="1"/>
  <c r="X16" i="34"/>
  <c r="X17" i="34" s="1"/>
  <c r="X114" i="29"/>
  <c r="X127" i="29" s="1"/>
  <c r="X16" i="33"/>
  <c r="X17" i="33" s="1"/>
  <c r="X18" i="6"/>
  <c r="X22" i="6"/>
  <c r="X112" i="6"/>
  <c r="X116" i="6"/>
  <c r="X162" i="6"/>
  <c r="Y318" i="71"/>
  <c r="Y16" i="31"/>
  <c r="Y17" i="31" s="1"/>
  <c r="Y16" i="35"/>
  <c r="Y17" i="35" s="1"/>
  <c r="Y16" i="36"/>
  <c r="Y17" i="36" s="1"/>
  <c r="Y16" i="34"/>
  <c r="Y17" i="34" s="1"/>
  <c r="Y16" i="30"/>
  <c r="Y17" i="30" s="1"/>
  <c r="Y18" i="6"/>
  <c r="Y116" i="6"/>
  <c r="Y158" i="6"/>
  <c r="Y162" i="6"/>
  <c r="Y167" i="6"/>
  <c r="X137" i="72"/>
  <c r="Y279" i="71"/>
  <c r="X318" i="71"/>
  <c r="X297" i="71"/>
  <c r="X315" i="71" s="1"/>
  <c r="X19" i="6"/>
  <c r="X7" i="15" s="1"/>
  <c r="X104" i="6"/>
  <c r="X113" i="6"/>
  <c r="X159" i="6"/>
  <c r="X168" i="6"/>
  <c r="Y137" i="72"/>
  <c r="Y141" i="72"/>
  <c r="Y329" i="70"/>
  <c r="Y309" i="70"/>
  <c r="Y309" i="69"/>
  <c r="Y329" i="69"/>
  <c r="X134" i="72"/>
  <c r="X138" i="72"/>
  <c r="Y118" i="71"/>
  <c r="Y136" i="71" s="1"/>
  <c r="Y135" i="71"/>
  <c r="Y297" i="71"/>
  <c r="Y330" i="70"/>
  <c r="X309" i="67"/>
  <c r="X329" i="67"/>
  <c r="Y117" i="66"/>
  <c r="Y136" i="66" s="1"/>
  <c r="Y137" i="66"/>
  <c r="X115" i="72"/>
  <c r="X298" i="72"/>
  <c r="X319" i="72"/>
  <c r="X319" i="71"/>
  <c r="X310" i="70"/>
  <c r="Y167" i="68"/>
  <c r="Y480" i="68"/>
  <c r="Y309" i="67"/>
  <c r="Y328" i="67" s="1"/>
  <c r="Y329" i="67"/>
  <c r="Y115" i="72"/>
  <c r="Y133" i="72" s="1"/>
  <c r="Y298" i="72"/>
  <c r="Y319" i="72"/>
  <c r="Y319" i="71"/>
  <c r="Y118" i="69"/>
  <c r="Y330" i="69"/>
  <c r="X99" i="70"/>
  <c r="X98" i="70" s="1"/>
  <c r="X137" i="70"/>
  <c r="X141" i="70"/>
  <c r="X310" i="69"/>
  <c r="X409" i="68"/>
  <c r="Y99" i="70"/>
  <c r="Y98" i="70" s="1"/>
  <c r="Y294" i="70"/>
  <c r="Y290" i="70" s="1"/>
  <c r="Y102" i="69"/>
  <c r="Y98" i="69" s="1"/>
  <c r="X140" i="67"/>
  <c r="X291" i="70"/>
  <c r="X290" i="70" s="1"/>
  <c r="X99" i="69"/>
  <c r="X98" i="69" s="1"/>
  <c r="X294" i="69"/>
  <c r="Y140" i="67"/>
  <c r="X193" i="67"/>
  <c r="X366" i="67"/>
  <c r="Y117" i="65"/>
  <c r="X117" i="66"/>
  <c r="X137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29" i="66"/>
  <c r="X333" i="66"/>
  <c r="X141" i="65"/>
  <c r="X309" i="65"/>
  <c r="X328" i="65" s="1"/>
  <c r="Y131" i="64"/>
  <c r="Y152" i="64" s="1"/>
  <c r="Y118" i="67"/>
  <c r="Y330" i="67"/>
  <c r="Y138" i="66"/>
  <c r="Y333" i="66"/>
  <c r="Y141" i="65"/>
  <c r="Y309" i="65"/>
  <c r="Y328" i="65" s="1"/>
  <c r="X330" i="65"/>
  <c r="Y330" i="65"/>
  <c r="Y335" i="65"/>
  <c r="X329" i="65"/>
  <c r="X333" i="65"/>
  <c r="X132" i="64"/>
  <c r="X347" i="64"/>
  <c r="X368" i="64" s="1"/>
  <c r="Y329" i="65"/>
  <c r="Y333" i="65"/>
  <c r="Y153" i="64"/>
  <c r="Y157" i="64"/>
  <c r="Y368" i="64"/>
  <c r="Y372" i="64"/>
  <c r="Y376" i="64"/>
  <c r="Y380" i="64"/>
  <c r="X344" i="64"/>
  <c r="X407" i="64"/>
  <c r="X7" i="58"/>
  <c r="X3" i="58" s="1"/>
  <c r="X411" i="64"/>
  <c r="X410" i="64" s="1"/>
  <c r="X8" i="61"/>
  <c r="X29" i="61"/>
  <c r="Y62" i="55"/>
  <c r="Y62" i="56" s="1"/>
  <c r="Y63" i="56"/>
  <c r="Y81" i="55"/>
  <c r="Y81" i="56" s="1"/>
  <c r="Y82" i="56"/>
  <c r="Y161" i="55"/>
  <c r="Y161" i="56" s="1"/>
  <c r="Y162" i="56"/>
  <c r="X24" i="54"/>
  <c r="X24" i="56" s="1"/>
  <c r="X25" i="56"/>
  <c r="X62" i="57"/>
  <c r="X124" i="57"/>
  <c r="Y24" i="55"/>
  <c r="Y24" i="56" s="1"/>
  <c r="Y25" i="56"/>
  <c r="Y24" i="59"/>
  <c r="X43" i="59"/>
  <c r="X124" i="60"/>
  <c r="Y105" i="59"/>
  <c r="X124" i="59"/>
  <c r="X161" i="59"/>
  <c r="Y105" i="58"/>
  <c r="X129" i="62"/>
  <c r="X106" i="59"/>
  <c r="X105" i="59" s="1"/>
  <c r="Y143" i="59"/>
  <c r="X24" i="58"/>
  <c r="Y146" i="56"/>
  <c r="Y143" i="54"/>
  <c r="X81" i="54"/>
  <c r="Y144" i="56"/>
  <c r="Y143" i="55"/>
  <c r="X106" i="55"/>
  <c r="X108" i="56"/>
  <c r="X125" i="54"/>
  <c r="X124" i="54" s="1"/>
  <c r="X126" i="56"/>
  <c r="X3" i="54"/>
  <c r="Y124" i="54"/>
  <c r="Y124" i="56" s="1"/>
  <c r="Y125" i="56"/>
  <c r="Y3" i="54"/>
  <c r="X62" i="55"/>
  <c r="X128" i="55"/>
  <c r="X128" i="56" s="1"/>
  <c r="X129" i="56"/>
  <c r="X43" i="55"/>
  <c r="X82" i="55"/>
  <c r="X83" i="56"/>
  <c r="X162" i="55"/>
  <c r="X163" i="56"/>
  <c r="X62" i="54"/>
  <c r="X146" i="54"/>
  <c r="X143" i="54" s="1"/>
  <c r="X147" i="56"/>
  <c r="Y109" i="49"/>
  <c r="Y105" i="49" s="1"/>
  <c r="Y110" i="52"/>
  <c r="Y62" i="49"/>
  <c r="X138" i="29"/>
  <c r="Y30" i="15"/>
  <c r="X3" i="49"/>
  <c r="X105" i="49"/>
  <c r="X5" i="26"/>
  <c r="Y11" i="26"/>
  <c r="Y24" i="48"/>
  <c r="X125" i="50"/>
  <c r="X124" i="50" s="1"/>
  <c r="X124" i="49"/>
  <c r="X81" i="48"/>
  <c r="Y125" i="50"/>
  <c r="Y124" i="50" s="1"/>
  <c r="Y124" i="49"/>
  <c r="Y81" i="48"/>
  <c r="Y82" i="44"/>
  <c r="Y83" i="46"/>
  <c r="Y124" i="44"/>
  <c r="Y124" i="46" s="1"/>
  <c r="Y125" i="46"/>
  <c r="X144" i="44"/>
  <c r="X143" i="44" s="1"/>
  <c r="X145" i="46"/>
  <c r="X141" i="29"/>
  <c r="X105" i="45"/>
  <c r="X105" i="46" s="1"/>
  <c r="X106" i="46"/>
  <c r="X25" i="44"/>
  <c r="X24" i="44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82" i="46"/>
  <c r="X107" i="46"/>
  <c r="Y4" i="45"/>
  <c r="X143" i="45"/>
  <c r="Y161" i="45"/>
  <c r="X62" i="44"/>
  <c r="Y143" i="44"/>
  <c r="Y16" i="33"/>
  <c r="Y17" i="33" s="1"/>
  <c r="Y138" i="29"/>
  <c r="Y6" i="29"/>
  <c r="Y115" i="29"/>
  <c r="Y128" i="29" s="1"/>
  <c r="X21" i="26"/>
  <c r="Y8" i="16"/>
  <c r="Y12" i="16"/>
  <c r="Y17" i="13"/>
  <c r="Y17" i="16" s="1"/>
  <c r="Y21" i="13"/>
  <c r="Y21" i="16" s="1"/>
  <c r="Y21" i="10"/>
  <c r="Y25" i="13"/>
  <c r="Y25" i="16" s="1"/>
  <c r="Y25" i="10"/>
  <c r="Y26" i="15"/>
  <c r="Y129" i="48"/>
  <c r="Y44" i="46"/>
  <c r="Y48" i="46"/>
  <c r="Y140" i="29"/>
  <c r="X111" i="29"/>
  <c r="X124" i="29" s="1"/>
  <c r="X117" i="29"/>
  <c r="X130" i="29" s="1"/>
  <c r="X13" i="26"/>
  <c r="X29" i="26"/>
  <c r="Y145" i="46"/>
  <c r="Y144" i="45"/>
  <c r="Y111" i="29"/>
  <c r="Y124" i="29" s="1"/>
  <c r="Y117" i="29"/>
  <c r="Y130" i="29" s="1"/>
  <c r="X29" i="28"/>
  <c r="X29" i="27"/>
  <c r="X23" i="26"/>
  <c r="Y45" i="46"/>
  <c r="X125" i="45"/>
  <c r="X127" i="46"/>
  <c r="Y18" i="36"/>
  <c r="X18" i="34"/>
  <c r="Y18" i="30"/>
  <c r="X112" i="29"/>
  <c r="X118" i="29"/>
  <c r="X7" i="28"/>
  <c r="Y25" i="45"/>
  <c r="Y43" i="45"/>
  <c r="X164" i="45"/>
  <c r="X165" i="46"/>
  <c r="X43" i="44"/>
  <c r="X43" i="46" s="1"/>
  <c r="X161" i="44"/>
  <c r="X3" i="37"/>
  <c r="Y18" i="35"/>
  <c r="Y18" i="34"/>
  <c r="X18" i="33"/>
  <c r="Y18" i="31"/>
  <c r="X18" i="30"/>
  <c r="X143" i="29"/>
  <c r="Y112" i="29"/>
  <c r="Y125" i="29" s="1"/>
  <c r="Y118" i="29"/>
  <c r="X19" i="28"/>
  <c r="Y31" i="26"/>
  <c r="Y24" i="15"/>
  <c r="Y128" i="46"/>
  <c r="X81" i="44"/>
  <c r="X16" i="37"/>
  <c r="X17" i="37" s="1"/>
  <c r="X5" i="36"/>
  <c r="X3" i="36" s="1"/>
  <c r="X16" i="36"/>
  <c r="X17" i="36" s="1"/>
  <c r="X18" i="32"/>
  <c r="Y135" i="29"/>
  <c r="X5" i="29"/>
  <c r="X17" i="29"/>
  <c r="X10" i="29"/>
  <c r="X22" i="29"/>
  <c r="X109" i="29"/>
  <c r="X122" i="29" s="1"/>
  <c r="X31" i="27"/>
  <c r="X19" i="26"/>
  <c r="X25" i="26"/>
  <c r="X21" i="28"/>
  <c r="Y32" i="16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Y22" i="16"/>
  <c r="Y20" i="29"/>
  <c r="Y7" i="29" s="1"/>
  <c r="Y24" i="29"/>
  <c r="Y19" i="26"/>
  <c r="X14" i="21"/>
  <c r="X27" i="20"/>
  <c r="X28" i="24"/>
  <c r="X28" i="27" s="1"/>
  <c r="X28" i="21"/>
  <c r="X32" i="24"/>
  <c r="X32" i="27" s="1"/>
  <c r="X32" i="21"/>
  <c r="Y30" i="23"/>
  <c r="Y27" i="19"/>
  <c r="Y27" i="23" s="1"/>
  <c r="Y27" i="26" s="1"/>
  <c r="Y12" i="15"/>
  <c r="Y4" i="11"/>
  <c r="Y17" i="11"/>
  <c r="Y17" i="14" s="1"/>
  <c r="Y17" i="17" s="1"/>
  <c r="Y18" i="14"/>
  <c r="Y18" i="17" s="1"/>
  <c r="X4" i="13"/>
  <c r="X4" i="10"/>
  <c r="Y17" i="8"/>
  <c r="Y17" i="12" s="1"/>
  <c r="Y17" i="15" s="1"/>
  <c r="X11" i="15"/>
  <c r="Y29" i="12"/>
  <c r="Y29" i="15" s="1"/>
  <c r="Y29" i="14"/>
  <c r="Y29" i="17" s="1"/>
  <c r="X12" i="29"/>
  <c r="X110" i="29"/>
  <c r="X123" i="29" s="1"/>
  <c r="Y22" i="21"/>
  <c r="X6" i="27"/>
  <c r="X10" i="27"/>
  <c r="X14" i="27"/>
  <c r="Y27" i="20"/>
  <c r="Y28" i="24"/>
  <c r="Y28" i="27" s="1"/>
  <c r="Y28" i="21"/>
  <c r="Y32" i="24"/>
  <c r="Y32" i="21"/>
  <c r="X17" i="19"/>
  <c r="X18" i="23"/>
  <c r="X18" i="26" s="1"/>
  <c r="X22" i="26"/>
  <c r="X26" i="26"/>
  <c r="Y15" i="14"/>
  <c r="Y15" i="17" s="1"/>
  <c r="Y16" i="17"/>
  <c r="Y28" i="17"/>
  <c r="Y4" i="9"/>
  <c r="Y5" i="13"/>
  <c r="Y5" i="16" s="1"/>
  <c r="Y5" i="10"/>
  <c r="Y9" i="13"/>
  <c r="Y9" i="16" s="1"/>
  <c r="Y9" i="10"/>
  <c r="Y13" i="13"/>
  <c r="Y13" i="16" s="1"/>
  <c r="Y13" i="10"/>
  <c r="X31" i="16"/>
  <c r="Y31" i="15"/>
  <c r="Y21" i="15"/>
  <c r="Y25" i="15"/>
  <c r="Y110" i="29"/>
  <c r="Y123" i="29" s="1"/>
  <c r="X20" i="24"/>
  <c r="X20" i="27" s="1"/>
  <c r="X20" i="21"/>
  <c r="X24" i="24"/>
  <c r="X24" i="27" s="1"/>
  <c r="X24" i="21"/>
  <c r="Y17" i="19"/>
  <c r="Y18" i="23"/>
  <c r="Y18" i="26" s="1"/>
  <c r="Y6" i="16"/>
  <c r="Y28" i="15"/>
  <c r="Y19" i="15"/>
  <c r="Y23" i="15"/>
  <c r="Y28" i="26"/>
  <c r="Y4" i="22"/>
  <c r="Y5" i="25"/>
  <c r="Y17" i="22"/>
  <c r="X10" i="21"/>
  <c r="X18" i="21"/>
  <c r="X15" i="20"/>
  <c r="X15" i="21" s="1"/>
  <c r="X16" i="21"/>
  <c r="Y20" i="24"/>
  <c r="Y20" i="21"/>
  <c r="Y24" i="24"/>
  <c r="Y24" i="27" s="1"/>
  <c r="Y24" i="21"/>
  <c r="Y4" i="19"/>
  <c r="Y18" i="16"/>
  <c r="Y26" i="16"/>
  <c r="Y18" i="21"/>
  <c r="Y15" i="20"/>
  <c r="Y15" i="21" s="1"/>
  <c r="Y16" i="24"/>
  <c r="Y16" i="21"/>
  <c r="X6" i="23"/>
  <c r="X6" i="26" s="1"/>
  <c r="X4" i="19"/>
  <c r="Y20" i="15"/>
  <c r="Y23" i="10"/>
  <c r="X3" i="7"/>
  <c r="X4" i="14"/>
  <c r="X5" i="25"/>
  <c r="X5" i="28" s="1"/>
  <c r="Y23" i="26"/>
  <c r="X8" i="24"/>
  <c r="X8" i="27" s="1"/>
  <c r="X8" i="21"/>
  <c r="X12" i="24"/>
  <c r="X12" i="27" s="1"/>
  <c r="X12" i="21"/>
  <c r="X20" i="26"/>
  <c r="X24" i="26"/>
  <c r="X8" i="28"/>
  <c r="Y8" i="17"/>
  <c r="Y20" i="17"/>
  <c r="Y8" i="15"/>
  <c r="Y32" i="15"/>
  <c r="Y4" i="7"/>
  <c r="Y3" i="7" s="1"/>
  <c r="Y14" i="7"/>
  <c r="Y14" i="13" s="1"/>
  <c r="Y14" i="16" s="1"/>
  <c r="Y5" i="12"/>
  <c r="Y5" i="15" s="1"/>
  <c r="Y24" i="26"/>
  <c r="X6" i="21"/>
  <c r="Y26" i="21"/>
  <c r="Y4" i="20"/>
  <c r="Y8" i="24"/>
  <c r="Y8" i="21"/>
  <c r="Y12" i="24"/>
  <c r="Y12" i="27" s="1"/>
  <c r="Y12" i="21"/>
  <c r="X17" i="20"/>
  <c r="X22" i="27"/>
  <c r="X26" i="27"/>
  <c r="Y10" i="16"/>
  <c r="Y21" i="14"/>
  <c r="Y21" i="17" s="1"/>
  <c r="Y31" i="10"/>
  <c r="Y29" i="13"/>
  <c r="Y29" i="16" s="1"/>
  <c r="Y29" i="10"/>
  <c r="Y27" i="7"/>
  <c r="X7" i="10"/>
  <c r="X11" i="10"/>
  <c r="X19" i="10"/>
  <c r="X23" i="10"/>
  <c r="X31" i="10"/>
  <c r="X17" i="9"/>
  <c r="X3" i="9" s="1"/>
  <c r="X27" i="8"/>
  <c r="X27" i="12" s="1"/>
  <c r="X17" i="7"/>
  <c r="X17" i="12" s="1"/>
  <c r="X28" i="25"/>
  <c r="X28" i="28" s="1"/>
  <c r="X18" i="24"/>
  <c r="X18" i="27" s="1"/>
  <c r="X28" i="23"/>
  <c r="X28" i="26" s="1"/>
  <c r="X5" i="12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19" i="14"/>
  <c r="X19" i="17" s="1"/>
  <c r="X5" i="13"/>
  <c r="Y8" i="27" l="1"/>
  <c r="Y20" i="26"/>
  <c r="Y5" i="27"/>
  <c r="Y26" i="26"/>
  <c r="X3" i="22"/>
  <c r="X115" i="71"/>
  <c r="Y48" i="62"/>
  <c r="Y9" i="27"/>
  <c r="Y174" i="67"/>
  <c r="Y12" i="26"/>
  <c r="Y30" i="28"/>
  <c r="Y137" i="65"/>
  <c r="Y30" i="26"/>
  <c r="Y86" i="61"/>
  <c r="Y5" i="28"/>
  <c r="Y165" i="61"/>
  <c r="Y129" i="61"/>
  <c r="Y165" i="62"/>
  <c r="Y22" i="26"/>
  <c r="Y32" i="27"/>
  <c r="Y110" i="61"/>
  <c r="Y21" i="27"/>
  <c r="Y13" i="26"/>
  <c r="Y32" i="26"/>
  <c r="Y26" i="27"/>
  <c r="Y44" i="53"/>
  <c r="X424" i="65"/>
  <c r="Y251" i="70"/>
  <c r="Y7" i="27"/>
  <c r="X25" i="15"/>
  <c r="Y4" i="53"/>
  <c r="Y3" i="53" s="1"/>
  <c r="X443" i="67"/>
  <c r="X577" i="68"/>
  <c r="X576" i="68" s="1"/>
  <c r="Y4" i="51"/>
  <c r="Y136" i="65"/>
  <c r="Y17" i="23"/>
  <c r="Y17" i="26" s="1"/>
  <c r="X82" i="62"/>
  <c r="X63" i="62"/>
  <c r="Y17" i="25"/>
  <c r="Y17" i="28" s="1"/>
  <c r="X44" i="63"/>
  <c r="X424" i="67"/>
  <c r="X24" i="46"/>
  <c r="X4" i="24"/>
  <c r="X4" i="27" s="1"/>
  <c r="Y15" i="26"/>
  <c r="Y8" i="28"/>
  <c r="X462" i="69"/>
  <c r="X7" i="17"/>
  <c r="X9" i="15"/>
  <c r="X29" i="15"/>
  <c r="Y44" i="52"/>
  <c r="Y232" i="66"/>
  <c r="Y169" i="6"/>
  <c r="X13" i="15"/>
  <c r="X5" i="16"/>
  <c r="X4" i="17"/>
  <c r="X443" i="66"/>
  <c r="Y156" i="6"/>
  <c r="X155" i="6"/>
  <c r="X462" i="65"/>
  <c r="Y153" i="6"/>
  <c r="Y364" i="64"/>
  <c r="X5" i="15"/>
  <c r="Y129" i="6"/>
  <c r="X17" i="15"/>
  <c r="X27" i="15"/>
  <c r="Y14" i="23"/>
  <c r="X16" i="24"/>
  <c r="Y122" i="6"/>
  <c r="Y44" i="56"/>
  <c r="X4" i="16"/>
  <c r="X62" i="46"/>
  <c r="X529" i="68"/>
  <c r="X44" i="62"/>
  <c r="Y119" i="6"/>
  <c r="X161" i="63"/>
  <c r="X461" i="69"/>
  <c r="Y152" i="6"/>
  <c r="X4" i="12"/>
  <c r="X4" i="15" s="1"/>
  <c r="Y166" i="6"/>
  <c r="X290" i="69"/>
  <c r="X25" i="16"/>
  <c r="X3" i="11"/>
  <c r="X81" i="46"/>
  <c r="Y86" i="62"/>
  <c r="Y14" i="27"/>
  <c r="Y25" i="27"/>
  <c r="Y8" i="62"/>
  <c r="X553" i="68"/>
  <c r="X137" i="65"/>
  <c r="Y155" i="6"/>
  <c r="X21" i="16"/>
  <c r="Y30" i="27"/>
  <c r="Y20" i="27"/>
  <c r="X13" i="16"/>
  <c r="Y110" i="62"/>
  <c r="X82" i="63"/>
  <c r="Y136" i="70"/>
  <c r="Y29" i="62"/>
  <c r="Y16" i="26"/>
  <c r="X9" i="16"/>
  <c r="Y7" i="26"/>
  <c r="Y8" i="61"/>
  <c r="X4" i="63"/>
  <c r="X25" i="63"/>
  <c r="X27" i="16"/>
  <c r="X16" i="29"/>
  <c r="X21" i="15"/>
  <c r="Y17" i="21"/>
  <c r="Y385" i="65"/>
  <c r="Y43" i="46"/>
  <c r="X144" i="46"/>
  <c r="X143" i="56"/>
  <c r="X7" i="16"/>
  <c r="X27" i="17"/>
  <c r="X385" i="65"/>
  <c r="X28" i="6"/>
  <c r="X480" i="68"/>
  <c r="X133" i="72"/>
  <c r="Y121" i="6"/>
  <c r="X43" i="54"/>
  <c r="X43" i="56" s="1"/>
  <c r="Y130" i="6"/>
  <c r="X4" i="21"/>
  <c r="Y329" i="66"/>
  <c r="X152" i="6"/>
  <c r="Y409" i="68"/>
  <c r="Y27" i="13"/>
  <c r="Y27" i="16" s="1"/>
  <c r="X17" i="23"/>
  <c r="X17" i="26" s="1"/>
  <c r="Y43" i="56"/>
  <c r="Y269" i="66"/>
  <c r="X153" i="6"/>
  <c r="Y28" i="6"/>
  <c r="Y315" i="71"/>
  <c r="Y29" i="61"/>
  <c r="Y428" i="65" s="1"/>
  <c r="Y427" i="65" s="1"/>
  <c r="Y21" i="26"/>
  <c r="X3" i="20"/>
  <c r="Y20" i="6"/>
  <c r="Y67" i="61"/>
  <c r="Y22" i="27"/>
  <c r="X133" i="71"/>
  <c r="Y131" i="29"/>
  <c r="X130" i="6"/>
  <c r="X311" i="68"/>
  <c r="X144" i="51"/>
  <c r="X144" i="52"/>
  <c r="Y20" i="28"/>
  <c r="Y67" i="62"/>
  <c r="Y147" i="61"/>
  <c r="Y409" i="71" s="1"/>
  <c r="Y408" i="71" s="1"/>
  <c r="Y48" i="61"/>
  <c r="Y428" i="66" s="1"/>
  <c r="Y427" i="66" s="1"/>
  <c r="Y442" i="72"/>
  <c r="Y441" i="72" s="1"/>
  <c r="Y406" i="72"/>
  <c r="Y424" i="72"/>
  <c r="Y424" i="71"/>
  <c r="Y406" i="71"/>
  <c r="Y442" i="71"/>
  <c r="Y424" i="70"/>
  <c r="Y462" i="69"/>
  <c r="Y443" i="69"/>
  <c r="Y162" i="63"/>
  <c r="Y144" i="63"/>
  <c r="Y162" i="62"/>
  <c r="Y144" i="62"/>
  <c r="Y162" i="61"/>
  <c r="Y144" i="61"/>
  <c r="Y44" i="61"/>
  <c r="Y4" i="61"/>
  <c r="Y129" i="62"/>
  <c r="Y147" i="62"/>
  <c r="Y21" i="28"/>
  <c r="Y8" i="26"/>
  <c r="Y5" i="26"/>
  <c r="Y14" i="26"/>
  <c r="Y127" i="29"/>
  <c r="X128" i="29"/>
  <c r="Y7" i="28"/>
  <c r="Y16" i="13"/>
  <c r="Y15" i="13" s="1"/>
  <c r="Y15" i="16" s="1"/>
  <c r="Y142" i="68"/>
  <c r="Y166" i="68" s="1"/>
  <c r="X18" i="36"/>
  <c r="X18" i="37"/>
  <c r="X131" i="29"/>
  <c r="X124" i="55"/>
  <c r="X124" i="56" s="1"/>
  <c r="Y290" i="69"/>
  <c r="Y328" i="69" s="1"/>
  <c r="X18" i="35"/>
  <c r="X125" i="29"/>
  <c r="Y162" i="46"/>
  <c r="X406" i="64"/>
  <c r="X136" i="69"/>
  <c r="Y140" i="69"/>
  <c r="X105" i="63"/>
  <c r="X512" i="64"/>
  <c r="X511" i="64" s="1"/>
  <c r="X63" i="63"/>
  <c r="X62" i="63" s="1"/>
  <c r="Y577" i="68"/>
  <c r="Y576" i="68" s="1"/>
  <c r="Y17" i="24"/>
  <c r="Y17" i="27" s="1"/>
  <c r="Y18" i="32"/>
  <c r="Y142" i="29"/>
  <c r="X143" i="46"/>
  <c r="Y3" i="56"/>
  <c r="X136" i="70"/>
  <c r="Y115" i="71"/>
  <c r="Y270" i="70"/>
  <c r="Y269" i="70" s="1"/>
  <c r="Y251" i="67"/>
  <c r="Y62" i="53"/>
  <c r="Y63" i="52"/>
  <c r="Y82" i="51"/>
  <c r="Y105" i="45"/>
  <c r="Y105" i="46" s="1"/>
  <c r="Y106" i="46"/>
  <c r="Y12" i="29"/>
  <c r="Y14" i="12"/>
  <c r="Y14" i="15" s="1"/>
  <c r="Y137" i="29"/>
  <c r="Y18" i="37"/>
  <c r="X491" i="64"/>
  <c r="Y462" i="67"/>
  <c r="Y461" i="67" s="1"/>
  <c r="X27" i="25"/>
  <c r="X27" i="28" s="1"/>
  <c r="X3" i="25"/>
  <c r="X18" i="31"/>
  <c r="Y16" i="12"/>
  <c r="Y16" i="15" s="1"/>
  <c r="X3" i="56"/>
  <c r="X332" i="69"/>
  <c r="X424" i="66"/>
  <c r="Y334" i="68"/>
  <c r="Y279" i="64"/>
  <c r="X27" i="23"/>
  <c r="X27" i="26" s="1"/>
  <c r="X4" i="25"/>
  <c r="X4" i="28" s="1"/>
  <c r="X3" i="13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3" i="70"/>
  <c r="X441" i="72"/>
  <c r="X462" i="66"/>
  <c r="X461" i="66" s="1"/>
  <c r="X3" i="63"/>
  <c r="X164" i="62"/>
  <c r="X161" i="62" s="1"/>
  <c r="X427" i="72"/>
  <c r="X426" i="72" s="1"/>
  <c r="X423" i="72" s="1"/>
  <c r="X129" i="6"/>
  <c r="Y259" i="72"/>
  <c r="Y105" i="53"/>
  <c r="Y7" i="52"/>
  <c r="Y283" i="64"/>
  <c r="Y282" i="64" s="1"/>
  <c r="Y82" i="53"/>
  <c r="Y81" i="53" s="1"/>
  <c r="Y143" i="53"/>
  <c r="Y4" i="52"/>
  <c r="Y512" i="64"/>
  <c r="Y511" i="64" s="1"/>
  <c r="Y63" i="63"/>
  <c r="Y62" i="63" s="1"/>
  <c r="Y164" i="62"/>
  <c r="Y427" i="72"/>
  <c r="Y426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24" i="61" s="1"/>
  <c r="X428" i="65"/>
  <c r="X427" i="65" s="1"/>
  <c r="X117" i="67"/>
  <c r="X136" i="67" s="1"/>
  <c r="X137" i="67"/>
  <c r="X297" i="72"/>
  <c r="X315" i="72" s="1"/>
  <c r="X316" i="72"/>
  <c r="Y328" i="70"/>
  <c r="X143" i="6"/>
  <c r="X167" i="6"/>
  <c r="Y332" i="70"/>
  <c r="X443" i="65"/>
  <c r="X24" i="63"/>
  <c r="X43" i="63"/>
  <c r="X125" i="63"/>
  <c r="X124" i="63" s="1"/>
  <c r="X164" i="61"/>
  <c r="X161" i="61" s="1"/>
  <c r="X409" i="72"/>
  <c r="X408" i="72" s="1"/>
  <c r="X405" i="72" s="1"/>
  <c r="X82" i="61"/>
  <c r="X135" i="6"/>
  <c r="Y28" i="52"/>
  <c r="Y255" i="65"/>
  <c r="Y254" i="65" s="1"/>
  <c r="Y250" i="65" s="1"/>
  <c r="Y124" i="53"/>
  <c r="Y85" i="51"/>
  <c r="Y291" i="68"/>
  <c r="Y290" i="68" s="1"/>
  <c r="Y146" i="51"/>
  <c r="Y143" i="51" s="1"/>
  <c r="Y227" i="71"/>
  <c r="Y226" i="71" s="1"/>
  <c r="Y223" i="71" s="1"/>
  <c r="X3" i="8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X166" i="68" s="1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4" i="61"/>
  <c r="X106" i="61"/>
  <c r="X44" i="61"/>
  <c r="Y259" i="71"/>
  <c r="Y287" i="68"/>
  <c r="Y258" i="64"/>
  <c r="Y66" i="52"/>
  <c r="Y255" i="67"/>
  <c r="Y254" i="67" s="1"/>
  <c r="Y146" i="52"/>
  <c r="Y143" i="52" s="1"/>
  <c r="Y245" i="71"/>
  <c r="Y244" i="71" s="1"/>
  <c r="Y241" i="71" s="1"/>
  <c r="X132" i="6"/>
  <c r="Y82" i="62"/>
  <c r="Y7" i="61"/>
  <c r="Y474" i="64"/>
  <c r="Y473" i="64" s="1"/>
  <c r="Y164" i="61"/>
  <c r="Y161" i="61" s="1"/>
  <c r="Y409" i="72"/>
  <c r="Y408" i="72" s="1"/>
  <c r="Y106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3" i="64"/>
  <c r="X137" i="69"/>
  <c r="X78" i="6"/>
  <c r="X87" i="6" s="1"/>
  <c r="X111" i="6"/>
  <c r="X424" i="69"/>
  <c r="X7" i="62"/>
  <c r="X495" i="64"/>
  <c r="X494" i="64" s="1"/>
  <c r="X146" i="62"/>
  <c r="X143" i="62" s="1"/>
  <c r="X427" i="71"/>
  <c r="X426" i="71" s="1"/>
  <c r="X423" i="71" s="1"/>
  <c r="X128" i="61"/>
  <c r="X124" i="61" s="1"/>
  <c r="X428" i="70"/>
  <c r="X427" i="70" s="1"/>
  <c r="Y270" i="67"/>
  <c r="Y269" i="67" s="1"/>
  <c r="Y47" i="51"/>
  <c r="Y236" i="66"/>
  <c r="Y235" i="66" s="1"/>
  <c r="Y231" i="66" s="1"/>
  <c r="Y447" i="65"/>
  <c r="Y446" i="65" s="1"/>
  <c r="Y28" i="62"/>
  <c r="Y66" i="62"/>
  <c r="Y447" i="67"/>
  <c r="Y446" i="67" s="1"/>
  <c r="Y128" i="61"/>
  <c r="Y428" i="70"/>
  <c r="Y427" i="70" s="1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Y250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62" i="51"/>
  <c r="X129" i="51"/>
  <c r="X48" i="51"/>
  <c r="X165" i="52"/>
  <c r="X110" i="52"/>
  <c r="X162" i="53"/>
  <c r="X161" i="53" s="1"/>
  <c r="X63" i="51"/>
  <c r="X4" i="51"/>
  <c r="X147" i="52"/>
  <c r="X67" i="52"/>
  <c r="X29" i="52"/>
  <c r="X8" i="52"/>
  <c r="X67" i="51"/>
  <c r="X29" i="51"/>
  <c r="X8" i="51"/>
  <c r="X162" i="52"/>
  <c r="X129" i="52"/>
  <c r="X82" i="52"/>
  <c r="X48" i="52"/>
  <c r="X86" i="51"/>
  <c r="X144" i="53"/>
  <c r="X44" i="51"/>
  <c r="X86" i="52"/>
  <c r="X232" i="65"/>
  <c r="X251" i="65"/>
  <c r="X270" i="67"/>
  <c r="X335" i="68"/>
  <c r="X242" i="71"/>
  <c r="X242" i="72"/>
  <c r="X224" i="71"/>
  <c r="X224" i="72"/>
  <c r="X251" i="69"/>
  <c r="X260" i="71"/>
  <c r="X259" i="71" s="1"/>
  <c r="X260" i="72"/>
  <c r="X259" i="72" s="1"/>
  <c r="X146" i="6"/>
  <c r="X170" i="6"/>
  <c r="X144" i="6"/>
  <c r="Y28" i="51"/>
  <c r="Y236" i="65"/>
  <c r="Y235" i="65" s="1"/>
  <c r="Y161" i="53"/>
  <c r="Y109" i="51"/>
  <c r="Y105" i="51" s="1"/>
  <c r="Y236" i="69"/>
  <c r="Y235" i="69" s="1"/>
  <c r="Y231" i="69" s="1"/>
  <c r="X128" i="6"/>
  <c r="X131" i="6"/>
  <c r="Y109" i="62"/>
  <c r="Y447" i="69"/>
  <c r="Y446" i="69" s="1"/>
  <c r="Y146" i="62"/>
  <c r="Y427" i="71"/>
  <c r="Y426" i="71" s="1"/>
  <c r="Y423" i="71" s="1"/>
  <c r="Y3" i="8"/>
  <c r="Y4" i="12"/>
  <c r="Y4" i="15" s="1"/>
  <c r="X3" i="19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62" i="70"/>
  <c r="X461" i="70" s="1"/>
  <c r="X4" i="62"/>
  <c r="X143" i="63"/>
  <c r="X47" i="62"/>
  <c r="X43" i="62" s="1"/>
  <c r="X447" i="66"/>
  <c r="X446" i="66" s="1"/>
  <c r="X442" i="66" s="1"/>
  <c r="X85" i="62"/>
  <c r="X81" i="62" s="1"/>
  <c r="X557" i="68"/>
  <c r="X556" i="68" s="1"/>
  <c r="X552" i="68" s="1"/>
  <c r="X109" i="62"/>
  <c r="X447" i="69"/>
  <c r="X446" i="69" s="1"/>
  <c r="X47" i="61"/>
  <c r="X428" i="66"/>
  <c r="X427" i="66" s="1"/>
  <c r="X85" i="61"/>
  <c r="X533" i="68"/>
  <c r="X532" i="68" s="1"/>
  <c r="X528" i="68" s="1"/>
  <c r="Y232" i="70"/>
  <c r="Y270" i="65"/>
  <c r="Y269" i="65" s="1"/>
  <c r="Y7" i="51"/>
  <c r="Y3" i="51" s="1"/>
  <c r="Y262" i="64"/>
  <c r="Y261" i="64" s="1"/>
  <c r="Y43" i="53"/>
  <c r="Y106" i="52"/>
  <c r="Y25" i="53"/>
  <c r="Y24" i="53" s="1"/>
  <c r="Y47" i="52"/>
  <c r="Y43" i="52" s="1"/>
  <c r="Y255" i="66"/>
  <c r="Y254" i="66" s="1"/>
  <c r="Y250" i="66" s="1"/>
  <c r="Y63" i="51"/>
  <c r="Y25" i="52"/>
  <c r="Y125" i="51"/>
  <c r="X138" i="6"/>
  <c r="Y462" i="66"/>
  <c r="Y85" i="61"/>
  <c r="Y533" i="68"/>
  <c r="Y532" i="68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124" i="62" s="1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461" i="67"/>
  <c r="X81" i="63"/>
  <c r="X146" i="61"/>
  <c r="X143" i="61" s="1"/>
  <c r="X409" i="71"/>
  <c r="X408" i="71" s="1"/>
  <c r="X405" i="71" s="1"/>
  <c r="X461" i="65"/>
  <c r="X63" i="61"/>
  <c r="X109" i="61"/>
  <c r="X428" i="69"/>
  <c r="X427" i="69" s="1"/>
  <c r="Y270" i="69"/>
  <c r="Y269" i="69" s="1"/>
  <c r="Y232" i="65"/>
  <c r="Y128" i="52"/>
  <c r="Y255" i="70"/>
  <c r="Y254" i="70" s="1"/>
  <c r="Y250" i="70" s="1"/>
  <c r="Y85" i="52"/>
  <c r="Y81" i="52" s="1"/>
  <c r="Y315" i="68"/>
  <c r="Y314" i="68" s="1"/>
  <c r="Y310" i="68" s="1"/>
  <c r="Y44" i="51"/>
  <c r="Y125" i="52"/>
  <c r="Y25" i="51"/>
  <c r="Y164" i="52"/>
  <c r="Y161" i="52" s="1"/>
  <c r="Y245" i="72"/>
  <c r="Y244" i="72" s="1"/>
  <c r="Y241" i="72" s="1"/>
  <c r="X137" i="6"/>
  <c r="Y424" i="66"/>
  <c r="Y28" i="61"/>
  <c r="Y66" i="61"/>
  <c r="Y428" i="67"/>
  <c r="Y427" i="67" s="1"/>
  <c r="Y146" i="61"/>
  <c r="Y143" i="61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423" i="67" s="1"/>
  <c r="X28" i="62"/>
  <c r="X24" i="62" s="1"/>
  <c r="X447" i="65"/>
  <c r="X446" i="65" s="1"/>
  <c r="X66" i="62"/>
  <c r="X62" i="62" s="1"/>
  <c r="X447" i="67"/>
  <c r="X446" i="67" s="1"/>
  <c r="X442" i="67" s="1"/>
  <c r="X136" i="6"/>
  <c r="Y66" i="51"/>
  <c r="Y236" i="67"/>
  <c r="Y235" i="67" s="1"/>
  <c r="Y231" i="67" s="1"/>
  <c r="Y164" i="51"/>
  <c r="Y161" i="51" s="1"/>
  <c r="Y227" i="72"/>
  <c r="Y226" i="72" s="1"/>
  <c r="Y223" i="72" s="1"/>
  <c r="Y47" i="62"/>
  <c r="Y447" i="66"/>
  <c r="Y446" i="66" s="1"/>
  <c r="Y85" i="62"/>
  <c r="Y557" i="68"/>
  <c r="Y556" i="68" s="1"/>
  <c r="Y7" i="62"/>
  <c r="Y495" i="64"/>
  <c r="Y494" i="64" s="1"/>
  <c r="Y128" i="62"/>
  <c r="Y447" i="70"/>
  <c r="Y446" i="70" s="1"/>
  <c r="Y109" i="61"/>
  <c r="Y428" i="69"/>
  <c r="Y427" i="69" s="1"/>
  <c r="X106" i="52" l="1"/>
  <c r="X423" i="65"/>
  <c r="X3" i="14"/>
  <c r="Y161" i="62"/>
  <c r="X125" i="51"/>
  <c r="X4" i="53"/>
  <c r="X25" i="52"/>
  <c r="X63" i="52"/>
  <c r="Y161" i="63"/>
  <c r="X3" i="53"/>
  <c r="X251" i="70"/>
  <c r="X3" i="21"/>
  <c r="Y143" i="63"/>
  <c r="Y25" i="63"/>
  <c r="Y24" i="63" s="1"/>
  <c r="X3" i="24"/>
  <c r="Y278" i="64"/>
  <c r="Y461" i="69"/>
  <c r="Y470" i="64"/>
  <c r="Y469" i="64" s="1"/>
  <c r="Y424" i="67"/>
  <c r="Y423" i="67" s="1"/>
  <c r="Y125" i="63"/>
  <c r="Y124" i="63" s="1"/>
  <c r="Y443" i="70"/>
  <c r="Y442" i="70" s="1"/>
  <c r="Y462" i="70"/>
  <c r="Y461" i="70" s="1"/>
  <c r="Y106" i="62"/>
  <c r="Y15" i="12"/>
  <c r="Y15" i="15" s="1"/>
  <c r="Y443" i="65"/>
  <c r="Y442" i="65" s="1"/>
  <c r="Y44" i="63"/>
  <c r="Y43" i="63" s="1"/>
  <c r="Y24" i="52"/>
  <c r="X423" i="70"/>
  <c r="Y443" i="67"/>
  <c r="Y442" i="67" s="1"/>
  <c r="Y63" i="62"/>
  <c r="Y62" i="62" s="1"/>
  <c r="Y44" i="62"/>
  <c r="Y43" i="62" s="1"/>
  <c r="Y82" i="61"/>
  <c r="Y81" i="61" s="1"/>
  <c r="Y491" i="64"/>
  <c r="Y490" i="64" s="1"/>
  <c r="Y423" i="70"/>
  <c r="Y405" i="72"/>
  <c r="X44" i="52"/>
  <c r="X232" i="70"/>
  <c r="Y405" i="71"/>
  <c r="Y250" i="67"/>
  <c r="X490" i="64"/>
  <c r="Y442" i="69"/>
  <c r="Y3" i="61"/>
  <c r="Y47" i="61"/>
  <c r="Y43" i="61" s="1"/>
  <c r="X423" i="66"/>
  <c r="Y16" i="16"/>
  <c r="Y461" i="66"/>
  <c r="Y423" i="72"/>
  <c r="Y125" i="61"/>
  <c r="Y124" i="61" s="1"/>
  <c r="Y553" i="68"/>
  <c r="Y552" i="68" s="1"/>
  <c r="Y441" i="71"/>
  <c r="Y143" i="62"/>
  <c r="X334" i="68"/>
  <c r="X3" i="29"/>
  <c r="X3" i="62"/>
  <c r="Y4" i="62"/>
  <c r="Y3" i="62" s="1"/>
  <c r="Y25" i="61"/>
  <c r="Y24" i="61" s="1"/>
  <c r="Y424" i="65"/>
  <c r="Y423" i="65" s="1"/>
  <c r="Y43" i="51"/>
  <c r="Y423" i="66"/>
  <c r="Y462" i="65"/>
  <c r="Y461" i="65" s="1"/>
  <c r="Y24" i="51"/>
  <c r="Y106" i="63"/>
  <c r="Y105" i="63" s="1"/>
  <c r="Y82" i="63"/>
  <c r="Y81" i="63" s="1"/>
  <c r="Y81" i="51"/>
  <c r="Y25" i="62"/>
  <c r="Y24" i="62" s="1"/>
  <c r="Y443" i="66"/>
  <c r="Y442" i="66" s="1"/>
  <c r="Y105" i="62"/>
  <c r="Y62" i="52"/>
  <c r="Y63" i="61"/>
  <c r="Y62" i="61" s="1"/>
  <c r="Y125" i="62"/>
  <c r="Y124" i="62" s="1"/>
  <c r="Y424" i="69"/>
  <c r="Y423" i="69" s="1"/>
  <c r="Y4" i="63"/>
  <c r="Y3" i="63" s="1"/>
  <c r="Y529" i="68"/>
  <c r="Y528" i="68" s="1"/>
  <c r="Y124" i="52"/>
  <c r="Y105" i="52"/>
  <c r="X62" i="61"/>
  <c r="Y3" i="12"/>
  <c r="X106" i="51"/>
  <c r="Y3" i="23"/>
  <c r="X3" i="17"/>
  <c r="X134" i="29"/>
  <c r="Y3" i="14"/>
  <c r="X3" i="12"/>
  <c r="X442" i="69"/>
  <c r="X136" i="66"/>
  <c r="X125" i="52"/>
  <c r="X25" i="51"/>
  <c r="X152" i="64"/>
  <c r="X3" i="61"/>
  <c r="Y231" i="65"/>
  <c r="X118" i="6"/>
  <c r="X3" i="23"/>
  <c r="X232" i="67"/>
  <c r="X270" i="66"/>
  <c r="X269" i="66" s="1"/>
  <c r="X3" i="46"/>
  <c r="X3" i="10"/>
  <c r="X3" i="27"/>
  <c r="X139" i="29"/>
  <c r="X3" i="16"/>
  <c r="Y133" i="71"/>
  <c r="Y3" i="25"/>
  <c r="X270" i="69"/>
  <c r="X269" i="69" s="1"/>
  <c r="Y286" i="68"/>
  <c r="Y3" i="46"/>
  <c r="X3" i="28"/>
  <c r="Y134" i="29"/>
  <c r="X96" i="6"/>
  <c r="X57" i="6"/>
  <c r="X52" i="6"/>
  <c r="X55" i="6"/>
  <c r="X54" i="6"/>
  <c r="X58" i="6"/>
  <c r="X56" i="6"/>
  <c r="X279" i="64"/>
  <c r="X143" i="53"/>
  <c r="X82" i="53"/>
  <c r="X81" i="53" s="1"/>
  <c r="X28" i="51"/>
  <c r="X236" i="65"/>
  <c r="X235" i="65" s="1"/>
  <c r="X231" i="65" s="1"/>
  <c r="X66" i="51"/>
  <c r="X62" i="51" s="1"/>
  <c r="X236" i="67"/>
  <c r="X235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255" i="70"/>
  <c r="X254" i="70" s="1"/>
  <c r="X250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81" i="52" s="1"/>
  <c r="X315" i="68"/>
  <c r="X314" i="68" s="1"/>
  <c r="X310" i="68" s="1"/>
  <c r="X125" i="53"/>
  <c r="X124" i="53" s="1"/>
  <c r="X4" i="52"/>
  <c r="X146" i="51"/>
  <c r="X143" i="51" s="1"/>
  <c r="X227" i="71"/>
  <c r="X226" i="71" s="1"/>
  <c r="X223" i="71" s="1"/>
  <c r="X165" i="6"/>
  <c r="X141" i="6"/>
  <c r="Y257" i="64"/>
  <c r="X469" i="64"/>
  <c r="Y3" i="52"/>
  <c r="Y87" i="6"/>
  <c r="X269" i="67"/>
  <c r="X258" i="64"/>
  <c r="X7" i="52"/>
  <c r="X283" i="64"/>
  <c r="X282" i="64" s="1"/>
  <c r="Y3" i="13"/>
  <c r="Y3" i="10"/>
  <c r="Y81" i="62"/>
  <c r="X105" i="62"/>
  <c r="X442" i="65"/>
  <c r="X442" i="70"/>
  <c r="Y62" i="51"/>
  <c r="X251" i="67"/>
  <c r="X47" i="52"/>
  <c r="X255" i="66"/>
  <c r="X254" i="66" s="1"/>
  <c r="X7" i="51"/>
  <c r="X3" i="51" s="1"/>
  <c r="X262" i="64"/>
  <c r="X261" i="64" s="1"/>
  <c r="X82" i="51"/>
  <c r="X15" i="12"/>
  <c r="X15" i="15" s="1"/>
  <c r="X16" i="15"/>
  <c r="X110" i="6"/>
  <c r="X86" i="6"/>
  <c r="X91" i="6"/>
  <c r="X88" i="6"/>
  <c r="X90" i="6"/>
  <c r="Y105" i="61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236" i="69"/>
  <c r="X235" i="69" s="1"/>
  <c r="X15" i="13"/>
  <c r="X15" i="16" s="1"/>
  <c r="X16" i="16"/>
  <c r="X109" i="52"/>
  <c r="X105" i="52" s="1"/>
  <c r="X255" i="69"/>
  <c r="X254" i="69" s="1"/>
  <c r="X250" i="69" s="1"/>
  <c r="X47" i="51"/>
  <c r="X43" i="51" s="1"/>
  <c r="X236" i="66"/>
  <c r="X235" i="66" s="1"/>
  <c r="X128" i="51"/>
  <c r="X124" i="51" s="1"/>
  <c r="X236" i="70"/>
  <c r="X235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4" i="52" s="1"/>
  <c r="X255" i="65"/>
  <c r="X254" i="65" s="1"/>
  <c r="X250" i="65" s="1"/>
  <c r="X66" i="52"/>
  <c r="X62" i="52" s="1"/>
  <c r="X255" i="67"/>
  <c r="X254" i="67" s="1"/>
  <c r="X146" i="52"/>
  <c r="X143" i="52" s="1"/>
  <c r="X245" i="71"/>
  <c r="X244" i="71" s="1"/>
  <c r="X241" i="71" s="1"/>
  <c r="Y9" i="29"/>
  <c r="Y3" i="29" s="1"/>
  <c r="Y141" i="29"/>
  <c r="X43" i="61"/>
  <c r="Y53" i="6"/>
  <c r="X231" i="67" l="1"/>
  <c r="X105" i="51"/>
  <c r="X43" i="52"/>
  <c r="X124" i="52"/>
  <c r="X231" i="70"/>
  <c r="X3" i="52"/>
  <c r="X24" i="51"/>
  <c r="X250" i="66"/>
  <c r="X231" i="66"/>
  <c r="X3" i="26"/>
  <c r="X3" i="15"/>
  <c r="Y3" i="15"/>
  <c r="Y3" i="27"/>
  <c r="Y139" i="29"/>
  <c r="Y133" i="29" s="1"/>
  <c r="Y3" i="28"/>
  <c r="Y3" i="17"/>
  <c r="Y3" i="16"/>
  <c r="Y3" i="26"/>
  <c r="X133" i="29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F28" i="6" l="1"/>
  <c r="N28" i="6"/>
  <c r="B28" i="6"/>
  <c r="T28" i="6"/>
  <c r="L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347" i="67" s="1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290" i="65" s="1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214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212" i="69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4" i="56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67" i="68" l="1"/>
  <c r="W153" i="64"/>
  <c r="W174" i="69"/>
  <c r="W164" i="49"/>
  <c r="W161" i="49" s="1"/>
  <c r="W81" i="54"/>
  <c r="W85" i="56"/>
  <c r="W442" i="72"/>
  <c r="W424" i="71"/>
  <c r="W162" i="63"/>
  <c r="W144" i="63"/>
  <c r="W162" i="62"/>
  <c r="W144" i="61"/>
  <c r="W260" i="72"/>
  <c r="W260" i="71"/>
  <c r="W224" i="71"/>
  <c r="W162" i="53"/>
  <c r="W144" i="52"/>
  <c r="W162" i="51"/>
  <c r="W144" i="51"/>
  <c r="W23" i="26"/>
  <c r="W23" i="15"/>
  <c r="W162" i="52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406" i="72"/>
  <c r="W162" i="61"/>
  <c r="W144" i="62"/>
  <c r="W406" i="71"/>
  <c r="W442" i="71"/>
  <c r="W12" i="15"/>
  <c r="W224" i="72"/>
  <c r="W242" i="72"/>
  <c r="W242" i="71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81" i="4"/>
  <c r="B58" i="4"/>
  <c r="B39" i="4"/>
  <c r="B13" i="4"/>
  <c r="B82" i="4"/>
  <c r="B14" i="4"/>
  <c r="B16" i="4"/>
  <c r="B8" i="4"/>
  <c r="B23" i="4"/>
  <c r="B38" i="4"/>
  <c r="B56" i="4"/>
  <c r="B35" i="4"/>
  <c r="B17" i="4"/>
  <c r="B40" i="4"/>
  <c r="B21" i="4"/>
  <c r="B52" i="4"/>
  <c r="B44" i="4"/>
  <c r="B83" i="4"/>
  <c r="B11" i="4"/>
  <c r="B71" i="4"/>
  <c r="B26" i="4"/>
  <c r="B79" i="4"/>
  <c r="B27" i="4"/>
  <c r="B55" i="4"/>
  <c r="B76" i="4"/>
  <c r="B36" i="4"/>
  <c r="B73" i="4"/>
  <c r="B33" i="4"/>
  <c r="B59" i="4"/>
  <c r="B34" i="4"/>
  <c r="B41" i="4"/>
  <c r="B65" i="4"/>
  <c r="B12" i="4"/>
  <c r="B9" i="4"/>
  <c r="B25" i="4"/>
  <c r="B4" i="4"/>
  <c r="B66" i="4"/>
  <c r="B54" i="4"/>
  <c r="B10" i="4"/>
  <c r="B68" i="4"/>
  <c r="B45" i="4"/>
  <c r="B57" i="4"/>
  <c r="B37" i="4"/>
  <c r="B80" i="4"/>
  <c r="B24" i="4"/>
  <c r="B49" i="4"/>
  <c r="B67" i="4"/>
  <c r="B78" i="4"/>
  <c r="B48" i="4"/>
  <c r="B72" i="4"/>
  <c r="B28" i="4"/>
  <c r="B61" i="4"/>
  <c r="B69" i="4"/>
  <c r="B47" i="4"/>
  <c r="B15" i="4"/>
  <c r="B22" i="4"/>
  <c r="B77" i="4"/>
  <c r="B46" i="4"/>
  <c r="B64" i="4"/>
  <c r="B60" i="4"/>
  <c r="B30" i="4"/>
  <c r="B84" i="4"/>
  <c r="B29" i="4"/>
  <c r="B7" i="4"/>
  <c r="B53" i="4"/>
  <c r="B70" i="4"/>
  <c r="B20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S53" i="6" l="1"/>
  <c r="L53" i="6"/>
  <c r="U53" i="6"/>
  <c r="V53" i="6"/>
  <c r="D53" i="6"/>
  <c r="O53" i="6"/>
  <c r="P53" i="6"/>
  <c r="G53" i="6"/>
  <c r="B53" i="6"/>
  <c r="K53" i="6"/>
  <c r="T53" i="6"/>
  <c r="C53" i="6"/>
  <c r="E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E17" i="10" l="1"/>
  <c r="E17" i="13"/>
  <c r="E17" i="16" s="1"/>
  <c r="F3" i="10"/>
  <c r="L3" i="13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Q408" i="68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<sst xmlns="http://schemas.openxmlformats.org/spreadsheetml/2006/main" count="18216" uniqueCount="4948">
  <si>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</si>
  <si>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</si>
  <si>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</si>
  <si>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</si>
  <si>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</si>
  <si>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</si>
  <si>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</si>
  <si>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</si>
  <si>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</si>
  <si>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</si>
  <si>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</si>
  <si>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</si>
  <si>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</si>
  <si>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</si>
  <si>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</si>
  <si>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</si>
  <si>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</si>
  <si>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</si>
  <si>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</si>
  <si>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</si>
  <si>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</si>
  <si>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</si>
  <si>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</si>
  <si>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</si>
  <si>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</si>
  <si>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</si>
  <si>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</si>
  <si>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</si>
  <si>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</si>
  <si>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</si>
  <si>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</si>
  <si>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</si>
  <si>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</si>
  <si>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</si>
  <si>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</si>
  <si>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</si>
  <si>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</si>
  <si>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</si>
  <si>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</si>
  <si>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</si>
  <si>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</si>
  <si>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</si>
  <si>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</si>
  <si>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</si>
  <si>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</si>
  <si>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</si>
  <si>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</si>
  <si>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</si>
  <si>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</si>
  <si>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</si>
  <si>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</si>
  <si>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</si>
  <si>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</si>
  <si>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</si>
  <si>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</si>
  <si>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</si>
  <si>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</si>
  <si>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</si>
  <si>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</si>
  <si>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</si>
  <si>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</si>
  <si>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</si>
  <si>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</si>
  <si>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</si>
  <si>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</si>
  <si>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</si>
  <si>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</si>
  <si>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</si>
  <si>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</si>
  <si>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</si>
  <si>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</si>
  <si>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</si>
  <si>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</si>
  <si>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</si>
  <si>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</si>
  <si>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</si>
  <si>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</si>
  <si>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</si>
  <si>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</si>
  <si>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</si>
  <si>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</si>
  <si>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</si>
  <si>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</si>
  <si>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</si>
  <si>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</si>
  <si>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</si>
  <si>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</si>
  <si>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</si>
  <si>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</si>
  <si>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</si>
  <si>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</si>
  <si>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</si>
  <si>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</si>
  <si>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</si>
  <si>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</si>
  <si>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</si>
  <si>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</si>
  <si>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</si>
  <si>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</si>
  <si>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</si>
  <si>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</si>
  <si>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</si>
  <si>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</si>
  <si>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</si>
  <si>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</si>
  <si>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</si>
  <si>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</si>
  <si>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</si>
  <si>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</si>
  <si>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</si>
  <si>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</si>
  <si>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</si>
  <si>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</si>
  <si>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</si>
  <si>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</si>
  <si>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</si>
  <si>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</si>
  <si>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</si>
  <si>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</si>
  <si>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</si>
  <si>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</si>
  <si>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</si>
  <si>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</si>
  <si>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</si>
  <si>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</si>
  <si>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</si>
  <si>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</si>
  <si>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</si>
  <si>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</si>
  <si>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</si>
  <si>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</si>
  <si>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</si>
  <si>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</si>
  <si>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</si>
  <si>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</si>
  <si>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</si>
  <si>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</si>
  <si>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</si>
  <si>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</si>
  <si>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</si>
  <si>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</si>
  <si>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</si>
  <si>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</si>
  <si>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</si>
  <si>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</si>
  <si>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</si>
  <si>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</si>
  <si>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</si>
  <si>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</si>
  <si>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</si>
  <si>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</si>
  <si>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</si>
  <si>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</si>
  <si>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</si>
  <si>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</si>
  <si>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</si>
  <si>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</si>
  <si>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</si>
  <si>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</si>
  <si>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</si>
  <si>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</si>
  <si>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</si>
  <si>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</si>
  <si>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</si>
  <si>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</si>
  <si>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</si>
  <si>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</si>
  <si>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</si>
  <si>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</si>
  <si>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</si>
  <si>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</si>
  <si>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</si>
  <si>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</si>
  <si>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</si>
  <si>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</si>
  <si>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</si>
  <si>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</si>
  <si>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</si>
  <si>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</si>
  <si>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</si>
  <si>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</si>
  <si>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</si>
  <si>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</si>
  <si>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</si>
  <si>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</si>
  <si>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</si>
  <si>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</si>
  <si>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</si>
  <si>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</si>
  <si>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</si>
  <si>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</si>
  <si>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</si>
  <si>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</si>
  <si>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</si>
  <si>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</si>
  <si>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</si>
  <si>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</si>
  <si>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</si>
  <si>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</si>
  <si>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</si>
  <si>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</si>
  <si>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</si>
  <si>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</si>
  <si>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</si>
  <si>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</si>
  <si>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</si>
  <si>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</si>
  <si>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</si>
  <si>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</si>
  <si>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</si>
  <si>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</si>
  <si>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</si>
  <si>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</si>
  <si>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</si>
  <si>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</si>
  <si>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</si>
  <si>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LU</t>
  </si>
  <si>
    <t>Luxembourg</t>
  </si>
  <si>
    <t>Household consumption expenditure (M€2023)</t>
  </si>
  <si>
    <t>Household consumption expenditure per capita (€2023)</t>
  </si>
  <si>
    <t>Household consumption expenditure per household (€2023)</t>
  </si>
  <si>
    <t>LU - Residential sector summary</t>
  </si>
  <si>
    <t>Macro.Meuro2015.LU.ConsumptionExpenditure</t>
  </si>
  <si>
    <t>Macro.number.LU.Population</t>
  </si>
  <si>
    <t>NUM.number.LU.Res.HH</t>
  </si>
  <si>
    <t>SurfaceArea.ksqm.LU.Res.HH</t>
  </si>
  <si>
    <t>NUM.number.LU.Res.HHnew</t>
  </si>
  <si>
    <t>SurfaceArea.ksqm.LU.Res.HHnew</t>
  </si>
  <si>
    <t>HDD.Celsius.LU.Actual</t>
  </si>
  <si>
    <t>HDD.Celsius.LU.Mean</t>
  </si>
  <si>
    <t>HDD.ratio.LU.Relative</t>
  </si>
  <si>
    <t>FEC.ktoe.LU.ES.Res</t>
  </si>
  <si>
    <t>FEC.ktoe.LU.ES.Res.Solids</t>
  </si>
  <si>
    <t>FEC.ktoe.LU.ES.Res.LPG</t>
  </si>
  <si>
    <t>FEC.ktoe.LU.ES.Res.Oil</t>
  </si>
  <si>
    <t>FEC.ktoe.LU.ES.Res.NG</t>
  </si>
  <si>
    <t>FEC.ktoe.LU.ES.Res.Biomass_Waste</t>
  </si>
  <si>
    <t>FEC.ktoe.LU.ES.Res.Biogas</t>
  </si>
  <si>
    <t>FEC.ktoe.LU.ES.Res.LiqBio</t>
  </si>
  <si>
    <t>FEC.ktoe.LU.ES.Res.Solar</t>
  </si>
  <si>
    <t>FEC.ktoe.LU.ES.Res.Geo</t>
  </si>
  <si>
    <t>FEC.ktoe.LU.ES.Res.Ambient</t>
  </si>
  <si>
    <t>FEC.ktoe.LU.ES.Res.Steam_Distr</t>
  </si>
  <si>
    <t>FEC.ktoe.LU.ES.Res.Elec</t>
  </si>
  <si>
    <t>FEC.ktoe.LU.Res.HH</t>
  </si>
  <si>
    <t>FEC.ktoe.LU.Res.HH.Thermal</t>
  </si>
  <si>
    <t>FEC.ktoe.LU.Res.HH.Thermal.SH</t>
  </si>
  <si>
    <t>FEC.ktoe.LU.Res.HH.Thermal.SC</t>
  </si>
  <si>
    <t>FEC.ktoe.LU.Res.HH.Thermal.WH</t>
  </si>
  <si>
    <t>FEC.ktoe.LU.Res.HH.Thermal.CO</t>
  </si>
  <si>
    <t>FEC.ktoe.LU.Res.HH.Appl</t>
  </si>
  <si>
    <t>EMI.ktCO2.LU.ES.Res</t>
  </si>
  <si>
    <t>EMI.ktCO2.LU.ES.Res.Solids</t>
  </si>
  <si>
    <t>EMI.ktCO2.LU.ES.Res.LPG</t>
  </si>
  <si>
    <t>EMI.ktCO2.LU.ES.Res.Oil</t>
  </si>
  <si>
    <t>EMI.ktCO2.LU.ES.Res.NG</t>
  </si>
  <si>
    <t>EMI.ktCO2.LU.ES.Res.Biomass_Waste</t>
  </si>
  <si>
    <t>EMI.ktCO2.LU.ES.Res.Biogas</t>
  </si>
  <si>
    <t>EMI.ktCO2.LU.ES.Res.LiqBio</t>
  </si>
  <si>
    <t>EMI.ktCO2.LU.ES.Res.Solar</t>
  </si>
  <si>
    <t>EMI.ktCO2.LU.ES.Res.Geo</t>
  </si>
  <si>
    <t>EMI.ktCO2.LU.ES.Res.Ambient</t>
  </si>
  <si>
    <t>EMI.ktCO2.LU.ES.Res.Steam_Distr</t>
  </si>
  <si>
    <t>EMI.ktCO2.LU.ES.Res.Elec</t>
  </si>
  <si>
    <t>EMI.ktCO2.LU.Res.HH</t>
  </si>
  <si>
    <t>EMI.ktCO2.LU.Res.HH.Thermal</t>
  </si>
  <si>
    <t>EMI.ktCO2.LU.Res.HH.Thermal.SH</t>
  </si>
  <si>
    <t>EMI.ktCO2.LU.Res.HH.Thermal.SC</t>
  </si>
  <si>
    <t>EMI.ktCO2.LU.Res.HH.Thermal.WH</t>
  </si>
  <si>
    <t>EMI.ktCO2.LU.Res.HH.Thermal.CO</t>
  </si>
  <si>
    <t>EMI.ktCO2.LU.Res.HH.Appl</t>
  </si>
  <si>
    <t>FEC_per_household.kWh.LU.Res.HH</t>
  </si>
  <si>
    <t>FEC_per_household.kWh.LU.Res.HH.Thermal</t>
  </si>
  <si>
    <t>FEC_per_household.kWh.LU.Res.HH.Thermal.SH</t>
  </si>
  <si>
    <t>FEC_per_household.kWh.LU.Res.HH.Thermal.SC</t>
  </si>
  <si>
    <t>FEC_per_household.kWh.LU.Res.HH.Thermal.WH</t>
  </si>
  <si>
    <t>FEC_per_household.kWh.LU.Res.HH.Thermal.CO</t>
  </si>
  <si>
    <t>FEC_per_household.kWh.LU.Res.HH.Appl</t>
  </si>
  <si>
    <t>TES_per_household.kWh.LU.Res.HH.Thermal</t>
  </si>
  <si>
    <t>TES_per_household.kWh.LU.Res.HH.Thermal.SH</t>
  </si>
  <si>
    <t>TES_per_household.kWh.LU.Res.HH.Thermal.SC</t>
  </si>
  <si>
    <t>TES_per_household.kWh.LU.Res.HH.Thermal.WH</t>
  </si>
  <si>
    <t>TES_per_household.kWh.LU.Res.HH.Thermal.CO</t>
  </si>
  <si>
    <t>EMI_per_household.kgCO2.LU.Res.HH</t>
  </si>
  <si>
    <t>EMI_per_household.kgCO2.LU.Res.HH.Thermal</t>
  </si>
  <si>
    <t>EMI_per_household.kgCO2.LU.Res.HH.Thermal.SH</t>
  </si>
  <si>
    <t>EMI_per_household.kgCO2.LU.Res.HH.Thermal.SC</t>
  </si>
  <si>
    <t>EMI_per_household.kgCO2.LU.Res.HH.Thermal.WH</t>
  </si>
  <si>
    <t>EMI_per_household.kgCO2.LU.Res.HH.Thermal.CO</t>
  </si>
  <si>
    <t>EMI_per_household.kgCO2.LU.Res.HH.Appl</t>
  </si>
  <si>
    <t>Eff.ratio.LU.Res.HH.Thermal</t>
  </si>
  <si>
    <t>Eff.ratio.LU.Res.HH.Thermal.SH</t>
  </si>
  <si>
    <t>Eff.ratio.LU.Res.HH.Thermal.SC</t>
  </si>
  <si>
    <t>Eff.ratio.LU.Res.HH.Thermal.WH</t>
  </si>
  <si>
    <t>Eff.ratio.LU.Res.HH.Thermal.CO</t>
  </si>
  <si>
    <t>FEC_per_sqm.kWh.LU.Res.HH</t>
  </si>
  <si>
    <t>FEC_per_sqm.kWh.LU.Res.HH.Thermal</t>
  </si>
  <si>
    <t>FEC_per_sqm.kWh.LU.Res.HH.Thermal.SH</t>
  </si>
  <si>
    <t>FEC_per_sqm.kWh.LU.Res.HH.Thermal.SC</t>
  </si>
  <si>
    <t>FEC_per_sqm.kWh.LU.Res.HH.Thermal.WH</t>
  </si>
  <si>
    <t>FEC_per_sqm.kWh.LU.Res.HH.Thermal.CO</t>
  </si>
  <si>
    <t>FEC_per_sqm.kWh.LU.Res.HH.Appl</t>
  </si>
  <si>
    <t>TES_per_sqm.kWh.LU.Res.HH.Thermal</t>
  </si>
  <si>
    <t>TES_per_sqm.kWh.LU.Res.HH.Thermal.SH</t>
  </si>
  <si>
    <t>TES_per_sqm.kWh.LU.Res.HH.Thermal.SC</t>
  </si>
  <si>
    <t>TES_per_sqm.kWh.LU.Res.HH.Thermal.WH</t>
  </si>
  <si>
    <t>TES_per_sqm.kWh.LU.Res.HH.Thermal.CO</t>
  </si>
  <si>
    <t>EMI_per_sqm.kgCO2.LU.Res.HH</t>
  </si>
  <si>
    <t>EMI_per_sqm.kgCO2.LU.Res.HH.Thermal</t>
  </si>
  <si>
    <t>EMI_per_sqm.kgCO2.LU.Res.HH.Thermal.SH</t>
  </si>
  <si>
    <t>EMI_per_sqm.kgCO2.LU.Res.HH.Thermal.SC</t>
  </si>
  <si>
    <t>EMI_per_sqm.kgCO2.LU.Res.HH.Thermal.WH</t>
  </si>
  <si>
    <t>EMI_per_sqm.kgCO2.LU.Res.HH.Thermal.CO</t>
  </si>
  <si>
    <t>EMI_per_sqm.kgCO2.LU.Res.HH.Appl</t>
  </si>
  <si>
    <t>FEC_per_capita.kWh.LU.Res.HH</t>
  </si>
  <si>
    <t>FEC_per_capita.kWh.LU.Res.HH.Thermal</t>
  </si>
  <si>
    <t>FEC_per_capita.kWh.LU.Res.HH.Thermal.SH</t>
  </si>
  <si>
    <t>FEC_per_capita.kWh.LU.Res.HH.Thermal.SC</t>
  </si>
  <si>
    <t>FEC_per_capita.kWh.LU.Res.HH.Thermal.WH</t>
  </si>
  <si>
    <t>FEC_per_capita.kWh.LU.Res.HH.Thermal.CO</t>
  </si>
  <si>
    <t>FEC_per_capita.kWh.LU.Res.HH.Appl</t>
  </si>
  <si>
    <t>TES_per_capita.kWh.LU.Res.HH.Thermal</t>
  </si>
  <si>
    <t>TES_per_capita.kWh.LU.Res.HH.Thermal.SH</t>
  </si>
  <si>
    <t>TES_per_capita.kWh.LU.Res.HH.Thermal.SC</t>
  </si>
  <si>
    <t>TES_per_capita.kWh.LU.Res.HH.Thermal.WH</t>
  </si>
  <si>
    <t>TES_per_capita.kWh.LU.Res.HH.Thermal.CO</t>
  </si>
  <si>
    <t>EMI_per_capita.kgCO2.LU.Res.HH</t>
  </si>
  <si>
    <t>EMI_per_capita.kgCO2.LU.Res.HH.Thermal</t>
  </si>
  <si>
    <t>EMI_per_capita.kgCO2.LU.Res.HH.Thermal.SH</t>
  </si>
  <si>
    <t>EMI_per_capita.kgCO2.LU.Res.HH.Thermal.SC</t>
  </si>
  <si>
    <t>EMI_per_capita.kgCO2.LU.Res.HH.Thermal.WH</t>
  </si>
  <si>
    <t>EMI_per_capita.kgCO2.LU.Res.HH.Thermal.CO</t>
  </si>
  <si>
    <t>EMI_per_capita.kgCO2.LU.Res.HH.Appl</t>
  </si>
  <si>
    <t>LU - Number of households</t>
  </si>
  <si>
    <t>NUM.number.LU.Res.HH.Thermal</t>
  </si>
  <si>
    <t>NUM.number.LU.Res.HH.Thermal.SH</t>
  </si>
  <si>
    <t>NUM.number.LU.Res.HH.Thermal.SH.Solids</t>
  </si>
  <si>
    <t>NUM.number.LU.Res.HH.Thermal.SH.LPG</t>
  </si>
  <si>
    <t>NUM.number.LU.Res.HH.Thermal.SH.Oil</t>
  </si>
  <si>
    <t>NUM.number.LU.Res.HH.Thermal.SH.Gas</t>
  </si>
  <si>
    <t>NUM.number.LU.Res.HH.Thermal.SH.Biomass</t>
  </si>
  <si>
    <t>NUM.number.LU.Res.HH.Thermal.SH.Geo</t>
  </si>
  <si>
    <t>NUM.number.LU.Res.HH.Thermal.SH.DistrHeat</t>
  </si>
  <si>
    <t>NUM.number.LU.Res.HH.Thermal.SH.AdvElc</t>
  </si>
  <si>
    <t>NUM.number.LU.Res.HH.Thermal.SH.ConvElc</t>
  </si>
  <si>
    <t>NUM.number.LU.Res.HH.Thermal.SC</t>
  </si>
  <si>
    <t>NUM.number.LU.Res.HH.Thermal.SC.AC</t>
  </si>
  <si>
    <t>NUM.number.LU.Res.HH.Thermal.WH</t>
  </si>
  <si>
    <t>NUM.number.LU.Res.HH.Thermal.WH.Solids</t>
  </si>
  <si>
    <t>NUM.number.LU.Res.HH.Thermal.WH.LPG</t>
  </si>
  <si>
    <t>NUM.number.LU.Res.HH.Thermal.WH.Oil</t>
  </si>
  <si>
    <t>NUM.number.LU.Res.HH.Thermal.WH.Gas</t>
  </si>
  <si>
    <t>NUM.number.LU.Res.HH.Thermal.WH.Biomass</t>
  </si>
  <si>
    <t>NUM.number.LU.Res.HH.Thermal.WH.Geo</t>
  </si>
  <si>
    <t>NUM.number.LU.Res.HH.Thermal.WH.DistrHeat</t>
  </si>
  <si>
    <t>NUM.number.LU.Res.HH.Thermal.WH.Elc</t>
  </si>
  <si>
    <t>NUM.number.LU.Res.HH.Thermal.WH.Solar</t>
  </si>
  <si>
    <t>NUM.number.LU.Res.HH.Thermal.CO</t>
  </si>
  <si>
    <t>NUM.number.LU.Res.HH.Thermal.CO.Solids</t>
  </si>
  <si>
    <t>NUM.number.LU.Res.HH.Thermal.CO.LPG</t>
  </si>
  <si>
    <t>NUM.number.LU.Res.HH.Thermal.CO.Gas</t>
  </si>
  <si>
    <t>NUM.number.LU.Res.HH.Thermal.CO.Biomass</t>
  </si>
  <si>
    <t>NUM.number.LU.Res.HH.Thermal.CO.Elc</t>
  </si>
  <si>
    <t>LU - Final energy consumption</t>
  </si>
  <si>
    <t>FEC.ktoe.LU.Res.HH.Thermal.SH.Solids.Solids</t>
  </si>
  <si>
    <t>FEC.ktoe.LU.Res.HH.Thermal.SH.LPG.LPG</t>
  </si>
  <si>
    <t>FEC.ktoe.LU.Res.HH.Thermal.SH.Oil.Oil_LiqBio</t>
  </si>
  <si>
    <t>FEC.ktoe.LU.Res.HH.Thermal.SH.Gas.NG_Biogas</t>
  </si>
  <si>
    <t>FEC.ktoe.LU.Res.HH.Thermal.SH.Biomass.Biomass_Waste</t>
  </si>
  <si>
    <t>FEC.ktoe.LU.Res.HH.Thermal.SH.Geo.Geo</t>
  </si>
  <si>
    <t>FEC.ktoe.LU.Res.HH.Thermal.SH.DistrHeat.Steam_Distr</t>
  </si>
  <si>
    <t>FEC.ktoe.LU.Res.HH.Thermal.SH.AdvElc.Elec</t>
  </si>
  <si>
    <t>FEC.ktoe.LU.Res.HH.Thermal.SH.ConvElc.Elec</t>
  </si>
  <si>
    <t>FEC.ktoe.LU.Res.HH.Thermal.SH.TotalCirculation.Elec</t>
  </si>
  <si>
    <t>FEC.ktoe.LU.Res.HH.Thermal.SC.AC.Elec</t>
  </si>
  <si>
    <t>FEC.ktoe.LU.Res.HH.Thermal.WH.Solids.Solids</t>
  </si>
  <si>
    <t>FEC.ktoe.LU.Res.HH.Thermal.WH.LPG.LPG</t>
  </si>
  <si>
    <t>FEC.ktoe.LU.Res.HH.Thermal.WH.Oil.Oil_LiqBio</t>
  </si>
  <si>
    <t>FEC.ktoe.LU.Res.HH.Thermal.WH.Gas.NG_Biogas</t>
  </si>
  <si>
    <t>FEC.ktoe.LU.Res.HH.Thermal.WH.Biomass.Biomass_Waste</t>
  </si>
  <si>
    <t>FEC.ktoe.LU.Res.HH.Thermal.WH.Geo.Geo</t>
  </si>
  <si>
    <t>FEC.ktoe.LU.Res.HH.Thermal.WH.DistrHeat.Steam_Distr</t>
  </si>
  <si>
    <t>FEC.ktoe.LU.Res.HH.Thermal.WH.Elc.Elec</t>
  </si>
  <si>
    <t>FEC.ktoe.LU.Res.HH.Thermal.WH.TotalSolar.Solar</t>
  </si>
  <si>
    <t>FEC.ktoe.LU.Res.HH.Thermal.CO.Solids.Solids</t>
  </si>
  <si>
    <t>FEC.ktoe.LU.Res.HH.Thermal.CO.LPG.LPG</t>
  </si>
  <si>
    <t>FEC.ktoe.LU.Res.HH.Thermal.CO.Gas.NG_Biogas</t>
  </si>
  <si>
    <t>FEC.ktoe.LU.Res.HH.Thermal.CO.Biomass.Biomass_Waste</t>
  </si>
  <si>
    <t>FEC.ktoe.LU.Res.HH.Thermal.CO.Elc.Elec</t>
  </si>
  <si>
    <t>LU - Thermal energy service</t>
  </si>
  <si>
    <t>TES.ktoe.LU.Res.HH.Thermal</t>
  </si>
  <si>
    <t>TES.ktoe.LU.Res.HH.Thermal.SH</t>
  </si>
  <si>
    <t>TES.ktoe.LU.Res.HH.Thermal.SH.Solids.Solids</t>
  </si>
  <si>
    <t>TES.ktoe.LU.Res.HH.Thermal.SH.LPG.LPG</t>
  </si>
  <si>
    <t>TES.ktoe.LU.Res.HH.Thermal.SH.Oil.Oil_LiqBio</t>
  </si>
  <si>
    <t>TES.ktoe.LU.Res.HH.Thermal.SH.Gas.NG_Biogas</t>
  </si>
  <si>
    <t>TES.ktoe.LU.Res.HH.Thermal.SH.Biomass.Biomass_Waste</t>
  </si>
  <si>
    <t>TES.ktoe.LU.Res.HH.Thermal.SH.Geo.Geo</t>
  </si>
  <si>
    <t>TES.ktoe.LU.Res.HH.Thermal.SH.DistrHeat.Steam_Distr</t>
  </si>
  <si>
    <t>TES.ktoe.LU.Res.HH.Thermal.SH.AdvElc.Elec</t>
  </si>
  <si>
    <t>TES.ktoe.LU.Res.HH.Thermal.SH.ConvElc.Elec</t>
  </si>
  <si>
    <t>TES.ktoe.LU.Res.HH.Thermal.SH.TotalCirculation.Elec</t>
  </si>
  <si>
    <t>TES.ktoe.LU.Res.HH.Thermal.SC</t>
  </si>
  <si>
    <t>TES.ktoe.LU.Res.HH.Thermal.SC.AC.Elec</t>
  </si>
  <si>
    <t>TES.ktoe.LU.Res.HH.Thermal.WH</t>
  </si>
  <si>
    <t>TES.ktoe.LU.Res.HH.Thermal.WH.Solids.Solids</t>
  </si>
  <si>
    <t>TES.ktoe.LU.Res.HH.Thermal.WH.LPG.LPG</t>
  </si>
  <si>
    <t>TES.ktoe.LU.Res.HH.Thermal.WH.Oil.Oil_LiqBio</t>
  </si>
  <si>
    <t>TES.ktoe.LU.Res.HH.Thermal.WH.Gas.NG_Biogas</t>
  </si>
  <si>
    <t>TES.ktoe.LU.Res.HH.Thermal.WH.Biomass.Biomass_Waste</t>
  </si>
  <si>
    <t>TES.ktoe.LU.Res.HH.Thermal.WH.Geo.Geo</t>
  </si>
  <si>
    <t>TES.ktoe.LU.Res.HH.Thermal.WH.DistrHeat.Steam_Distr</t>
  </si>
  <si>
    <t>TES.ktoe.LU.Res.HH.Thermal.WH.Elc.Elec</t>
  </si>
  <si>
    <t>TES.ktoe.LU.Res.HH.Thermal.WH.TotalSolar.Solar</t>
  </si>
  <si>
    <t>TES.ktoe.LU.Res.HH.Thermal.CO</t>
  </si>
  <si>
    <t>TES.ktoe.LU.Res.HH.Thermal.CO.Solids.Solids</t>
  </si>
  <si>
    <t>TES.ktoe.LU.Res.HH.Thermal.CO.LPG.LPG</t>
  </si>
  <si>
    <t>TES.ktoe.LU.Res.HH.Thermal.CO.Gas.NG_Biogas</t>
  </si>
  <si>
    <t>TES.ktoe.LU.Res.HH.Thermal.CO.Biomass.Biomass_Waste</t>
  </si>
  <si>
    <t>TES.ktoe.LU.Res.HH.Thermal.CO.Elc.Elec</t>
  </si>
  <si>
    <t>LU - System efficiency indicator of total stock</t>
  </si>
  <si>
    <t>Eff.ratio.LU.Res.HH.Thermal.SH.Solids.Solids</t>
  </si>
  <si>
    <t>Eff.ratio.LU.Res.HH.Thermal.SH.LPG.LPG</t>
  </si>
  <si>
    <t>Eff.ratio.LU.Res.HH.Thermal.SH.Oil.Oil_LiqBio</t>
  </si>
  <si>
    <t>Eff.ratio.LU.Res.HH.Thermal.SH.Gas.NG_Biogas</t>
  </si>
  <si>
    <t>Eff.ratio.LU.Res.HH.Thermal.SH.Biomass.Biomass_Waste</t>
  </si>
  <si>
    <t>Eff.ratio.LU.Res.HH.Thermal.SH.Geo.Geo</t>
  </si>
  <si>
    <t>Eff.ratio.LU.Res.HH.Thermal.SH.DistrHeat.Steam_Distr</t>
  </si>
  <si>
    <t>Eff.ratio.LU.Res.HH.Thermal.SH.AdvElc.Elec</t>
  </si>
  <si>
    <t>Eff.ratio.LU.Res.HH.Thermal.SH.ConvElc.Elec</t>
  </si>
  <si>
    <t>Eff.ratio.LU.Res.HH.Thermal.SH.TotalCirculation.Elec</t>
  </si>
  <si>
    <t>Eff.ratio.LU.Res.HH.Thermal.SC.AC.Elec</t>
  </si>
  <si>
    <t>Eff.ratio.LU.Res.HH.Thermal.WH.Solids.Solids</t>
  </si>
  <si>
    <t>Eff.ratio.LU.Res.HH.Thermal.WH.LPG.LPG</t>
  </si>
  <si>
    <t>Eff.ratio.LU.Res.HH.Thermal.WH.Oil.Oil_LiqBio</t>
  </si>
  <si>
    <t>Eff.ratio.LU.Res.HH.Thermal.WH.Gas.NG_Biogas</t>
  </si>
  <si>
    <t>Eff.ratio.LU.Res.HH.Thermal.WH.Biomass.Biomass_Waste</t>
  </si>
  <si>
    <t>Eff.ratio.LU.Res.HH.Thermal.WH.Geo.Geo</t>
  </si>
  <si>
    <t>Eff.ratio.LU.Res.HH.Thermal.WH.DistrHeat.Steam_Distr</t>
  </si>
  <si>
    <t>Eff.ratio.LU.Res.HH.Thermal.WH.Elc.Elec</t>
  </si>
  <si>
    <t>Eff.ratio.LU.Res.HH.Thermal.WH.TotalSolar.Solar</t>
  </si>
  <si>
    <t>Eff.ratio.LU.Res.HH.Thermal.CO.Solids.Solids</t>
  </si>
  <si>
    <t>Eff.ratio.LU.Res.HH.Thermal.CO.LPG.LPG</t>
  </si>
  <si>
    <t>Eff.ratio.LU.Res.HH.Thermal.CO.Gas.NG_Biogas</t>
  </si>
  <si>
    <t>Eff.ratio.LU.Res.HH.Thermal.CO.Biomass.Biomass_Waste</t>
  </si>
  <si>
    <t>Eff.ratio.LU.Res.HH.Thermal.CO.Elc.Elec</t>
  </si>
  <si>
    <t>LU - CO2 emissions</t>
  </si>
  <si>
    <t>EMI.ktCO2.LU.Res.HH.Thermal.SH.Solids.Solids</t>
  </si>
  <si>
    <t>EMI.ktCO2.LU.Res.HH.Thermal.SH.LPG.LPG</t>
  </si>
  <si>
    <t>EMI.ktCO2.LU.Res.HH.Thermal.SH.Oil.Oil_LiqBio</t>
  </si>
  <si>
    <t>EMI.ktCO2.LU.Res.HH.Thermal.SH.Gas.NG_Biogas</t>
  </si>
  <si>
    <t>EMI.ktCO2.LU.Res.HH.Thermal.SH.Biomass.Biomass_Waste</t>
  </si>
  <si>
    <t>EMI.ktCO2.LU.Res.HH.Thermal.SH.Geo.Geo</t>
  </si>
  <si>
    <t>EMI.ktCO2.LU.Res.HH.Thermal.SH.DistrHeat.Steam_Distr</t>
  </si>
  <si>
    <t>EMI.ktCO2.LU.Res.HH.Thermal.SH.AdvElc.Elec</t>
  </si>
  <si>
    <t>EMI.ktCO2.LU.Res.HH.Thermal.SH.ConvElc.Elec</t>
  </si>
  <si>
    <t>EMI.ktCO2.LU.Res.HH.Thermal.SH.TotalCirculation.Elec</t>
  </si>
  <si>
    <t>EMI.ktCO2.LU.Res.HH.Thermal.SC.AC.Elec</t>
  </si>
  <si>
    <t>EMI.ktCO2.LU.Res.HH.Thermal.WH.Solids.Solids</t>
  </si>
  <si>
    <t>EMI.ktCO2.LU.Res.HH.Thermal.WH.LPG.LPG</t>
  </si>
  <si>
    <t>EMI.ktCO2.LU.Res.HH.Thermal.WH.Oil.Oil_LiqBio</t>
  </si>
  <si>
    <t>EMI.ktCO2.LU.Res.HH.Thermal.WH.Gas.NG_Biogas</t>
  </si>
  <si>
    <t>EMI.ktCO2.LU.Res.HH.Thermal.WH.Biomass.Biomass_Waste</t>
  </si>
  <si>
    <t>EMI.ktCO2.LU.Res.HH.Thermal.WH.Geo.Geo</t>
  </si>
  <si>
    <t>EMI.ktCO2.LU.Res.HH.Thermal.WH.DistrHeat.Steam_Distr</t>
  </si>
  <si>
    <t>EMI.ktCO2.LU.Res.HH.Thermal.WH.Elc.Elec</t>
  </si>
  <si>
    <t>EMI.ktCO2.LU.Res.HH.Thermal.WH.TotalSolar.Solar</t>
  </si>
  <si>
    <t>EMI.ktCO2.LU.Res.HH.Thermal.CO.Solids.Solids</t>
  </si>
  <si>
    <t>EMI.ktCO2.LU.Res.HH.Thermal.CO.LPG.LPG</t>
  </si>
  <si>
    <t>EMI.ktCO2.LU.Res.HH.Thermal.CO.Gas.NG_Biogas</t>
  </si>
  <si>
    <t>EMI.ktCO2.LU.Res.HH.Thermal.CO.Biomass.Biomass_Waste</t>
  </si>
  <si>
    <t>EMI.ktCO2.LU.Res.HH.Thermal.CO.Elc.Elec</t>
  </si>
  <si>
    <t>LU - Final energy consumption per household</t>
  </si>
  <si>
    <t>FEC_per_household.kWh.LU.Res.HH.Thermal.SH.Solids.Solids</t>
  </si>
  <si>
    <t>FEC_per_household.kWh.LU.Res.HH.Thermal.SH.LPG.LPG</t>
  </si>
  <si>
    <t>FEC_per_household.kWh.LU.Res.HH.Thermal.SH.Oil.Oil_LiqBio</t>
  </si>
  <si>
    <t>FEC_per_household.kWh.LU.Res.HH.Thermal.SH.Gas.NG_Biogas</t>
  </si>
  <si>
    <t>FEC_per_household.kWh.LU.Res.HH.Thermal.SH.Biomass.Biomass_Waste</t>
  </si>
  <si>
    <t>FEC_per_household.kWh.LU.Res.HH.Thermal.SH.Geo.Geo</t>
  </si>
  <si>
    <t>FEC_per_household.kWh.LU.Res.HH.Thermal.SH.DistrHeat.Steam_Distr</t>
  </si>
  <si>
    <t>FEC_per_household.kWh.LU.Res.HH.Thermal.SH.AdvElc.Elec</t>
  </si>
  <si>
    <t>FEC_per_household.kWh.LU.Res.HH.Thermal.SH.ConvElc.Elec</t>
  </si>
  <si>
    <t>FEC_per_household.kWh.LU.Res.HH.Thermal.SH.TotalCirculation.Elec</t>
  </si>
  <si>
    <t>FEC_per_household.kWh.LU.Res.HH.Thermal.SC.AC.Elec</t>
  </si>
  <si>
    <t>FEC_per_household.kWh.LU.Res.HH.Thermal.WH.Solids.Solids</t>
  </si>
  <si>
    <t>FEC_per_household.kWh.LU.Res.HH.Thermal.WH.LPG.LPG</t>
  </si>
  <si>
    <t>FEC_per_household.kWh.LU.Res.HH.Thermal.WH.Oil.Oil_LiqBio</t>
  </si>
  <si>
    <t>FEC_per_household.kWh.LU.Res.HH.Thermal.WH.Gas.NG_Biogas</t>
  </si>
  <si>
    <t>FEC_per_household.kWh.LU.Res.HH.Thermal.WH.Biomass.Biomass_Waste</t>
  </si>
  <si>
    <t>FEC_per_household.kWh.LU.Res.HH.Thermal.WH.Geo.Geo</t>
  </si>
  <si>
    <t>FEC_per_household.kWh.LU.Res.HH.Thermal.WH.DistrHeat.Steam_Distr</t>
  </si>
  <si>
    <t>FEC_per_household.kWh.LU.Res.HH.Thermal.WH.Elc.Elec</t>
  </si>
  <si>
    <t>FEC_per_household.kWh.LU.Res.HH.Thermal.WH.TotalSolar.Solar</t>
  </si>
  <si>
    <t>FEC_per_household.kWh.LU.Res.HH.Thermal.CO.Solids.Solids</t>
  </si>
  <si>
    <t>FEC_per_household.kWh.LU.Res.HH.Thermal.CO.LPG.LPG</t>
  </si>
  <si>
    <t>FEC_per_household.kWh.LU.Res.HH.Thermal.CO.Gas.NG_Biogas</t>
  </si>
  <si>
    <t>FEC_per_household.kWh.LU.Res.HH.Thermal.CO.Biomass.Biomass_Waste</t>
  </si>
  <si>
    <t>FEC_per_household.kWh.LU.Res.HH.Thermal.CO.Elc.Elec</t>
  </si>
  <si>
    <t>LU - Thermal energy service per household</t>
  </si>
  <si>
    <t>TES_per_household.kWh.LU.Res.HH.Thermal.SH.Solids.Solids</t>
  </si>
  <si>
    <t>TES_per_household.kWh.LU.Res.HH.Thermal.SH.LPG.LPG</t>
  </si>
  <si>
    <t>TES_per_household.kWh.LU.Res.HH.Thermal.SH.Oil.Oil_LiqBio</t>
  </si>
  <si>
    <t>TES_per_household.kWh.LU.Res.HH.Thermal.SH.Gas.NG_Biogas</t>
  </si>
  <si>
    <t>TES_per_household.kWh.LU.Res.HH.Thermal.SH.Biomass.Biomass_Waste</t>
  </si>
  <si>
    <t>TES_per_household.kWh.LU.Res.HH.Thermal.SH.Geo.Geo</t>
  </si>
  <si>
    <t>TES_per_household.kWh.LU.Res.HH.Thermal.SH.DistrHeat.Steam_Distr</t>
  </si>
  <si>
    <t>TES_per_household.kWh.LU.Res.HH.Thermal.SH.AdvElc.Elec</t>
  </si>
  <si>
    <t>TES_per_household.kWh.LU.Res.HH.Thermal.SH.ConvElc.Elec</t>
  </si>
  <si>
    <t>TES_per_household.kWh.LU.Res.HH.Thermal.SH.TotalCirculation.Elec</t>
  </si>
  <si>
    <t>TES_per_household.kWh.LU.Res.HH.Thermal.SC.AC.Elec</t>
  </si>
  <si>
    <t>TES_per_household.kWh.LU.Res.HH.Thermal.WH.Solids.Solids</t>
  </si>
  <si>
    <t>TES_per_household.kWh.LU.Res.HH.Thermal.WH.LPG.LPG</t>
  </si>
  <si>
    <t>TES_per_household.kWh.LU.Res.HH.Thermal.WH.Oil.Oil_LiqBio</t>
  </si>
  <si>
    <t>TES_per_household.kWh.LU.Res.HH.Thermal.WH.Gas.NG_Biogas</t>
  </si>
  <si>
    <t>TES_per_household.kWh.LU.Res.HH.Thermal.WH.Biomass.Biomass_Waste</t>
  </si>
  <si>
    <t>TES_per_household.kWh.LU.Res.HH.Thermal.WH.Geo.Geo</t>
  </si>
  <si>
    <t>TES_per_household.kWh.LU.Res.HH.Thermal.WH.DistrHeat.Steam_Distr</t>
  </si>
  <si>
    <t>TES_per_household.kWh.LU.Res.HH.Thermal.WH.Elc.Elec</t>
  </si>
  <si>
    <t>TES_per_household.kWh.LU.Res.HH.Thermal.WH.TotalSolar.Solar</t>
  </si>
  <si>
    <t>TES_per_household.kWh.LU.Res.HH.Thermal.CO.Solids.Solids</t>
  </si>
  <si>
    <t>TES_per_household.kWh.LU.Res.HH.Thermal.CO.LPG.LPG</t>
  </si>
  <si>
    <t>TES_per_household.kWh.LU.Res.HH.Thermal.CO.Gas.NG_Biogas</t>
  </si>
  <si>
    <t>TES_per_household.kWh.LU.Res.HH.Thermal.CO.Biomass.Biomass_Waste</t>
  </si>
  <si>
    <t>TES_per_household.kWh.LU.Res.HH.Thermal.CO.Elc.Elec</t>
  </si>
  <si>
    <t>LU - CO2 emissions per household</t>
  </si>
  <si>
    <t>EMI_per_household.kgCO2.LU.Res.HH.Thermal.SH.Solids.Solids</t>
  </si>
  <si>
    <t>EMI_per_household.kgCO2.LU.Res.HH.Thermal.SH.LPG.LPG</t>
  </si>
  <si>
    <t>EMI_per_household.kgCO2.LU.Res.HH.Thermal.SH.Oil.Oil_LiqBio</t>
  </si>
  <si>
    <t>EMI_per_household.kgCO2.LU.Res.HH.Thermal.SH.Gas.NG_Biogas</t>
  </si>
  <si>
    <t>EMI_per_household.kgCO2.LU.Res.HH.Thermal.SH.Biomass.Biomass_Waste</t>
  </si>
  <si>
    <t>EMI_per_household.kgCO2.LU.Res.HH.Thermal.SH.Geo.Geo</t>
  </si>
  <si>
    <t>EMI_per_household.kgCO2.LU.Res.HH.Thermal.SH.DistrHeat.Steam_Distr</t>
  </si>
  <si>
    <t>EMI_per_household.kgCO2.LU.Res.HH.Thermal.SH.AdvElc.Elec</t>
  </si>
  <si>
    <t>EMI_per_household.kgCO2.LU.Res.HH.Thermal.SH.ConvElc.Elec</t>
  </si>
  <si>
    <t>EMI_per_household.kgCO2.LU.Res.HH.Thermal.SH.TotalCirculation.Elec</t>
  </si>
  <si>
    <t>EMI_per_household.kgCO2.LU.Res.HH.Thermal.SC.AC.Elec</t>
  </si>
  <si>
    <t>EMI_per_household.kgCO2.LU.Res.HH.Thermal.WH.Solids.Solids</t>
  </si>
  <si>
    <t>EMI_per_household.kgCO2.LU.Res.HH.Thermal.WH.LPG.LPG</t>
  </si>
  <si>
    <t>EMI_per_household.kgCO2.LU.Res.HH.Thermal.WH.Oil.Oil_LiqBio</t>
  </si>
  <si>
    <t>EMI_per_household.kgCO2.LU.Res.HH.Thermal.WH.Gas.NG_Biogas</t>
  </si>
  <si>
    <t>EMI_per_household.kgCO2.LU.Res.HH.Thermal.WH.Biomass.Biomass_Waste</t>
  </si>
  <si>
    <t>EMI_per_household.kgCO2.LU.Res.HH.Thermal.WH.Geo.Geo</t>
  </si>
  <si>
    <t>EMI_per_household.kgCO2.LU.Res.HH.Thermal.WH.DistrHeat.Steam_Distr</t>
  </si>
  <si>
    <t>EMI_per_household.kgCO2.LU.Res.HH.Thermal.WH.Elc.Elec</t>
  </si>
  <si>
    <t>EMI_per_household.kgCO2.LU.Res.HH.Thermal.WH.TotalSolar.Solar</t>
  </si>
  <si>
    <t>EMI_per_household.kgCO2.LU.Res.HH.Thermal.CO.Solids.Solids</t>
  </si>
  <si>
    <t>EMI_per_household.kgCO2.LU.Res.HH.Thermal.CO.LPG.LPG</t>
  </si>
  <si>
    <t>EMI_per_household.kgCO2.LU.Res.HH.Thermal.CO.Gas.NG_Biogas</t>
  </si>
  <si>
    <t>EMI_per_household.kgCO2.LU.Res.HH.Thermal.CO.Biomass.Biomass_Waste</t>
  </si>
  <si>
    <t>EMI_per_household.kgCO2.LU.Res.HH.Thermal.CO.Elc.Elec</t>
  </si>
  <si>
    <t>LU - Final energy consumption per surface area</t>
  </si>
  <si>
    <t>FEC_per_sqm.kWh.LU.Res.HH.Thermal.SH.Solids.Solids</t>
  </si>
  <si>
    <t>FEC_per_sqm.kWh.LU.Res.HH.Thermal.SH.LPG.LPG</t>
  </si>
  <si>
    <t>FEC_per_sqm.kWh.LU.Res.HH.Thermal.SH.Oil.Oil_LiqBio</t>
  </si>
  <si>
    <t>FEC_per_sqm.kWh.LU.Res.HH.Thermal.SH.Gas.NG_Biogas</t>
  </si>
  <si>
    <t>FEC_per_sqm.kWh.LU.Res.HH.Thermal.SH.Biomass.Biomass_Waste</t>
  </si>
  <si>
    <t>FEC_per_sqm.kWh.LU.Res.HH.Thermal.SH.Geo.Geo</t>
  </si>
  <si>
    <t>FEC_per_sqm.kWh.LU.Res.HH.Thermal.SH.DistrHeat.Steam_Distr</t>
  </si>
  <si>
    <t>FEC_per_sqm.kWh.LU.Res.HH.Thermal.SH.AdvElc.Elec</t>
  </si>
  <si>
    <t>FEC_per_sqm.kWh.LU.Res.HH.Thermal.SH.ConvElc.Elec</t>
  </si>
  <si>
    <t>FEC_per_sqm.kWh.LU.Res.HH.Thermal.SH.TotalCirculation.Elec</t>
  </si>
  <si>
    <t>FEC_per_sqm.kWh.LU.Res.HH.Thermal.SC.AC.Elec</t>
  </si>
  <si>
    <t>FEC_per_sqm.kWh.LU.Res.HH.Thermal.WH.Solids.Solids</t>
  </si>
  <si>
    <t>FEC_per_sqm.kWh.LU.Res.HH.Thermal.WH.LPG.LPG</t>
  </si>
  <si>
    <t>FEC_per_sqm.kWh.LU.Res.HH.Thermal.WH.Oil.Oil_LiqBio</t>
  </si>
  <si>
    <t>FEC_per_sqm.kWh.LU.Res.HH.Thermal.WH.Gas.NG_Biogas</t>
  </si>
  <si>
    <t>FEC_per_sqm.kWh.LU.Res.HH.Thermal.WH.Biomass.Biomass_Waste</t>
  </si>
  <si>
    <t>FEC_per_sqm.kWh.LU.Res.HH.Thermal.WH.Geo.Geo</t>
  </si>
  <si>
    <t>FEC_per_sqm.kWh.LU.Res.HH.Thermal.WH.DistrHeat.Steam_Distr</t>
  </si>
  <si>
    <t>FEC_per_sqm.kWh.LU.Res.HH.Thermal.WH.Elc.Elec</t>
  </si>
  <si>
    <t>FEC_per_sqm.kWh.LU.Res.HH.Thermal.WH.TotalSolar.Solar</t>
  </si>
  <si>
    <t>FEC_per_sqm.kWh.LU.Res.HH.Thermal.CO.Solids.Solids</t>
  </si>
  <si>
    <t>FEC_per_sqm.kWh.LU.Res.HH.Thermal.CO.LPG.LPG</t>
  </si>
  <si>
    <t>FEC_per_sqm.kWh.LU.Res.HH.Thermal.CO.Gas.NG_Biogas</t>
  </si>
  <si>
    <t>FEC_per_sqm.kWh.LU.Res.HH.Thermal.CO.Biomass.Biomass_Waste</t>
  </si>
  <si>
    <t>FEC_per_sqm.kWh.LU.Res.HH.Thermal.CO.Elc.Elec</t>
  </si>
  <si>
    <t>LU - Thermal energy service per surface area</t>
  </si>
  <si>
    <t>TES_per_sqm.kWh.LU.Res.HH.Thermal.SH.Solids.Solids</t>
  </si>
  <si>
    <t>TES_per_sqm.kWh.LU.Res.HH.Thermal.SH.LPG.LPG</t>
  </si>
  <si>
    <t>TES_per_sqm.kWh.LU.Res.HH.Thermal.SH.Oil.Oil_LiqBio</t>
  </si>
  <si>
    <t>TES_per_sqm.kWh.LU.Res.HH.Thermal.SH.Gas.NG_Biogas</t>
  </si>
  <si>
    <t>TES_per_sqm.kWh.LU.Res.HH.Thermal.SH.Biomass.Biomass_Waste</t>
  </si>
  <si>
    <t>TES_per_sqm.kWh.LU.Res.HH.Thermal.SH.Geo.Geo</t>
  </si>
  <si>
    <t>TES_per_sqm.kWh.LU.Res.HH.Thermal.SH.DistrHeat.Steam_Distr</t>
  </si>
  <si>
    <t>TES_per_sqm.kWh.LU.Res.HH.Thermal.SH.AdvElc.Elec</t>
  </si>
  <si>
    <t>TES_per_sqm.kWh.LU.Res.HH.Thermal.SH.ConvElc.Elec</t>
  </si>
  <si>
    <t>TES_per_sqm.kWh.LU.Res.HH.Thermal.SH.TotalCirculation.Elec</t>
  </si>
  <si>
    <t>TES_per_sqm.kWh.LU.Res.HH.Thermal.SC.AC.Elec</t>
  </si>
  <si>
    <t>TES_per_sqm.kWh.LU.Res.HH.Thermal.WH.Solids.Solids</t>
  </si>
  <si>
    <t>TES_per_sqm.kWh.LU.Res.HH.Thermal.WH.LPG.LPG</t>
  </si>
  <si>
    <t>TES_per_sqm.kWh.LU.Res.HH.Thermal.WH.Oil.Oil_LiqBio</t>
  </si>
  <si>
    <t>TES_per_sqm.kWh.LU.Res.HH.Thermal.WH.Gas.NG_Biogas</t>
  </si>
  <si>
    <t>TES_per_sqm.kWh.LU.Res.HH.Thermal.WH.Biomass.Biomass_Waste</t>
  </si>
  <si>
    <t>TES_per_sqm.kWh.LU.Res.HH.Thermal.WH.Geo.Geo</t>
  </si>
  <si>
    <t>TES_per_sqm.kWh.LU.Res.HH.Thermal.WH.DistrHeat.Steam_Distr</t>
  </si>
  <si>
    <t>TES_per_sqm.kWh.LU.Res.HH.Thermal.WH.Elc.Elec</t>
  </si>
  <si>
    <t>TES_per_sqm.kWh.LU.Res.HH.Thermal.WH.TotalSolar.Solar</t>
  </si>
  <si>
    <t>TES_per_sqm.kWh.LU.Res.HH.Thermal.CO.Solids.Solids</t>
  </si>
  <si>
    <t>TES_per_sqm.kWh.LU.Res.HH.Thermal.CO.LPG.LPG</t>
  </si>
  <si>
    <t>TES_per_sqm.kWh.LU.Res.HH.Thermal.CO.Gas.NG_Biogas</t>
  </si>
  <si>
    <t>TES_per_sqm.kWh.LU.Res.HH.Thermal.CO.Biomass.Biomass_Waste</t>
  </si>
  <si>
    <t>TES_per_sqm.kWh.LU.Res.HH.Thermal.CO.Elc.Elec</t>
  </si>
  <si>
    <t>LU - CO2 emissions per surface area</t>
  </si>
  <si>
    <t>EMI_per_sqm.kgCO2.LU.Res.HH.Thermal.SH.Solids.Solids</t>
  </si>
  <si>
    <t>EMI_per_sqm.kgCO2.LU.Res.HH.Thermal.SH.LPG.LPG</t>
  </si>
  <si>
    <t>EMI_per_sqm.kgCO2.LU.Res.HH.Thermal.SH.Oil.Oil_LiqBio</t>
  </si>
  <si>
    <t>EMI_per_sqm.kgCO2.LU.Res.HH.Thermal.SH.Gas.NG_Biogas</t>
  </si>
  <si>
    <t>EMI_per_sqm.kgCO2.LU.Res.HH.Thermal.SH.Biomass.Biomass_Waste</t>
  </si>
  <si>
    <t>EMI_per_sqm.kgCO2.LU.Res.HH.Thermal.SH.Geo.Geo</t>
  </si>
  <si>
    <t>EMI_per_sqm.kgCO2.LU.Res.HH.Thermal.SH.DistrHeat.Steam_Distr</t>
  </si>
  <si>
    <t>EMI_per_sqm.kgCO2.LU.Res.HH.Thermal.SH.AdvElc.Elec</t>
  </si>
  <si>
    <t>EMI_per_sqm.kgCO2.LU.Res.HH.Thermal.SH.ConvElc.Elec</t>
  </si>
  <si>
    <t>EMI_per_sqm.kgCO2.LU.Res.HH.Thermal.SH.TotalCirculation.Elec</t>
  </si>
  <si>
    <t>EMI_per_sqm.kgCO2.LU.Res.HH.Thermal.SC.AC.Elec</t>
  </si>
  <si>
    <t>EMI_per_sqm.kgCO2.LU.Res.HH.Thermal.WH.Solids.Solids</t>
  </si>
  <si>
    <t>EMI_per_sqm.kgCO2.LU.Res.HH.Thermal.WH.LPG.LPG</t>
  </si>
  <si>
    <t>EMI_per_sqm.kgCO2.LU.Res.HH.Thermal.WH.Oil.Oil_LiqBio</t>
  </si>
  <si>
    <t>EMI_per_sqm.kgCO2.LU.Res.HH.Thermal.WH.Gas.NG_Biogas</t>
  </si>
  <si>
    <t>EMI_per_sqm.kgCO2.LU.Res.HH.Thermal.WH.Biomass.Biomass_Waste</t>
  </si>
  <si>
    <t>EMI_per_sqm.kgCO2.LU.Res.HH.Thermal.WH.Geo.Geo</t>
  </si>
  <si>
    <t>EMI_per_sqm.kgCO2.LU.Res.HH.Thermal.WH.DistrHeat.Steam_Distr</t>
  </si>
  <si>
    <t>EMI_per_sqm.kgCO2.LU.Res.HH.Thermal.WH.Elc.Elec</t>
  </si>
  <si>
    <t>EMI_per_sqm.kgCO2.LU.Res.HH.Thermal.WH.TotalSolar.Solar</t>
  </si>
  <si>
    <t>EMI_per_sqm.kgCO2.LU.Res.HH.Thermal.CO.Solids.Solids</t>
  </si>
  <si>
    <t>EMI_per_sqm.kgCO2.LU.Res.HH.Thermal.CO.LPG.LPG</t>
  </si>
  <si>
    <t>EMI_per_sqm.kgCO2.LU.Res.HH.Thermal.CO.Gas.NG_Biogas</t>
  </si>
  <si>
    <t>EMI_per_sqm.kgCO2.LU.Res.HH.Thermal.CO.Biomass.Biomass_Waste</t>
  </si>
  <si>
    <t>EMI_per_sqm.kgCO2.LU.Res.HH.Thermal.CO.Elc.Elec</t>
  </si>
  <si>
    <t>LU - Number of new and renovated households</t>
  </si>
  <si>
    <t>NUM.number.LU.Res.HHnew.Thermal</t>
  </si>
  <si>
    <t>NUM.number.LU.Res.HHnew.Thermal.SH</t>
  </si>
  <si>
    <t>NUM.number.LU.Res.HHnew.Thermal.SH.Solids</t>
  </si>
  <si>
    <t>NUM.number.LU.Res.HHnew.Thermal.SH.LPG</t>
  </si>
  <si>
    <t>NUM.number.LU.Res.HHnew.Thermal.SH.Oil</t>
  </si>
  <si>
    <t>NUM.number.LU.Res.HHnew.Thermal.SH.Gas</t>
  </si>
  <si>
    <t>NUM.number.LU.Res.HHnew.Thermal.SH.Biomass</t>
  </si>
  <si>
    <t>NUM.number.LU.Res.HHnew.Thermal.SH.Geo</t>
  </si>
  <si>
    <t>NUM.number.LU.Res.HHnew.Thermal.SH.DistrHeat</t>
  </si>
  <si>
    <t>NUM.number.LU.Res.HHnew.Thermal.SH.AdvElc</t>
  </si>
  <si>
    <t>NUM.number.LU.Res.HHnew.Thermal.SH.ConvElc</t>
  </si>
  <si>
    <t>NUM.number.LU.Res.HHnew.Thermal.SC</t>
  </si>
  <si>
    <t>NUM.number.LU.Res.HHnew.Thermal.SC.AC</t>
  </si>
  <si>
    <t>NUM.number.LU.Res.HHnew.Thermal.WH</t>
  </si>
  <si>
    <t>NUM.number.LU.Res.HHnew.Thermal.WH.Solids</t>
  </si>
  <si>
    <t>NUM.number.LU.Res.HHnew.Thermal.WH.LPG</t>
  </si>
  <si>
    <t>NUM.number.LU.Res.HHnew.Thermal.WH.Oil</t>
  </si>
  <si>
    <t>NUM.number.LU.Res.HHnew.Thermal.WH.Gas</t>
  </si>
  <si>
    <t>NUM.number.LU.Res.HHnew.Thermal.WH.Biomass</t>
  </si>
  <si>
    <t>NUM.number.LU.Res.HHnew.Thermal.WH.Geo</t>
  </si>
  <si>
    <t>NUM.number.LU.Res.HHnew.Thermal.WH.DistrHeat</t>
  </si>
  <si>
    <t>NUM.number.LU.Res.HHnew.Thermal.WH.Elc</t>
  </si>
  <si>
    <t>NUM.number.LU.Res.HHnew.Thermal.WH.Solar</t>
  </si>
  <si>
    <t>NUM.number.LU.Res.HHnew.Thermal.CO</t>
  </si>
  <si>
    <t>NUM.number.LU.Res.HHnew.Thermal.CO.Solids</t>
  </si>
  <si>
    <t>NUM.number.LU.Res.HHnew.Thermal.CO.LPG</t>
  </si>
  <si>
    <t>NUM.number.LU.Res.HHnew.Thermal.CO.Gas</t>
  </si>
  <si>
    <t>NUM.number.LU.Res.HHnew.Thermal.CO.Biomass</t>
  </si>
  <si>
    <t>NUM.number.LU.Res.HHnew.Thermal.CO.Elc</t>
  </si>
  <si>
    <t>LU - Final energy consumption in new and renovated households</t>
  </si>
  <si>
    <t>FEC.ktoe.LU.Res.HHnew.Thermal</t>
  </si>
  <si>
    <t>FEC.ktoe.LU.Res.HHnew.Thermal.SH</t>
  </si>
  <si>
    <t>FEC.ktoe.LU.Res.HHnew.Thermal.SH.Solids.Solids</t>
  </si>
  <si>
    <t>FEC.ktoe.LU.Res.HHnew.Thermal.SH.LPG.LPG</t>
  </si>
  <si>
    <t>FEC.ktoe.LU.Res.HHnew.Thermal.SH.Oil.Oil_LiqBio</t>
  </si>
  <si>
    <t>FEC.ktoe.LU.Res.HHnew.Thermal.SH.Gas.NG_Biogas</t>
  </si>
  <si>
    <t>FEC.ktoe.LU.Res.HHnew.Thermal.SH.Biomass.Biomass_Waste</t>
  </si>
  <si>
    <t>FEC.ktoe.LU.Res.HHnew.Thermal.SH.Geo.Geo</t>
  </si>
  <si>
    <t>FEC.ktoe.LU.Res.HHnew.Thermal.SH.DistrHeat.Steam_Distr</t>
  </si>
  <si>
    <t>FEC.ktoe.LU.Res.HHnew.Thermal.SH.AdvElc.Elec</t>
  </si>
  <si>
    <t>FEC.ktoe.LU.Res.HHnew.Thermal.SH.ConvElc.Elec</t>
  </si>
  <si>
    <t>FEC.ktoe.LU.Res.HHnew.Thermal.SH.TotalCirculation.Elec</t>
  </si>
  <si>
    <t>FEC.ktoe.LU.Res.HHnew.Thermal.SC</t>
  </si>
  <si>
    <t>FEC.ktoe.LU.Res.HHnew.Thermal.SC.AC.Elec</t>
  </si>
  <si>
    <t>FEC.ktoe.LU.Res.HHnew.Thermal.WH</t>
  </si>
  <si>
    <t>FEC.ktoe.LU.Res.HHnew.Thermal.WH.Solids.Solids</t>
  </si>
  <si>
    <t>FEC.ktoe.LU.Res.HHnew.Thermal.WH.LPG.LPG</t>
  </si>
  <si>
    <t>FEC.ktoe.LU.Res.HHnew.Thermal.WH.Oil.Oil_LiqBio</t>
  </si>
  <si>
    <t>FEC.ktoe.LU.Res.HHnew.Thermal.WH.Gas.NG_Biogas</t>
  </si>
  <si>
    <t>FEC.ktoe.LU.Res.HHnew.Thermal.WH.Biomass.Biomass_Waste</t>
  </si>
  <si>
    <t>FEC.ktoe.LU.Res.HHnew.Thermal.WH.Geo.Geo</t>
  </si>
  <si>
    <t>FEC.ktoe.LU.Res.HHnew.Thermal.WH.DistrHeat.Steam_Distr</t>
  </si>
  <si>
    <t>FEC.ktoe.LU.Res.HHnew.Thermal.WH.Elc.Elec</t>
  </si>
  <si>
    <t>FEC.ktoe.LU.Res.HHnew.Thermal.WH.TotalSolar.Solar</t>
  </si>
  <si>
    <t>FEC.ktoe.LU.Res.HHnew.Thermal.CO</t>
  </si>
  <si>
    <t>FEC.ktoe.LU.Res.HHnew.Thermal.CO.Solids.Solids</t>
  </si>
  <si>
    <t>FEC.ktoe.LU.Res.HHnew.Thermal.CO.LPG.LPG</t>
  </si>
  <si>
    <t>FEC.ktoe.LU.Res.HHnew.Thermal.CO.Gas.NG_Biogas</t>
  </si>
  <si>
    <t>FEC.ktoe.LU.Res.HHnew.Thermal.CO.Biomass.Biomass_Waste</t>
  </si>
  <si>
    <t>FEC.ktoe.LU.Res.HHnew.Thermal.CO.Elc.Elec</t>
  </si>
  <si>
    <t>LU - Thermal energy service in new and renovated households</t>
  </si>
  <si>
    <t>TES.ktoe.LU.Res.HHnew.Thermal</t>
  </si>
  <si>
    <t>TES.ktoe.LU.Res.HHnew.Thermal.SH</t>
  </si>
  <si>
    <t>TES.ktoe.LU.Res.HHnew.Thermal.SH.Solids.Solids</t>
  </si>
  <si>
    <t>TES.ktoe.LU.Res.HHnew.Thermal.SH.LPG.LPG</t>
  </si>
  <si>
    <t>TES.ktoe.LU.Res.HHnew.Thermal.SH.Oil.Oil_LiqBio</t>
  </si>
  <si>
    <t>TES.ktoe.LU.Res.HHnew.Thermal.SH.Gas.NG_Biogas</t>
  </si>
  <si>
    <t>TES.ktoe.LU.Res.HHnew.Thermal.SH.Biomass.Biomass_Waste</t>
  </si>
  <si>
    <t>TES.ktoe.LU.Res.HHnew.Thermal.SH.Geo.Geo</t>
  </si>
  <si>
    <t>TES.ktoe.LU.Res.HHnew.Thermal.SH.DistrHeat.Steam_Distr</t>
  </si>
  <si>
    <t>TES.ktoe.LU.Res.HHnew.Thermal.SH.AdvElc.Elec</t>
  </si>
  <si>
    <t>TES.ktoe.LU.Res.HHnew.Thermal.SH.ConvElc.Elec</t>
  </si>
  <si>
    <t>TES.ktoe.LU.Res.HHnew.Thermal.SH.TotalCirculation.Elec</t>
  </si>
  <si>
    <t>TES.ktoe.LU.Res.HHnew.Thermal.SC</t>
  </si>
  <si>
    <t>TES.ktoe.LU.Res.HHnew.Thermal.SC.AC.Elec</t>
  </si>
  <si>
    <t>TES.ktoe.LU.Res.HHnew.Thermal.WH</t>
  </si>
  <si>
    <t>TES.ktoe.LU.Res.HHnew.Thermal.WH.Solids.Solids</t>
  </si>
  <si>
    <t>TES.ktoe.LU.Res.HHnew.Thermal.WH.LPG.LPG</t>
  </si>
  <si>
    <t>TES.ktoe.LU.Res.HHnew.Thermal.WH.Oil.Oil_LiqBio</t>
  </si>
  <si>
    <t>TES.ktoe.LU.Res.HHnew.Thermal.WH.Gas.NG_Biogas</t>
  </si>
  <si>
    <t>TES.ktoe.LU.Res.HHnew.Thermal.WH.Biomass.Biomass_Waste</t>
  </si>
  <si>
    <t>TES.ktoe.LU.Res.HHnew.Thermal.WH.Geo.Geo</t>
  </si>
  <si>
    <t>TES.ktoe.LU.Res.HHnew.Thermal.WH.DistrHeat.Steam_Distr</t>
  </si>
  <si>
    <t>TES.ktoe.LU.Res.HHnew.Thermal.WH.Elc.Elec</t>
  </si>
  <si>
    <t>TES.ktoe.LU.Res.HHnew.Thermal.WH.TotalSolar.Solar</t>
  </si>
  <si>
    <t>TES.ktoe.LU.Res.HHnew.Thermal.CO</t>
  </si>
  <si>
    <t>TES.ktoe.LU.Res.HHnew.Thermal.CO.Solids.Solids</t>
  </si>
  <si>
    <t>TES.ktoe.LU.Res.HHnew.Thermal.CO.LPG.LPG</t>
  </si>
  <si>
    <t>TES.ktoe.LU.Res.HHnew.Thermal.CO.Gas.NG_Biogas</t>
  </si>
  <si>
    <t>TES.ktoe.LU.Res.HHnew.Thermal.CO.Biomass.Biomass_Waste</t>
  </si>
  <si>
    <t>TES.ktoe.LU.Res.HHnew.Thermal.CO.Elc.Elec</t>
  </si>
  <si>
    <t>LU - System efficiency indicator of new and renovated households</t>
  </si>
  <si>
    <t>Eff.ratio.LU.Res.HHnew.Thermal</t>
  </si>
  <si>
    <t>Eff.ratio.LU.Res.HHnew.Thermal.SH</t>
  </si>
  <si>
    <t>Eff.ratio.LU.Res.HHnew.Thermal.SH.Solids.Solids</t>
  </si>
  <si>
    <t>Eff.ratio.LU.Res.HHnew.Thermal.SH.LPG.LPG</t>
  </si>
  <si>
    <t>Eff.ratio.LU.Res.HHnew.Thermal.SH.Oil.Oil_LiqBio</t>
  </si>
  <si>
    <t>Eff.ratio.LU.Res.HHnew.Thermal.SH.Gas.NG_Biogas</t>
  </si>
  <si>
    <t>Eff.ratio.LU.Res.HHnew.Thermal.SH.Biomass.Biomass_Waste</t>
  </si>
  <si>
    <t>Eff.ratio.LU.Res.HHnew.Thermal.SH.Geo.Geo</t>
  </si>
  <si>
    <t>Eff.ratio.LU.Res.HHnew.Thermal.SH.DistrHeat.Steam_Distr</t>
  </si>
  <si>
    <t>Eff.ratio.LU.Res.HHnew.Thermal.SH.AdvElc.Elec</t>
  </si>
  <si>
    <t>Eff.ratio.LU.Res.HHnew.Thermal.SH.ConvElc.Elec</t>
  </si>
  <si>
    <t>Eff.ratio.LU.Res.HHnew.Thermal.SH.TotalCirculation.Elec</t>
  </si>
  <si>
    <t>Eff.ratio.LU.Res.HHnew.Thermal.SC</t>
  </si>
  <si>
    <t>Eff.ratio.LU.Res.HHnew.Thermal.SC.AC.Elec</t>
  </si>
  <si>
    <t>Eff.ratio.LU.Res.HHnew.Thermal.WH</t>
  </si>
  <si>
    <t>Eff.ratio.LU.Res.HHnew.Thermal.WH.Solids.Solids</t>
  </si>
  <si>
    <t>Eff.ratio.LU.Res.HHnew.Thermal.WH.LPG.LPG</t>
  </si>
  <si>
    <t>Eff.ratio.LU.Res.HHnew.Thermal.WH.Oil.Oil_LiqBio</t>
  </si>
  <si>
    <t>Eff.ratio.LU.Res.HHnew.Thermal.WH.Gas.NG_Biogas</t>
  </si>
  <si>
    <t>Eff.ratio.LU.Res.HHnew.Thermal.WH.Biomass.Biomass_Waste</t>
  </si>
  <si>
    <t>Eff.ratio.LU.Res.HHnew.Thermal.WH.Geo.Geo</t>
  </si>
  <si>
    <t>Eff.ratio.LU.Res.HHnew.Thermal.WH.DistrHeat.Steam_Distr</t>
  </si>
  <si>
    <t>Eff.ratio.LU.Res.HHnew.Thermal.WH.Elc.Elec</t>
  </si>
  <si>
    <t>Eff.ratio.LU.Res.HHnew.Thermal.WH.TotalSolar.Solar</t>
  </si>
  <si>
    <t>Eff.ratio.LU.Res.HHnew.Thermal.CO</t>
  </si>
  <si>
    <t>Eff.ratio.LU.Res.HHnew.Thermal.CO.Solids.Solids</t>
  </si>
  <si>
    <t>Eff.ratio.LU.Res.HHnew.Thermal.CO.LPG.LPG</t>
  </si>
  <si>
    <t>Eff.ratio.LU.Res.HHnew.Thermal.CO.Gas.NG_Biogas</t>
  </si>
  <si>
    <t>Eff.ratio.LU.Res.HHnew.Thermal.CO.Biomass.Biomass_Waste</t>
  </si>
  <si>
    <t>Eff.ratio.LU.Res.HHnew.Thermal.CO.Elc.Elec</t>
  </si>
  <si>
    <t>LU - CO2 emissions in new and renovated households</t>
  </si>
  <si>
    <t>EMI.ktCO2.LU.Res.HHnew.Thermal</t>
  </si>
  <si>
    <t>EMI.ktCO2.LU.Res.HHnew.Thermal.SH</t>
  </si>
  <si>
    <t>EMI.ktCO2.LU.Res.HHnew.Thermal.SH.Solids.Solids</t>
  </si>
  <si>
    <t>EMI.ktCO2.LU.Res.HHnew.Thermal.SH.LPG.LPG</t>
  </si>
  <si>
    <t>EMI.ktCO2.LU.Res.HHnew.Thermal.SH.Oil.Oil_LiqBio</t>
  </si>
  <si>
    <t>EMI.ktCO2.LU.Res.HHnew.Thermal.SH.Gas.NG_Biogas</t>
  </si>
  <si>
    <t>EMI.ktCO2.LU.Res.HHnew.Thermal.SH.Biomass.Biomass_Waste</t>
  </si>
  <si>
    <t>EMI.ktCO2.LU.Res.HHnew.Thermal.SH.Geo.Geo</t>
  </si>
  <si>
    <t>EMI.ktCO2.LU.Res.HHnew.Thermal.SH.DistrHeat.Steam_Distr</t>
  </si>
  <si>
    <t>EMI.ktCO2.LU.Res.HHnew.Thermal.SH.AdvElc.Elec</t>
  </si>
  <si>
    <t>EMI.ktCO2.LU.Res.HHnew.Thermal.SH.ConvElc.Elec</t>
  </si>
  <si>
    <t>EMI.ktCO2.LU.Res.HHnew.Thermal.SH.TotalCirculation.Elec</t>
  </si>
  <si>
    <t>EMI.ktCO2.LU.Res.HHnew.Thermal.SC</t>
  </si>
  <si>
    <t>EMI.ktCO2.LU.Res.HHnew.Thermal.SC.AC.Elec</t>
  </si>
  <si>
    <t>EMI.ktCO2.LU.Res.HHnew.Thermal.WH</t>
  </si>
  <si>
    <t>EMI.ktCO2.LU.Res.HHnew.Thermal.WH.Solids.Solids</t>
  </si>
  <si>
    <t>EMI.ktCO2.LU.Res.HHnew.Thermal.WH.LPG.LPG</t>
  </si>
  <si>
    <t>EMI.ktCO2.LU.Res.HHnew.Thermal.WH.Oil.Oil_LiqBio</t>
  </si>
  <si>
    <t>EMI.ktCO2.LU.Res.HHnew.Thermal.WH.Gas.NG_Biogas</t>
  </si>
  <si>
    <t>EMI.ktCO2.LU.Res.HHnew.Thermal.WH.Biomass.Biomass_Waste</t>
  </si>
  <si>
    <t>EMI.ktCO2.LU.Res.HHnew.Thermal.WH.Geo.Geo</t>
  </si>
  <si>
    <t>EMI.ktCO2.LU.Res.HHnew.Thermal.WH.DistrHeat.Steam_Distr</t>
  </si>
  <si>
    <t>EMI.ktCO2.LU.Res.HHnew.Thermal.WH.Elc.Elec</t>
  </si>
  <si>
    <t>EMI.ktCO2.LU.Res.HHnew.Thermal.WH.TotalSolar.Solar</t>
  </si>
  <si>
    <t>EMI.ktCO2.LU.Res.HHnew.Thermal.CO</t>
  </si>
  <si>
    <t>EMI.ktCO2.LU.Res.HHnew.Thermal.CO.Solids.Solids</t>
  </si>
  <si>
    <t>EMI.ktCO2.LU.Res.HHnew.Thermal.CO.LPG.LPG</t>
  </si>
  <si>
    <t>EMI.ktCO2.LU.Res.HHnew.Thermal.CO.Gas.NG_Biogas</t>
  </si>
  <si>
    <t>EMI.ktCO2.LU.Res.HHnew.Thermal.CO.Biomass.Biomass_Waste</t>
  </si>
  <si>
    <t>EMI.ktCO2.LU.Res.HHnew.Thermal.CO.Elc.Elec</t>
  </si>
  <si>
    <t>LU - Final energy consumption of new and renovated households (per household)</t>
  </si>
  <si>
    <t>FEC_per_household.kWh.LU.Res.HHnew.Thermal</t>
  </si>
  <si>
    <t>FEC_per_household.kWh.LU.Res.HHnew.Thermal.SH</t>
  </si>
  <si>
    <t>FEC_per_household.kWh.LU.Res.HHnew.Thermal.SH.Solids.Solids</t>
  </si>
  <si>
    <t>FEC_per_household.kWh.LU.Res.HHnew.Thermal.SH.LPG.LPG</t>
  </si>
  <si>
    <t>FEC_per_household.kWh.LU.Res.HHnew.Thermal.SH.Oil.Oil_LiqBio</t>
  </si>
  <si>
    <t>FEC_per_household.kWh.LU.Res.HHnew.Thermal.SH.Gas.NG_Biogas</t>
  </si>
  <si>
    <t>FEC_per_household.kWh.LU.Res.HHnew.Thermal.SH.Biomass.Biomass_Waste</t>
  </si>
  <si>
    <t>FEC_per_household.kWh.LU.Res.HHnew.Thermal.SH.Geo.Geo</t>
  </si>
  <si>
    <t>FEC_per_household.kWh.LU.Res.HHnew.Thermal.SH.DistrHeat.Steam_Distr</t>
  </si>
  <si>
    <t>FEC_per_household.kWh.LU.Res.HHnew.Thermal.SH.AdvElc.Elec</t>
  </si>
  <si>
    <t>FEC_per_household.kWh.LU.Res.HHnew.Thermal.SH.ConvElc.Elec</t>
  </si>
  <si>
    <t>FEC_per_household.kWh.LU.Res.HHnew.Thermal.SH.TotalCirculation.Elec</t>
  </si>
  <si>
    <t>FEC_per_household.kWh.LU.Res.HHnew.Thermal.SC</t>
  </si>
  <si>
    <t>FEC_per_household.kWh.LU.Res.HHnew.Thermal.SC.AC.Elec</t>
  </si>
  <si>
    <t>FEC_per_household.kWh.LU.Res.HHnew.Thermal.WH</t>
  </si>
  <si>
    <t>FEC_per_household.kWh.LU.Res.HHnew.Thermal.WH.Solids.Solids</t>
  </si>
  <si>
    <t>FEC_per_household.kWh.LU.Res.HHnew.Thermal.WH.LPG.LPG</t>
  </si>
  <si>
    <t>FEC_per_household.kWh.LU.Res.HHnew.Thermal.WH.Oil.Oil_LiqBio</t>
  </si>
  <si>
    <t>FEC_per_household.kWh.LU.Res.HHnew.Thermal.WH.Gas.NG_Biogas</t>
  </si>
  <si>
    <t>FEC_per_household.kWh.LU.Res.HHnew.Thermal.WH.Biomass.Biomass_Waste</t>
  </si>
  <si>
    <t>FEC_per_household.kWh.LU.Res.HHnew.Thermal.WH.Geo.Geo</t>
  </si>
  <si>
    <t>FEC_per_household.kWh.LU.Res.HHnew.Thermal.WH.DistrHeat.Steam_Distr</t>
  </si>
  <si>
    <t>FEC_per_household.kWh.LU.Res.HHnew.Thermal.WH.Elc.Elec</t>
  </si>
  <si>
    <t>FEC_per_household.kWh.LU.Res.HHnew.Thermal.WH.TotalSolar.Solar</t>
  </si>
  <si>
    <t>FEC_per_household.kWh.LU.Res.HHnew.Thermal.CO</t>
  </si>
  <si>
    <t>FEC_per_household.kWh.LU.Res.HHnew.Thermal.CO.Solids.Solids</t>
  </si>
  <si>
    <t>FEC_per_household.kWh.LU.Res.HHnew.Thermal.CO.LPG.LPG</t>
  </si>
  <si>
    <t>FEC_per_household.kWh.LU.Res.HHnew.Thermal.CO.Gas.NG_Biogas</t>
  </si>
  <si>
    <t>FEC_per_household.kWh.LU.Res.HHnew.Thermal.CO.Biomass.Biomass_Waste</t>
  </si>
  <si>
    <t>FEC_per_household.kWh.LU.Res.HHnew.Thermal.CO.Elc.Elec</t>
  </si>
  <si>
    <t>LU - Thermal energy service of new and renovated households (per household)</t>
  </si>
  <si>
    <t>TES_per_household.kWh.LU.Res.HHnew.Thermal</t>
  </si>
  <si>
    <t>TES_per_household.kWh.LU.Res.HHnew.Thermal.SH</t>
  </si>
  <si>
    <t>TES_per_household.kWh.LU.Res.HHnew.Thermal.SH.Solids.Solids</t>
  </si>
  <si>
    <t>TES_per_household.kWh.LU.Res.HHnew.Thermal.SH.LPG.LPG</t>
  </si>
  <si>
    <t>TES_per_household.kWh.LU.Res.HHnew.Thermal.SH.Oil.Oil_LiqBio</t>
  </si>
  <si>
    <t>TES_per_household.kWh.LU.Res.HHnew.Thermal.SH.Gas.NG_Biogas</t>
  </si>
  <si>
    <t>TES_per_household.kWh.LU.Res.HHnew.Thermal.SH.Biomass.Biomass_Waste</t>
  </si>
  <si>
    <t>TES_per_household.kWh.LU.Res.HHnew.Thermal.SH.Geo.Geo</t>
  </si>
  <si>
    <t>TES_per_household.kWh.LU.Res.HHnew.Thermal.SH.DistrHeat.Steam_Distr</t>
  </si>
  <si>
    <t>TES_per_household.kWh.LU.Res.HHnew.Thermal.SH.AdvElc.Elec</t>
  </si>
  <si>
    <t>TES_per_household.kWh.LU.Res.HHnew.Thermal.SH.ConvElc.Elec</t>
  </si>
  <si>
    <t>TES_per_household.kWh.LU.Res.HHnew.Thermal.SH.TotalCirculation.Elec</t>
  </si>
  <si>
    <t>TES_per_household.kWh.LU.Res.HHnew.Thermal.SC</t>
  </si>
  <si>
    <t>TES_per_household.kWh.LU.Res.HHnew.Thermal.SC.AC.Elec</t>
  </si>
  <si>
    <t>TES_per_household.kWh.LU.Res.HHnew.Thermal.WH</t>
  </si>
  <si>
    <t>TES_per_household.kWh.LU.Res.HHnew.Thermal.WH.Solids.Solids</t>
  </si>
  <si>
    <t>TES_per_household.kWh.LU.Res.HHnew.Thermal.WH.LPG.LPG</t>
  </si>
  <si>
    <t>TES_per_household.kWh.LU.Res.HHnew.Thermal.WH.Oil.Oil_LiqBio</t>
  </si>
  <si>
    <t>TES_per_household.kWh.LU.Res.HHnew.Thermal.WH.Gas.NG_Biogas</t>
  </si>
  <si>
    <t>TES_per_household.kWh.LU.Res.HHnew.Thermal.WH.Biomass.Biomass_Waste</t>
  </si>
  <si>
    <t>TES_per_household.kWh.LU.Res.HHnew.Thermal.WH.Geo.Geo</t>
  </si>
  <si>
    <t>TES_per_household.kWh.LU.Res.HHnew.Thermal.WH.DistrHeat.Steam_Distr</t>
  </si>
  <si>
    <t>TES_per_household.kWh.LU.Res.HHnew.Thermal.WH.Elc.Elec</t>
  </si>
  <si>
    <t>TES_per_household.kWh.LU.Res.HHnew.Thermal.WH.TotalSolar.Solar</t>
  </si>
  <si>
    <t>TES_per_household.kWh.LU.Res.HHnew.Thermal.CO</t>
  </si>
  <si>
    <t>TES_per_household.kWh.LU.Res.HHnew.Thermal.CO.Solids.Solids</t>
  </si>
  <si>
    <t>TES_per_household.kWh.LU.Res.HHnew.Thermal.CO.LPG.LPG</t>
  </si>
  <si>
    <t>TES_per_household.kWh.LU.Res.HHnew.Thermal.CO.Gas.NG_Biogas</t>
  </si>
  <si>
    <t>TES_per_household.kWh.LU.Res.HHnew.Thermal.CO.Biomass.Biomass_Waste</t>
  </si>
  <si>
    <t>TES_per_household.kWh.LU.Res.HHnew.Thermal.CO.Elc.Elec</t>
  </si>
  <si>
    <t>LU - CO2 emissions in new and renovated households (per household)</t>
  </si>
  <si>
    <t>EMI_per_household.kgCO2.LU.Res.HHnew.Thermal</t>
  </si>
  <si>
    <t>EMI_per_household.kgCO2.LU.Res.HHnew.Thermal.SH</t>
  </si>
  <si>
    <t>EMI_per_household.kgCO2.LU.Res.HHnew.Thermal.SH.Solids.Solids</t>
  </si>
  <si>
    <t>EMI_per_household.kgCO2.LU.Res.HHnew.Thermal.SH.LPG.LPG</t>
  </si>
  <si>
    <t>EMI_per_household.kgCO2.LU.Res.HHnew.Thermal.SH.Oil.Oil_LiqBio</t>
  </si>
  <si>
    <t>EMI_per_household.kgCO2.LU.Res.HHnew.Thermal.SH.Gas.NG_Biogas</t>
  </si>
  <si>
    <t>EMI_per_household.kgCO2.LU.Res.HHnew.Thermal.SH.Biomass.Biomass_Waste</t>
  </si>
  <si>
    <t>EMI_per_household.kgCO2.LU.Res.HHnew.Thermal.SH.Geo.Geo</t>
  </si>
  <si>
    <t>EMI_per_household.kgCO2.LU.Res.HHnew.Thermal.SH.DistrHeat.Steam_Distr</t>
  </si>
  <si>
    <t>EMI_per_household.kgCO2.LU.Res.HHnew.Thermal.SH.AdvElc.Elec</t>
  </si>
  <si>
    <t>EMI_per_household.kgCO2.LU.Res.HHnew.Thermal.SH.ConvElc.Elec</t>
  </si>
  <si>
    <t>EMI_per_household.kgCO2.LU.Res.HHnew.Thermal.SH.TotalCirculation.Elec</t>
  </si>
  <si>
    <t>EMI_per_household.kgCO2.LU.Res.HHnew.Thermal.SC</t>
  </si>
  <si>
    <t>EMI_per_household.kgCO2.LU.Res.HHnew.Thermal.SC.AC.Elec</t>
  </si>
  <si>
    <t>EMI_per_household.kgCO2.LU.Res.HHnew.Thermal.WH</t>
  </si>
  <si>
    <t>EMI_per_household.kgCO2.LU.Res.HHnew.Thermal.WH.Solids.Solids</t>
  </si>
  <si>
    <t>EMI_per_household.kgCO2.LU.Res.HHnew.Thermal.WH.LPG.LPG</t>
  </si>
  <si>
    <t>EMI_per_household.kgCO2.LU.Res.HHnew.Thermal.WH.Oil.Oil_LiqBio</t>
  </si>
  <si>
    <t>EMI_per_household.kgCO2.LU.Res.HHnew.Thermal.WH.Gas.NG_Biogas</t>
  </si>
  <si>
    <t>EMI_per_household.kgCO2.LU.Res.HHnew.Thermal.WH.Biomass.Biomass_Waste</t>
  </si>
  <si>
    <t>EMI_per_household.kgCO2.LU.Res.HHnew.Thermal.WH.Geo.Geo</t>
  </si>
  <si>
    <t>EMI_per_household.kgCO2.LU.Res.HHnew.Thermal.WH.DistrHeat.Steam_Distr</t>
  </si>
  <si>
    <t>EMI_per_household.kgCO2.LU.Res.HHnew.Thermal.WH.Elc.Elec</t>
  </si>
  <si>
    <t>EMI_per_household.kgCO2.LU.Res.HHnew.Thermal.WH.TotalSolar.Solar</t>
  </si>
  <si>
    <t>EMI_per_household.kgCO2.LU.Res.HHnew.Thermal.CO</t>
  </si>
  <si>
    <t>EMI_per_household.kgCO2.LU.Res.HHnew.Thermal.CO.Solids.Solids</t>
  </si>
  <si>
    <t>EMI_per_household.kgCO2.LU.Res.HHnew.Thermal.CO.LPG.LPG</t>
  </si>
  <si>
    <t>EMI_per_household.kgCO2.LU.Res.HHnew.Thermal.CO.Gas.NG_Biogas</t>
  </si>
  <si>
    <t>EMI_per_household.kgCO2.LU.Res.HHnew.Thermal.CO.Biomass.Biomass_Waste</t>
  </si>
  <si>
    <t>EMI_per_household.kgCO2.LU.Res.HHnew.Thermal.CO.Elc.Elec</t>
  </si>
  <si>
    <t>LU - Final energy consumption in new and renovated households per surface area</t>
  </si>
  <si>
    <t>FEC_per_sqm.kWh.LU.Res.HHnew.Thermal</t>
  </si>
  <si>
    <t>FEC_per_sqm.kWh.LU.Res.HHnew.Thermal.SH</t>
  </si>
  <si>
    <t>FEC_per_sqm.kWh.LU.Res.HHnew.Thermal.SH.Solids.Solids</t>
  </si>
  <si>
    <t>FEC_per_sqm.kWh.LU.Res.HHnew.Thermal.SH.LPG.LPG</t>
  </si>
  <si>
    <t>FEC_per_sqm.kWh.LU.Res.HHnew.Thermal.SH.Oil.Oil_LiqBio</t>
  </si>
  <si>
    <t>FEC_per_sqm.kWh.LU.Res.HHnew.Thermal.SH.Gas.NG_Biogas</t>
  </si>
  <si>
    <t>FEC_per_sqm.kWh.LU.Res.HHnew.Thermal.SH.Biomass.Biomass_Waste</t>
  </si>
  <si>
    <t>FEC_per_sqm.kWh.LU.Res.HHnew.Thermal.SH.Geo.Geo</t>
  </si>
  <si>
    <t>FEC_per_sqm.kWh.LU.Res.HHnew.Thermal.SH.DistrHeat.Steam_Distr</t>
  </si>
  <si>
    <t>FEC_per_sqm.kWh.LU.Res.HHnew.Thermal.SH.AdvElc.Elec</t>
  </si>
  <si>
    <t>FEC_per_sqm.kWh.LU.Res.HHnew.Thermal.SH.ConvElc.Elec</t>
  </si>
  <si>
    <t>FEC_per_sqm.kWh.LU.Res.HHnew.Thermal.SH.TotalCirculation.Elec</t>
  </si>
  <si>
    <t>FEC_per_sqm.kWh.LU.Res.HHnew.Thermal.SC</t>
  </si>
  <si>
    <t>FEC_per_sqm.kWh.LU.Res.HHnew.Thermal.SC.AC.Elec</t>
  </si>
  <si>
    <t>FEC_per_sqm.kWh.LU.Res.HHnew.Thermal.WH</t>
  </si>
  <si>
    <t>FEC_per_sqm.kWh.LU.Res.HHnew.Thermal.WH.Solids.Solids</t>
  </si>
  <si>
    <t>FEC_per_sqm.kWh.LU.Res.HHnew.Thermal.WH.LPG.LPG</t>
  </si>
  <si>
    <t>FEC_per_sqm.kWh.LU.Res.HHnew.Thermal.WH.Oil.Oil_LiqBio</t>
  </si>
  <si>
    <t>FEC_per_sqm.kWh.LU.Res.HHnew.Thermal.WH.Gas.NG_Biogas</t>
  </si>
  <si>
    <t>FEC_per_sqm.kWh.LU.Res.HHnew.Thermal.WH.Biomass.Biomass_Waste</t>
  </si>
  <si>
    <t>FEC_per_sqm.kWh.LU.Res.HHnew.Thermal.WH.Geo.Geo</t>
  </si>
  <si>
    <t>FEC_per_sqm.kWh.LU.Res.HHnew.Thermal.WH.DistrHeat.Steam_Distr</t>
  </si>
  <si>
    <t>FEC_per_sqm.kWh.LU.Res.HHnew.Thermal.WH.Elc.Elec</t>
  </si>
  <si>
    <t>FEC_per_sqm.kWh.LU.Res.HHnew.Thermal.WH.TotalSolar.Solar</t>
  </si>
  <si>
    <t>FEC_per_sqm.kWh.LU.Res.HHnew.Thermal.CO</t>
  </si>
  <si>
    <t>FEC_per_sqm.kWh.LU.Res.HHnew.Thermal.CO.Solids.Solids</t>
  </si>
  <si>
    <t>FEC_per_sqm.kWh.LU.Res.HHnew.Thermal.CO.LPG.LPG</t>
  </si>
  <si>
    <t>FEC_per_sqm.kWh.LU.Res.HHnew.Thermal.CO.Gas.NG_Biogas</t>
  </si>
  <si>
    <t>FEC_per_sqm.kWh.LU.Res.HHnew.Thermal.CO.Biomass.Biomass_Waste</t>
  </si>
  <si>
    <t>FEC_per_sqm.kWh.LU.Res.HHnew.Thermal.CO.Elc.Elec</t>
  </si>
  <si>
    <t>LU - Thermal energy service in new and renovated households per surface area</t>
  </si>
  <si>
    <t>TES_per_sqm.kWh.LU.Res.HHnew.Thermal</t>
  </si>
  <si>
    <t>TES_per_sqm.kWh.LU.Res.HHnew.Thermal.SH</t>
  </si>
  <si>
    <t>TES_per_sqm.kWh.LU.Res.HHnew.Thermal.SH.Solids.Solids</t>
  </si>
  <si>
    <t>TES_per_sqm.kWh.LU.Res.HHnew.Thermal.SH.LPG.LPG</t>
  </si>
  <si>
    <t>TES_per_sqm.kWh.LU.Res.HHnew.Thermal.SH.Oil.Oil_LiqBio</t>
  </si>
  <si>
    <t>TES_per_sqm.kWh.LU.Res.HHnew.Thermal.SH.Gas.NG_Biogas</t>
  </si>
  <si>
    <t>TES_per_sqm.kWh.LU.Res.HHnew.Thermal.SH.Biomass.Biomass_Waste</t>
  </si>
  <si>
    <t>TES_per_sqm.kWh.LU.Res.HHnew.Thermal.SH.Geo.Geo</t>
  </si>
  <si>
    <t>TES_per_sqm.kWh.LU.Res.HHnew.Thermal.SH.DistrHeat.Steam_Distr</t>
  </si>
  <si>
    <t>TES_per_sqm.kWh.LU.Res.HHnew.Thermal.SH.AdvElc.Elec</t>
  </si>
  <si>
    <t>TES_per_sqm.kWh.LU.Res.HHnew.Thermal.SH.ConvElc.Elec</t>
  </si>
  <si>
    <t>TES_per_sqm.kWh.LU.Res.HHnew.Thermal.SH.TotalCirculation.Elec</t>
  </si>
  <si>
    <t>TES_per_sqm.kWh.LU.Res.HHnew.Thermal.SC</t>
  </si>
  <si>
    <t>TES_per_sqm.kWh.LU.Res.HHnew.Thermal.SC.AC.Elec</t>
  </si>
  <si>
    <t>TES_per_sqm.kWh.LU.Res.HHnew.Thermal.WH</t>
  </si>
  <si>
    <t>TES_per_sqm.kWh.LU.Res.HHnew.Thermal.WH.Solids.Solids</t>
  </si>
  <si>
    <t>TES_per_sqm.kWh.LU.Res.HHnew.Thermal.WH.LPG.LPG</t>
  </si>
  <si>
    <t>TES_per_sqm.kWh.LU.Res.HHnew.Thermal.WH.Oil.Oil_LiqBio</t>
  </si>
  <si>
    <t>TES_per_sqm.kWh.LU.Res.HHnew.Thermal.WH.Gas.NG_Biogas</t>
  </si>
  <si>
    <t>TES_per_sqm.kWh.LU.Res.HHnew.Thermal.WH.Biomass.Biomass_Waste</t>
  </si>
  <si>
    <t>TES_per_sqm.kWh.LU.Res.HHnew.Thermal.WH.Geo.Geo</t>
  </si>
  <si>
    <t>TES_per_sqm.kWh.LU.Res.HHnew.Thermal.WH.DistrHeat.Steam_Distr</t>
  </si>
  <si>
    <t>TES_per_sqm.kWh.LU.Res.HHnew.Thermal.WH.Elc.Elec</t>
  </si>
  <si>
    <t>TES_per_sqm.kWh.LU.Res.HHnew.Thermal.WH.TotalSolar.Solar</t>
  </si>
  <si>
    <t>TES_per_sqm.kWh.LU.Res.HHnew.Thermal.CO</t>
  </si>
  <si>
    <t>TES_per_sqm.kWh.LU.Res.HHnew.Thermal.CO.Solids.Solids</t>
  </si>
  <si>
    <t>TES_per_sqm.kWh.LU.Res.HHnew.Thermal.CO.LPG.LPG</t>
  </si>
  <si>
    <t>TES_per_sqm.kWh.LU.Res.HHnew.Thermal.CO.Gas.NG_Biogas</t>
  </si>
  <si>
    <t>TES_per_sqm.kWh.LU.Res.HHnew.Thermal.CO.Biomass.Biomass_Waste</t>
  </si>
  <si>
    <t>TES_per_sqm.kWh.LU.Res.HHnew.Thermal.CO.Elc.Elec</t>
  </si>
  <si>
    <t>LU - CO2 emissions in new and renovated households per surface area</t>
  </si>
  <si>
    <t>EMI_per_sqm.kgCO2.LU.Res.HHnew.Thermal</t>
  </si>
  <si>
    <t>EMI_per_sqm.kgCO2.LU.Res.HHnew.Thermal.SH</t>
  </si>
  <si>
    <t>EMI_per_sqm.kgCO2.LU.Res.HHnew.Thermal.SH.Solids.Solids</t>
  </si>
  <si>
    <t>EMI_per_sqm.kgCO2.LU.Res.HHnew.Thermal.SH.LPG.LPG</t>
  </si>
  <si>
    <t>EMI_per_sqm.kgCO2.LU.Res.HHnew.Thermal.SH.Oil.Oil_LiqBio</t>
  </si>
  <si>
    <t>EMI_per_sqm.kgCO2.LU.Res.HHnew.Thermal.SH.Gas.NG_Biogas</t>
  </si>
  <si>
    <t>EMI_per_sqm.kgCO2.LU.Res.HHnew.Thermal.SH.Biomass.Biomass_Waste</t>
  </si>
  <si>
    <t>EMI_per_sqm.kgCO2.LU.Res.HHnew.Thermal.SH.Geo.Geo</t>
  </si>
  <si>
    <t>EMI_per_sqm.kgCO2.LU.Res.HHnew.Thermal.SH.DistrHeat.Steam_Distr</t>
  </si>
  <si>
    <t>EMI_per_sqm.kgCO2.LU.Res.HHnew.Thermal.SH.AdvElc.Elec</t>
  </si>
  <si>
    <t>EMI_per_sqm.kgCO2.LU.Res.HHnew.Thermal.SH.ConvElc.Elec</t>
  </si>
  <si>
    <t>EMI_per_sqm.kgCO2.LU.Res.HHnew.Thermal.SH.TotalCirculation.Elec</t>
  </si>
  <si>
    <t>EMI_per_sqm.kgCO2.LU.Res.HHnew.Thermal.SC</t>
  </si>
  <si>
    <t>EMI_per_sqm.kgCO2.LU.Res.HHnew.Thermal.SC.AC.Elec</t>
  </si>
  <si>
    <t>EMI_per_sqm.kgCO2.LU.Res.HHnew.Thermal.WH</t>
  </si>
  <si>
    <t>EMI_per_sqm.kgCO2.LU.Res.HHnew.Thermal.WH.Solids.Solids</t>
  </si>
  <si>
    <t>EMI_per_sqm.kgCO2.LU.Res.HHnew.Thermal.WH.LPG.LPG</t>
  </si>
  <si>
    <t>EMI_per_sqm.kgCO2.LU.Res.HHnew.Thermal.WH.Oil.Oil_LiqBio</t>
  </si>
  <si>
    <t>EMI_per_sqm.kgCO2.LU.Res.HHnew.Thermal.WH.Gas.NG_Biogas</t>
  </si>
  <si>
    <t>EMI_per_sqm.kgCO2.LU.Res.HHnew.Thermal.WH.Biomass.Biomass_Waste</t>
  </si>
  <si>
    <t>EMI_per_sqm.kgCO2.LU.Res.HHnew.Thermal.WH.Geo.Geo</t>
  </si>
  <si>
    <t>EMI_per_sqm.kgCO2.LU.Res.HHnew.Thermal.WH.DistrHeat.Steam_Distr</t>
  </si>
  <si>
    <t>EMI_per_sqm.kgCO2.LU.Res.HHnew.Thermal.WH.Elc.Elec</t>
  </si>
  <si>
    <t>EMI_per_sqm.kgCO2.LU.Res.HHnew.Thermal.WH.TotalSolar.Solar</t>
  </si>
  <si>
    <t>EMI_per_sqm.kgCO2.LU.Res.HHnew.Thermal.CO</t>
  </si>
  <si>
    <t>EMI_per_sqm.kgCO2.LU.Res.HHnew.Thermal.CO.Solids.Solids</t>
  </si>
  <si>
    <t>EMI_per_sqm.kgCO2.LU.Res.HHnew.Thermal.CO.LPG.LPG</t>
  </si>
  <si>
    <t>EMI_per_sqm.kgCO2.LU.Res.HHnew.Thermal.CO.Gas.NG_Biogas</t>
  </si>
  <si>
    <t>EMI_per_sqm.kgCO2.LU.Res.HHnew.Thermal.CO.Biomass.Biomass_Waste</t>
  </si>
  <si>
    <t>EMI_per_sqm.kgCO2.LU.Res.HHnew.Thermal.CO.Elc.Elec</t>
  </si>
  <si>
    <t>FEC.ktoe.LU.Res.HH.Appl.RF</t>
  </si>
  <si>
    <t>FEC.ktoe.LU.Res.HH.Appl.WM</t>
  </si>
  <si>
    <t>FEC.ktoe.LU.Res.HH.Appl.DR</t>
  </si>
  <si>
    <t>FEC.ktoe.LU.Res.HH.Appl.DW</t>
  </si>
  <si>
    <t>FEC.ktoe.LU.Res.HH.Appl.TV</t>
  </si>
  <si>
    <t>FEC.ktoe.LU.Res.HH.Appl.IT</t>
  </si>
  <si>
    <t>FEC.ktoe.LU.Res.HH.Appl.LI</t>
  </si>
  <si>
    <t>FEC.ktoe.LU.Res.HH.Appl.OA</t>
  </si>
  <si>
    <t>Size.MW.LU.Res.HH.Appl</t>
  </si>
  <si>
    <t>Size.MW.LU.Res.HH.Appl.RF</t>
  </si>
  <si>
    <t>Size.MW.LU.Res.HH.Appl.WM</t>
  </si>
  <si>
    <t>Size.MW.LU.Res.HH.Appl.DR</t>
  </si>
  <si>
    <t>Size.MW.LU.Res.HH.Appl.DW</t>
  </si>
  <si>
    <t>Size.MW.LU.Res.HH.Appl.TV</t>
  </si>
  <si>
    <t>Size.MW.LU.Res.HH.Appl.IT</t>
  </si>
  <si>
    <t>Size.MW.LU.Res.HH.Appl.LI</t>
  </si>
  <si>
    <t>Size.MW.LU.Res.HH.Appl.OA</t>
  </si>
  <si>
    <t>NUM.number.LU.Res.HH.Appl.RF</t>
  </si>
  <si>
    <t>NUM.number.LU.Res.HH.Appl.WM</t>
  </si>
  <si>
    <t>NUM.number.LU.Res.HH.Appl.DR</t>
  </si>
  <si>
    <t>NUM.number.LU.Res.HH.Appl.DW</t>
  </si>
  <si>
    <t>NUM.number.LU.Res.HH.Appl.TV</t>
  </si>
  <si>
    <t>NUM.number.LU.Res.HH.Appl.IT</t>
  </si>
  <si>
    <t>NUM.number.LU.Res.HH.Appl.LI</t>
  </si>
  <si>
    <t>NUM.number.LU.Res.HH.Appl.OA</t>
  </si>
  <si>
    <t>NUM.number.LU.Res.HH.Applnew.RF</t>
  </si>
  <si>
    <t>NUM.number.LU.Res.HH.Applnew.WM</t>
  </si>
  <si>
    <t>NUM.number.LU.Res.HH.Applnew.DR</t>
  </si>
  <si>
    <t>NUM.number.LU.Res.HH.Applnew.DW</t>
  </si>
  <si>
    <t>NUM.number.LU.Res.HH.Applnew.TV</t>
  </si>
  <si>
    <t>NUM.number.LU.Res.HH.Applnew.IT</t>
  </si>
  <si>
    <t>NUM.number.LU.Res.HH.Applnew.LI</t>
  </si>
  <si>
    <t>NUM.number.LU.Res.HH.Applnew.OA</t>
  </si>
  <si>
    <t>NUM.number.LU.Res.HH.Applrepl.RF</t>
  </si>
  <si>
    <t>NUM.number.LU.Res.HH.Applrepl.WM</t>
  </si>
  <si>
    <t>NUM.number.LU.Res.HH.Applrepl.DR</t>
  </si>
  <si>
    <t>NUM.number.LU.Res.HH.Applrepl.DW</t>
  </si>
  <si>
    <t>NUM.number.LU.Res.HH.Applrepl.TV</t>
  </si>
  <si>
    <t>NUM.number.LU.Res.HH.Applrepl.IT</t>
  </si>
  <si>
    <t>NUM.number.LU.Res.HH.Applrepl.LI</t>
  </si>
  <si>
    <t>NUM.number.LU.Res.HH.Applrepl.OA</t>
  </si>
  <si>
    <t>Op.hours.LU.Res.HH.Appl.RF</t>
  </si>
  <si>
    <t>Op.hours.LU.Res.HH.Appl.WM</t>
  </si>
  <si>
    <t>Op.hours.LU.Res.HH.Appl.DR</t>
  </si>
  <si>
    <t>Op.hours.LU.Res.HH.Appl.DW</t>
  </si>
  <si>
    <t>Op.hours.LU.Res.HH.Appl.TV</t>
  </si>
  <si>
    <t>Op.hours.LU.Res.HH.Appl.IT</t>
  </si>
  <si>
    <t>Op.hours.LU.Res.HH.Appl.LI</t>
  </si>
  <si>
    <t>Op.hours.LU.Res.HH.Appl.OA</t>
  </si>
  <si>
    <t>Size_per_appl.W.LU.Res.HH.Appl.RF</t>
  </si>
  <si>
    <t>Size_per_appl.W.LU.Res.HH.Appl.WM</t>
  </si>
  <si>
    <t>Size_per_appl.W.LU.Res.HH.Appl.DR</t>
  </si>
  <si>
    <t>Size_per_appl.W.LU.Res.HH.Appl.DW</t>
  </si>
  <si>
    <t>Size_per_appl.W.LU.Res.HH.Appl.TV</t>
  </si>
  <si>
    <t>Size_per_appl.W.LU.Res.HH.Appl.IT</t>
  </si>
  <si>
    <t>Size_per_appl.W.LU.Res.HH.Appl.LI</t>
  </si>
  <si>
    <t>Size_per_appl.W.LU.Res.HH.Appl.OA</t>
  </si>
  <si>
    <t>Size_per_appl.W.LU.Res.HH.Applnew.RF</t>
  </si>
  <si>
    <t>Size_per_appl.W.LU.Res.HH.Applnew.WM</t>
  </si>
  <si>
    <t>Size_per_appl.W.LU.Res.HH.Applnew.DR</t>
  </si>
  <si>
    <t>Size_per_appl.W.LU.Res.HH.Applnew.DW</t>
  </si>
  <si>
    <t>Size_per_appl.W.LU.Res.HH.Applnew.TV</t>
  </si>
  <si>
    <t>Size_per_appl.W.LU.Res.HH.Applnew.IT</t>
  </si>
  <si>
    <t>Size_per_appl.W.LU.Res.HH.Applnew.LI</t>
  </si>
  <si>
    <t>Size_per_appl.W.LU.Res.HH.Applnew.OA</t>
  </si>
  <si>
    <t>NUM.number_per_household.LU.Res.HH.Appl.RF</t>
  </si>
  <si>
    <t>NUM.number_per_household.LU.Res.HH.Appl.WM</t>
  </si>
  <si>
    <t>NUM.number_per_household.LU.Res.HH.Appl.DR</t>
  </si>
  <si>
    <t>NUM.number_per_household.LU.Res.HH.Appl.DW</t>
  </si>
  <si>
    <t>NUM.number_per_household.LU.Res.HH.Appl.TV</t>
  </si>
  <si>
    <t>NUM.number_per_household.LU.Res.HH.Appl.IT</t>
  </si>
  <si>
    <t>NUM.number_per_household.LU.Res.HH.Appl.LI</t>
  </si>
  <si>
    <t>NUM.number_per_household.LU.Res.HH.Appl.OA</t>
  </si>
  <si>
    <t>Size_per_household.W.LU.Res.HH.Appl.RF</t>
  </si>
  <si>
    <t>Size_per_household.W.LU.Res.HH.Appl.WM</t>
  </si>
  <si>
    <t>Size_per_household.W.LU.Res.HH.Appl.DR</t>
  </si>
  <si>
    <t>Size_per_household.W.LU.Res.HH.Appl.DW</t>
  </si>
  <si>
    <t>Size_per_household.W.LU.Res.HH.Appl.TV</t>
  </si>
  <si>
    <t>Size_per_household.W.LU.Res.HH.Appl.IT</t>
  </si>
  <si>
    <t>Size_per_household.W.LU.Res.HH.Appl.LI</t>
  </si>
  <si>
    <t>Size_per_household.W.LU.Res.HH.Appl.OA</t>
  </si>
  <si>
    <t>FEC_per_household.kWh.LU.Res.HH.Appl.RF</t>
  </si>
  <si>
    <t>FEC_per_household.kWh.LU.Res.HH.Appl.WM</t>
  </si>
  <si>
    <t>FEC_per_household.kWh.LU.Res.HH.Appl.DR</t>
  </si>
  <si>
    <t>FEC_per_household.kWh.LU.Res.HH.Appl.DW</t>
  </si>
  <si>
    <t>FEC_per_household.kWh.LU.Res.HH.Appl.TV</t>
  </si>
  <si>
    <t>FEC_per_household.kWh.LU.Res.HH.Appl.IT</t>
  </si>
  <si>
    <t>FEC_per_household.kWh.LU.Res.HH.Appl.LI</t>
  </si>
  <si>
    <t>FEC_per_household.kWh.LU.Res.HH.Appl.OA</t>
  </si>
  <si>
    <t>Lumens_per_household.lumen.LU.Res.HH.Appl.LI</t>
  </si>
  <si>
    <t>LU - Number of households (detailed structure)</t>
  </si>
  <si>
    <t>NUM.number.LU.Res.HH.Thermal.SH.Solids.SH</t>
  </si>
  <si>
    <t>NUM.number.LU.Res.HH.Thermal.SH.Solids.SC.AC</t>
  </si>
  <si>
    <t>NUM.number.LU.Res.HH.Thermal.SH.Solids.WH.Solids.NoSolar</t>
  </si>
  <si>
    <t>NUM.number.LU.Res.HH.Thermal.SH.Solids.WH.LPG.NoSolar</t>
  </si>
  <si>
    <t>NUM.number.LU.Res.HH.Thermal.SH.Solids.WH.LPG.Solar</t>
  </si>
  <si>
    <t>NUM.number.LU.Res.HH.Thermal.SH.Solids.WH.Elc.NoSolar</t>
  </si>
  <si>
    <t>NUM.number.LU.Res.HH.Thermal.SH.Solids.WH.Elc.Solar</t>
  </si>
  <si>
    <t>NUM.number.LU.Res.HH.Thermal.SH.Solids.CO.Solids</t>
  </si>
  <si>
    <t>NUM.number.LU.Res.HH.Thermal.SH.Solids.CO.LPG</t>
  </si>
  <si>
    <t>NUM.number.LU.Res.HH.Thermal.SH.Solids.CO.Elc</t>
  </si>
  <si>
    <t>NUM.number.LU.Res.HH.Thermal.SH.LPG.SH</t>
  </si>
  <si>
    <t>NUM.number.LU.Res.HH.Thermal.SH.LPG.SC.AC</t>
  </si>
  <si>
    <t>NUM.number.LU.Res.HH.Thermal.SH.LPG.WH.LPG.NoSolar</t>
  </si>
  <si>
    <t>NUM.number.LU.Res.HH.Thermal.SH.LPG.WH.LPG.Solar</t>
  </si>
  <si>
    <t>NUM.number.LU.Res.HH.Thermal.SH.LPG.WH.Elc.NoSolar</t>
  </si>
  <si>
    <t>NUM.number.LU.Res.HH.Thermal.SH.LPG.WH.Elc.Solar</t>
  </si>
  <si>
    <t>NUM.number.LU.Res.HH.Thermal.SH.LPG.CO.LPG</t>
  </si>
  <si>
    <t>NUM.number.LU.Res.HH.Thermal.SH.LPG.CO.Elc</t>
  </si>
  <si>
    <t>NUM.number.LU.Res.HH.Thermal.SH.Oil.SH</t>
  </si>
  <si>
    <t>NUM.number.LU.Res.HH.Thermal.SH.Oil.SC.AC</t>
  </si>
  <si>
    <t>NUM.number.LU.Res.HH.Thermal.SH.Oil.WH.Oil.NoSolar</t>
  </si>
  <si>
    <t>NUM.number.LU.Res.HH.Thermal.SH.Oil.WH.Oil.Solar</t>
  </si>
  <si>
    <t>NUM.number.LU.Res.HH.Thermal.SH.Oil.WH.Elc.NoSolar</t>
  </si>
  <si>
    <t>NUM.number.LU.Res.HH.Thermal.SH.Oil.WH.Elc.Solar</t>
  </si>
  <si>
    <t>NUM.number.LU.Res.HH.Thermal.SH.Oil.CO.LPG</t>
  </si>
  <si>
    <t>NUM.number.LU.Res.HH.Thermal.SH.Oil.CO.Elc</t>
  </si>
  <si>
    <t>NUM.number.LU.Res.HH.Thermal.SH.Gas.SH</t>
  </si>
  <si>
    <t>NUM.number.LU.Res.HH.Thermal.SH.Gas.SC.AC</t>
  </si>
  <si>
    <t>NUM.number.LU.Res.HH.Thermal.SH.Gas.WH.Gas.NoSolar</t>
  </si>
  <si>
    <t>NUM.number.LU.Res.HH.Thermal.SH.Gas.WH.Gas.Solar</t>
  </si>
  <si>
    <t>NUM.number.LU.Res.HH.Thermal.SH.Gas.WH.Elc.NoSolar</t>
  </si>
  <si>
    <t>NUM.number.LU.Res.HH.Thermal.SH.Gas.WH.Elc.Solar</t>
  </si>
  <si>
    <t>NUM.number.LU.Res.HH.Thermal.SH.Gas.CO.Gas</t>
  </si>
  <si>
    <t>NUM.number.LU.Res.HH.Thermal.SH.Gas.CO.Elc</t>
  </si>
  <si>
    <t>NUM.number.LU.Res.HH.Thermal.SH.Biomass.SH</t>
  </si>
  <si>
    <t>NUM.number.LU.Res.HH.Thermal.SH.Biomass.SC.AC</t>
  </si>
  <si>
    <t>NUM.number.LU.Res.HH.Thermal.SH.Biomass.WH.Biomass.NoSolar</t>
  </si>
  <si>
    <t>NUM.number.LU.Res.HH.Thermal.SH.Biomass.WH.Biomass.Solar</t>
  </si>
  <si>
    <t>NUM.number.LU.Res.HH.Thermal.SH.Biomass.WH.LPG.NoSolar</t>
  </si>
  <si>
    <t>NUM.number.LU.Res.HH.Thermal.SH.Biomass.WH.LPG.Solar</t>
  </si>
  <si>
    <t>NUM.number.LU.Res.HH.Thermal.SH.Biomass.WH.Elc.NoSolar</t>
  </si>
  <si>
    <t>NUM.number.LU.Res.HH.Thermal.SH.Biomass.WH.Elc.Solar</t>
  </si>
  <si>
    <t>NUM.number.LU.Res.HH.Thermal.SH.Biomass.CO.Biomass</t>
  </si>
  <si>
    <t>NUM.number.LU.Res.HH.Thermal.SH.Biomass.CO.LPG</t>
  </si>
  <si>
    <t>NUM.number.LU.Res.HH.Thermal.SH.Biomass.CO.Elc</t>
  </si>
  <si>
    <t>NUM.number.LU.Res.HH.Thermal.SH.Geo.SH</t>
  </si>
  <si>
    <t>NUM.number.LU.Res.HH.Thermal.SH.Geo.SC.AC</t>
  </si>
  <si>
    <t>NUM.number.LU.Res.HH.Thermal.SH.Geo.WH.Geo.NoSolar</t>
  </si>
  <si>
    <t>NUM.number.LU.Res.HH.Thermal.SH.Geo.WH.Geo.Solar</t>
  </si>
  <si>
    <t>NUM.number.LU.Res.HH.Thermal.SH.Geo.WH.Elc.NoSolar</t>
  </si>
  <si>
    <t>NUM.number.LU.Res.HH.Thermal.SH.Geo.WH.Elc.Solar</t>
  </si>
  <si>
    <t>NUM.number.LU.Res.HH.Thermal.SH.Geo.CO.LPG</t>
  </si>
  <si>
    <t>NUM.number.LU.Res.HH.Thermal.SH.Geo.CO.Elc</t>
  </si>
  <si>
    <t>NUM.number.LU.Res.HH.Thermal.SH.DistrHeat.SH</t>
  </si>
  <si>
    <t>NUM.number.LU.Res.HH.Thermal.SH.DistrHeat.SC.AC</t>
  </si>
  <si>
    <t>NUM.number.LU.Res.HH.Thermal.SH.DistrHeat.WH.DistrHeat.NoSolar</t>
  </si>
  <si>
    <t>NUM.number.LU.Res.HH.Thermal.SH.DistrHeat.WH.DistrHeat.Solar</t>
  </si>
  <si>
    <t>NUM.number.LU.Res.HH.Thermal.SH.DistrHeat.WH.Elc.NoSolar</t>
  </si>
  <si>
    <t>NUM.number.LU.Res.HH.Thermal.SH.DistrHeat.WH.Elc.Solar</t>
  </si>
  <si>
    <t>NUM.number.LU.Res.HH.Thermal.SH.DistrHeat.CO.LPG</t>
  </si>
  <si>
    <t>NUM.number.LU.Res.HH.Thermal.SH.DistrHeat.CO.Elc</t>
  </si>
  <si>
    <t>NUM.number.LU.Res.HH.Thermal.SH.AdvElc.SH</t>
  </si>
  <si>
    <t>NUM.number.LU.Res.HH.Thermal.SH.AdvElc.SC.AC</t>
  </si>
  <si>
    <t>NUM.number.LU.Res.HH.Thermal.SH.AdvElc.WH.LPG.NoSolar</t>
  </si>
  <si>
    <t>NUM.number.LU.Res.HH.Thermal.SH.AdvElc.WH.LPG.Solar</t>
  </si>
  <si>
    <t>NUM.number.LU.Res.HH.Thermal.SH.AdvElc.WH.Elc.NoSolar</t>
  </si>
  <si>
    <t>NUM.number.LU.Res.HH.Thermal.SH.AdvElc.WH.Elc.Solar</t>
  </si>
  <si>
    <t>NUM.number.LU.Res.HH.Thermal.SH.AdvElc.CO.LPG</t>
  </si>
  <si>
    <t>NUM.number.LU.Res.HH.Thermal.SH.AdvElc.CO.Elc</t>
  </si>
  <si>
    <t>NUM.number.LU.Res.HH.Thermal.SH.ConvElc.SH</t>
  </si>
  <si>
    <t>NUM.number.LU.Res.HH.Thermal.SH.ConvElc.SC.AC</t>
  </si>
  <si>
    <t>NUM.number.LU.Res.HH.Thermal.SH.ConvElc.WH.LPG.NoSolar</t>
  </si>
  <si>
    <t>NUM.number.LU.Res.HH.Thermal.SH.ConvElc.WH.LPG.Solar</t>
  </si>
  <si>
    <t>NUM.number.LU.Res.HH.Thermal.SH.ConvElc.WH.Elc.NoSolar</t>
  </si>
  <si>
    <t>NUM.number.LU.Res.HH.Thermal.SH.ConvElc.WH.Elc.Solar</t>
  </si>
  <si>
    <t>NUM.number.LU.Res.HH.Thermal.SH.ConvElc.CO.LPG</t>
  </si>
  <si>
    <t>NUM.number.LU.Res.HH.Thermal.SH.ConvElc.CO.Elc</t>
  </si>
  <si>
    <t>LU - Retired equipment (detailed structure)</t>
  </si>
  <si>
    <t>NUM.number.LU.Res.HH.ThermalOut.SH.Solids</t>
  </si>
  <si>
    <t>NUM.number.LU.Res.HH.ThermalOut.SH.Solids.SH</t>
  </si>
  <si>
    <t>NUM.number.LU.Res.HH.ThermalOut.SH.Solids.SC.AC</t>
  </si>
  <si>
    <t>NUM.number.LU.Res.HH.ThermalOut.SH.Solids.WH.Solids.NoSolar</t>
  </si>
  <si>
    <t>NUM.number.LU.Res.HH.ThermalOut.SH.Solids.WH.LPG.NoSolar</t>
  </si>
  <si>
    <t>NUM.number.LU.Res.HH.ThermalOut.SH.Solids.WH.LPG.Solar</t>
  </si>
  <si>
    <t>NUM.number.LU.Res.HH.ThermalOut.SH.Solids.WH.Elc.NoSolar</t>
  </si>
  <si>
    <t>NUM.number.LU.Res.HH.ThermalOut.SH.Solids.WH.Elc.Solar</t>
  </si>
  <si>
    <t>NUM.number.LU.Res.HH.ThermalOut.SH.Solids.CO.Solids</t>
  </si>
  <si>
    <t>NUM.number.LU.Res.HH.ThermalOut.SH.Solids.CO.LPG</t>
  </si>
  <si>
    <t>NUM.number.LU.Res.HH.ThermalOut.SH.Solids.CO.Elc</t>
  </si>
  <si>
    <t>NUM.number.LU.Res.HH.ThermalOut.SH.LPG</t>
  </si>
  <si>
    <t>NUM.number.LU.Res.HH.ThermalOut.SH.LPG.SH</t>
  </si>
  <si>
    <t>NUM.number.LU.Res.HH.ThermalOut.SH.LPG.SC.AC</t>
  </si>
  <si>
    <t>NUM.number.LU.Res.HH.ThermalOut.SH.LPG.WH.LPG.NoSolar</t>
  </si>
  <si>
    <t>NUM.number.LU.Res.HH.ThermalOut.SH.LPG.WH.LPG.Solar</t>
  </si>
  <si>
    <t>NUM.number.LU.Res.HH.ThermalOut.SH.LPG.WH.Elc.NoSolar</t>
  </si>
  <si>
    <t>NUM.number.LU.Res.HH.ThermalOut.SH.LPG.WH.Elc.Solar</t>
  </si>
  <si>
    <t>NUM.number.LU.Res.HH.ThermalOut.SH.LPG.CO.LPG</t>
  </si>
  <si>
    <t>NUM.number.LU.Res.HH.ThermalOut.SH.LPG.CO.Elc</t>
  </si>
  <si>
    <t>NUM.number.LU.Res.HH.ThermalOut.SH.Oil</t>
  </si>
  <si>
    <t>NUM.number.LU.Res.HH.ThermalOut.SH.Oil.SH</t>
  </si>
  <si>
    <t>NUM.number.LU.Res.HH.ThermalOut.SH.Oil.SC.AC</t>
  </si>
  <si>
    <t>NUM.number.LU.Res.HH.ThermalOut.SH.Oil.WH.Oil.NoSolar</t>
  </si>
  <si>
    <t>NUM.number.LU.Res.HH.ThermalOut.SH.Oil.WH.Oil.Solar</t>
  </si>
  <si>
    <t>NUM.number.LU.Res.HH.ThermalOut.SH.Oil.WH.Elc.NoSolar</t>
  </si>
  <si>
    <t>NUM.number.LU.Res.HH.ThermalOut.SH.Oil.WH.Elc.Solar</t>
  </si>
  <si>
    <t>NUM.number.LU.Res.HH.ThermalOut.SH.Oil.CO.LPG</t>
  </si>
  <si>
    <t>NUM.number.LU.Res.HH.ThermalOut.SH.Oil.CO.Elc</t>
  </si>
  <si>
    <t>NUM.number.LU.Res.HH.ThermalOut.SH.Gas</t>
  </si>
  <si>
    <t>NUM.number.LU.Res.HH.ThermalOut.SH.Gas.SH</t>
  </si>
  <si>
    <t>NUM.number.LU.Res.HH.ThermalOut.SH.Gas.SC.AC</t>
  </si>
  <si>
    <t>NUM.number.LU.Res.HH.ThermalOut.SH.Gas.WH.Gas.NoSolar</t>
  </si>
  <si>
    <t>NUM.number.LU.Res.HH.ThermalOut.SH.Gas.WH.Gas.Solar</t>
  </si>
  <si>
    <t>NUM.number.LU.Res.HH.ThermalOut.SH.Gas.WH.Elc.NoSolar</t>
  </si>
  <si>
    <t>NUM.number.LU.Res.HH.ThermalOut.SH.Gas.WH.Elc.Solar</t>
  </si>
  <si>
    <t>NUM.number.LU.Res.HH.ThermalOut.SH.Gas.CO.Gas</t>
  </si>
  <si>
    <t>NUM.number.LU.Res.HH.ThermalOut.SH.Gas.CO.Elc</t>
  </si>
  <si>
    <t>NUM.number.LU.Res.HH.ThermalOut.SH.Biomass</t>
  </si>
  <si>
    <t>NUM.number.LU.Res.HH.ThermalOut.SH.Biomass.SH</t>
  </si>
  <si>
    <t>NUM.number.LU.Res.HH.ThermalOut.SH.Biomass.SC.AC</t>
  </si>
  <si>
    <t>NUM.number.LU.Res.HH.ThermalOut.SH.Biomass.WH.Biomass.NoSolar</t>
  </si>
  <si>
    <t>NUM.number.LU.Res.HH.ThermalOut.SH.Biomass.WH.Biomass.Solar</t>
  </si>
  <si>
    <t>NUM.number.LU.Res.HH.ThermalOut.SH.Biomass.WH.LPG.NoSolar</t>
  </si>
  <si>
    <t>NUM.number.LU.Res.HH.ThermalOut.SH.Biomass.WH.LPG.Solar</t>
  </si>
  <si>
    <t>NUM.number.LU.Res.HH.ThermalOut.SH.Biomass.WH.Elc.NoSolar</t>
  </si>
  <si>
    <t>NUM.number.LU.Res.HH.ThermalOut.SH.Biomass.WH.Elc.Solar</t>
  </si>
  <si>
    <t>NUM.number.LU.Res.HH.ThermalOut.SH.Biomass.CO.Biomass</t>
  </si>
  <si>
    <t>NUM.number.LU.Res.HH.ThermalOut.SH.Biomass.CO.LPG</t>
  </si>
  <si>
    <t>NUM.number.LU.Res.HH.ThermalOut.SH.Biomass.CO.Elc</t>
  </si>
  <si>
    <t>NUM.number.LU.Res.HH.ThermalOut.SH.Geo</t>
  </si>
  <si>
    <t>NUM.number.LU.Res.HH.ThermalOut.SH.Geo.SH</t>
  </si>
  <si>
    <t>NUM.number.LU.Res.HH.ThermalOut.SH.Geo.SC.AC</t>
  </si>
  <si>
    <t>NUM.number.LU.Res.HH.ThermalOut.SH.Geo.WH.Geo.NoSolar</t>
  </si>
  <si>
    <t>NUM.number.LU.Res.HH.ThermalOut.SH.Geo.WH.Geo.Solar</t>
  </si>
  <si>
    <t>NUM.number.LU.Res.HH.ThermalOut.SH.Geo.WH.Elc.NoSolar</t>
  </si>
  <si>
    <t>NUM.number.LU.Res.HH.ThermalOut.SH.Geo.WH.Elc.Solar</t>
  </si>
  <si>
    <t>NUM.number.LU.Res.HH.ThermalOut.SH.Geo.CO.LPG</t>
  </si>
  <si>
    <t>NUM.number.LU.Res.HH.ThermalOut.SH.Geo.CO.Elc</t>
  </si>
  <si>
    <t>NUM.number.LU.Res.HH.ThermalOut.SH.DistrHeat</t>
  </si>
  <si>
    <t>NUM.number.LU.Res.HH.ThermalOut.SH.DistrHeat.SH</t>
  </si>
  <si>
    <t>NUM.number.LU.Res.HH.ThermalOut.SH.DistrHeat.SC.AC</t>
  </si>
  <si>
    <t>NUM.number.LU.Res.HH.ThermalOut.SH.DistrHeat.WH.DistrHeat.NoSolar</t>
  </si>
  <si>
    <t>NUM.number.LU.Res.HH.ThermalOut.SH.DistrHeat.WH.DistrHeat.Solar</t>
  </si>
  <si>
    <t>NUM.number.LU.Res.HH.ThermalOut.SH.DistrHeat.WH.Elc.NoSolar</t>
  </si>
  <si>
    <t>NUM.number.LU.Res.HH.ThermalOut.SH.DistrHeat.WH.Elc.Solar</t>
  </si>
  <si>
    <t>NUM.number.LU.Res.HH.ThermalOut.SH.DistrHeat.CO.LPG</t>
  </si>
  <si>
    <t>NUM.number.LU.Res.HH.ThermalOut.SH.DistrHeat.CO.Elc</t>
  </si>
  <si>
    <t>NUM.number.LU.Res.HH.ThermalOut.SH.AdvElc</t>
  </si>
  <si>
    <t>NUM.number.LU.Res.HH.ThermalOut.SH.AdvElc.SH</t>
  </si>
  <si>
    <t>NUM.number.LU.Res.HH.ThermalOut.SH.AdvElc.SC.AC</t>
  </si>
  <si>
    <t>NUM.number.LU.Res.HH.ThermalOut.SH.AdvElc.WH.LPG.NoSolar</t>
  </si>
  <si>
    <t>NUM.number.LU.Res.HH.ThermalOut.SH.AdvElc.WH.LPG.Solar</t>
  </si>
  <si>
    <t>NUM.number.LU.Res.HH.ThermalOut.SH.AdvElc.WH.Elc.NoSolar</t>
  </si>
  <si>
    <t>NUM.number.LU.Res.HH.ThermalOut.SH.AdvElc.WH.Elc.Solar</t>
  </si>
  <si>
    <t>NUM.number.LU.Res.HH.ThermalOut.SH.AdvElc.CO.LPG</t>
  </si>
  <si>
    <t>NUM.number.LU.Res.HH.ThermalOut.SH.AdvElc.CO.Elc</t>
  </si>
  <si>
    <t>NUM.number.LU.Res.HH.ThermalOut.SH.ConvElc</t>
  </si>
  <si>
    <t>NUM.number.LU.Res.HH.ThermalOut.SH.ConvElc.SH</t>
  </si>
  <si>
    <t>NUM.number.LU.Res.HH.ThermalOut.SH.ConvElc.SC.AC</t>
  </si>
  <si>
    <t>NUM.number.LU.Res.HH.ThermalOut.SH.ConvElc.WH.LPG.NoSolar</t>
  </si>
  <si>
    <t>NUM.number.LU.Res.HH.ThermalOut.SH.ConvElc.WH.LPG.Solar</t>
  </si>
  <si>
    <t>NUM.number.LU.Res.HH.ThermalOut.SH.ConvElc.WH.Elc.NoSolar</t>
  </si>
  <si>
    <t>NUM.number.LU.Res.HH.ThermalOut.SH.ConvElc.WH.Elc.Solar</t>
  </si>
  <si>
    <t>NUM.number.LU.Res.HH.ThermalOut.SH.ConvElc.CO.LPG</t>
  </si>
  <si>
    <t>NUM.number.LU.Res.HH.ThermalOut.SH.ConvElc.CO.Elc</t>
  </si>
  <si>
    <t>LU - New equipment installations (detailed structure)</t>
  </si>
  <si>
    <t>NUM.number.LU.Res.HH.ThermalNew.SH.Solids</t>
  </si>
  <si>
    <t>NUM.number.LU.Res.HH.ThermalNew.SH.Solids.SH</t>
  </si>
  <si>
    <t>NUM.number.LU.Res.HH.ThermalNew.SH.Solids.SC.AC</t>
  </si>
  <si>
    <t>NUM.number.LU.Res.HH.ThermalNew.SH.Solids.WH.Solids.NoSolar</t>
  </si>
  <si>
    <t>NUM.number.LU.Res.HH.ThermalNew.SH.Solids.WH.LPG.NoSolar</t>
  </si>
  <si>
    <t>NUM.number.LU.Res.HH.ThermalNew.SH.Solids.WH.LPG.Solar</t>
  </si>
  <si>
    <t>NUM.number.LU.Res.HH.ThermalNew.SH.Solids.WH.Elc.NoSolar</t>
  </si>
  <si>
    <t>NUM.number.LU.Res.HH.ThermalNew.SH.Solids.WH.Elc.Solar</t>
  </si>
  <si>
    <t>NUM.number.LU.Res.HH.ThermalNew.SH.Solids.CO.Solids</t>
  </si>
  <si>
    <t>NUM.number.LU.Res.HH.ThermalNew.SH.Solids.CO.LPG</t>
  </si>
  <si>
    <t>NUM.number.LU.Res.HH.ThermalNew.SH.Solids.CO.Elc</t>
  </si>
  <si>
    <t>NUM.number.LU.Res.HH.ThermalNew.SH.LPG</t>
  </si>
  <si>
    <t>NUM.number.LU.Res.HH.ThermalNew.SH.LPG.SH</t>
  </si>
  <si>
    <t>NUM.number.LU.Res.HH.ThermalNew.SH.LPG.SC.AC</t>
  </si>
  <si>
    <t>NUM.number.LU.Res.HH.ThermalNew.SH.LPG.WH.LPG.NoSolar</t>
  </si>
  <si>
    <t>NUM.number.LU.Res.HH.ThermalNew.SH.LPG.WH.LPG.Solar</t>
  </si>
  <si>
    <t>NUM.number.LU.Res.HH.ThermalNew.SH.LPG.WH.Elc.NoSolar</t>
  </si>
  <si>
    <t>NUM.number.LU.Res.HH.ThermalNew.SH.LPG.WH.Elc.Solar</t>
  </si>
  <si>
    <t>NUM.number.LU.Res.HH.ThermalNew.SH.LPG.CO.LPG</t>
  </si>
  <si>
    <t>NUM.number.LU.Res.HH.ThermalNew.SH.LPG.CO.Elc</t>
  </si>
  <si>
    <t>NUM.number.LU.Res.HH.ThermalNew.SH.Oil</t>
  </si>
  <si>
    <t>NUM.number.LU.Res.HH.ThermalNew.SH.Oil.SH</t>
  </si>
  <si>
    <t>NUM.number.LU.Res.HH.ThermalNew.SH.Oil.SC.AC</t>
  </si>
  <si>
    <t>NUM.number.LU.Res.HH.ThermalNew.SH.Oil.WH.Oil.NoSolar</t>
  </si>
  <si>
    <t>NUM.number.LU.Res.HH.ThermalNew.SH.Oil.WH.Oil.Solar</t>
  </si>
  <si>
    <t>NUM.number.LU.Res.HH.ThermalNew.SH.Oil.WH.Elc.NoSolar</t>
  </si>
  <si>
    <t>NUM.number.LU.Res.HH.ThermalNew.SH.Oil.WH.Elc.Solar</t>
  </si>
  <si>
    <t>NUM.number.LU.Res.HH.ThermalNew.SH.Oil.CO.LPG</t>
  </si>
  <si>
    <t>NUM.number.LU.Res.HH.ThermalNew.SH.Oil.CO.Elc</t>
  </si>
  <si>
    <t>NUM.number.LU.Res.HH.ThermalNew.SH.Gas</t>
  </si>
  <si>
    <t>NUM.number.LU.Res.HH.ThermalNew.SH.Gas.SH</t>
  </si>
  <si>
    <t>NUM.number.LU.Res.HH.ThermalNew.SH.Gas.SC.AC</t>
  </si>
  <si>
    <t>NUM.number.LU.Res.HH.ThermalNew.SH.Gas.WH.Gas.NoSolar</t>
  </si>
  <si>
    <t>NUM.number.LU.Res.HH.ThermalNew.SH.Gas.WH.Gas.Solar</t>
  </si>
  <si>
    <t>NUM.number.LU.Res.HH.ThermalNew.SH.Gas.WH.Elc.NoSolar</t>
  </si>
  <si>
    <t>NUM.number.LU.Res.HH.ThermalNew.SH.Gas.WH.Elc.Solar</t>
  </si>
  <si>
    <t>NUM.number.LU.Res.HH.ThermalNew.SH.Gas.CO.Gas</t>
  </si>
  <si>
    <t>NUM.number.LU.Res.HH.ThermalNew.SH.Gas.CO.Elc</t>
  </si>
  <si>
    <t>NUM.number.LU.Res.HH.ThermalNew.SH.Biomass</t>
  </si>
  <si>
    <t>NUM.number.LU.Res.HH.ThermalNew.SH.Biomass.SH</t>
  </si>
  <si>
    <t>NUM.number.LU.Res.HH.ThermalNew.SH.Biomass.SC.AC</t>
  </si>
  <si>
    <t>NUM.number.LU.Res.HH.ThermalNew.SH.Biomass.WH.Biomass.NoSolar</t>
  </si>
  <si>
    <t>NUM.number.LU.Res.HH.ThermalNew.SH.Biomass.WH.Biomass.Solar</t>
  </si>
  <si>
    <t>NUM.number.LU.Res.HH.ThermalNew.SH.Biomass.WH.LPG.NoSolar</t>
  </si>
  <si>
    <t>NUM.number.LU.Res.HH.ThermalNew.SH.Biomass.WH.LPG.Solar</t>
  </si>
  <si>
    <t>NUM.number.LU.Res.HH.ThermalNew.SH.Biomass.WH.Elc.NoSolar</t>
  </si>
  <si>
    <t>NUM.number.LU.Res.HH.ThermalNew.SH.Biomass.WH.Elc.Solar</t>
  </si>
  <si>
    <t>NUM.number.LU.Res.HH.ThermalNew.SH.Biomass.CO.Biomass</t>
  </si>
  <si>
    <t>NUM.number.LU.Res.HH.ThermalNew.SH.Biomass.CO.LPG</t>
  </si>
  <si>
    <t>NUM.number.LU.Res.HH.ThermalNew.SH.Biomass.CO.Elc</t>
  </si>
  <si>
    <t>NUM.number.LU.Res.HH.ThermalNew.SH.Geo</t>
  </si>
  <si>
    <t>NUM.number.LU.Res.HH.ThermalNew.SH.Geo.SH</t>
  </si>
  <si>
    <t>NUM.number.LU.Res.HH.ThermalNew.SH.Geo.SC.AC</t>
  </si>
  <si>
    <t>NUM.number.LU.Res.HH.ThermalNew.SH.Geo.WH.Geo.NoSolar</t>
  </si>
  <si>
    <t>NUM.number.LU.Res.HH.ThermalNew.SH.Geo.WH.Geo.Solar</t>
  </si>
  <si>
    <t>NUM.number.LU.Res.HH.ThermalNew.SH.Geo.WH.Elc.NoSolar</t>
  </si>
  <si>
    <t>NUM.number.LU.Res.HH.ThermalNew.SH.Geo.WH.Elc.Solar</t>
  </si>
  <si>
    <t>NUM.number.LU.Res.HH.ThermalNew.SH.Geo.CO.LPG</t>
  </si>
  <si>
    <t>NUM.number.LU.Res.HH.ThermalNew.SH.Geo.CO.Elc</t>
  </si>
  <si>
    <t>NUM.number.LU.Res.HH.ThermalNew.SH.DistrHeat</t>
  </si>
  <si>
    <t>NUM.number.LU.Res.HH.ThermalNew.SH.DistrHeat.SH</t>
  </si>
  <si>
    <t>NUM.number.LU.Res.HH.ThermalNew.SH.DistrHeat.SC.AC</t>
  </si>
  <si>
    <t>NUM.number.LU.Res.HH.ThermalNew.SH.DistrHeat.WH.DistrHeat.NoSolar</t>
  </si>
  <si>
    <t>NUM.number.LU.Res.HH.ThermalNew.SH.DistrHeat.WH.DistrHeat.Solar</t>
  </si>
  <si>
    <t>NUM.number.LU.Res.HH.ThermalNew.SH.DistrHeat.WH.Elc.NoSolar</t>
  </si>
  <si>
    <t>NUM.number.LU.Res.HH.ThermalNew.SH.DistrHeat.WH.Elc.Solar</t>
  </si>
  <si>
    <t>NUM.number.LU.Res.HH.ThermalNew.SH.DistrHeat.CO.LPG</t>
  </si>
  <si>
    <t>NUM.number.LU.Res.HH.ThermalNew.SH.DistrHeat.CO.Elc</t>
  </si>
  <si>
    <t>NUM.number.LU.Res.HH.ThermalNew.SH.AdvElc</t>
  </si>
  <si>
    <t>NUM.number.LU.Res.HH.ThermalNew.SH.AdvElc.SH</t>
  </si>
  <si>
    <t>NUM.number.LU.Res.HH.ThermalNew.SH.AdvElc.SC.AC</t>
  </si>
  <si>
    <t>NUM.number.LU.Res.HH.ThermalNew.SH.AdvElc.WH.LPG.NoSolar</t>
  </si>
  <si>
    <t>NUM.number.LU.Res.HH.ThermalNew.SH.AdvElc.WH.LPG.Solar</t>
  </si>
  <si>
    <t>NUM.number.LU.Res.HH.ThermalNew.SH.AdvElc.WH.Elc.NoSolar</t>
  </si>
  <si>
    <t>NUM.number.LU.Res.HH.ThermalNew.SH.AdvElc.WH.Elc.Solar</t>
  </si>
  <si>
    <t>NUM.number.LU.Res.HH.ThermalNew.SH.AdvElc.CO.LPG</t>
  </si>
  <si>
    <t>NUM.number.LU.Res.HH.ThermalNew.SH.AdvElc.CO.Elc</t>
  </si>
  <si>
    <t>NUM.number.LU.Res.HH.ThermalNew.SH.ConvElc</t>
  </si>
  <si>
    <t>NUM.number.LU.Res.HH.ThermalNew.SH.ConvElc.SH</t>
  </si>
  <si>
    <t>NUM.number.LU.Res.HH.ThermalNew.SH.ConvElc.SC.AC</t>
  </si>
  <si>
    <t>NUM.number.LU.Res.HH.ThermalNew.SH.ConvElc.WH.LPG.NoSolar</t>
  </si>
  <si>
    <t>NUM.number.LU.Res.HH.ThermalNew.SH.ConvElc.WH.LPG.Solar</t>
  </si>
  <si>
    <t>NUM.number.LU.Res.HH.ThermalNew.SH.ConvElc.WH.Elc.NoSolar</t>
  </si>
  <si>
    <t>NUM.number.LU.Res.HH.ThermalNew.SH.ConvElc.WH.Elc.Solar</t>
  </si>
  <si>
    <t>NUM.number.LU.Res.HH.ThermalNew.SH.ConvElc.CO.LPG</t>
  </si>
  <si>
    <t>NUM.number.LU.Res.HH.ThermalNew.SH.ConvElc.CO.Elc</t>
  </si>
  <si>
    <t>LU - New equipment installations in new and renovated households (detailed structure)</t>
  </si>
  <si>
    <t>NUM.number.LU.Res.HHnew.ThermalNew.SH.Solids</t>
  </si>
  <si>
    <t>NUM.number.LU.Res.HHnew.ThermalNew.SH.Solids.SH</t>
  </si>
  <si>
    <t>NUM.number.LU.Res.HHnew.ThermalNew.SH.Solids.SC.AC</t>
  </si>
  <si>
    <t>NUM.number.LU.Res.HHnew.ThermalNew.SH.Solids.WH.Solids.NoSolar</t>
  </si>
  <si>
    <t>NUM.number.LU.Res.HHnew.ThermalNew.SH.Solids.WH.LPG.NoSolar</t>
  </si>
  <si>
    <t>NUM.number.LU.Res.HHnew.ThermalNew.SH.Solids.WH.LPG.Solar</t>
  </si>
  <si>
    <t>NUM.number.LU.Res.HHnew.ThermalNew.SH.Solids.WH.Elc.NoSolar</t>
  </si>
  <si>
    <t>NUM.number.LU.Res.HHnew.ThermalNew.SH.Solids.WH.Elc.Solar</t>
  </si>
  <si>
    <t>NUM.number.LU.Res.HHnew.ThermalNew.SH.Solids.CO.Solids</t>
  </si>
  <si>
    <t>NUM.number.LU.Res.HHnew.ThermalNew.SH.Solids.CO.LPG</t>
  </si>
  <si>
    <t>NUM.number.LU.Res.HHnew.ThermalNew.SH.Solids.CO.Elc</t>
  </si>
  <si>
    <t>NUM.number.LU.Res.HHnew.ThermalNew.SH.LPG</t>
  </si>
  <si>
    <t>NUM.number.LU.Res.HHnew.ThermalNew.SH.LPG.SH</t>
  </si>
  <si>
    <t>NUM.number.LU.Res.HHnew.ThermalNew.SH.LPG.SC.AC</t>
  </si>
  <si>
    <t>NUM.number.LU.Res.HHnew.ThermalNew.SH.LPG.WH.LPG.NoSolar</t>
  </si>
  <si>
    <t>NUM.number.LU.Res.HHnew.ThermalNew.SH.LPG.WH.LPG.Solar</t>
  </si>
  <si>
    <t>NUM.number.LU.Res.HHnew.ThermalNew.SH.LPG.WH.Elc.NoSolar</t>
  </si>
  <si>
    <t>NUM.number.LU.Res.HHnew.ThermalNew.SH.LPG.WH.Elc.Solar</t>
  </si>
  <si>
    <t>NUM.number.LU.Res.HHnew.ThermalNew.SH.LPG.CO.LPG</t>
  </si>
  <si>
    <t>NUM.number.LU.Res.HHnew.ThermalNew.SH.LPG.CO.Elc</t>
  </si>
  <si>
    <t>NUM.number.LU.Res.HHnew.ThermalNew.SH.Oil</t>
  </si>
  <si>
    <t>NUM.number.LU.Res.HHnew.ThermalNew.SH.Oil.SH</t>
  </si>
  <si>
    <t>NUM.number.LU.Res.HHnew.ThermalNew.SH.Oil.SC.AC</t>
  </si>
  <si>
    <t>NUM.number.LU.Res.HHnew.ThermalNew.SH.Oil.WH.Oil.NoSolar</t>
  </si>
  <si>
    <t>NUM.number.LU.Res.HHnew.ThermalNew.SH.Oil.WH.Oil.Solar</t>
  </si>
  <si>
    <t>NUM.number.LU.Res.HHnew.ThermalNew.SH.Oil.WH.Elc.NoSolar</t>
  </si>
  <si>
    <t>NUM.number.LU.Res.HHnew.ThermalNew.SH.Oil.WH.Elc.Solar</t>
  </si>
  <si>
    <t>NUM.number.LU.Res.HHnew.ThermalNew.SH.Oil.CO.LPG</t>
  </si>
  <si>
    <t>NUM.number.LU.Res.HHnew.ThermalNew.SH.Oil.CO.Elc</t>
  </si>
  <si>
    <t>NUM.number.LU.Res.HHnew.ThermalNew.SH.Gas</t>
  </si>
  <si>
    <t>NUM.number.LU.Res.HHnew.ThermalNew.SH.Gas.SH</t>
  </si>
  <si>
    <t>NUM.number.LU.Res.HHnew.ThermalNew.SH.Gas.SC.AC</t>
  </si>
  <si>
    <t>NUM.number.LU.Res.HHnew.ThermalNew.SH.Gas.WH.Gas.NoSolar</t>
  </si>
  <si>
    <t>NUM.number.LU.Res.HHnew.ThermalNew.SH.Gas.WH.Gas.Solar</t>
  </si>
  <si>
    <t>NUM.number.LU.Res.HHnew.ThermalNew.SH.Gas.WH.Elc.NoSolar</t>
  </si>
  <si>
    <t>NUM.number.LU.Res.HHnew.ThermalNew.SH.Gas.WH.Elc.Solar</t>
  </si>
  <si>
    <t>NUM.number.LU.Res.HHnew.ThermalNew.SH.Gas.CO.Gas</t>
  </si>
  <si>
    <t>NUM.number.LU.Res.HHnew.ThermalNew.SH.Gas.CO.Elc</t>
  </si>
  <si>
    <t>NUM.number.LU.Res.HHnew.ThermalNew.SH.Biomass</t>
  </si>
  <si>
    <t>NUM.number.LU.Res.HHnew.ThermalNew.SH.Biomass.SH</t>
  </si>
  <si>
    <t>NUM.number.LU.Res.HHnew.ThermalNew.SH.Biomass.SC.AC</t>
  </si>
  <si>
    <t>NUM.number.LU.Res.HHnew.ThermalNew.SH.Biomass.WH.Biomass.NoSolar</t>
  </si>
  <si>
    <t>NUM.number.LU.Res.HHnew.ThermalNew.SH.Biomass.WH.Biomass.Solar</t>
  </si>
  <si>
    <t>NUM.number.LU.Res.HHnew.ThermalNew.SH.Biomass.WH.LPG.NoSolar</t>
  </si>
  <si>
    <t>NUM.number.LU.Res.HHnew.ThermalNew.SH.Biomass.WH.LPG.Solar</t>
  </si>
  <si>
    <t>NUM.number.LU.Res.HHnew.ThermalNew.SH.Biomass.WH.Elc.NoSolar</t>
  </si>
  <si>
    <t>NUM.number.LU.Res.HHnew.ThermalNew.SH.Biomass.WH.Elc.Solar</t>
  </si>
  <si>
    <t>NUM.number.LU.Res.HHnew.ThermalNew.SH.Biomass.CO.Biomass</t>
  </si>
  <si>
    <t>NUM.number.LU.Res.HHnew.ThermalNew.SH.Biomass.CO.LPG</t>
  </si>
  <si>
    <t>NUM.number.LU.Res.HHnew.ThermalNew.SH.Biomass.CO.Elc</t>
  </si>
  <si>
    <t>NUM.number.LU.Res.HHnew.ThermalNew.SH.Geo</t>
  </si>
  <si>
    <t>NUM.number.LU.Res.HHnew.ThermalNew.SH.Geo.SH</t>
  </si>
  <si>
    <t>NUM.number.LU.Res.HHnew.ThermalNew.SH.Geo.SC.AC</t>
  </si>
  <si>
    <t>NUM.number.LU.Res.HHnew.ThermalNew.SH.Geo.WH.Geo.NoSolar</t>
  </si>
  <si>
    <t>NUM.number.LU.Res.HHnew.ThermalNew.SH.Geo.WH.Geo.Solar</t>
  </si>
  <si>
    <t>NUM.number.LU.Res.HHnew.ThermalNew.SH.Geo.WH.Elc.NoSolar</t>
  </si>
  <si>
    <t>NUM.number.LU.Res.HHnew.ThermalNew.SH.Geo.WH.Elc.Solar</t>
  </si>
  <si>
    <t>NUM.number.LU.Res.HHnew.ThermalNew.SH.Geo.CO.LPG</t>
  </si>
  <si>
    <t>NUM.number.LU.Res.HHnew.ThermalNew.SH.Geo.CO.Elc</t>
  </si>
  <si>
    <t>NUM.number.LU.Res.HHnew.ThermalNew.SH.DistrHeat</t>
  </si>
  <si>
    <t>NUM.number.LU.Res.HHnew.ThermalNew.SH.DistrHeat.SH</t>
  </si>
  <si>
    <t>NUM.number.LU.Res.HHnew.ThermalNew.SH.DistrHeat.SC.AC</t>
  </si>
  <si>
    <t>NUM.number.LU.Res.HHnew.ThermalNew.SH.DistrHeat.WH.DistrHeat.NoSolar</t>
  </si>
  <si>
    <t>NUM.number.LU.Res.HHnew.ThermalNew.SH.DistrHeat.WH.DistrHeat.Solar</t>
  </si>
  <si>
    <t>NUM.number.LU.Res.HHnew.ThermalNew.SH.DistrHeat.WH.Elc.NoSolar</t>
  </si>
  <si>
    <t>NUM.number.LU.Res.HHnew.ThermalNew.SH.DistrHeat.WH.Elc.Solar</t>
  </si>
  <si>
    <t>NUM.number.LU.Res.HHnew.ThermalNew.SH.DistrHeat.CO.LPG</t>
  </si>
  <si>
    <t>NUM.number.LU.Res.HHnew.ThermalNew.SH.DistrHeat.CO.Elc</t>
  </si>
  <si>
    <t>NUM.number.LU.Res.HHnew.ThermalNew.SH.AdvElc</t>
  </si>
  <si>
    <t>NUM.number.LU.Res.HHnew.ThermalNew.SH.AdvElc.SH</t>
  </si>
  <si>
    <t>NUM.number.LU.Res.HHnew.ThermalNew.SH.AdvElc.SC.AC</t>
  </si>
  <si>
    <t>NUM.number.LU.Res.HHnew.ThermalNew.SH.AdvElc.WH.LPG.NoSolar</t>
  </si>
  <si>
    <t>NUM.number.LU.Res.HHnew.ThermalNew.SH.AdvElc.WH.LPG.Solar</t>
  </si>
  <si>
    <t>NUM.number.LU.Res.HHnew.ThermalNew.SH.AdvElc.WH.Elc.NoSolar</t>
  </si>
  <si>
    <t>NUM.number.LU.Res.HHnew.ThermalNew.SH.AdvElc.WH.Elc.Solar</t>
  </si>
  <si>
    <t>NUM.number.LU.Res.HHnew.ThermalNew.SH.AdvElc.CO.LPG</t>
  </si>
  <si>
    <t>NUM.number.LU.Res.HHnew.ThermalNew.SH.AdvElc.CO.Elc</t>
  </si>
  <si>
    <t>NUM.number.LU.Res.HHnew.ThermalNew.SH.ConvElc</t>
  </si>
  <si>
    <t>NUM.number.LU.Res.HHnew.ThermalNew.SH.ConvElc.SH</t>
  </si>
  <si>
    <t>NUM.number.LU.Res.HHnew.ThermalNew.SH.ConvElc.SC.AC</t>
  </si>
  <si>
    <t>NUM.number.LU.Res.HHnew.ThermalNew.SH.ConvElc.WH.LPG.NoSolar</t>
  </si>
  <si>
    <t>NUM.number.LU.Res.HHnew.ThermalNew.SH.ConvElc.WH.LPG.Solar</t>
  </si>
  <si>
    <t>NUM.number.LU.Res.HHnew.ThermalNew.SH.ConvElc.WH.Elc.NoSolar</t>
  </si>
  <si>
    <t>NUM.number.LU.Res.HHnew.ThermalNew.SH.ConvElc.WH.Elc.Solar</t>
  </si>
  <si>
    <t>NUM.number.LU.Res.HHnew.ThermalNew.SH.ConvElc.CO.LPG</t>
  </si>
  <si>
    <t>NUM.number.LU.Res.HHnew.ThermalNew.SH.ConvElc.CO.Elc</t>
  </si>
  <si>
    <t>LU - New equipment installations via replacement (detailed structure)</t>
  </si>
  <si>
    <t>NUM.number.LU.Res.HH.ThermalRepl.SH.Solids</t>
  </si>
  <si>
    <t>NUM.number.LU.Res.HH.ThermalRepl.SH.Solids.SH</t>
  </si>
  <si>
    <t>NUM.number.LU.Res.HH.ThermalRepl.SH.Solids.SC.AC</t>
  </si>
  <si>
    <t>NUM.number.LU.Res.HH.ThermalRepl.SH.Solids.WH.Solids.NoSolar</t>
  </si>
  <si>
    <t>NUM.number.LU.Res.HH.ThermalRepl.SH.Solids.WH.LPG.NoSolar</t>
  </si>
  <si>
    <t>NUM.number.LU.Res.HH.ThermalRepl.SH.Solids.WH.LPG.Solar</t>
  </si>
  <si>
    <t>NUM.number.LU.Res.HH.ThermalRepl.SH.Solids.WH.Elc.NoSolar</t>
  </si>
  <si>
    <t>NUM.number.LU.Res.HH.ThermalRepl.SH.Solids.WH.Elc.Solar</t>
  </si>
  <si>
    <t>NUM.number.LU.Res.HH.ThermalRepl.SH.Solids.CO.Solids</t>
  </si>
  <si>
    <t>NUM.number.LU.Res.HH.ThermalRepl.SH.Solids.CO.LPG</t>
  </si>
  <si>
    <t>NUM.number.LU.Res.HH.ThermalRepl.SH.Solids.CO.Elc</t>
  </si>
  <si>
    <t>NUM.number.LU.Res.HH.ThermalRepl.SH.LPG</t>
  </si>
  <si>
    <t>NUM.number.LU.Res.HH.ThermalRepl.SH.LPG.SH</t>
  </si>
  <si>
    <t>NUM.number.LU.Res.HH.ThermalRepl.SH.LPG.SC.AC</t>
  </si>
  <si>
    <t>NUM.number.LU.Res.HH.ThermalRepl.SH.LPG.WH.LPG.NoSolar</t>
  </si>
  <si>
    <t>NUM.number.LU.Res.HH.ThermalRepl.SH.LPG.WH.LPG.Solar</t>
  </si>
  <si>
    <t>NUM.number.LU.Res.HH.ThermalRepl.SH.LPG.WH.Elc.NoSolar</t>
  </si>
  <si>
    <t>NUM.number.LU.Res.HH.ThermalRepl.SH.LPG.WH.Elc.Solar</t>
  </si>
  <si>
    <t>NUM.number.LU.Res.HH.ThermalRepl.SH.LPG.CO.LPG</t>
  </si>
  <si>
    <t>NUM.number.LU.Res.HH.ThermalRepl.SH.LPG.CO.Elc</t>
  </si>
  <si>
    <t>NUM.number.LU.Res.HH.ThermalRepl.SH.Oil</t>
  </si>
  <si>
    <t>NUM.number.LU.Res.HH.ThermalRepl.SH.Oil.SH</t>
  </si>
  <si>
    <t>NUM.number.LU.Res.HH.ThermalRepl.SH.Oil.SC.AC</t>
  </si>
  <si>
    <t>NUM.number.LU.Res.HH.ThermalRepl.SH.Oil.WH.Oil.NoSolar</t>
  </si>
  <si>
    <t>NUM.number.LU.Res.HH.ThermalRepl.SH.Oil.WH.Oil.Solar</t>
  </si>
  <si>
    <t>NUM.number.LU.Res.HH.ThermalRepl.SH.Oil.WH.Elc.NoSolar</t>
  </si>
  <si>
    <t>NUM.number.LU.Res.HH.ThermalRepl.SH.Oil.WH.Elc.Solar</t>
  </si>
  <si>
    <t>NUM.number.LU.Res.HH.ThermalRepl.SH.Oil.CO.LPG</t>
  </si>
  <si>
    <t>NUM.number.LU.Res.HH.ThermalRepl.SH.Oil.CO.Elc</t>
  </si>
  <si>
    <t>NUM.number.LU.Res.HH.ThermalRepl.SH.Gas</t>
  </si>
  <si>
    <t>NUM.number.LU.Res.HH.ThermalRepl.SH.Gas.SH</t>
  </si>
  <si>
    <t>NUM.number.LU.Res.HH.ThermalRepl.SH.Gas.SC.AC</t>
  </si>
  <si>
    <t>NUM.number.LU.Res.HH.ThermalRepl.SH.Gas.WH.Gas.NoSolar</t>
  </si>
  <si>
    <t>NUM.number.LU.Res.HH.ThermalRepl.SH.Gas.WH.Gas.Solar</t>
  </si>
  <si>
    <t>NUM.number.LU.Res.HH.ThermalRepl.SH.Gas.WH.Elc.NoSolar</t>
  </si>
  <si>
    <t>NUM.number.LU.Res.HH.ThermalRepl.SH.Gas.WH.Elc.Solar</t>
  </si>
  <si>
    <t>NUM.number.LU.Res.HH.ThermalRepl.SH.Gas.CO.Gas</t>
  </si>
  <si>
    <t>NUM.number.LU.Res.HH.ThermalRepl.SH.Gas.CO.Elc</t>
  </si>
  <si>
    <t>NUM.number.LU.Res.HH.ThermalRepl.SH.Biomass</t>
  </si>
  <si>
    <t>NUM.number.LU.Res.HH.ThermalRepl.SH.Biomass.SH</t>
  </si>
  <si>
    <t>NUM.number.LU.Res.HH.ThermalRepl.SH.Biomass.SC.AC</t>
  </si>
  <si>
    <t>NUM.number.LU.Res.HH.ThermalRepl.SH.Biomass.WH.Biomass.NoSolar</t>
  </si>
  <si>
    <t>NUM.number.LU.Res.HH.ThermalRepl.SH.Biomass.WH.Biomass.Solar</t>
  </si>
  <si>
    <t>NUM.number.LU.Res.HH.ThermalRepl.SH.Biomass.WH.LPG.NoSolar</t>
  </si>
  <si>
    <t>NUM.number.LU.Res.HH.ThermalRepl.SH.Biomass.WH.LPG.Solar</t>
  </si>
  <si>
    <t>NUM.number.LU.Res.HH.ThermalRepl.SH.Biomass.WH.Elc.NoSolar</t>
  </si>
  <si>
    <t>NUM.number.LU.Res.HH.ThermalRepl.SH.Biomass.WH.Elc.Solar</t>
  </si>
  <si>
    <t>NUM.number.LU.Res.HH.ThermalRepl.SH.Biomass.CO.Biomass</t>
  </si>
  <si>
    <t>NUM.number.LU.Res.HH.ThermalRepl.SH.Biomass.CO.LPG</t>
  </si>
  <si>
    <t>NUM.number.LU.Res.HH.ThermalRepl.SH.Biomass.CO.Elc</t>
  </si>
  <si>
    <t>NUM.number.LU.Res.HH.ThermalRepl.SH.Geo</t>
  </si>
  <si>
    <t>NUM.number.LU.Res.HH.ThermalRepl.SH.Geo.SH</t>
  </si>
  <si>
    <t>NUM.number.LU.Res.HH.ThermalRepl.SH.Geo.SC.AC</t>
  </si>
  <si>
    <t>NUM.number.LU.Res.HH.ThermalRepl.SH.Geo.WH.Geo.NoSolar</t>
  </si>
  <si>
    <t>NUM.number.LU.Res.HH.ThermalRepl.SH.Geo.WH.Geo.Solar</t>
  </si>
  <si>
    <t>NUM.number.LU.Res.HH.ThermalRepl.SH.Geo.WH.Elc.NoSolar</t>
  </si>
  <si>
    <t>NUM.number.LU.Res.HH.ThermalRepl.SH.Geo.WH.Elc.Solar</t>
  </si>
  <si>
    <t>NUM.number.LU.Res.HH.ThermalRepl.SH.Geo.CO.LPG</t>
  </si>
  <si>
    <t>NUM.number.LU.Res.HH.ThermalRepl.SH.Geo.CO.Elc</t>
  </si>
  <si>
    <t>NUM.number.LU.Res.HH.ThermalRepl.SH.DistrHeat</t>
  </si>
  <si>
    <t>NUM.number.LU.Res.HH.ThermalRepl.SH.DistrHeat.SH</t>
  </si>
  <si>
    <t>NUM.number.LU.Res.HH.ThermalRepl.SH.DistrHeat.SC.AC</t>
  </si>
  <si>
    <t>NUM.number.LU.Res.HH.ThermalRepl.SH.DistrHeat.WH.DistrHeat.NoSolar</t>
  </si>
  <si>
    <t>NUM.number.LU.Res.HH.ThermalRepl.SH.DistrHeat.WH.DistrHeat.Solar</t>
  </si>
  <si>
    <t>NUM.number.LU.Res.HH.ThermalRepl.SH.DistrHeat.WH.Elc.NoSolar</t>
  </si>
  <si>
    <t>NUM.number.LU.Res.HH.ThermalRepl.SH.DistrHeat.WH.Elc.Solar</t>
  </si>
  <si>
    <t>NUM.number.LU.Res.HH.ThermalRepl.SH.DistrHeat.CO.LPG</t>
  </si>
  <si>
    <t>NUM.number.LU.Res.HH.ThermalRepl.SH.DistrHeat.CO.Elc</t>
  </si>
  <si>
    <t>NUM.number.LU.Res.HH.ThermalRepl.SH.AdvElc</t>
  </si>
  <si>
    <t>NUM.number.LU.Res.HH.ThermalRepl.SH.AdvElc.SH</t>
  </si>
  <si>
    <t>NUM.number.LU.Res.HH.ThermalRepl.SH.AdvElc.SC.AC</t>
  </si>
  <si>
    <t>NUM.number.LU.Res.HH.ThermalRepl.SH.AdvElc.WH.LPG.NoSolar</t>
  </si>
  <si>
    <t>NUM.number.LU.Res.HH.ThermalRepl.SH.AdvElc.WH.LPG.Solar</t>
  </si>
  <si>
    <t>NUM.number.LU.Res.HH.ThermalRepl.SH.AdvElc.WH.Elc.NoSolar</t>
  </si>
  <si>
    <t>NUM.number.LU.Res.HH.ThermalRepl.SH.AdvElc.WH.Elc.Solar</t>
  </si>
  <si>
    <t>NUM.number.LU.Res.HH.ThermalRepl.SH.AdvElc.CO.LPG</t>
  </si>
  <si>
    <t>NUM.number.LU.Res.HH.ThermalRepl.SH.AdvElc.CO.Elc</t>
  </si>
  <si>
    <t>NUM.number.LU.Res.HH.ThermalRepl.SH.ConvElc</t>
  </si>
  <si>
    <t>NUM.number.LU.Res.HH.ThermalRepl.SH.ConvElc.SH</t>
  </si>
  <si>
    <t>NUM.number.LU.Res.HH.ThermalRepl.SH.ConvElc.SC.AC</t>
  </si>
  <si>
    <t>NUM.number.LU.Res.HH.ThermalRepl.SH.ConvElc.WH.LPG.NoSolar</t>
  </si>
  <si>
    <t>NUM.number.LU.Res.HH.ThermalRepl.SH.ConvElc.WH.LPG.Solar</t>
  </si>
  <si>
    <t>NUM.number.LU.Res.HH.ThermalRepl.SH.ConvElc.WH.Elc.NoSolar</t>
  </si>
  <si>
    <t>NUM.number.LU.Res.HH.ThermalRepl.SH.ConvElc.WH.Elc.Solar</t>
  </si>
  <si>
    <t>NUM.number.LU.Res.HH.ThermalRepl.SH.ConvElc.CO.LPG</t>
  </si>
  <si>
    <t>NUM.number.LU.Res.HH.ThermalRepl.SH.ConvElc.CO.Elc</t>
  </si>
  <si>
    <t>LU - Equipment installations in 2021 - vintage structure</t>
  </si>
  <si>
    <t>VIN.number.LU.Res.HH.Thermal.SH.Solids</t>
  </si>
  <si>
    <t>VIN.number.LU.Res.HH.Thermal.SH.Solids.SH</t>
  </si>
  <si>
    <t>VIN.number.LU.Res.HH.Thermal.SH.Solids.SC.AC</t>
  </si>
  <si>
    <t>VIN.number.LU.Res.HH.Thermal.SH.Solids.WH.Solids.NoSolar</t>
  </si>
  <si>
    <t>VIN.number.LU.Res.HH.Thermal.SH.Solids.WH.LPG.NoSolar</t>
  </si>
  <si>
    <t>VIN.number.LU.Res.HH.Thermal.SH.Solids.WH.LPG.Solar</t>
  </si>
  <si>
    <t>VIN.number.LU.Res.HH.Thermal.SH.Solids.WH.Elc.NoSolar</t>
  </si>
  <si>
    <t>VIN.number.LU.Res.HH.Thermal.SH.Solids.WH.Elc.Solar</t>
  </si>
  <si>
    <t>VIN.number.LU.Res.HH.Thermal.SH.Solids.CO.Solids</t>
  </si>
  <si>
    <t>VIN.number.LU.Res.HH.Thermal.SH.Solids.CO.LPG</t>
  </si>
  <si>
    <t>VIN.number.LU.Res.HH.Thermal.SH.Solids.CO.Elc</t>
  </si>
  <si>
    <t>VIN.number.LU.Res.HH.Thermal.SH.LPG</t>
  </si>
  <si>
    <t>VIN.number.LU.Res.HH.Thermal.SH.LPG.SH</t>
  </si>
  <si>
    <t>VIN.number.LU.Res.HH.Thermal.SH.LPG.SC.AC</t>
  </si>
  <si>
    <t>VIN.number.LU.Res.HH.Thermal.SH.LPG.WH.LPG.NoSolar</t>
  </si>
  <si>
    <t>VIN.number.LU.Res.HH.Thermal.SH.LPG.WH.LPG.Solar</t>
  </si>
  <si>
    <t>VIN.number.LU.Res.HH.Thermal.SH.LPG.WH.Elc.NoSolar</t>
  </si>
  <si>
    <t>VIN.number.LU.Res.HH.Thermal.SH.LPG.WH.Elc.Solar</t>
  </si>
  <si>
    <t>VIN.number.LU.Res.HH.Thermal.SH.LPG.CO.LPG</t>
  </si>
  <si>
    <t>VIN.number.LU.Res.HH.Thermal.SH.LPG.CO.Elc</t>
  </si>
  <si>
    <t>VIN.number.LU.Res.HH.Thermal.SH.Oil</t>
  </si>
  <si>
    <t>VIN.number.LU.Res.HH.Thermal.SH.Oil.SH</t>
  </si>
  <si>
    <t>VIN.number.LU.Res.HH.Thermal.SH.Oil.SC.AC</t>
  </si>
  <si>
    <t>VIN.number.LU.Res.HH.Thermal.SH.Oil.WH.Oil.NoSolar</t>
  </si>
  <si>
    <t>VIN.number.LU.Res.HH.Thermal.SH.Oil.WH.Oil.Solar</t>
  </si>
  <si>
    <t>VIN.number.LU.Res.HH.Thermal.SH.Oil.WH.Elc.NoSolar</t>
  </si>
  <si>
    <t>VIN.number.LU.Res.HH.Thermal.SH.Oil.WH.Elc.Solar</t>
  </si>
  <si>
    <t>VIN.number.LU.Res.HH.Thermal.SH.Oil.CO.LPG</t>
  </si>
  <si>
    <t>VIN.number.LU.Res.HH.Thermal.SH.Oil.CO.Elc</t>
  </si>
  <si>
    <t>VIN.number.LU.Res.HH.Thermal.SH.Gas</t>
  </si>
  <si>
    <t>VIN.number.LU.Res.HH.Thermal.SH.Gas.SH</t>
  </si>
  <si>
    <t>VIN.number.LU.Res.HH.Thermal.SH.Gas.SC.AC</t>
  </si>
  <si>
    <t>VIN.number.LU.Res.HH.Thermal.SH.Gas.WH.Gas.NoSolar</t>
  </si>
  <si>
    <t>VIN.number.LU.Res.HH.Thermal.SH.Gas.WH.Gas.Solar</t>
  </si>
  <si>
    <t>VIN.number.LU.Res.HH.Thermal.SH.Gas.WH.Elc.NoSolar</t>
  </si>
  <si>
    <t>VIN.number.LU.Res.HH.Thermal.SH.Gas.WH.Elc.Solar</t>
  </si>
  <si>
    <t>VIN.number.LU.Res.HH.Thermal.SH.Gas.CO.Gas</t>
  </si>
  <si>
    <t>VIN.number.LU.Res.HH.Thermal.SH.Gas.CO.Elc</t>
  </si>
  <si>
    <t>VIN.number.LU.Res.HH.Thermal.SH.Biomass</t>
  </si>
  <si>
    <t>VIN.number.LU.Res.HH.Thermal.SH.Biomass.SH</t>
  </si>
  <si>
    <t>VIN.number.LU.Res.HH.Thermal.SH.Biomass.SC.AC</t>
  </si>
  <si>
    <t>VIN.number.LU.Res.HH.Thermal.SH.Biomass.WH.Biomass.NoSolar</t>
  </si>
  <si>
    <t>VIN.number.LU.Res.HH.Thermal.SH.Biomass.WH.Biomass.Solar</t>
  </si>
  <si>
    <t>VIN.number.LU.Res.HH.Thermal.SH.Biomass.WH.LPG.NoSolar</t>
  </si>
  <si>
    <t>VIN.number.LU.Res.HH.Thermal.SH.Biomass.WH.LPG.Solar</t>
  </si>
  <si>
    <t>VIN.number.LU.Res.HH.Thermal.SH.Biomass.WH.Elc.NoSolar</t>
  </si>
  <si>
    <t>VIN.number.LU.Res.HH.Thermal.SH.Biomass.WH.Elc.Solar</t>
  </si>
  <si>
    <t>VIN.number.LU.Res.HH.Thermal.SH.Biomass.CO.Biomass</t>
  </si>
  <si>
    <t>VIN.number.LU.Res.HH.Thermal.SH.Biomass.CO.LPG</t>
  </si>
  <si>
    <t>VIN.number.LU.Res.HH.Thermal.SH.Biomass.CO.Elc</t>
  </si>
  <si>
    <t>VIN.number.LU.Res.HH.Thermal.SH.Geo</t>
  </si>
  <si>
    <t>VIN.number.LU.Res.HH.Thermal.SH.Geo.SH</t>
  </si>
  <si>
    <t>VIN.number.LU.Res.HH.Thermal.SH.Geo.SC.AC</t>
  </si>
  <si>
    <t>VIN.number.LU.Res.HH.Thermal.SH.Geo.WH.Geo.NoSolar</t>
  </si>
  <si>
    <t>VIN.number.LU.Res.HH.Thermal.SH.Geo.WH.Geo.Solar</t>
  </si>
  <si>
    <t>VIN.number.LU.Res.HH.Thermal.SH.Geo.WH.Elc.NoSolar</t>
  </si>
  <si>
    <t>VIN.number.LU.Res.HH.Thermal.SH.Geo.WH.Elc.Solar</t>
  </si>
  <si>
    <t>VIN.number.LU.Res.HH.Thermal.SH.Geo.CO.LPG</t>
  </si>
  <si>
    <t>VIN.number.LU.Res.HH.Thermal.SH.Geo.CO.Elc</t>
  </si>
  <si>
    <t>VIN.number.LU.Res.HH.Thermal.SH.DistrHeat</t>
  </si>
  <si>
    <t>VIN.number.LU.Res.HH.Thermal.SH.DistrHeat.SH</t>
  </si>
  <si>
    <t>VIN.number.LU.Res.HH.Thermal.SH.DistrHeat.SC.AC</t>
  </si>
  <si>
    <t>VIN.number.LU.Res.HH.Thermal.SH.DistrHeat.WH.DistrHeat.NoSolar</t>
  </si>
  <si>
    <t>VIN.number.LU.Res.HH.Thermal.SH.DistrHeat.WH.DistrHeat.Solar</t>
  </si>
  <si>
    <t>VIN.number.LU.Res.HH.Thermal.SH.DistrHeat.WH.Elc.NoSolar</t>
  </si>
  <si>
    <t>VIN.number.LU.Res.HH.Thermal.SH.DistrHeat.WH.Elc.Solar</t>
  </si>
  <si>
    <t>VIN.number.LU.Res.HH.Thermal.SH.DistrHeat.CO.LPG</t>
  </si>
  <si>
    <t>VIN.number.LU.Res.HH.Thermal.SH.DistrHeat.CO.Elc</t>
  </si>
  <si>
    <t>VIN.number.LU.Res.HH.Thermal.SH.AdvElc</t>
  </si>
  <si>
    <t>VIN.number.LU.Res.HH.Thermal.SH.AdvElc.SH</t>
  </si>
  <si>
    <t>VIN.number.LU.Res.HH.Thermal.SH.AdvElc.SC.AC</t>
  </si>
  <si>
    <t>VIN.number.LU.Res.HH.Thermal.SH.AdvElc.WH.LPG.NoSolar</t>
  </si>
  <si>
    <t>VIN.number.LU.Res.HH.Thermal.SH.AdvElc.WH.LPG.Solar</t>
  </si>
  <si>
    <t>VIN.number.LU.Res.HH.Thermal.SH.AdvElc.WH.Elc.NoSolar</t>
  </si>
  <si>
    <t>VIN.number.LU.Res.HH.Thermal.SH.AdvElc.WH.Elc.Solar</t>
  </si>
  <si>
    <t>VIN.number.LU.Res.HH.Thermal.SH.AdvElc.CO.LPG</t>
  </si>
  <si>
    <t>VIN.number.LU.Res.HH.Thermal.SH.AdvElc.CO.Elc</t>
  </si>
  <si>
    <t>VIN.number.LU.Res.HH.Thermal.SH.ConvElc</t>
  </si>
  <si>
    <t>VIN.number.LU.Res.HH.Thermal.SH.ConvElc.SH</t>
  </si>
  <si>
    <t>VIN.number.LU.Res.HH.Thermal.SH.ConvElc.SC.AC</t>
  </si>
  <si>
    <t>VIN.number.LU.Res.HH.Thermal.SH.ConvElc.WH.LPG.NoSolar</t>
  </si>
  <si>
    <t>VIN.number.LU.Res.HH.Thermal.SH.ConvElc.WH.LPG.Solar</t>
  </si>
  <si>
    <t>VIN.number.LU.Res.HH.Thermal.SH.ConvElc.WH.Elc.NoSolar</t>
  </si>
  <si>
    <t>VIN.number.LU.Res.HH.Thermal.SH.ConvElc.WH.Elc.Solar</t>
  </si>
  <si>
    <t>VIN.number.LU.Res.HH.Thermal.SH.ConvElc.CO.LPG</t>
  </si>
  <si>
    <t>VIN.number.LU.Res.HH.Thermal.SH.ConvElc.CO.Elc</t>
  </si>
  <si>
    <t>LU - Final energy consumption (detailed structure)</t>
  </si>
  <si>
    <t>FEC.ktoe.LU.Res.HH.Thermal.SH.Solids</t>
  </si>
  <si>
    <t>FEC.ktoe.LU.Res.HH.Thermal.SH.Solids.SH</t>
  </si>
  <si>
    <t>FEC.ktoe.LU.Res.HH.Thermal.SH.Solids.SH.Solids</t>
  </si>
  <si>
    <t>FEC.ktoe.LU.Res.HH.Thermal.SH.Solids.SH.Elec</t>
  </si>
  <si>
    <t>FEC.ktoe.LU.Res.HH.Thermal.SH.Solids.SC</t>
  </si>
  <si>
    <t>FEC.ktoe.LU.Res.HH.Thermal.SH.Solids.SC.AC.Elec</t>
  </si>
  <si>
    <t>FEC.ktoe.LU.Res.HH.Thermal.SH.Solids.WH</t>
  </si>
  <si>
    <t>FEC.ktoe.LU.Res.HH.Thermal.SH.Solids.WH.Solids.NoSolar.Solids</t>
  </si>
  <si>
    <t>FEC.ktoe.LU.Res.HH.Thermal.SH.Solids.WH.LPG.NoSolar.LPG</t>
  </si>
  <si>
    <t>FEC.ktoe.LU.Res.HH.Thermal.SH.Solids.WH.LPG.Solar</t>
  </si>
  <si>
    <t>FEC.ktoe.LU.Res.HH.Thermal.SH.Solids.WH.LPG.Solar.LPG</t>
  </si>
  <si>
    <t>FEC.ktoe.LU.Res.HH.Thermal.SH.Solids.WH.LPG.Solar.Solar</t>
  </si>
  <si>
    <t>FEC.ktoe.LU.Res.HH.Thermal.SH.Solids.WH.Elc.NoSolar.Elec</t>
  </si>
  <si>
    <t>FEC.ktoe.LU.Res.HH.Thermal.SH.Solids.WH.Elc.Solar</t>
  </si>
  <si>
    <t>FEC.ktoe.LU.Res.HH.Thermal.SH.Solids.WH.Elc.Solar.Elec</t>
  </si>
  <si>
    <t>FEC.ktoe.LU.Res.HH.Thermal.SH.Solids.WH.Elc.Solar.Solar</t>
  </si>
  <si>
    <t>FEC.ktoe.LU.Res.HH.Thermal.SH.Solids.CO</t>
  </si>
  <si>
    <t>FEC.ktoe.LU.Res.HH.Thermal.SH.Solids.CO.Solids.Solids</t>
  </si>
  <si>
    <t>FEC.ktoe.LU.Res.HH.Thermal.SH.Solids.CO.LPG.LPG</t>
  </si>
  <si>
    <t>FEC.ktoe.LU.Res.HH.Thermal.SH.Solids.CO.Elc.Elec</t>
  </si>
  <si>
    <t>FEC.ktoe.LU.Res.HH.Thermal.SH.LPG</t>
  </si>
  <si>
    <t>FEC.ktoe.LU.Res.HH.Thermal.SH.LPG.SH</t>
  </si>
  <si>
    <t>FEC.ktoe.LU.Res.HH.Thermal.SH.LPG.SH.LPG</t>
  </si>
  <si>
    <t>FEC.ktoe.LU.Res.HH.Thermal.SH.LPG.SH.Elec</t>
  </si>
  <si>
    <t>FEC.ktoe.LU.Res.HH.Thermal.SH.LPG.SC</t>
  </si>
  <si>
    <t>FEC.ktoe.LU.Res.HH.Thermal.SH.LPG.SC.AC.Elec</t>
  </si>
  <si>
    <t>FEC.ktoe.LU.Res.HH.Thermal.SH.LPG.WH</t>
  </si>
  <si>
    <t>FEC.ktoe.LU.Res.HH.Thermal.SH.LPG.WH.LPG.NoSolar.LPG</t>
  </si>
  <si>
    <t>FEC.ktoe.LU.Res.HH.Thermal.SH.LPG.WH.LPG.Solar</t>
  </si>
  <si>
    <t>FEC.ktoe.LU.Res.HH.Thermal.SH.LPG.WH.LPG.Solar.LPG</t>
  </si>
  <si>
    <t>FEC.ktoe.LU.Res.HH.Thermal.SH.LPG.WH.LPG.Solar.Solar</t>
  </si>
  <si>
    <t>FEC.ktoe.LU.Res.HH.Thermal.SH.LPG.WH.Elc.NoSolar.Elec</t>
  </si>
  <si>
    <t>FEC.ktoe.LU.Res.HH.Thermal.SH.LPG.WH.Elc.Solar</t>
  </si>
  <si>
    <t>FEC.ktoe.LU.Res.HH.Thermal.SH.LPG.WH.Elc.Solar.Elec</t>
  </si>
  <si>
    <t>FEC.ktoe.LU.Res.HH.Thermal.SH.LPG.WH.Elc.Solar.Solar</t>
  </si>
  <si>
    <t>FEC.ktoe.LU.Res.HH.Thermal.SH.LPG.CO</t>
  </si>
  <si>
    <t>FEC.ktoe.LU.Res.HH.Thermal.SH.LPG.CO.LPG.LPG</t>
  </si>
  <si>
    <t>FEC.ktoe.LU.Res.HH.Thermal.SH.LPG.CO.Elc.Elec</t>
  </si>
  <si>
    <t>FEC.ktoe.LU.Res.HH.Thermal.SH.Oil</t>
  </si>
  <si>
    <t>FEC.ktoe.LU.Res.HH.Thermal.SH.Oil.SH</t>
  </si>
  <si>
    <t>FEC.ktoe.LU.Res.HH.Thermal.SH.Oil.SH.Oil</t>
  </si>
  <si>
    <t>FEC.ktoe.LU.Res.HH.Thermal.SH.Oil.SH.Elec</t>
  </si>
  <si>
    <t>FEC.ktoe.LU.Res.HH.Thermal.SH.Oil.SC</t>
  </si>
  <si>
    <t>FEC.ktoe.LU.Res.HH.Thermal.SH.Oil.SC.AC.Elec</t>
  </si>
  <si>
    <t>FEC.ktoe.LU.Res.HH.Thermal.SH.Oil.WH</t>
  </si>
  <si>
    <t>FEC.ktoe.LU.Res.HH.Thermal.SH.Oil.WH.Oil.NoSolar.Oil</t>
  </si>
  <si>
    <t>FEC.ktoe.LU.Res.HH.Thermal.SH.Oil.WH.Oil.Solar</t>
  </si>
  <si>
    <t>FEC.ktoe.LU.Res.HH.Thermal.SH.Oil.WH.Oil.Solar.Oil</t>
  </si>
  <si>
    <t>FEC.ktoe.LU.Res.HH.Thermal.SH.Oil.WH.Oil.Solar.Solar</t>
  </si>
  <si>
    <t>FEC.ktoe.LU.Res.HH.Thermal.SH.Oil.WH.Elc.NoSolar.Elec</t>
  </si>
  <si>
    <t>FEC.ktoe.LU.Res.HH.Thermal.SH.Oil.WH.Elc.Solar</t>
  </si>
  <si>
    <t>FEC.ktoe.LU.Res.HH.Thermal.SH.Oil.WH.Elc.Solar.Elec</t>
  </si>
  <si>
    <t>FEC.ktoe.LU.Res.HH.Thermal.SH.Oil.WH.Elc.Solar.Solar</t>
  </si>
  <si>
    <t>FEC.ktoe.LU.Res.HH.Thermal.SH.Oil.CO</t>
  </si>
  <si>
    <t>FEC.ktoe.LU.Res.HH.Thermal.SH.Oil.CO.LPG.LPG</t>
  </si>
  <si>
    <t>FEC.ktoe.LU.Res.HH.Thermal.SH.Oil.CO.Elc.Elec</t>
  </si>
  <si>
    <t>FEC.ktoe.LU.Res.HH.Thermal.SH.Gas</t>
  </si>
  <si>
    <t>FEC.ktoe.LU.Res.HH.Thermal.SH.Gas.SH</t>
  </si>
  <si>
    <t>FEC.ktoe.LU.Res.HH.Thermal.SH.Gas.SH.Gas</t>
  </si>
  <si>
    <t>FEC.ktoe.LU.Res.HH.Thermal.SH.Gas.SH.Elec</t>
  </si>
  <si>
    <t>FEC.ktoe.LU.Res.HH.Thermal.SH.Gas.SC</t>
  </si>
  <si>
    <t>FEC.ktoe.LU.Res.HH.Thermal.SH.Gas.SC.AC.Elec</t>
  </si>
  <si>
    <t>FEC.ktoe.LU.Res.HH.Thermal.SH.Gas.WH</t>
  </si>
  <si>
    <t>FEC.ktoe.LU.Res.HH.Thermal.SH.Gas.WH.Gas.NoSolar.Gas</t>
  </si>
  <si>
    <t>FEC.ktoe.LU.Res.HH.Thermal.SH.Gas.WH.Gas.Solar</t>
  </si>
  <si>
    <t>FEC.ktoe.LU.Res.HH.Thermal.SH.Gas.WH.Gas.Solar.Gas</t>
  </si>
  <si>
    <t>FEC.ktoe.LU.Res.HH.Thermal.SH.Gas.WH.Gas.Solar.Solar</t>
  </si>
  <si>
    <t>FEC.ktoe.LU.Res.HH.Thermal.SH.Gas.WH.Elc.NoSolar.Elec</t>
  </si>
  <si>
    <t>FEC.ktoe.LU.Res.HH.Thermal.SH.Gas.WH.Elc.Solar</t>
  </si>
  <si>
    <t>FEC.ktoe.LU.Res.HH.Thermal.SH.Gas.WH.Elc.Solar.Elec</t>
  </si>
  <si>
    <t>FEC.ktoe.LU.Res.HH.Thermal.SH.Gas.WH.Elc.Solar.Solar</t>
  </si>
  <si>
    <t>FEC.ktoe.LU.Res.HH.Thermal.SH.Gas.CO</t>
  </si>
  <si>
    <t>FEC.ktoe.LU.Res.HH.Thermal.SH.Gas.CO.Gas.Gas</t>
  </si>
  <si>
    <t>FEC.ktoe.LU.Res.HH.Thermal.SH.Gas.CO.Elc.Elec</t>
  </si>
  <si>
    <t>FEC.ktoe.LU.Res.HH.Thermal.SH.Biomass</t>
  </si>
  <si>
    <t>FEC.ktoe.LU.Res.HH.Thermal.SH.Biomass.SH</t>
  </si>
  <si>
    <t>FEC.ktoe.LU.Res.HH.Thermal.SH.Biomass.SH.Biomass</t>
  </si>
  <si>
    <t>FEC.ktoe.LU.Res.HH.Thermal.SH.Biomass.SH.Elec</t>
  </si>
  <si>
    <t>FEC.ktoe.LU.Res.HH.Thermal.SH.Biomass.SC</t>
  </si>
  <si>
    <t>FEC.ktoe.LU.Res.HH.Thermal.SH.Biomass.SC.AC.Elec</t>
  </si>
  <si>
    <t>FEC.ktoe.LU.Res.HH.Thermal.SH.Biomass.WH</t>
  </si>
  <si>
    <t>FEC.ktoe.LU.Res.HH.Thermal.SH.Biomass.WH.Biomass.NoSolar.Biomass</t>
  </si>
  <si>
    <t>FEC.ktoe.LU.Res.HH.Thermal.SH.Biomass.WH.Biomass.Solar</t>
  </si>
  <si>
    <t>FEC.ktoe.LU.Res.HH.Thermal.SH.Biomass.WH.Biomass.Solar.Biomass</t>
  </si>
  <si>
    <t>FEC.ktoe.LU.Res.HH.Thermal.SH.Biomass.WH.Biomass.Solar.Solar</t>
  </si>
  <si>
    <t>FEC.ktoe.LU.Res.HH.Thermal.SH.Biomass.WH.LPG.NoSolar.LPG</t>
  </si>
  <si>
    <t>FEC.ktoe.LU.Res.HH.Thermal.SH.Biomass.WH.LPG.Solar</t>
  </si>
  <si>
    <t>FEC.ktoe.LU.Res.HH.Thermal.SH.Biomass.WH.LPG.Solar.LPG</t>
  </si>
  <si>
    <t>FEC.ktoe.LU.Res.HH.Thermal.SH.Biomass.WH.LPG.Solar.Solar</t>
  </si>
  <si>
    <t>FEC.ktoe.LU.Res.HH.Thermal.SH.Biomass.WH.Elc.NoSolar.Elec</t>
  </si>
  <si>
    <t>FEC.ktoe.LU.Res.HH.Thermal.SH.Biomass.WH.Elc.Solar</t>
  </si>
  <si>
    <t>FEC.ktoe.LU.Res.HH.Thermal.SH.Biomass.WH.Elc.Solar.Elec</t>
  </si>
  <si>
    <t>FEC.ktoe.LU.Res.HH.Thermal.SH.Biomass.WH.Elc.Solar.Solar</t>
  </si>
  <si>
    <t>FEC.ktoe.LU.Res.HH.Thermal.SH.Biomass.CO</t>
  </si>
  <si>
    <t>FEC.ktoe.LU.Res.HH.Thermal.SH.Biomass.CO.Biomass.Biomass</t>
  </si>
  <si>
    <t>FEC.ktoe.LU.Res.HH.Thermal.SH.Biomass.CO.LPG.LPG</t>
  </si>
  <si>
    <t>FEC.ktoe.LU.Res.HH.Thermal.SH.Biomass.CO.Elc.Elec</t>
  </si>
  <si>
    <t>FEC.ktoe.LU.Res.HH.Thermal.SH.Geo</t>
  </si>
  <si>
    <t>FEC.ktoe.LU.Res.HH.Thermal.SH.Geo.SH</t>
  </si>
  <si>
    <t>FEC.ktoe.LU.Res.HH.Thermal.SH.Geo.SH.Geo</t>
  </si>
  <si>
    <t>FEC.ktoe.LU.Res.HH.Thermal.SH.Geo.SH.Elec</t>
  </si>
  <si>
    <t>FEC.ktoe.LU.Res.HH.Thermal.SH.Geo.SC</t>
  </si>
  <si>
    <t>FEC.ktoe.LU.Res.HH.Thermal.SH.Geo.SC.AC.Elec</t>
  </si>
  <si>
    <t>FEC.ktoe.LU.Res.HH.Thermal.SH.Geo.WH</t>
  </si>
  <si>
    <t>FEC.ktoe.LU.Res.HH.Thermal.SH.Geo.WH.Geo.NoSolar.Geo</t>
  </si>
  <si>
    <t>FEC.ktoe.LU.Res.HH.Thermal.SH.Geo.WH.Geo.Solar</t>
  </si>
  <si>
    <t>FEC.ktoe.LU.Res.HH.Thermal.SH.Geo.WH.Geo.Solar.Geo</t>
  </si>
  <si>
    <t>FEC.ktoe.LU.Res.HH.Thermal.SH.Geo.WH.Geo.Solar.Solar</t>
  </si>
  <si>
    <t>FEC.ktoe.LU.Res.HH.Thermal.SH.Geo.WH.Elc.NoSolar.Elec</t>
  </si>
  <si>
    <t>FEC.ktoe.LU.Res.HH.Thermal.SH.Geo.WH.Elc.Solar</t>
  </si>
  <si>
    <t>FEC.ktoe.LU.Res.HH.Thermal.SH.Geo.WH.Elc.Solar.Elec</t>
  </si>
  <si>
    <t>FEC.ktoe.LU.Res.HH.Thermal.SH.Geo.WH.Elc.Solar.Solar</t>
  </si>
  <si>
    <t>FEC.ktoe.LU.Res.HH.Thermal.SH.Geo.CO</t>
  </si>
  <si>
    <t>FEC.ktoe.LU.Res.HH.Thermal.SH.Geo.CO.LPG.LPG</t>
  </si>
  <si>
    <t>FEC.ktoe.LU.Res.HH.Thermal.SH.Geo.CO.Elc.Elec</t>
  </si>
  <si>
    <t>FEC.ktoe.LU.Res.HH.Thermal.SH.DistrHeat</t>
  </si>
  <si>
    <t>FEC.ktoe.LU.Res.HH.Thermal.SH.DistrHeat.SH</t>
  </si>
  <si>
    <t>FEC.ktoe.LU.Res.HH.Thermal.SH.DistrHeat.SH.Steam_Distr</t>
  </si>
  <si>
    <t>FEC.ktoe.LU.Res.HH.Thermal.SH.DistrHeat.SH.Elec</t>
  </si>
  <si>
    <t>FEC.ktoe.LU.Res.HH.Thermal.SH.DistrHeat.SC</t>
  </si>
  <si>
    <t>FEC.ktoe.LU.Res.HH.Thermal.SH.DistrHeat.SC.AC.Elec</t>
  </si>
  <si>
    <t>FEC.ktoe.LU.Res.HH.Thermal.SH.DistrHeat.WH</t>
  </si>
  <si>
    <t>FEC.ktoe.LU.Res.HH.Thermal.SH.DistrHeat.WH.DistrHeat.NoSolar.Steam_Distr</t>
  </si>
  <si>
    <t>FEC.ktoe.LU.Res.HH.Thermal.SH.DistrHeat.WH.DistrHeat.Solar</t>
  </si>
  <si>
    <t>FEC.ktoe.LU.Res.HH.Thermal.SH.DistrHeat.WH.DistrHeat.Solar.Steam_Distr</t>
  </si>
  <si>
    <t>FEC.ktoe.LU.Res.HH.Thermal.SH.DistrHeat.WH.DistrHeat.Solar.Solar</t>
  </si>
  <si>
    <t>FEC.ktoe.LU.Res.HH.Thermal.SH.DistrHeat.WH.Elc.NoSolar.Elec</t>
  </si>
  <si>
    <t>FEC.ktoe.LU.Res.HH.Thermal.SH.DistrHeat.WH.Elc.Solar</t>
  </si>
  <si>
    <t>FEC.ktoe.LU.Res.HH.Thermal.SH.DistrHeat.WH.Elc.Solar.Elec</t>
  </si>
  <si>
    <t>FEC.ktoe.LU.Res.HH.Thermal.SH.DistrHeat.WH.Elc.Solar.Solar</t>
  </si>
  <si>
    <t>FEC.ktoe.LU.Res.HH.Thermal.SH.DistrHeat.CO</t>
  </si>
  <si>
    <t>FEC.ktoe.LU.Res.HH.Thermal.SH.DistrHeat.CO.LPG.LPG</t>
  </si>
  <si>
    <t>FEC.ktoe.LU.Res.HH.Thermal.SH.DistrHeat.CO.Elc.Elec</t>
  </si>
  <si>
    <t>FEC.ktoe.LU.Res.HH.Thermal.SH.AdvElc</t>
  </si>
  <si>
    <t>FEC.ktoe.LU.Res.HH.Thermal.SH.AdvElc.SH</t>
  </si>
  <si>
    <t>FEC.ktoe.LU.Res.HH.Thermal.SH.AdvElc.SH.Elec</t>
  </si>
  <si>
    <t>FEC.ktoe.LU.Res.HH.Thermal.SH.AdvElc.SC</t>
  </si>
  <si>
    <t>FEC.ktoe.LU.Res.HH.Thermal.SH.AdvElc.SC.AC.Elec</t>
  </si>
  <si>
    <t>FEC.ktoe.LU.Res.HH.Thermal.SH.AdvElc.WH</t>
  </si>
  <si>
    <t>FEC.ktoe.LU.Res.HH.Thermal.SH.AdvElc.WH.LPG.NoSolar.LPG</t>
  </si>
  <si>
    <t>FEC.ktoe.LU.Res.HH.Thermal.SH.AdvElc.WH.LPG.Solar</t>
  </si>
  <si>
    <t>FEC.ktoe.LU.Res.HH.Thermal.SH.AdvElc.WH.LPG.Solar.LPG</t>
  </si>
  <si>
    <t>FEC.ktoe.LU.Res.HH.Thermal.SH.AdvElc.WH.LPG.Solar.Solar</t>
  </si>
  <si>
    <t>FEC.ktoe.LU.Res.HH.Thermal.SH.AdvElc.WH.Elc.NoSolar.Elec</t>
  </si>
  <si>
    <t>FEC.ktoe.LU.Res.HH.Thermal.SH.AdvElc.WH.Elc.Solar</t>
  </si>
  <si>
    <t>FEC.ktoe.LU.Res.HH.Thermal.SH.AdvElc.WH.Elc.Solar.Elec</t>
  </si>
  <si>
    <t>FEC.ktoe.LU.Res.HH.Thermal.SH.AdvElc.WH.Elc.Solar.Solar</t>
  </si>
  <si>
    <t>FEC.ktoe.LU.Res.HH.Thermal.SH.AdvElc.CO</t>
  </si>
  <si>
    <t>FEC.ktoe.LU.Res.HH.Thermal.SH.AdvElc.CO.LPG.LPG</t>
  </si>
  <si>
    <t>FEC.ktoe.LU.Res.HH.Thermal.SH.AdvElc.CO.Elc.Elec</t>
  </si>
  <si>
    <t>FEC.ktoe.LU.Res.HH.Thermal.SH.ConvElc</t>
  </si>
  <si>
    <t>FEC.ktoe.LU.Res.HH.Thermal.SH.ConvElc.SH</t>
  </si>
  <si>
    <t>FEC.ktoe.LU.Res.HH.Thermal.SH.ConvElc.SH.Elec</t>
  </si>
  <si>
    <t>FEC.ktoe.LU.Res.HH.Thermal.SH.ConvElc.SC</t>
  </si>
  <si>
    <t>FEC.ktoe.LU.Res.HH.Thermal.SH.ConvElc.SC.AC.Elec</t>
  </si>
  <si>
    <t>FEC.ktoe.LU.Res.HH.Thermal.SH.ConvElc.WH</t>
  </si>
  <si>
    <t>FEC.ktoe.LU.Res.HH.Thermal.SH.ConvElc.WH.LPG.NoSolar.LPG</t>
  </si>
  <si>
    <t>FEC.ktoe.LU.Res.HH.Thermal.SH.ConvElc.WH.LPG.Solar</t>
  </si>
  <si>
    <t>FEC.ktoe.LU.Res.HH.Thermal.SH.ConvElc.WH.LPG.Solar.LPG</t>
  </si>
  <si>
    <t>FEC.ktoe.LU.Res.HH.Thermal.SH.ConvElc.WH.LPG.Solar.Solar</t>
  </si>
  <si>
    <t>FEC.ktoe.LU.Res.HH.Thermal.SH.ConvElc.WH.Elc.NoSolar.Elec</t>
  </si>
  <si>
    <t>FEC.ktoe.LU.Res.HH.Thermal.SH.ConvElc.WH.Elc.Solar</t>
  </si>
  <si>
    <t>FEC.ktoe.LU.Res.HH.Thermal.SH.ConvElc.WH.Elc.Solar.Elec</t>
  </si>
  <si>
    <t>FEC.ktoe.LU.Res.HH.Thermal.SH.ConvElc.WH.Elc.Solar.Solar</t>
  </si>
  <si>
    <t>FEC.ktoe.LU.Res.HH.Thermal.SH.ConvElc.CO</t>
  </si>
  <si>
    <t>FEC.ktoe.LU.Res.HH.Thermal.SH.ConvElc.CO.LPG.LPG</t>
  </si>
  <si>
    <t>FEC.ktoe.LU.Res.HH.Thermal.SH.ConvElc.CO.Elc.Elec</t>
  </si>
  <si>
    <t>LU - Thermal energy service (detailed structure)</t>
  </si>
  <si>
    <t>TES.ktoe.LU.Res.HH.Thermal.SH.Solids</t>
  </si>
  <si>
    <t>TES.ktoe.LU.Res.HH.Thermal.SH.Solids.SH</t>
  </si>
  <si>
    <t>TES.ktoe.LU.Res.HH.Thermal.SH.Solids.SH.Solids</t>
  </si>
  <si>
    <t>TES.ktoe.LU.Res.HH.Thermal.SH.Solids.SH.Elec</t>
  </si>
  <si>
    <t>TES.ktoe.LU.Res.HH.Thermal.SH.Solids.SC</t>
  </si>
  <si>
    <t>TES.ktoe.LU.Res.HH.Thermal.SH.Solids.SC.AC.Elec</t>
  </si>
  <si>
    <t>TES.ktoe.LU.Res.HH.Thermal.SH.Solids.WH</t>
  </si>
  <si>
    <t>TES.ktoe.LU.Res.HH.Thermal.SH.Solids.WH.Solids.NoSolar.Solids</t>
  </si>
  <si>
    <t>TES.ktoe.LU.Res.HH.Thermal.SH.Solids.WH.LPG.NoSolar.LPG</t>
  </si>
  <si>
    <t>TES.ktoe.LU.Res.HH.Thermal.SH.Solids.WH.LPG.Solar</t>
  </si>
  <si>
    <t>TES.ktoe.LU.Res.HH.Thermal.SH.Solids.WH.LPG.Solar.LPG</t>
  </si>
  <si>
    <t>TES.ktoe.LU.Res.HH.Thermal.SH.Solids.WH.LPG.Solar.Solar</t>
  </si>
  <si>
    <t>TES.ktoe.LU.Res.HH.Thermal.SH.Solids.WH.Elc.NoSolar.Elec</t>
  </si>
  <si>
    <t>TES.ktoe.LU.Res.HH.Thermal.SH.Solids.WH.Elc.Solar</t>
  </si>
  <si>
    <t>TES.ktoe.LU.Res.HH.Thermal.SH.Solids.WH.Elc.Solar.Elec</t>
  </si>
  <si>
    <t>TES.ktoe.LU.Res.HH.Thermal.SH.Solids.WH.Elc.Solar.Solar</t>
  </si>
  <si>
    <t>TES.ktoe.LU.Res.HH.Thermal.SH.Solids.CO</t>
  </si>
  <si>
    <t>TES.ktoe.LU.Res.HH.Thermal.SH.Solids.CO.Solids.Solids</t>
  </si>
  <si>
    <t>TES.ktoe.LU.Res.HH.Thermal.SH.Solids.CO.LPG.LPG</t>
  </si>
  <si>
    <t>TES.ktoe.LU.Res.HH.Thermal.SH.Solids.CO.Elc.Elec</t>
  </si>
  <si>
    <t>TES.ktoe.LU.Res.HH.Thermal.SH.LPG</t>
  </si>
  <si>
    <t>TES.ktoe.LU.Res.HH.Thermal.SH.LPG.SH</t>
  </si>
  <si>
    <t>TES.ktoe.LU.Res.HH.Thermal.SH.LPG.SH.LPG</t>
  </si>
  <si>
    <t>TES.ktoe.LU.Res.HH.Thermal.SH.LPG.SH.Elec</t>
  </si>
  <si>
    <t>TES.ktoe.LU.Res.HH.Thermal.SH.LPG.SC</t>
  </si>
  <si>
    <t>TES.ktoe.LU.Res.HH.Thermal.SH.LPG.SC.AC.Elec</t>
  </si>
  <si>
    <t>TES.ktoe.LU.Res.HH.Thermal.SH.LPG.WH</t>
  </si>
  <si>
    <t>TES.ktoe.LU.Res.HH.Thermal.SH.LPG.WH.LPG.NoSolar.LPG</t>
  </si>
  <si>
    <t>TES.ktoe.LU.Res.HH.Thermal.SH.LPG.WH.LPG.Solar</t>
  </si>
  <si>
    <t>TES.ktoe.LU.Res.HH.Thermal.SH.LPG.WH.LPG.Solar.LPG</t>
  </si>
  <si>
    <t>TES.ktoe.LU.Res.HH.Thermal.SH.LPG.WH.LPG.Solar.Solar</t>
  </si>
  <si>
    <t>TES.ktoe.LU.Res.HH.Thermal.SH.LPG.WH.Elc.NoSolar.Elec</t>
  </si>
  <si>
    <t>TES.ktoe.LU.Res.HH.Thermal.SH.LPG.WH.Elc.Solar</t>
  </si>
  <si>
    <t>TES.ktoe.LU.Res.HH.Thermal.SH.LPG.WH.Elc.Solar.Elec</t>
  </si>
  <si>
    <t>TES.ktoe.LU.Res.HH.Thermal.SH.LPG.WH.Elc.Solar.Solar</t>
  </si>
  <si>
    <t>TES.ktoe.LU.Res.HH.Thermal.SH.LPG.CO</t>
  </si>
  <si>
    <t>TES.ktoe.LU.Res.HH.Thermal.SH.LPG.CO.LPG.LPG</t>
  </si>
  <si>
    <t>TES.ktoe.LU.Res.HH.Thermal.SH.LPG.CO.Elc.Elec</t>
  </si>
  <si>
    <t>TES.ktoe.LU.Res.HH.Thermal.SH.Oil</t>
  </si>
  <si>
    <t>TES.ktoe.LU.Res.HH.Thermal.SH.Oil.SH</t>
  </si>
  <si>
    <t>TES.ktoe.LU.Res.HH.Thermal.SH.Oil.SH.Oil</t>
  </si>
  <si>
    <t>TES.ktoe.LU.Res.HH.Thermal.SH.Oil.SH.Elec</t>
  </si>
  <si>
    <t>TES.ktoe.LU.Res.HH.Thermal.SH.Oil.SC</t>
  </si>
  <si>
    <t>TES.ktoe.LU.Res.HH.Thermal.SH.Oil.SC.AC.Elec</t>
  </si>
  <si>
    <t>TES.ktoe.LU.Res.HH.Thermal.SH.Oil.WH</t>
  </si>
  <si>
    <t>TES.ktoe.LU.Res.HH.Thermal.SH.Oil.WH.Oil.NoSolar.Oil</t>
  </si>
  <si>
    <t>TES.ktoe.LU.Res.HH.Thermal.SH.Oil.WH.Oil.Solar</t>
  </si>
  <si>
    <t>TES.ktoe.LU.Res.HH.Thermal.SH.Oil.WH.Oil.Solar.Oil</t>
  </si>
  <si>
    <t>TES.ktoe.LU.Res.HH.Thermal.SH.Oil.WH.Oil.Solar.Solar</t>
  </si>
  <si>
    <t>TES.ktoe.LU.Res.HH.Thermal.SH.Oil.WH.Elc.NoSolar.Elec</t>
  </si>
  <si>
    <t>TES.ktoe.LU.Res.HH.Thermal.SH.Oil.WH.Elc.Solar</t>
  </si>
  <si>
    <t>TES.ktoe.LU.Res.HH.Thermal.SH.Oil.WH.Elc.Solar.Elec</t>
  </si>
  <si>
    <t>TES.ktoe.LU.Res.HH.Thermal.SH.Oil.WH.Elc.Solar.Solar</t>
  </si>
  <si>
    <t>TES.ktoe.LU.Res.HH.Thermal.SH.Oil.CO</t>
  </si>
  <si>
    <t>TES.ktoe.LU.Res.HH.Thermal.SH.Oil.CO.LPG.LPG</t>
  </si>
  <si>
    <t>TES.ktoe.LU.Res.HH.Thermal.SH.Oil.CO.Elc.Elec</t>
  </si>
  <si>
    <t>TES.ktoe.LU.Res.HH.Thermal.SH.Gas</t>
  </si>
  <si>
    <t>TES.ktoe.LU.Res.HH.Thermal.SH.Gas.SH</t>
  </si>
  <si>
    <t>TES.ktoe.LU.Res.HH.Thermal.SH.Gas.SH.Gas</t>
  </si>
  <si>
    <t>TES.ktoe.LU.Res.HH.Thermal.SH.Gas.SH.Elec</t>
  </si>
  <si>
    <t>TES.ktoe.LU.Res.HH.Thermal.SH.Gas.SC</t>
  </si>
  <si>
    <t>TES.ktoe.LU.Res.HH.Thermal.SH.Gas.SC.AC.Elec</t>
  </si>
  <si>
    <t>TES.ktoe.LU.Res.HH.Thermal.SH.Gas.WH</t>
  </si>
  <si>
    <t>TES.ktoe.LU.Res.HH.Thermal.SH.Gas.WH.Gas.NoSolar.Gas</t>
  </si>
  <si>
    <t>TES.ktoe.LU.Res.HH.Thermal.SH.Gas.WH.Gas.Solar</t>
  </si>
  <si>
    <t>TES.ktoe.LU.Res.HH.Thermal.SH.Gas.WH.Gas.Solar.Gas</t>
  </si>
  <si>
    <t>TES.ktoe.LU.Res.HH.Thermal.SH.Gas.WH.Gas.Solar.Solar</t>
  </si>
  <si>
    <t>TES.ktoe.LU.Res.HH.Thermal.SH.Gas.WH.Elc.NoSolar.Elec</t>
  </si>
  <si>
    <t>TES.ktoe.LU.Res.HH.Thermal.SH.Gas.WH.Elc.Solar</t>
  </si>
  <si>
    <t>TES.ktoe.LU.Res.HH.Thermal.SH.Gas.WH.Elc.Solar.Elec</t>
  </si>
  <si>
    <t>TES.ktoe.LU.Res.HH.Thermal.SH.Gas.WH.Elc.Solar.Solar</t>
  </si>
  <si>
    <t>TES.ktoe.LU.Res.HH.Thermal.SH.Gas.CO</t>
  </si>
  <si>
    <t>TES.ktoe.LU.Res.HH.Thermal.SH.Gas.CO.Gas.Gas</t>
  </si>
  <si>
    <t>TES.ktoe.LU.Res.HH.Thermal.SH.Gas.CO.Elc.Elec</t>
  </si>
  <si>
    <t>TES.ktoe.LU.Res.HH.Thermal.SH.Biomass</t>
  </si>
  <si>
    <t>TES.ktoe.LU.Res.HH.Thermal.SH.Biomass.SH</t>
  </si>
  <si>
    <t>TES.ktoe.LU.Res.HH.Thermal.SH.Biomass.SH.Biomass</t>
  </si>
  <si>
    <t>TES.ktoe.LU.Res.HH.Thermal.SH.Biomass.SH.Elec</t>
  </si>
  <si>
    <t>TES.ktoe.LU.Res.HH.Thermal.SH.Biomass.SC</t>
  </si>
  <si>
    <t>TES.ktoe.LU.Res.HH.Thermal.SH.Biomass.SC.AC.Elec</t>
  </si>
  <si>
    <t>TES.ktoe.LU.Res.HH.Thermal.SH.Biomass.WH</t>
  </si>
  <si>
    <t>TES.ktoe.LU.Res.HH.Thermal.SH.Biomass.WH.Biomass.NoSolar.Biomass</t>
  </si>
  <si>
    <t>TES.ktoe.LU.Res.HH.Thermal.SH.Biomass.WH.Biomass.Solar</t>
  </si>
  <si>
    <t>TES.ktoe.LU.Res.HH.Thermal.SH.Biomass.WH.Biomass.Solar.Biomass</t>
  </si>
  <si>
    <t>TES.ktoe.LU.Res.HH.Thermal.SH.Biomass.WH.Biomass.Solar.Solar</t>
  </si>
  <si>
    <t>TES.ktoe.LU.Res.HH.Thermal.SH.Biomass.WH.LPG.NoSolar.LPG</t>
  </si>
  <si>
    <t>TES.ktoe.LU.Res.HH.Thermal.SH.Biomass.WH.LPG.Solar</t>
  </si>
  <si>
    <t>TES.ktoe.LU.Res.HH.Thermal.SH.Biomass.WH.LPG.Solar.LPG</t>
  </si>
  <si>
    <t>TES.ktoe.LU.Res.HH.Thermal.SH.Biomass.WH.LPG.Solar.Solar</t>
  </si>
  <si>
    <t>TES.ktoe.LU.Res.HH.Thermal.SH.Biomass.WH.Elc.NoSolar.Elec</t>
  </si>
  <si>
    <t>TES.ktoe.LU.Res.HH.Thermal.SH.Biomass.WH.Elc.Solar</t>
  </si>
  <si>
    <t>TES.ktoe.LU.Res.HH.Thermal.SH.Biomass.WH.Elc.Solar.Elec</t>
  </si>
  <si>
    <t>TES.ktoe.LU.Res.HH.Thermal.SH.Biomass.WH.Elc.Solar.Solar</t>
  </si>
  <si>
    <t>TES.ktoe.LU.Res.HH.Thermal.SH.Biomass.CO</t>
  </si>
  <si>
    <t>TES.ktoe.LU.Res.HH.Thermal.SH.Biomass.CO.Biomass.Biomass</t>
  </si>
  <si>
    <t>TES.ktoe.LU.Res.HH.Thermal.SH.Biomass.CO.LPG.LPG</t>
  </si>
  <si>
    <t>TES.ktoe.LU.Res.HH.Thermal.SH.Biomass.CO.Elc.Elec</t>
  </si>
  <si>
    <t>TES.ktoe.LU.Res.HH.Thermal.SH.Geo</t>
  </si>
  <si>
    <t>TES.ktoe.LU.Res.HH.Thermal.SH.Geo.SH</t>
  </si>
  <si>
    <t>TES.ktoe.LU.Res.HH.Thermal.SH.Geo.SH.Geo</t>
  </si>
  <si>
    <t>TES.ktoe.LU.Res.HH.Thermal.SH.Geo.SH.Elec</t>
  </si>
  <si>
    <t>TES.ktoe.LU.Res.HH.Thermal.SH.Geo.SC</t>
  </si>
  <si>
    <t>TES.ktoe.LU.Res.HH.Thermal.SH.Geo.SC.AC.Elec</t>
  </si>
  <si>
    <t>TES.ktoe.LU.Res.HH.Thermal.SH.Geo.WH</t>
  </si>
  <si>
    <t>TES.ktoe.LU.Res.HH.Thermal.SH.Geo.WH.Geo.NoSolar.Geo</t>
  </si>
  <si>
    <t>TES.ktoe.LU.Res.HH.Thermal.SH.Geo.WH.Geo.Solar</t>
  </si>
  <si>
    <t>TES.ktoe.LU.Res.HH.Thermal.SH.Geo.WH.Geo.Solar.Geo</t>
  </si>
  <si>
    <t>TES.ktoe.LU.Res.HH.Thermal.SH.Geo.WH.Geo.Solar.Solar</t>
  </si>
  <si>
    <t>TES.ktoe.LU.Res.HH.Thermal.SH.Geo.WH.Elc.NoSolar.Elec</t>
  </si>
  <si>
    <t>TES.ktoe.LU.Res.HH.Thermal.SH.Geo.WH.Elc.Solar</t>
  </si>
  <si>
    <t>TES.ktoe.LU.Res.HH.Thermal.SH.Geo.WH.Elc.Solar.Elec</t>
  </si>
  <si>
    <t>TES.ktoe.LU.Res.HH.Thermal.SH.Geo.WH.Elc.Solar.Solar</t>
  </si>
  <si>
    <t>TES.ktoe.LU.Res.HH.Thermal.SH.Geo.CO</t>
  </si>
  <si>
    <t>TES.ktoe.LU.Res.HH.Thermal.SH.Geo.CO.LPG.LPG</t>
  </si>
  <si>
    <t>TES.ktoe.LU.Res.HH.Thermal.SH.Geo.CO.Elc.Elec</t>
  </si>
  <si>
    <t>TES.ktoe.LU.Res.HH.Thermal.SH.DistrHeat</t>
  </si>
  <si>
    <t>TES.ktoe.LU.Res.HH.Thermal.SH.DistrHeat.SH</t>
  </si>
  <si>
    <t>TES.ktoe.LU.Res.HH.Thermal.SH.DistrHeat.SH.Steam_Distr</t>
  </si>
  <si>
    <t>TES.ktoe.LU.Res.HH.Thermal.SH.DistrHeat.SH.Elec</t>
  </si>
  <si>
    <t>TES.ktoe.LU.Res.HH.Thermal.SH.DistrHeat.SC</t>
  </si>
  <si>
    <t>TES.ktoe.LU.Res.HH.Thermal.SH.DistrHeat.SC.AC.Elec</t>
  </si>
  <si>
    <t>TES.ktoe.LU.Res.HH.Thermal.SH.DistrHeat.WH</t>
  </si>
  <si>
    <t>TES.ktoe.LU.Res.HH.Thermal.SH.DistrHeat.WH.DistrHeat.NoSolar.Steam_Distr</t>
  </si>
  <si>
    <t>TES.ktoe.LU.Res.HH.Thermal.SH.DistrHeat.WH.DistrHeat.Solar</t>
  </si>
  <si>
    <t>TES.ktoe.LU.Res.HH.Thermal.SH.DistrHeat.WH.DistrHeat.Solar.Steam_Distr</t>
  </si>
  <si>
    <t>TES.ktoe.LU.Res.HH.Thermal.SH.DistrHeat.WH.DistrHeat.Solar.Solar</t>
  </si>
  <si>
    <t>TES.ktoe.LU.Res.HH.Thermal.SH.DistrHeat.WH.Elc.NoSolar.Elec</t>
  </si>
  <si>
    <t>TES.ktoe.LU.Res.HH.Thermal.SH.DistrHeat.WH.Elc.Solar</t>
  </si>
  <si>
    <t>TES.ktoe.LU.Res.HH.Thermal.SH.DistrHeat.WH.Elc.Solar.Elec</t>
  </si>
  <si>
    <t>TES.ktoe.LU.Res.HH.Thermal.SH.DistrHeat.WH.Elc.Solar.Solar</t>
  </si>
  <si>
    <t>TES.ktoe.LU.Res.HH.Thermal.SH.DistrHeat.CO</t>
  </si>
  <si>
    <t>TES.ktoe.LU.Res.HH.Thermal.SH.DistrHeat.CO.LPG.LPG</t>
  </si>
  <si>
    <t>TES.ktoe.LU.Res.HH.Thermal.SH.DistrHeat.CO.Elc.Elec</t>
  </si>
  <si>
    <t>TES.ktoe.LU.Res.HH.Thermal.SH.AdvElc</t>
  </si>
  <si>
    <t>TES.ktoe.LU.Res.HH.Thermal.SH.AdvElc.SH</t>
  </si>
  <si>
    <t>TES.ktoe.LU.Res.HH.Thermal.SH.AdvElc.SH.Elec</t>
  </si>
  <si>
    <t>TES.ktoe.LU.Res.HH.Thermal.SH.AdvElc.SC</t>
  </si>
  <si>
    <t>TES.ktoe.LU.Res.HH.Thermal.SH.AdvElc.SC.AC.Elec</t>
  </si>
  <si>
    <t>TES.ktoe.LU.Res.HH.Thermal.SH.AdvElc.WH</t>
  </si>
  <si>
    <t>TES.ktoe.LU.Res.HH.Thermal.SH.AdvElc.WH.LPG.NoSolar.LPG</t>
  </si>
  <si>
    <t>TES.ktoe.LU.Res.HH.Thermal.SH.AdvElc.WH.LPG.Solar</t>
  </si>
  <si>
    <t>TES.ktoe.LU.Res.HH.Thermal.SH.AdvElc.WH.LPG.Solar.LPG</t>
  </si>
  <si>
    <t>TES.ktoe.LU.Res.HH.Thermal.SH.AdvElc.WH.LPG.Solar.Solar</t>
  </si>
  <si>
    <t>TES.ktoe.LU.Res.HH.Thermal.SH.AdvElc.WH.Elc.NoSolar.Elec</t>
  </si>
  <si>
    <t>TES.ktoe.LU.Res.HH.Thermal.SH.AdvElc.WH.Elc.Solar</t>
  </si>
  <si>
    <t>TES.ktoe.LU.Res.HH.Thermal.SH.AdvElc.WH.Elc.Solar.Elec</t>
  </si>
  <si>
    <t>TES.ktoe.LU.Res.HH.Thermal.SH.AdvElc.WH.Elc.Solar.Solar</t>
  </si>
  <si>
    <t>TES.ktoe.LU.Res.HH.Thermal.SH.AdvElc.CO</t>
  </si>
  <si>
    <t>TES.ktoe.LU.Res.HH.Thermal.SH.AdvElc.CO.LPG.LPG</t>
  </si>
  <si>
    <t>TES.ktoe.LU.Res.HH.Thermal.SH.AdvElc.CO.Elc.Elec</t>
  </si>
  <si>
    <t>TES.ktoe.LU.Res.HH.Thermal.SH.ConvElc</t>
  </si>
  <si>
    <t>TES.ktoe.LU.Res.HH.Thermal.SH.ConvElc.SH</t>
  </si>
  <si>
    <t>TES.ktoe.LU.Res.HH.Thermal.SH.ConvElc.SH.Elec</t>
  </si>
  <si>
    <t>TES.ktoe.LU.Res.HH.Thermal.SH.ConvElc.SC</t>
  </si>
  <si>
    <t>TES.ktoe.LU.Res.HH.Thermal.SH.ConvElc.SC.AC.Elec</t>
  </si>
  <si>
    <t>TES.ktoe.LU.Res.HH.Thermal.SH.ConvElc.WH</t>
  </si>
  <si>
    <t>TES.ktoe.LU.Res.HH.Thermal.SH.ConvElc.WH.LPG.NoSolar.LPG</t>
  </si>
  <si>
    <t>TES.ktoe.LU.Res.HH.Thermal.SH.ConvElc.WH.LPG.Solar</t>
  </si>
  <si>
    <t>TES.ktoe.LU.Res.HH.Thermal.SH.ConvElc.WH.LPG.Solar.LPG</t>
  </si>
  <si>
    <t>TES.ktoe.LU.Res.HH.Thermal.SH.ConvElc.WH.LPG.Solar.Solar</t>
  </si>
  <si>
    <t>TES.ktoe.LU.Res.HH.Thermal.SH.ConvElc.WH.Elc.NoSolar.Elec</t>
  </si>
  <si>
    <t>TES.ktoe.LU.Res.HH.Thermal.SH.ConvElc.WH.Elc.Solar</t>
  </si>
  <si>
    <t>TES.ktoe.LU.Res.HH.Thermal.SH.ConvElc.WH.Elc.Solar.Elec</t>
  </si>
  <si>
    <t>TES.ktoe.LU.Res.HH.Thermal.SH.ConvElc.WH.Elc.Solar.Solar</t>
  </si>
  <si>
    <t>TES.ktoe.LU.Res.HH.Thermal.SH.ConvElc.CO</t>
  </si>
  <si>
    <t>TES.ktoe.LU.Res.HH.Thermal.SH.ConvElc.CO.LPG.LPG</t>
  </si>
  <si>
    <t>TES.ktoe.LU.Res.HH.Thermal.SH.ConvElc.CO.Elc.Elec</t>
  </si>
  <si>
    <t>LU - System efficiency indicator (detailed structure)</t>
  </si>
  <si>
    <t>Eff.ratio.LU.Res.HH.Thermal.SH.Solids</t>
  </si>
  <si>
    <t>Eff.ratio.LU.Res.HH.Thermal.SH.Solids.SH</t>
  </si>
  <si>
    <t>Eff.ratio.LU.Res.HH.Thermal.SH.Solids.SH.Solids</t>
  </si>
  <si>
    <t>Eff.ratio.LU.Res.HH.Thermal.SH.Solids.SH.Elec</t>
  </si>
  <si>
    <t>Eff.ratio.LU.Res.HH.Thermal.SH.Solids.SC</t>
  </si>
  <si>
    <t>Eff.ratio.LU.Res.HH.Thermal.SH.Solids.SC.AC.Elec</t>
  </si>
  <si>
    <t>Eff.ratio.LU.Res.HH.Thermal.SH.Solids.WH</t>
  </si>
  <si>
    <t>Eff.ratio.LU.Res.HH.Thermal.SH.Solids.WH.Solids.NoSolar.Solids</t>
  </si>
  <si>
    <t>Eff.ratio.LU.Res.HH.Thermal.SH.Solids.WH.LPG.NoSolar.LPG</t>
  </si>
  <si>
    <t>Eff.ratio.LU.Res.HH.Thermal.SH.Solids.WH.LPG.Solar</t>
  </si>
  <si>
    <t>Eff.ratio.LU.Res.HH.Thermal.SH.Solids.WH.LPG.Solar.LPG</t>
  </si>
  <si>
    <t>Eff.ratio.LU.Res.HH.Thermal.SH.Solids.WH.LPG.Solar.Solar</t>
  </si>
  <si>
    <t>Eff.ratio.LU.Res.HH.Thermal.SH.Solids.WH.Elc.NoSolar.Elec</t>
  </si>
  <si>
    <t>Eff.ratio.LU.Res.HH.Thermal.SH.Solids.WH.Elc.Solar</t>
  </si>
  <si>
    <t>Eff.ratio.LU.Res.HH.Thermal.SH.Solids.WH.Elc.Solar.Elec</t>
  </si>
  <si>
    <t>Eff.ratio.LU.Res.HH.Thermal.SH.Solids.WH.Elc.Solar.Solar</t>
  </si>
  <si>
    <t>Eff.ratio.LU.Res.HH.Thermal.SH.Solids.CO</t>
  </si>
  <si>
    <t>Eff.ratio.LU.Res.HH.Thermal.SH.Solids.CO.Solids.Solids</t>
  </si>
  <si>
    <t>Eff.ratio.LU.Res.HH.Thermal.SH.Solids.CO.LPG.LPG</t>
  </si>
  <si>
    <t>Eff.ratio.LU.Res.HH.Thermal.SH.Solids.CO.Elc.Elec</t>
  </si>
  <si>
    <t>Eff.ratio.LU.Res.HH.Thermal.SH.LPG</t>
  </si>
  <si>
    <t>Eff.ratio.LU.Res.HH.Thermal.SH.LPG.SH</t>
  </si>
  <si>
    <t>Eff.ratio.LU.Res.HH.Thermal.SH.LPG.SH.LPG</t>
  </si>
  <si>
    <t>Eff.ratio.LU.Res.HH.Thermal.SH.LPG.SH.Elec</t>
  </si>
  <si>
    <t>Eff.ratio.LU.Res.HH.Thermal.SH.LPG.SC</t>
  </si>
  <si>
    <t>Eff.ratio.LU.Res.HH.Thermal.SH.LPG.SC.AC.Elec</t>
  </si>
  <si>
    <t>Eff.ratio.LU.Res.HH.Thermal.SH.LPG.WH</t>
  </si>
  <si>
    <t>Eff.ratio.LU.Res.HH.Thermal.SH.LPG.WH.LPG.NoSolar.LPG</t>
  </si>
  <si>
    <t>Eff.ratio.LU.Res.HH.Thermal.SH.LPG.WH.LPG.Solar</t>
  </si>
  <si>
    <t>Eff.ratio.LU.Res.HH.Thermal.SH.LPG.WH.LPG.Solar.LPG</t>
  </si>
  <si>
    <t>Eff.ratio.LU.Res.HH.Thermal.SH.LPG.WH.LPG.Solar.Solar</t>
  </si>
  <si>
    <t>Eff.ratio.LU.Res.HH.Thermal.SH.LPG.WH.Elc.NoSolar.Elec</t>
  </si>
  <si>
    <t>Eff.ratio.LU.Res.HH.Thermal.SH.LPG.WH.Elc.Solar</t>
  </si>
  <si>
    <t>Eff.ratio.LU.Res.HH.Thermal.SH.LPG.WH.Elc.Solar.Elec</t>
  </si>
  <si>
    <t>Eff.ratio.LU.Res.HH.Thermal.SH.LPG.WH.Elc.Solar.Solar</t>
  </si>
  <si>
    <t>Eff.ratio.LU.Res.HH.Thermal.SH.LPG.CO</t>
  </si>
  <si>
    <t>Eff.ratio.LU.Res.HH.Thermal.SH.LPG.CO.LPG.LPG</t>
  </si>
  <si>
    <t>Eff.ratio.LU.Res.HH.Thermal.SH.LPG.CO.Elc.Elec</t>
  </si>
  <si>
    <t>Eff.ratio.LU.Res.HH.Thermal.SH.Oil</t>
  </si>
  <si>
    <t>Eff.ratio.LU.Res.HH.Thermal.SH.Oil.SH</t>
  </si>
  <si>
    <t>Eff.ratio.LU.Res.HH.Thermal.SH.Oil.SH.Oil</t>
  </si>
  <si>
    <t>Eff.ratio.LU.Res.HH.Thermal.SH.Oil.SH.Elec</t>
  </si>
  <si>
    <t>Eff.ratio.LU.Res.HH.Thermal.SH.Oil.SC</t>
  </si>
  <si>
    <t>Eff.ratio.LU.Res.HH.Thermal.SH.Oil.SC.AC.Elec</t>
  </si>
  <si>
    <t>Eff.ratio.LU.Res.HH.Thermal.SH.Oil.WH</t>
  </si>
  <si>
    <t>Eff.ratio.LU.Res.HH.Thermal.SH.Oil.WH.Oil.NoSolar.Oil</t>
  </si>
  <si>
    <t>Eff.ratio.LU.Res.HH.Thermal.SH.Oil.WH.Oil.Solar</t>
  </si>
  <si>
    <t>Eff.ratio.LU.Res.HH.Thermal.SH.Oil.WH.Oil.Solar.Oil</t>
  </si>
  <si>
    <t>Eff.ratio.LU.Res.HH.Thermal.SH.Oil.WH.Oil.Solar.Solar</t>
  </si>
  <si>
    <t>Eff.ratio.LU.Res.HH.Thermal.SH.Oil.WH.Elc.NoSolar.Elec</t>
  </si>
  <si>
    <t>Eff.ratio.LU.Res.HH.Thermal.SH.Oil.WH.Elc.Solar</t>
  </si>
  <si>
    <t>Eff.ratio.LU.Res.HH.Thermal.SH.Oil.WH.Elc.Solar.Elec</t>
  </si>
  <si>
    <t>Eff.ratio.LU.Res.HH.Thermal.SH.Oil.WH.Elc.Solar.Solar</t>
  </si>
  <si>
    <t>Eff.ratio.LU.Res.HH.Thermal.SH.Oil.CO</t>
  </si>
  <si>
    <t>Eff.ratio.LU.Res.HH.Thermal.SH.Oil.CO.LPG.LPG</t>
  </si>
  <si>
    <t>Eff.ratio.LU.Res.HH.Thermal.SH.Oil.CO.Elc.Elec</t>
  </si>
  <si>
    <t>Eff.ratio.LU.Res.HH.Thermal.SH.Gas</t>
  </si>
  <si>
    <t>Eff.ratio.LU.Res.HH.Thermal.SH.Gas.SH</t>
  </si>
  <si>
    <t>Eff.ratio.LU.Res.HH.Thermal.SH.Gas.SH.Gas</t>
  </si>
  <si>
    <t>Eff.ratio.LU.Res.HH.Thermal.SH.Gas.SH.Elec</t>
  </si>
  <si>
    <t>Eff.ratio.LU.Res.HH.Thermal.SH.Gas.SC</t>
  </si>
  <si>
    <t>Eff.ratio.LU.Res.HH.Thermal.SH.Gas.SC.AC.Elec</t>
  </si>
  <si>
    <t>Eff.ratio.LU.Res.HH.Thermal.SH.Gas.WH</t>
  </si>
  <si>
    <t>Eff.ratio.LU.Res.HH.Thermal.SH.Gas.WH.Gas.NoSolar.Gas</t>
  </si>
  <si>
    <t>Eff.ratio.LU.Res.HH.Thermal.SH.Gas.WH.Gas.Solar</t>
  </si>
  <si>
    <t>Eff.ratio.LU.Res.HH.Thermal.SH.Gas.WH.Gas.Solar.Gas</t>
  </si>
  <si>
    <t>Eff.ratio.LU.Res.HH.Thermal.SH.Gas.WH.Gas.Solar.Solar</t>
  </si>
  <si>
    <t>Eff.ratio.LU.Res.HH.Thermal.SH.Gas.WH.Elc.NoSolar.Elec</t>
  </si>
  <si>
    <t>Eff.ratio.LU.Res.HH.Thermal.SH.Gas.WH.Elc.Solar</t>
  </si>
  <si>
    <t>Eff.ratio.LU.Res.HH.Thermal.SH.Gas.WH.Elc.Solar.Elec</t>
  </si>
  <si>
    <t>Eff.ratio.LU.Res.HH.Thermal.SH.Gas.WH.Elc.Solar.Solar</t>
  </si>
  <si>
    <t>Eff.ratio.LU.Res.HH.Thermal.SH.Gas.CO</t>
  </si>
  <si>
    <t>Eff.ratio.LU.Res.HH.Thermal.SH.Gas.CO.Gas.Gas</t>
  </si>
  <si>
    <t>Eff.ratio.LU.Res.HH.Thermal.SH.Gas.CO.Elc.Elec</t>
  </si>
  <si>
    <t>Eff.ratio.LU.Res.HH.Thermal.SH.Biomass</t>
  </si>
  <si>
    <t>Eff.ratio.LU.Res.HH.Thermal.SH.Biomass.SH</t>
  </si>
  <si>
    <t>Eff.ratio.LU.Res.HH.Thermal.SH.Biomass.SH.Biomass</t>
  </si>
  <si>
    <t>Eff.ratio.LU.Res.HH.Thermal.SH.Biomass.SH.Elec</t>
  </si>
  <si>
    <t>Eff.ratio.LU.Res.HH.Thermal.SH.Biomass.SC</t>
  </si>
  <si>
    <t>Eff.ratio.LU.Res.HH.Thermal.SH.Biomass.SC.AC.Elec</t>
  </si>
  <si>
    <t>Eff.ratio.LU.Res.HH.Thermal.SH.Biomass.WH</t>
  </si>
  <si>
    <t>Eff.ratio.LU.Res.HH.Thermal.SH.Biomass.WH.Biomass.NoSolar.Biomass</t>
  </si>
  <si>
    <t>Eff.ratio.LU.Res.HH.Thermal.SH.Biomass.WH.Biomass.Solar</t>
  </si>
  <si>
    <t>Eff.ratio.LU.Res.HH.Thermal.SH.Biomass.WH.Biomass.Solar.Biomass</t>
  </si>
  <si>
    <t>Eff.ratio.LU.Res.HH.Thermal.SH.Biomass.WH.Biomass.Solar.Solar</t>
  </si>
  <si>
    <t>Eff.ratio.LU.Res.HH.Thermal.SH.Biomass.WH.LPG.NoSolar.LPG</t>
  </si>
  <si>
    <t>Eff.ratio.LU.Res.HH.Thermal.SH.Biomass.WH.LPG.Solar</t>
  </si>
  <si>
    <t>Eff.ratio.LU.Res.HH.Thermal.SH.Biomass.WH.LPG.Solar.LPG</t>
  </si>
  <si>
    <t>Eff.ratio.LU.Res.HH.Thermal.SH.Biomass.WH.LPG.Solar.Solar</t>
  </si>
  <si>
    <t>Eff.ratio.LU.Res.HH.Thermal.SH.Biomass.WH.Elc.NoSolar.Elec</t>
  </si>
  <si>
    <t>Eff.ratio.LU.Res.HH.Thermal.SH.Biomass.WH.Elc.Solar</t>
  </si>
  <si>
    <t>Eff.ratio.LU.Res.HH.Thermal.SH.Biomass.WH.Elc.Solar.Elec</t>
  </si>
  <si>
    <t>Eff.ratio.LU.Res.HH.Thermal.SH.Biomass.WH.Elc.Solar.Solar</t>
  </si>
  <si>
    <t>Eff.ratio.LU.Res.HH.Thermal.SH.Biomass.CO</t>
  </si>
  <si>
    <t>Eff.ratio.LU.Res.HH.Thermal.SH.Biomass.CO.Biomass.Biomass</t>
  </si>
  <si>
    <t>Eff.ratio.LU.Res.HH.Thermal.SH.Biomass.CO.LPG.LPG</t>
  </si>
  <si>
    <t>Eff.ratio.LU.Res.HH.Thermal.SH.Biomass.CO.Elc.Elec</t>
  </si>
  <si>
    <t>Eff.ratio.LU.Res.HH.Thermal.SH.Geo</t>
  </si>
  <si>
    <t>Eff.ratio.LU.Res.HH.Thermal.SH.Geo.SH</t>
  </si>
  <si>
    <t>Eff.ratio.LU.Res.HH.Thermal.SH.Geo.SH.Geo</t>
  </si>
  <si>
    <t>Eff.ratio.LU.Res.HH.Thermal.SH.Geo.SH.Elec</t>
  </si>
  <si>
    <t>Eff.ratio.LU.Res.HH.Thermal.SH.Geo.SC</t>
  </si>
  <si>
    <t>Eff.ratio.LU.Res.HH.Thermal.SH.Geo.SC.AC.Elec</t>
  </si>
  <si>
    <t>Eff.ratio.LU.Res.HH.Thermal.SH.Geo.WH</t>
  </si>
  <si>
    <t>Eff.ratio.LU.Res.HH.Thermal.SH.Geo.WH.Geo.NoSolar.Geo</t>
  </si>
  <si>
    <t>Eff.ratio.LU.Res.HH.Thermal.SH.Geo.WH.Geo.Solar</t>
  </si>
  <si>
    <t>Eff.ratio.LU.Res.HH.Thermal.SH.Geo.WH.Geo.Solar.Geo</t>
  </si>
  <si>
    <t>Eff.ratio.LU.Res.HH.Thermal.SH.Geo.WH.Geo.Solar.Solar</t>
  </si>
  <si>
    <t>Eff.ratio.LU.Res.HH.Thermal.SH.Geo.WH.Elc.NoSolar.Elec</t>
  </si>
  <si>
    <t>Eff.ratio.LU.Res.HH.Thermal.SH.Geo.WH.Elc.Solar</t>
  </si>
  <si>
    <t>Eff.ratio.LU.Res.HH.Thermal.SH.Geo.WH.Elc.Solar.Elec</t>
  </si>
  <si>
    <t>Eff.ratio.LU.Res.HH.Thermal.SH.Geo.WH.Elc.Solar.Solar</t>
  </si>
  <si>
    <t>Eff.ratio.LU.Res.HH.Thermal.SH.Geo.CO</t>
  </si>
  <si>
    <t>Eff.ratio.LU.Res.HH.Thermal.SH.Geo.CO.LPG.LPG</t>
  </si>
  <si>
    <t>Eff.ratio.LU.Res.HH.Thermal.SH.Geo.CO.Elc.Elec</t>
  </si>
  <si>
    <t>Eff.ratio.LU.Res.HH.Thermal.SH.DistrHeat</t>
  </si>
  <si>
    <t>Eff.ratio.LU.Res.HH.Thermal.SH.DistrHeat.SH</t>
  </si>
  <si>
    <t>Eff.ratio.LU.Res.HH.Thermal.SH.DistrHeat.SH.Steam_Distr</t>
  </si>
  <si>
    <t>Eff.ratio.LU.Res.HH.Thermal.SH.DistrHeat.SH.Elec</t>
  </si>
  <si>
    <t>Eff.ratio.LU.Res.HH.Thermal.SH.DistrHeat.SC</t>
  </si>
  <si>
    <t>Eff.ratio.LU.Res.HH.Thermal.SH.DistrHeat.SC.AC.Elec</t>
  </si>
  <si>
    <t>Eff.ratio.LU.Res.HH.Thermal.SH.DistrHeat.WH</t>
  </si>
  <si>
    <t>Eff.ratio.LU.Res.HH.Thermal.SH.DistrHeat.WH.DistrHeat.NoSolar.Steam_Distr</t>
  </si>
  <si>
    <t>Eff.ratio.LU.Res.HH.Thermal.SH.DistrHeat.WH.DistrHeat.Solar</t>
  </si>
  <si>
    <t>Eff.ratio.LU.Res.HH.Thermal.SH.DistrHeat.WH.DistrHeat.Solar.Steam_Distr</t>
  </si>
  <si>
    <t>Eff.ratio.LU.Res.HH.Thermal.SH.DistrHeat.WH.DistrHeat.Solar.Solar</t>
  </si>
  <si>
    <t>Eff.ratio.LU.Res.HH.Thermal.SH.DistrHeat.WH.Elc.NoSolar.Elec</t>
  </si>
  <si>
    <t>Eff.ratio.LU.Res.HH.Thermal.SH.DistrHeat.WH.Elc.Solar</t>
  </si>
  <si>
    <t>Eff.ratio.LU.Res.HH.Thermal.SH.DistrHeat.WH.Elc.Solar.Elec</t>
  </si>
  <si>
    <t>Eff.ratio.LU.Res.HH.Thermal.SH.DistrHeat.WH.Elc.Solar.Solar</t>
  </si>
  <si>
    <t>Eff.ratio.LU.Res.HH.Thermal.SH.DistrHeat.CO</t>
  </si>
  <si>
    <t>Eff.ratio.LU.Res.HH.Thermal.SH.DistrHeat.CO.LPG.LPG</t>
  </si>
  <si>
    <t>Eff.ratio.LU.Res.HH.Thermal.SH.DistrHeat.CO.Elc.Elec</t>
  </si>
  <si>
    <t>Eff.ratio.LU.Res.HH.Thermal.SH.AdvElc</t>
  </si>
  <si>
    <t>Eff.ratio.LU.Res.HH.Thermal.SH.AdvElc.SH</t>
  </si>
  <si>
    <t>Eff.ratio.LU.Res.HH.Thermal.SH.AdvElc.SH.Elec</t>
  </si>
  <si>
    <t>Eff.ratio.LU.Res.HH.Thermal.SH.AdvElc.SC</t>
  </si>
  <si>
    <t>Eff.ratio.LU.Res.HH.Thermal.SH.AdvElc.SC.AC.Elec</t>
  </si>
  <si>
    <t>Eff.ratio.LU.Res.HH.Thermal.SH.AdvElc.WH</t>
  </si>
  <si>
    <t>Eff.ratio.LU.Res.HH.Thermal.SH.AdvElc.WH.LPG.NoSolar.LPG</t>
  </si>
  <si>
    <t>Eff.ratio.LU.Res.HH.Thermal.SH.AdvElc.WH.LPG.Solar</t>
  </si>
  <si>
    <t>Eff.ratio.LU.Res.HH.Thermal.SH.AdvElc.WH.LPG.Solar.LPG</t>
  </si>
  <si>
    <t>Eff.ratio.LU.Res.HH.Thermal.SH.AdvElc.WH.LPG.Solar.Solar</t>
  </si>
  <si>
    <t>Eff.ratio.LU.Res.HH.Thermal.SH.AdvElc.WH.Elc.NoSolar.Elec</t>
  </si>
  <si>
    <t>Eff.ratio.LU.Res.HH.Thermal.SH.AdvElc.WH.Elc.Solar</t>
  </si>
  <si>
    <t>Eff.ratio.LU.Res.HH.Thermal.SH.AdvElc.WH.Elc.Solar.Elec</t>
  </si>
  <si>
    <t>Eff.ratio.LU.Res.HH.Thermal.SH.AdvElc.WH.Elc.Solar.Solar</t>
  </si>
  <si>
    <t>Eff.ratio.LU.Res.HH.Thermal.SH.AdvElc.CO</t>
  </si>
  <si>
    <t>Eff.ratio.LU.Res.HH.Thermal.SH.AdvElc.CO.LPG.LPG</t>
  </si>
  <si>
    <t>Eff.ratio.LU.Res.HH.Thermal.SH.AdvElc.CO.Elc.Elec</t>
  </si>
  <si>
    <t>Eff.ratio.LU.Res.HH.Thermal.SH.ConvElc</t>
  </si>
  <si>
    <t>Eff.ratio.LU.Res.HH.Thermal.SH.ConvElc.SH</t>
  </si>
  <si>
    <t>Eff.ratio.LU.Res.HH.Thermal.SH.ConvElc.SH.Elec</t>
  </si>
  <si>
    <t>Eff.ratio.LU.Res.HH.Thermal.SH.ConvElc.SC</t>
  </si>
  <si>
    <t>Eff.ratio.LU.Res.HH.Thermal.SH.ConvElc.SC.AC.Elec</t>
  </si>
  <si>
    <t>Eff.ratio.LU.Res.HH.Thermal.SH.ConvElc.WH</t>
  </si>
  <si>
    <t>Eff.ratio.LU.Res.HH.Thermal.SH.ConvElc.WH.LPG.NoSolar.LPG</t>
  </si>
  <si>
    <t>Eff.ratio.LU.Res.HH.Thermal.SH.ConvElc.WH.LPG.Solar</t>
  </si>
  <si>
    <t>Eff.ratio.LU.Res.HH.Thermal.SH.ConvElc.WH.LPG.Solar.LPG</t>
  </si>
  <si>
    <t>Eff.ratio.LU.Res.HH.Thermal.SH.ConvElc.WH.LPG.Solar.Solar</t>
  </si>
  <si>
    <t>Eff.ratio.LU.Res.HH.Thermal.SH.ConvElc.WH.Elc.NoSolar.Elec</t>
  </si>
  <si>
    <t>Eff.ratio.LU.Res.HH.Thermal.SH.ConvElc.WH.Elc.Solar</t>
  </si>
  <si>
    <t>Eff.ratio.LU.Res.HH.Thermal.SH.ConvElc.WH.Elc.Solar.Elec</t>
  </si>
  <si>
    <t>Eff.ratio.LU.Res.HH.Thermal.SH.ConvElc.WH.Elc.Solar.Solar</t>
  </si>
  <si>
    <t>Eff.ratio.LU.Res.HH.Thermal.SH.ConvElc.CO</t>
  </si>
  <si>
    <t>Eff.ratio.LU.Res.HH.Thermal.SH.ConvElc.CO.LPG.LPG</t>
  </si>
  <si>
    <t>Eff.ratio.LU.Res.HH.Thermal.SH.ConvElc.CO.Elc.Elec</t>
  </si>
  <si>
    <t>LU - CO2 emissions (detailed structure)</t>
  </si>
  <si>
    <t>EMI.ktCO2.LU.Res.HH.Thermal.SH.Solids</t>
  </si>
  <si>
    <t>EMI.ktCO2.LU.Res.HH.Thermal.SH.Solids.SH</t>
  </si>
  <si>
    <t>EMI.ktCO2.LU.Res.HH.Thermal.SH.Solids.SH.Solids</t>
  </si>
  <si>
    <t>EMI.ktCO2.LU.Res.HH.Thermal.SH.Solids.SH.Elec</t>
  </si>
  <si>
    <t>EMI.ktCO2.LU.Res.HH.Thermal.SH.Solids.SC</t>
  </si>
  <si>
    <t>EMI.ktCO2.LU.Res.HH.Thermal.SH.Solids.SC.AC.Elec</t>
  </si>
  <si>
    <t>EMI.ktCO2.LU.Res.HH.Thermal.SH.Solids.WH</t>
  </si>
  <si>
    <t>EMI.ktCO2.LU.Res.HH.Thermal.SH.Solids.WH.Solids.NoSolar.Solids</t>
  </si>
  <si>
    <t>EMI.ktCO2.LU.Res.HH.Thermal.SH.Solids.WH.LPG.NoSolar.LPG</t>
  </si>
  <si>
    <t>EMI.ktCO2.LU.Res.HH.Thermal.SH.Solids.WH.LPG.Solar</t>
  </si>
  <si>
    <t>EMI.ktCO2.LU.Res.HH.Thermal.SH.Solids.WH.LPG.Solar.LPG</t>
  </si>
  <si>
    <t>EMI.ktCO2.LU.Res.HH.Thermal.SH.Solids.WH.LPG.Solar.Solar</t>
  </si>
  <si>
    <t>EMI.ktCO2.LU.Res.HH.Thermal.SH.Solids.WH.Elc.NoSolar.Elec</t>
  </si>
  <si>
    <t>EMI.ktCO2.LU.Res.HH.Thermal.SH.Solids.WH.Elc.Solar</t>
  </si>
  <si>
    <t>EMI.ktCO2.LU.Res.HH.Thermal.SH.Solids.WH.Elc.Solar.Elec</t>
  </si>
  <si>
    <t>EMI.ktCO2.LU.Res.HH.Thermal.SH.Solids.WH.Elc.Solar.Solar</t>
  </si>
  <si>
    <t>EMI.ktCO2.LU.Res.HH.Thermal.SH.Solids.CO</t>
  </si>
  <si>
    <t>EMI.ktCO2.LU.Res.HH.Thermal.SH.Solids.CO.Solids.Solids</t>
  </si>
  <si>
    <t>EMI.ktCO2.LU.Res.HH.Thermal.SH.Solids.CO.LPG.LPG</t>
  </si>
  <si>
    <t>EMI.ktCO2.LU.Res.HH.Thermal.SH.Solids.CO.Elc.Elec</t>
  </si>
  <si>
    <t>EMI.ktCO2.LU.Res.HH.Thermal.SH.LPG</t>
  </si>
  <si>
    <t>EMI.ktCO2.LU.Res.HH.Thermal.SH.LPG.SH</t>
  </si>
  <si>
    <t>EMI.ktCO2.LU.Res.HH.Thermal.SH.LPG.SH.LPG</t>
  </si>
  <si>
    <t>EMI.ktCO2.LU.Res.HH.Thermal.SH.LPG.SH.Elec</t>
  </si>
  <si>
    <t>EMI.ktCO2.LU.Res.HH.Thermal.SH.LPG.SC</t>
  </si>
  <si>
    <t>EMI.ktCO2.LU.Res.HH.Thermal.SH.LPG.SC.AC.Elec</t>
  </si>
  <si>
    <t>EMI.ktCO2.LU.Res.HH.Thermal.SH.LPG.WH</t>
  </si>
  <si>
    <t>EMI.ktCO2.LU.Res.HH.Thermal.SH.LPG.WH.LPG.NoSolar.LPG</t>
  </si>
  <si>
    <t>EMI.ktCO2.LU.Res.HH.Thermal.SH.LPG.WH.LPG.Solar</t>
  </si>
  <si>
    <t>EMI.ktCO2.LU.Res.HH.Thermal.SH.LPG.WH.LPG.Solar.LPG</t>
  </si>
  <si>
    <t>EMI.ktCO2.LU.Res.HH.Thermal.SH.LPG.WH.LPG.Solar.Solar</t>
  </si>
  <si>
    <t>EMI.ktCO2.LU.Res.HH.Thermal.SH.LPG.WH.Elc.NoSolar.Elec</t>
  </si>
  <si>
    <t>EMI.ktCO2.LU.Res.HH.Thermal.SH.LPG.WH.Elc.Solar</t>
  </si>
  <si>
    <t>EMI.ktCO2.LU.Res.HH.Thermal.SH.LPG.WH.Elc.Solar.Elec</t>
  </si>
  <si>
    <t>EMI.ktCO2.LU.Res.HH.Thermal.SH.LPG.WH.Elc.Solar.Solar</t>
  </si>
  <si>
    <t>EMI.ktCO2.LU.Res.HH.Thermal.SH.LPG.CO</t>
  </si>
  <si>
    <t>EMI.ktCO2.LU.Res.HH.Thermal.SH.LPG.CO.LPG.LPG</t>
  </si>
  <si>
    <t>EMI.ktCO2.LU.Res.HH.Thermal.SH.LPG.CO.Elc.Elec</t>
  </si>
  <si>
    <t>EMI.ktCO2.LU.Res.HH.Thermal.SH.Oil</t>
  </si>
  <si>
    <t>EMI.ktCO2.LU.Res.HH.Thermal.SH.Oil.SH</t>
  </si>
  <si>
    <t>EMI.ktCO2.LU.Res.HH.Thermal.SH.Oil.SH.Oil</t>
  </si>
  <si>
    <t>EMI.ktCO2.LU.Res.HH.Thermal.SH.Oil.SH.Elec</t>
  </si>
  <si>
    <t>EMI.ktCO2.LU.Res.HH.Thermal.SH.Oil.SC</t>
  </si>
  <si>
    <t>EMI.ktCO2.LU.Res.HH.Thermal.SH.Oil.SC.AC.Elec</t>
  </si>
  <si>
    <t>EMI.ktCO2.LU.Res.HH.Thermal.SH.Oil.WH</t>
  </si>
  <si>
    <t>EMI.ktCO2.LU.Res.HH.Thermal.SH.Oil.WH.Oil.NoSolar.Oil</t>
  </si>
  <si>
    <t>EMI.ktCO2.LU.Res.HH.Thermal.SH.Oil.WH.Oil.Solar</t>
  </si>
  <si>
    <t>EMI.ktCO2.LU.Res.HH.Thermal.SH.Oil.WH.Oil.Solar.Oil</t>
  </si>
  <si>
    <t>EMI.ktCO2.LU.Res.HH.Thermal.SH.Oil.WH.Oil.Solar.Solar</t>
  </si>
  <si>
    <t>EMI.ktCO2.LU.Res.HH.Thermal.SH.Oil.WH.Elc.NoSolar.Elec</t>
  </si>
  <si>
    <t>EMI.ktCO2.LU.Res.HH.Thermal.SH.Oil.WH.Elc.Solar</t>
  </si>
  <si>
    <t>EMI.ktCO2.LU.Res.HH.Thermal.SH.Oil.WH.Elc.Solar.Elec</t>
  </si>
  <si>
    <t>EMI.ktCO2.LU.Res.HH.Thermal.SH.Oil.WH.Elc.Solar.Solar</t>
  </si>
  <si>
    <t>EMI.ktCO2.LU.Res.HH.Thermal.SH.Oil.CO</t>
  </si>
  <si>
    <t>EMI.ktCO2.LU.Res.HH.Thermal.SH.Oil.CO.LPG.LPG</t>
  </si>
  <si>
    <t>EMI.ktCO2.LU.Res.HH.Thermal.SH.Oil.CO.Elc.Elec</t>
  </si>
  <si>
    <t>EMI.ktCO2.LU.Res.HH.Thermal.SH.Gas</t>
  </si>
  <si>
    <t>EMI.ktCO2.LU.Res.HH.Thermal.SH.Gas.SH</t>
  </si>
  <si>
    <t>EMI.ktCO2.LU.Res.HH.Thermal.SH.Gas.SH.Gas</t>
  </si>
  <si>
    <t>EMI.ktCO2.LU.Res.HH.Thermal.SH.Gas.SH.Elec</t>
  </si>
  <si>
    <t>EMI.ktCO2.LU.Res.HH.Thermal.SH.Gas.SC</t>
  </si>
  <si>
    <t>EMI.ktCO2.LU.Res.HH.Thermal.SH.Gas.SC.AC.Elec</t>
  </si>
  <si>
    <t>EMI.ktCO2.LU.Res.HH.Thermal.SH.Gas.WH</t>
  </si>
  <si>
    <t>EMI.ktCO2.LU.Res.HH.Thermal.SH.Gas.WH.Gas.NoSolar.Gas</t>
  </si>
  <si>
    <t>EMI.ktCO2.LU.Res.HH.Thermal.SH.Gas.WH.Gas.Solar</t>
  </si>
  <si>
    <t>EMI.ktCO2.LU.Res.HH.Thermal.SH.Gas.WH.Gas.Solar.Gas</t>
  </si>
  <si>
    <t>EMI.ktCO2.LU.Res.HH.Thermal.SH.Gas.WH.Gas.Solar.Solar</t>
  </si>
  <si>
    <t>EMI.ktCO2.LU.Res.HH.Thermal.SH.Gas.WH.Elc.NoSolar.Elec</t>
  </si>
  <si>
    <t>EMI.ktCO2.LU.Res.HH.Thermal.SH.Gas.WH.Elc.Solar</t>
  </si>
  <si>
    <t>EMI.ktCO2.LU.Res.HH.Thermal.SH.Gas.WH.Elc.Solar.Elec</t>
  </si>
  <si>
    <t>EMI.ktCO2.LU.Res.HH.Thermal.SH.Gas.WH.Elc.Solar.Solar</t>
  </si>
  <si>
    <t>EMI.ktCO2.LU.Res.HH.Thermal.SH.Gas.CO</t>
  </si>
  <si>
    <t>EMI.ktCO2.LU.Res.HH.Thermal.SH.Gas.CO.Gas.Gas</t>
  </si>
  <si>
    <t>EMI.ktCO2.LU.Res.HH.Thermal.SH.Gas.CO.Elc.Elec</t>
  </si>
  <si>
    <t>EMI.ktCO2.LU.Res.HH.Thermal.SH.Biomass</t>
  </si>
  <si>
    <t>EMI.ktCO2.LU.Res.HH.Thermal.SH.Biomass.SH</t>
  </si>
  <si>
    <t>EMI.ktCO2.LU.Res.HH.Thermal.SH.Biomass.SH.Biomass</t>
  </si>
  <si>
    <t>EMI.ktCO2.LU.Res.HH.Thermal.SH.Biomass.SH.Elec</t>
  </si>
  <si>
    <t>EMI.ktCO2.LU.Res.HH.Thermal.SH.Biomass.SC</t>
  </si>
  <si>
    <t>EMI.ktCO2.LU.Res.HH.Thermal.SH.Biomass.SC.AC.Elec</t>
  </si>
  <si>
    <t>EMI.ktCO2.LU.Res.HH.Thermal.SH.Biomass.WH</t>
  </si>
  <si>
    <t>EMI.ktCO2.LU.Res.HH.Thermal.SH.Biomass.WH.Biomass.NoSolar.Biomass</t>
  </si>
  <si>
    <t>EMI.ktCO2.LU.Res.HH.Thermal.SH.Biomass.WH.Biomass.Solar</t>
  </si>
  <si>
    <t>EMI.ktCO2.LU.Res.HH.Thermal.SH.Biomass.WH.Biomass.Solar.Biomass</t>
  </si>
  <si>
    <t>EMI.ktCO2.LU.Res.HH.Thermal.SH.Biomass.WH.Biomass.Solar.Solar</t>
  </si>
  <si>
    <t>EMI.ktCO2.LU.Res.HH.Thermal.SH.Biomass.WH.LPG.NoSolar.LPG</t>
  </si>
  <si>
    <t>EMI.ktCO2.LU.Res.HH.Thermal.SH.Biomass.WH.LPG.Solar</t>
  </si>
  <si>
    <t>EMI.ktCO2.LU.Res.HH.Thermal.SH.Biomass.WH.LPG.Solar.LPG</t>
  </si>
  <si>
    <t>EMI.ktCO2.LU.Res.HH.Thermal.SH.Biomass.WH.LPG.Solar.Solar</t>
  </si>
  <si>
    <t>EMI.ktCO2.LU.Res.HH.Thermal.SH.Biomass.WH.Elc.NoSolar.Elec</t>
  </si>
  <si>
    <t>EMI.ktCO2.LU.Res.HH.Thermal.SH.Biomass.WH.Elc.Solar</t>
  </si>
  <si>
    <t>EMI.ktCO2.LU.Res.HH.Thermal.SH.Biomass.WH.Elc.Solar.Elec</t>
  </si>
  <si>
    <t>EMI.ktCO2.LU.Res.HH.Thermal.SH.Biomass.WH.Elc.Solar.Solar</t>
  </si>
  <si>
    <t>EMI.ktCO2.LU.Res.HH.Thermal.SH.Biomass.CO</t>
  </si>
  <si>
    <t>EMI.ktCO2.LU.Res.HH.Thermal.SH.Biomass.CO.Biomass.Biomass</t>
  </si>
  <si>
    <t>EMI.ktCO2.LU.Res.HH.Thermal.SH.Biomass.CO.LPG.LPG</t>
  </si>
  <si>
    <t>EMI.ktCO2.LU.Res.HH.Thermal.SH.Biomass.CO.Elc.Elec</t>
  </si>
  <si>
    <t>EMI.ktCO2.LU.Res.HH.Thermal.SH.Geo</t>
  </si>
  <si>
    <t>EMI.ktCO2.LU.Res.HH.Thermal.SH.Geo.SH</t>
  </si>
  <si>
    <t>EMI.ktCO2.LU.Res.HH.Thermal.SH.Geo.SH.Geo</t>
  </si>
  <si>
    <t>EMI.ktCO2.LU.Res.HH.Thermal.SH.Geo.SH.Elec</t>
  </si>
  <si>
    <t>EMI.ktCO2.LU.Res.HH.Thermal.SH.Geo.SC</t>
  </si>
  <si>
    <t>EMI.ktCO2.LU.Res.HH.Thermal.SH.Geo.SC.AC.Elec</t>
  </si>
  <si>
    <t>EMI.ktCO2.LU.Res.HH.Thermal.SH.Geo.WH</t>
  </si>
  <si>
    <t>EMI.ktCO2.LU.Res.HH.Thermal.SH.Geo.WH.Geo.NoSolar.Geo</t>
  </si>
  <si>
    <t>EMI.ktCO2.LU.Res.HH.Thermal.SH.Geo.WH.Geo.Solar</t>
  </si>
  <si>
    <t>EMI.ktCO2.LU.Res.HH.Thermal.SH.Geo.WH.Geo.Solar.Geo</t>
  </si>
  <si>
    <t>EMI.ktCO2.LU.Res.HH.Thermal.SH.Geo.WH.Geo.Solar.Solar</t>
  </si>
  <si>
    <t>EMI.ktCO2.LU.Res.HH.Thermal.SH.Geo.WH.Elc.NoSolar.Elec</t>
  </si>
  <si>
    <t>EMI.ktCO2.LU.Res.HH.Thermal.SH.Geo.WH.Elc.Solar</t>
  </si>
  <si>
    <t>EMI.ktCO2.LU.Res.HH.Thermal.SH.Geo.WH.Elc.Solar.Elec</t>
  </si>
  <si>
    <t>EMI.ktCO2.LU.Res.HH.Thermal.SH.Geo.WH.Elc.Solar.Solar</t>
  </si>
  <si>
    <t>EMI.ktCO2.LU.Res.HH.Thermal.SH.Geo.CO</t>
  </si>
  <si>
    <t>EMI.ktCO2.LU.Res.HH.Thermal.SH.Geo.CO.LPG.LPG</t>
  </si>
  <si>
    <t>EMI.ktCO2.LU.Res.HH.Thermal.SH.Geo.CO.Elc.Elec</t>
  </si>
  <si>
    <t>EMI.ktCO2.LU.Res.HH.Thermal.SH.DistrHeat</t>
  </si>
  <si>
    <t>EMI.ktCO2.LU.Res.HH.Thermal.SH.DistrHeat.SH</t>
  </si>
  <si>
    <t>EMI.ktCO2.LU.Res.HH.Thermal.SH.DistrHeat.SH.Steam_Distr</t>
  </si>
  <si>
    <t>EMI.ktCO2.LU.Res.HH.Thermal.SH.DistrHeat.SH.Elec</t>
  </si>
  <si>
    <t>EMI.ktCO2.LU.Res.HH.Thermal.SH.DistrHeat.SC</t>
  </si>
  <si>
    <t>EMI.ktCO2.LU.Res.HH.Thermal.SH.DistrHeat.SC.AC.Elec</t>
  </si>
  <si>
    <t>EMI.ktCO2.LU.Res.HH.Thermal.SH.DistrHeat.WH</t>
  </si>
  <si>
    <t>EMI.ktCO2.LU.Res.HH.Thermal.SH.DistrHeat.WH.DistrHeat.NoSolar.Steam_Distr</t>
  </si>
  <si>
    <t>EMI.ktCO2.LU.Res.HH.Thermal.SH.DistrHeat.WH.DistrHeat.Solar</t>
  </si>
  <si>
    <t>EMI.ktCO2.LU.Res.HH.Thermal.SH.DistrHeat.WH.DistrHeat.Solar.Steam_Distr</t>
  </si>
  <si>
    <t>EMI.ktCO2.LU.Res.HH.Thermal.SH.DistrHeat.WH.DistrHeat.Solar.Solar</t>
  </si>
  <si>
    <t>EMI.ktCO2.LU.Res.HH.Thermal.SH.DistrHeat.WH.Elc.NoSolar.Elec</t>
  </si>
  <si>
    <t>EMI.ktCO2.LU.Res.HH.Thermal.SH.DistrHeat.WH.Elc.Solar</t>
  </si>
  <si>
    <t>EMI.ktCO2.LU.Res.HH.Thermal.SH.DistrHeat.WH.Elc.Solar.Elec</t>
  </si>
  <si>
    <t>EMI.ktCO2.LU.Res.HH.Thermal.SH.DistrHeat.WH.Elc.Solar.Solar</t>
  </si>
  <si>
    <t>EMI.ktCO2.LU.Res.HH.Thermal.SH.DistrHeat.CO</t>
  </si>
  <si>
    <t>EMI.ktCO2.LU.Res.HH.Thermal.SH.DistrHeat.CO.LPG.LPG</t>
  </si>
  <si>
    <t>EMI.ktCO2.LU.Res.HH.Thermal.SH.DistrHeat.CO.Elc.Elec</t>
  </si>
  <si>
    <t>EMI.ktCO2.LU.Res.HH.Thermal.SH.AdvElc</t>
  </si>
  <si>
    <t>EMI.ktCO2.LU.Res.HH.Thermal.SH.AdvElc.SH</t>
  </si>
  <si>
    <t>EMI.ktCO2.LU.Res.HH.Thermal.SH.AdvElc.SH.Elec</t>
  </si>
  <si>
    <t>EMI.ktCO2.LU.Res.HH.Thermal.SH.AdvElc.SC</t>
  </si>
  <si>
    <t>EMI.ktCO2.LU.Res.HH.Thermal.SH.AdvElc.SC.AC.Elec</t>
  </si>
  <si>
    <t>EMI.ktCO2.LU.Res.HH.Thermal.SH.AdvElc.WH</t>
  </si>
  <si>
    <t>EMI.ktCO2.LU.Res.HH.Thermal.SH.AdvElc.WH.LPG.NoSolar.LPG</t>
  </si>
  <si>
    <t>EMI.ktCO2.LU.Res.HH.Thermal.SH.AdvElc.WH.LPG.Solar</t>
  </si>
  <si>
    <t>EMI.ktCO2.LU.Res.HH.Thermal.SH.AdvElc.WH.LPG.Solar.LPG</t>
  </si>
  <si>
    <t>EMI.ktCO2.LU.Res.HH.Thermal.SH.AdvElc.WH.LPG.Solar.Solar</t>
  </si>
  <si>
    <t>EMI.ktCO2.LU.Res.HH.Thermal.SH.AdvElc.WH.Elc.NoSolar.Elec</t>
  </si>
  <si>
    <t>EMI.ktCO2.LU.Res.HH.Thermal.SH.AdvElc.WH.Elc.Solar</t>
  </si>
  <si>
    <t>EMI.ktCO2.LU.Res.HH.Thermal.SH.AdvElc.WH.Elc.Solar.Elec</t>
  </si>
  <si>
    <t>EMI.ktCO2.LU.Res.HH.Thermal.SH.AdvElc.WH.Elc.Solar.Solar</t>
  </si>
  <si>
    <t>EMI.ktCO2.LU.Res.HH.Thermal.SH.AdvElc.CO</t>
  </si>
  <si>
    <t>EMI.ktCO2.LU.Res.HH.Thermal.SH.AdvElc.CO.LPG.LPG</t>
  </si>
  <si>
    <t>EMI.ktCO2.LU.Res.HH.Thermal.SH.AdvElc.CO.Elc.Elec</t>
  </si>
  <si>
    <t>EMI.ktCO2.LU.Res.HH.Thermal.SH.ConvElc</t>
  </si>
  <si>
    <t>EMI.ktCO2.LU.Res.HH.Thermal.SH.ConvElc.SH</t>
  </si>
  <si>
    <t>EMI.ktCO2.LU.Res.HH.Thermal.SH.ConvElc.SH.Elec</t>
  </si>
  <si>
    <t>EMI.ktCO2.LU.Res.HH.Thermal.SH.ConvElc.SC</t>
  </si>
  <si>
    <t>EMI.ktCO2.LU.Res.HH.Thermal.SH.ConvElc.SC.AC.Elec</t>
  </si>
  <si>
    <t>EMI.ktCO2.LU.Res.HH.Thermal.SH.ConvElc.WH</t>
  </si>
  <si>
    <t>EMI.ktCO2.LU.Res.HH.Thermal.SH.ConvElc.WH.LPG.NoSolar.LPG</t>
  </si>
  <si>
    <t>EMI.ktCO2.LU.Res.HH.Thermal.SH.ConvElc.WH.LPG.Solar</t>
  </si>
  <si>
    <t>EMI.ktCO2.LU.Res.HH.Thermal.SH.ConvElc.WH.LPG.Solar.LPG</t>
  </si>
  <si>
    <t>EMI.ktCO2.LU.Res.HH.Thermal.SH.ConvElc.WH.LPG.Solar.Solar</t>
  </si>
  <si>
    <t>EMI.ktCO2.LU.Res.HH.Thermal.SH.ConvElc.WH.Elc.NoSolar.Elec</t>
  </si>
  <si>
    <t>EMI.ktCO2.LU.Res.HH.Thermal.SH.ConvElc.WH.Elc.Solar</t>
  </si>
  <si>
    <t>EMI.ktCO2.LU.Res.HH.Thermal.SH.ConvElc.WH.Elc.Solar.Elec</t>
  </si>
  <si>
    <t>EMI.ktCO2.LU.Res.HH.Thermal.SH.ConvElc.WH.Elc.Solar.Solar</t>
  </si>
  <si>
    <t>EMI.ktCO2.LU.Res.HH.Thermal.SH.ConvElc.CO</t>
  </si>
  <si>
    <t>EMI.ktCO2.LU.Res.HH.Thermal.SH.ConvElc.CO.LPG.LPG</t>
  </si>
  <si>
    <t>EMI.ktCO2.LU.Res.HH.Thermal.SH.ConvElc.CO.Elc.Elec</t>
  </si>
  <si>
    <t>LU - Final energy consumption per household (detailed structure)</t>
  </si>
  <si>
    <t>FEC_per_household.kWh.LU.Res.HH.Thermal.SH.Solids</t>
  </si>
  <si>
    <t>FEC_per_household.kWh.LU.Res.HH.Thermal.SH.Solids.SH</t>
  </si>
  <si>
    <t>FEC_per_household.kWh.LU.Res.HH.Thermal.SH.Solids.SH.Solids</t>
  </si>
  <si>
    <t>FEC_per_household.kWh.LU.Res.HH.Thermal.SH.Solids.SH.Elec</t>
  </si>
  <si>
    <t>FEC_per_household.kWh.LU.Res.HH.Thermal.SH.Solids.SC</t>
  </si>
  <si>
    <t>FEC_per_household.kWh.LU.Res.HH.Thermal.SH.Solids.SC.AC.Elec</t>
  </si>
  <si>
    <t>FEC_per_household.kWh.LU.Res.HH.Thermal.SH.Solids.WH</t>
  </si>
  <si>
    <t>FEC_per_household.kWh.LU.Res.HH.Thermal.SH.Solids.WH.Solids.NoSolar.Solids</t>
  </si>
  <si>
    <t>FEC_per_household.kWh.LU.Res.HH.Thermal.SH.Solids.WH.LPG.NoSolar.LPG</t>
  </si>
  <si>
    <t>FEC_per_household.kWh.LU.Res.HH.Thermal.SH.Solids.WH.LPG.Solar</t>
  </si>
  <si>
    <t>FEC_per_household.kWh.LU.Res.HH.Thermal.SH.Solids.WH.LPG.Solar.LPG</t>
  </si>
  <si>
    <t>FEC_per_household.kWh.LU.Res.HH.Thermal.SH.Solids.WH.LPG.Solar.Solar</t>
  </si>
  <si>
    <t>FEC_per_household.kWh.LU.Res.HH.Thermal.SH.Solids.WH.Elc.NoSolar.Elec</t>
  </si>
  <si>
    <t>FEC_per_household.kWh.LU.Res.HH.Thermal.SH.Solids.WH.Elc.Solar</t>
  </si>
  <si>
    <t>FEC_per_household.kWh.LU.Res.HH.Thermal.SH.Solids.WH.Elc.Solar.Elec</t>
  </si>
  <si>
    <t>FEC_per_household.kWh.LU.Res.HH.Thermal.SH.Solids.WH.Elc.Solar.Solar</t>
  </si>
  <si>
    <t>FEC_per_household.kWh.LU.Res.HH.Thermal.SH.Solids.CO</t>
  </si>
  <si>
    <t>FEC_per_household.kWh.LU.Res.HH.Thermal.SH.Solids.CO.Solids.Solids</t>
  </si>
  <si>
    <t>FEC_per_household.kWh.LU.Res.HH.Thermal.SH.Solids.CO.LPG.LPG</t>
  </si>
  <si>
    <t>FEC_per_household.kWh.LU.Res.HH.Thermal.SH.Solids.CO.Elc.Elec</t>
  </si>
  <si>
    <t>FEC_per_household.kWh.LU.Res.HH.Thermal.SH.LPG</t>
  </si>
  <si>
    <t>FEC_per_household.kWh.LU.Res.HH.Thermal.SH.LPG.SH</t>
  </si>
  <si>
    <t>FEC_per_household.kWh.LU.Res.HH.Thermal.SH.LPG.SH.LPG</t>
  </si>
  <si>
    <t>FEC_per_household.kWh.LU.Res.HH.Thermal.SH.LPG.SH.Elec</t>
  </si>
  <si>
    <t>FEC_per_household.kWh.LU.Res.HH.Thermal.SH.LPG.SC</t>
  </si>
  <si>
    <t>FEC_per_household.kWh.LU.Res.HH.Thermal.SH.LPG.SC.AC.Elec</t>
  </si>
  <si>
    <t>FEC_per_household.kWh.LU.Res.HH.Thermal.SH.LPG.WH</t>
  </si>
  <si>
    <t>FEC_per_household.kWh.LU.Res.HH.Thermal.SH.LPG.WH.LPG.NoSolar.LPG</t>
  </si>
  <si>
    <t>FEC_per_household.kWh.LU.Res.HH.Thermal.SH.LPG.WH.LPG.Solar</t>
  </si>
  <si>
    <t>FEC_per_household.kWh.LU.Res.HH.Thermal.SH.LPG.WH.LPG.Solar.LPG</t>
  </si>
  <si>
    <t>FEC_per_household.kWh.LU.Res.HH.Thermal.SH.LPG.WH.LPG.Solar.Solar</t>
  </si>
  <si>
    <t>FEC_per_household.kWh.LU.Res.HH.Thermal.SH.LPG.WH.Elc.NoSolar.Elec</t>
  </si>
  <si>
    <t>FEC_per_household.kWh.LU.Res.HH.Thermal.SH.LPG.WH.Elc.Solar</t>
  </si>
  <si>
    <t>FEC_per_household.kWh.LU.Res.HH.Thermal.SH.LPG.WH.Elc.Solar.Elec</t>
  </si>
  <si>
    <t>FEC_per_household.kWh.LU.Res.HH.Thermal.SH.LPG.WH.Elc.Solar.Solar</t>
  </si>
  <si>
    <t>FEC_per_household.kWh.LU.Res.HH.Thermal.SH.LPG.CO</t>
  </si>
  <si>
    <t>FEC_per_household.kWh.LU.Res.HH.Thermal.SH.LPG.CO.LPG.LPG</t>
  </si>
  <si>
    <t>FEC_per_household.kWh.LU.Res.HH.Thermal.SH.LPG.CO.Elc.Elec</t>
  </si>
  <si>
    <t>FEC_per_household.kWh.LU.Res.HH.Thermal.SH.Oil</t>
  </si>
  <si>
    <t>FEC_per_household.kWh.LU.Res.HH.Thermal.SH.Oil.SH</t>
  </si>
  <si>
    <t>FEC_per_household.kWh.LU.Res.HH.Thermal.SH.Oil.SH.Oil</t>
  </si>
  <si>
    <t>FEC_per_household.kWh.LU.Res.HH.Thermal.SH.Oil.SH.Elec</t>
  </si>
  <si>
    <t>FEC_per_household.kWh.LU.Res.HH.Thermal.SH.Oil.SC</t>
  </si>
  <si>
    <t>FEC_per_household.kWh.LU.Res.HH.Thermal.SH.Oil.SC.AC.Elec</t>
  </si>
  <si>
    <t>FEC_per_household.kWh.LU.Res.HH.Thermal.SH.Oil.WH</t>
  </si>
  <si>
    <t>FEC_per_household.kWh.LU.Res.HH.Thermal.SH.Oil.WH.Oil.NoSolar.Oil</t>
  </si>
  <si>
    <t>FEC_per_household.kWh.LU.Res.HH.Thermal.SH.Oil.WH.Oil.Solar</t>
  </si>
  <si>
    <t>FEC_per_household.kWh.LU.Res.HH.Thermal.SH.Oil.WH.Oil.Solar.Oil</t>
  </si>
  <si>
    <t>FEC_per_household.kWh.LU.Res.HH.Thermal.SH.Oil.WH.Oil.Solar.Solar</t>
  </si>
  <si>
    <t>FEC_per_household.kWh.LU.Res.HH.Thermal.SH.Oil.WH.Elc.NoSolar.Elec</t>
  </si>
  <si>
    <t>FEC_per_household.kWh.LU.Res.HH.Thermal.SH.Oil.WH.Elc.Solar</t>
  </si>
  <si>
    <t>FEC_per_household.kWh.LU.Res.HH.Thermal.SH.Oil.WH.Elc.Solar.Elec</t>
  </si>
  <si>
    <t>FEC_per_household.kWh.LU.Res.HH.Thermal.SH.Oil.WH.Elc.Solar.Solar</t>
  </si>
  <si>
    <t>FEC_per_household.kWh.LU.Res.HH.Thermal.SH.Oil.CO</t>
  </si>
  <si>
    <t>FEC_per_household.kWh.LU.Res.HH.Thermal.SH.Oil.CO.LPG.LPG</t>
  </si>
  <si>
    <t>FEC_per_household.kWh.LU.Res.HH.Thermal.SH.Oil.CO.Elc.Elec</t>
  </si>
  <si>
    <t>FEC_per_household.kWh.LU.Res.HH.Thermal.SH.Gas</t>
  </si>
  <si>
    <t>FEC_per_household.kWh.LU.Res.HH.Thermal.SH.Gas.SH</t>
  </si>
  <si>
    <t>FEC_per_household.kWh.LU.Res.HH.Thermal.SH.Gas.SH.Gas</t>
  </si>
  <si>
    <t>FEC_per_household.kWh.LU.Res.HH.Thermal.SH.Gas.SH.Elec</t>
  </si>
  <si>
    <t>FEC_per_household.kWh.LU.Res.HH.Thermal.SH.Gas.SC</t>
  </si>
  <si>
    <t>FEC_per_household.kWh.LU.Res.HH.Thermal.SH.Gas.SC.AC.Elec</t>
  </si>
  <si>
    <t>FEC_per_household.kWh.LU.Res.HH.Thermal.SH.Gas.WH</t>
  </si>
  <si>
    <t>FEC_per_household.kWh.LU.Res.HH.Thermal.SH.Gas.WH.Gas.NoSolar.Gas</t>
  </si>
  <si>
    <t>FEC_per_household.kWh.LU.Res.HH.Thermal.SH.Gas.WH.Gas.Solar</t>
  </si>
  <si>
    <t>FEC_per_household.kWh.LU.Res.HH.Thermal.SH.Gas.WH.Gas.Solar.Gas</t>
  </si>
  <si>
    <t>FEC_per_household.kWh.LU.Res.HH.Thermal.SH.Gas.WH.Gas.Solar.Solar</t>
  </si>
  <si>
    <t>FEC_per_household.kWh.LU.Res.HH.Thermal.SH.Gas.WH.Elc.NoSolar.Elec</t>
  </si>
  <si>
    <t>FEC_per_household.kWh.LU.Res.HH.Thermal.SH.Gas.WH.Elc.Solar</t>
  </si>
  <si>
    <t>FEC_per_household.kWh.LU.Res.HH.Thermal.SH.Gas.WH.Elc.Solar.Elec</t>
  </si>
  <si>
    <t>FEC_per_household.kWh.LU.Res.HH.Thermal.SH.Gas.WH.Elc.Solar.Solar</t>
  </si>
  <si>
    <t>FEC_per_household.kWh.LU.Res.HH.Thermal.SH.Gas.CO</t>
  </si>
  <si>
    <t>FEC_per_household.kWh.LU.Res.HH.Thermal.SH.Gas.CO.Gas.Gas</t>
  </si>
  <si>
    <t>FEC_per_household.kWh.LU.Res.HH.Thermal.SH.Gas.CO.Elc.Elec</t>
  </si>
  <si>
    <t>FEC_per_household.kWh.LU.Res.HH.Thermal.SH.Biomass</t>
  </si>
  <si>
    <t>FEC_per_household.kWh.LU.Res.HH.Thermal.SH.Biomass.SH</t>
  </si>
  <si>
    <t>FEC_per_household.kWh.LU.Res.HH.Thermal.SH.Biomass.SH.Biomass</t>
  </si>
  <si>
    <t>FEC_per_household.kWh.LU.Res.HH.Thermal.SH.Biomass.SH.Elec</t>
  </si>
  <si>
    <t>FEC_per_household.kWh.LU.Res.HH.Thermal.SH.Biomass.SC</t>
  </si>
  <si>
    <t>FEC_per_household.kWh.LU.Res.HH.Thermal.SH.Biomass.SC.AC.Elec</t>
  </si>
  <si>
    <t>FEC_per_household.kWh.LU.Res.HH.Thermal.SH.Biomass.WH</t>
  </si>
  <si>
    <t>FEC_per_household.kWh.LU.Res.HH.Thermal.SH.Biomass.WH.Biomass.NoSolar.Biomass</t>
  </si>
  <si>
    <t>FEC_per_household.kWh.LU.Res.HH.Thermal.SH.Biomass.WH.Biomass.Solar</t>
  </si>
  <si>
    <t>FEC_per_household.kWh.LU.Res.HH.Thermal.SH.Biomass.WH.Biomass.Solar.Biomass</t>
  </si>
  <si>
    <t>FEC_per_household.kWh.LU.Res.HH.Thermal.SH.Biomass.WH.Biomass.Solar.Solar</t>
  </si>
  <si>
    <t>FEC_per_household.kWh.LU.Res.HH.Thermal.SH.Biomass.WH.LPG.NoSolar.LPG</t>
  </si>
  <si>
    <t>FEC_per_household.kWh.LU.Res.HH.Thermal.SH.Biomass.WH.LPG.Solar</t>
  </si>
  <si>
    <t>FEC_per_household.kWh.LU.Res.HH.Thermal.SH.Biomass.WH.LPG.Solar.LPG</t>
  </si>
  <si>
    <t>FEC_per_household.kWh.LU.Res.HH.Thermal.SH.Biomass.WH.LPG.Solar.Solar</t>
  </si>
  <si>
    <t>FEC_per_household.kWh.LU.Res.HH.Thermal.SH.Biomass.WH.Elc.NoSolar.Elec</t>
  </si>
  <si>
    <t>FEC_per_household.kWh.LU.Res.HH.Thermal.SH.Biomass.WH.Elc.Solar</t>
  </si>
  <si>
    <t>FEC_per_household.kWh.LU.Res.HH.Thermal.SH.Biomass.WH.Elc.Solar.Elec</t>
  </si>
  <si>
    <t>FEC_per_household.kWh.LU.Res.HH.Thermal.SH.Biomass.WH.Elc.Solar.Solar</t>
  </si>
  <si>
    <t>FEC_per_household.kWh.LU.Res.HH.Thermal.SH.Biomass.CO</t>
  </si>
  <si>
    <t>FEC_per_household.kWh.LU.Res.HH.Thermal.SH.Biomass.CO.Biomass.Biomass</t>
  </si>
  <si>
    <t>FEC_per_household.kWh.LU.Res.HH.Thermal.SH.Biomass.CO.LPG.LPG</t>
  </si>
  <si>
    <t>FEC_per_household.kWh.LU.Res.HH.Thermal.SH.Biomass.CO.Elc.Elec</t>
  </si>
  <si>
    <t>FEC_per_household.kWh.LU.Res.HH.Thermal.SH.Geo</t>
  </si>
  <si>
    <t>FEC_per_household.kWh.LU.Res.HH.Thermal.SH.Geo.SH</t>
  </si>
  <si>
    <t>FEC_per_household.kWh.LU.Res.HH.Thermal.SH.Geo.SH.Geo</t>
  </si>
  <si>
    <t>FEC_per_household.kWh.LU.Res.HH.Thermal.SH.Geo.SH.Elec</t>
  </si>
  <si>
    <t>FEC_per_household.kWh.LU.Res.HH.Thermal.SH.Geo.SC</t>
  </si>
  <si>
    <t>FEC_per_household.kWh.LU.Res.HH.Thermal.SH.Geo.SC.AC.Elec</t>
  </si>
  <si>
    <t>FEC_per_household.kWh.LU.Res.HH.Thermal.SH.Geo.WH</t>
  </si>
  <si>
    <t>FEC_per_household.kWh.LU.Res.HH.Thermal.SH.Geo.WH.Geo.NoSolar.Geo</t>
  </si>
  <si>
    <t>FEC_per_household.kWh.LU.Res.HH.Thermal.SH.Geo.WH.Geo.Solar</t>
  </si>
  <si>
    <t>FEC_per_household.kWh.LU.Res.HH.Thermal.SH.Geo.WH.Geo.Solar.Geo</t>
  </si>
  <si>
    <t>FEC_per_household.kWh.LU.Res.HH.Thermal.SH.Geo.WH.Geo.Solar.Solar</t>
  </si>
  <si>
    <t>FEC_per_household.kWh.LU.Res.HH.Thermal.SH.Geo.WH.Elc.NoSolar.Elec</t>
  </si>
  <si>
    <t>FEC_per_household.kWh.LU.Res.HH.Thermal.SH.Geo.WH.Elc.Solar</t>
  </si>
  <si>
    <t>FEC_per_household.kWh.LU.Res.HH.Thermal.SH.Geo.WH.Elc.Solar.Elec</t>
  </si>
  <si>
    <t>FEC_per_household.kWh.LU.Res.HH.Thermal.SH.Geo.WH.Elc.Solar.Solar</t>
  </si>
  <si>
    <t>FEC_per_household.kWh.LU.Res.HH.Thermal.SH.Geo.CO</t>
  </si>
  <si>
    <t>FEC_per_household.kWh.LU.Res.HH.Thermal.SH.Geo.CO.LPG.LPG</t>
  </si>
  <si>
    <t>FEC_per_household.kWh.LU.Res.HH.Thermal.SH.Geo.CO.Elc.Elec</t>
  </si>
  <si>
    <t>FEC_per_household.kWh.LU.Res.HH.Thermal.SH.DistrHeat</t>
  </si>
  <si>
    <t>FEC_per_household.kWh.LU.Res.HH.Thermal.SH.DistrHeat.SH</t>
  </si>
  <si>
    <t>FEC_per_household.kWh.LU.Res.HH.Thermal.SH.DistrHeat.SH.Steam_Distr</t>
  </si>
  <si>
    <t>FEC_per_household.kWh.LU.Res.HH.Thermal.SH.DistrHeat.SH.Elec</t>
  </si>
  <si>
    <t>FEC_per_household.kWh.LU.Res.HH.Thermal.SH.DistrHeat.SC</t>
  </si>
  <si>
    <t>FEC_per_household.kWh.LU.Res.HH.Thermal.SH.DistrHeat.SC.AC.Elec</t>
  </si>
  <si>
    <t>FEC_per_household.kWh.LU.Res.HH.Thermal.SH.DistrHeat.WH</t>
  </si>
  <si>
    <t>FEC_per_household.kWh.LU.Res.HH.Thermal.SH.DistrHeat.WH.DistrHeat.NoSolar.Steam_Distr</t>
  </si>
  <si>
    <t>FEC_per_household.kWh.LU.Res.HH.Thermal.SH.DistrHeat.WH.DistrHeat.Solar</t>
  </si>
  <si>
    <t>FEC_per_household.kWh.LU.Res.HH.Thermal.SH.DistrHeat.WH.DistrHeat.Solar.Steam_Distr</t>
  </si>
  <si>
    <t>FEC_per_household.kWh.LU.Res.HH.Thermal.SH.DistrHeat.WH.DistrHeat.Solar.Solar</t>
  </si>
  <si>
    <t>FEC_per_household.kWh.LU.Res.HH.Thermal.SH.DistrHeat.WH.Elc.NoSolar.Elec</t>
  </si>
  <si>
    <t>FEC_per_household.kWh.LU.Res.HH.Thermal.SH.DistrHeat.WH.Elc.Solar</t>
  </si>
  <si>
    <t>FEC_per_household.kWh.LU.Res.HH.Thermal.SH.DistrHeat.WH.Elc.Solar.Elec</t>
  </si>
  <si>
    <t>FEC_per_household.kWh.LU.Res.HH.Thermal.SH.DistrHeat.WH.Elc.Solar.Solar</t>
  </si>
  <si>
    <t>FEC_per_household.kWh.LU.Res.HH.Thermal.SH.DistrHeat.CO</t>
  </si>
  <si>
    <t>FEC_per_household.kWh.LU.Res.HH.Thermal.SH.DistrHeat.CO.LPG.LPG</t>
  </si>
  <si>
    <t>FEC_per_household.kWh.LU.Res.HH.Thermal.SH.DistrHeat.CO.Elc.Elec</t>
  </si>
  <si>
    <t>FEC_per_household.kWh.LU.Res.HH.Thermal.SH.AdvElc</t>
  </si>
  <si>
    <t>FEC_per_household.kWh.LU.Res.HH.Thermal.SH.AdvElc.SH</t>
  </si>
  <si>
    <t>FEC_per_household.kWh.LU.Res.HH.Thermal.SH.AdvElc.SH.Elec</t>
  </si>
  <si>
    <t>FEC_per_household.kWh.LU.Res.HH.Thermal.SH.AdvElc.SC</t>
  </si>
  <si>
    <t>FEC_per_household.kWh.LU.Res.HH.Thermal.SH.AdvElc.SC.AC.Elec</t>
  </si>
  <si>
    <t>FEC_per_household.kWh.LU.Res.HH.Thermal.SH.AdvElc.WH</t>
  </si>
  <si>
    <t>FEC_per_household.kWh.LU.Res.HH.Thermal.SH.AdvElc.WH.LPG.NoSolar.LPG</t>
  </si>
  <si>
    <t>FEC_per_household.kWh.LU.Res.HH.Thermal.SH.AdvElc.WH.LPG.Solar</t>
  </si>
  <si>
    <t>FEC_per_household.kWh.LU.Res.HH.Thermal.SH.AdvElc.WH.LPG.Solar.LPG</t>
  </si>
  <si>
    <t>FEC_per_household.kWh.LU.Res.HH.Thermal.SH.AdvElc.WH.LPG.Solar.Solar</t>
  </si>
  <si>
    <t>FEC_per_household.kWh.LU.Res.HH.Thermal.SH.AdvElc.WH.Elc.NoSolar.Elec</t>
  </si>
  <si>
    <t>FEC_per_household.kWh.LU.Res.HH.Thermal.SH.AdvElc.WH.Elc.Solar</t>
  </si>
  <si>
    <t>FEC_per_household.kWh.LU.Res.HH.Thermal.SH.AdvElc.WH.Elc.Solar.Elec</t>
  </si>
  <si>
    <t>FEC_per_household.kWh.LU.Res.HH.Thermal.SH.AdvElc.WH.Elc.Solar.Solar</t>
  </si>
  <si>
    <t>FEC_per_household.kWh.LU.Res.HH.Thermal.SH.AdvElc.CO</t>
  </si>
  <si>
    <t>FEC_per_household.kWh.LU.Res.HH.Thermal.SH.AdvElc.CO.LPG.LPG</t>
  </si>
  <si>
    <t>FEC_per_household.kWh.LU.Res.HH.Thermal.SH.AdvElc.CO.Elc.Elec</t>
  </si>
  <si>
    <t>FEC_per_household.kWh.LU.Res.HH.Thermal.SH.ConvElc</t>
  </si>
  <si>
    <t>FEC_per_household.kWh.LU.Res.HH.Thermal.SH.ConvElc.SH</t>
  </si>
  <si>
    <t>FEC_per_household.kWh.LU.Res.HH.Thermal.SH.ConvElc.SH.Elec</t>
  </si>
  <si>
    <t>FEC_per_household.kWh.LU.Res.HH.Thermal.SH.ConvElc.SC</t>
  </si>
  <si>
    <t>FEC_per_household.kWh.LU.Res.HH.Thermal.SH.ConvElc.SC.AC.Elec</t>
  </si>
  <si>
    <t>FEC_per_household.kWh.LU.Res.HH.Thermal.SH.ConvElc.WH</t>
  </si>
  <si>
    <t>FEC_per_household.kWh.LU.Res.HH.Thermal.SH.ConvElc.WH.LPG.NoSolar.LPG</t>
  </si>
  <si>
    <t>FEC_per_household.kWh.LU.Res.HH.Thermal.SH.ConvElc.WH.LPG.Solar</t>
  </si>
  <si>
    <t>FEC_per_household.kWh.LU.Res.HH.Thermal.SH.ConvElc.WH.LPG.Solar.LPG</t>
  </si>
  <si>
    <t>FEC_per_household.kWh.LU.Res.HH.Thermal.SH.ConvElc.WH.LPG.Solar.Solar</t>
  </si>
  <si>
    <t>FEC_per_household.kWh.LU.Res.HH.Thermal.SH.ConvElc.WH.Elc.NoSolar.Elec</t>
  </si>
  <si>
    <t>FEC_per_household.kWh.LU.Res.HH.Thermal.SH.ConvElc.WH.Elc.Solar</t>
  </si>
  <si>
    <t>FEC_per_household.kWh.LU.Res.HH.Thermal.SH.ConvElc.WH.Elc.Solar.Elec</t>
  </si>
  <si>
    <t>FEC_per_household.kWh.LU.Res.HH.Thermal.SH.ConvElc.WH.Elc.Solar.Solar</t>
  </si>
  <si>
    <t>FEC_per_household.kWh.LU.Res.HH.Thermal.SH.ConvElc.CO</t>
  </si>
  <si>
    <t>FEC_per_household.kWh.LU.Res.HH.Thermal.SH.ConvElc.CO.LPG.LPG</t>
  </si>
  <si>
    <t>FEC_per_household.kWh.LU.Res.HH.Thermal.SH.ConvElc.CO.Elc.Elec</t>
  </si>
  <si>
    <t>LU - Thermal energy service per household (detailed structure)</t>
  </si>
  <si>
    <t>TES_per_household.kWh.LU.Res.HH.Thermal.SH.Solids</t>
  </si>
  <si>
    <t>TES_per_household.kWh.LU.Res.HH.Thermal.SH.Solids.SH</t>
  </si>
  <si>
    <t>TES_per_household.kWh.LU.Res.HH.Thermal.SH.Solids.SH.Solids</t>
  </si>
  <si>
    <t>TES_per_household.kWh.LU.Res.HH.Thermal.SH.Solids.SH.Elec</t>
  </si>
  <si>
    <t>TES_per_household.kWh.LU.Res.HH.Thermal.SH.Solids.SC</t>
  </si>
  <si>
    <t>TES_per_household.kWh.LU.Res.HH.Thermal.SH.Solids.SC.AC.Elec</t>
  </si>
  <si>
    <t>TES_per_household.kWh.LU.Res.HH.Thermal.SH.Solids.WH</t>
  </si>
  <si>
    <t>TES_per_household.kWh.LU.Res.HH.Thermal.SH.Solids.WH.Solids.NoSolar.Solids</t>
  </si>
  <si>
    <t>TES_per_household.kWh.LU.Res.HH.Thermal.SH.Solids.WH.LPG.NoSolar.LPG</t>
  </si>
  <si>
    <t>TES_per_household.kWh.LU.Res.HH.Thermal.SH.Solids.WH.LPG.Solar</t>
  </si>
  <si>
    <t>TES_per_household.kWh.LU.Res.HH.Thermal.SH.Solids.WH.LPG.Solar.LPG</t>
  </si>
  <si>
    <t>TES_per_household.kWh.LU.Res.HH.Thermal.SH.Solids.WH.LPG.Solar.Solar</t>
  </si>
  <si>
    <t>TES_per_household.kWh.LU.Res.HH.Thermal.SH.Solids.WH.Elc.NoSolar.Elec</t>
  </si>
  <si>
    <t>TES_per_household.kWh.LU.Res.HH.Thermal.SH.Solids.WH.Elc.Solar</t>
  </si>
  <si>
    <t>TES_per_household.kWh.LU.Res.HH.Thermal.SH.Solids.WH.Elc.Solar.Elec</t>
  </si>
  <si>
    <t>TES_per_household.kWh.LU.Res.HH.Thermal.SH.Solids.WH.Elc.Solar.Solar</t>
  </si>
  <si>
    <t>TES_per_household.kWh.LU.Res.HH.Thermal.SH.Solids.CO</t>
  </si>
  <si>
    <t>TES_per_household.kWh.LU.Res.HH.Thermal.SH.Solids.CO.Solids.Solids</t>
  </si>
  <si>
    <t>TES_per_household.kWh.LU.Res.HH.Thermal.SH.Solids.CO.LPG.LPG</t>
  </si>
  <si>
    <t>TES_per_household.kWh.LU.Res.HH.Thermal.SH.Solids.CO.Elc.Elec</t>
  </si>
  <si>
    <t>TES_per_household.kWh.LU.Res.HH.Thermal.SH.LPG</t>
  </si>
  <si>
    <t>TES_per_household.kWh.LU.Res.HH.Thermal.SH.LPG.SH</t>
  </si>
  <si>
    <t>TES_per_household.kWh.LU.Res.HH.Thermal.SH.LPG.SH.LPG</t>
  </si>
  <si>
    <t>TES_per_household.kWh.LU.Res.HH.Thermal.SH.LPG.SH.Elec</t>
  </si>
  <si>
    <t>TES_per_household.kWh.LU.Res.HH.Thermal.SH.LPG.SC</t>
  </si>
  <si>
    <t>TES_per_household.kWh.LU.Res.HH.Thermal.SH.LPG.SC.AC.Elec</t>
  </si>
  <si>
    <t>TES_per_household.kWh.LU.Res.HH.Thermal.SH.LPG.WH</t>
  </si>
  <si>
    <t>TES_per_household.kWh.LU.Res.HH.Thermal.SH.LPG.WH.LPG.NoSolar.LPG</t>
  </si>
  <si>
    <t>TES_per_household.kWh.LU.Res.HH.Thermal.SH.LPG.WH.LPG.Solar</t>
  </si>
  <si>
    <t>TES_per_household.kWh.LU.Res.HH.Thermal.SH.LPG.WH.LPG.Solar.LPG</t>
  </si>
  <si>
    <t>TES_per_household.kWh.LU.Res.HH.Thermal.SH.LPG.WH.LPG.Solar.Solar</t>
  </si>
  <si>
    <t>TES_per_household.kWh.LU.Res.HH.Thermal.SH.LPG.WH.Elc.NoSolar.Elec</t>
  </si>
  <si>
    <t>TES_per_household.kWh.LU.Res.HH.Thermal.SH.LPG.WH.Elc.Solar</t>
  </si>
  <si>
    <t>TES_per_household.kWh.LU.Res.HH.Thermal.SH.LPG.WH.Elc.Solar.Elec</t>
  </si>
  <si>
    <t>TES_per_household.kWh.LU.Res.HH.Thermal.SH.LPG.WH.Elc.Solar.Solar</t>
  </si>
  <si>
    <t>TES_per_household.kWh.LU.Res.HH.Thermal.SH.LPG.CO</t>
  </si>
  <si>
    <t>TES_per_household.kWh.LU.Res.HH.Thermal.SH.LPG.CO.LPG.LPG</t>
  </si>
  <si>
    <t>TES_per_household.kWh.LU.Res.HH.Thermal.SH.LPG.CO.Elc.Elec</t>
  </si>
  <si>
    <t>TES_per_household.kWh.LU.Res.HH.Thermal.SH.Oil</t>
  </si>
  <si>
    <t>TES_per_household.kWh.LU.Res.HH.Thermal.SH.Oil.SH</t>
  </si>
  <si>
    <t>TES_per_household.kWh.LU.Res.HH.Thermal.SH.Oil.SH.Oil</t>
  </si>
  <si>
    <t>TES_per_household.kWh.LU.Res.HH.Thermal.SH.Oil.SH.Elec</t>
  </si>
  <si>
    <t>TES_per_household.kWh.LU.Res.HH.Thermal.SH.Oil.SC</t>
  </si>
  <si>
    <t>TES_per_household.kWh.LU.Res.HH.Thermal.SH.Oil.SC.AC.Elec</t>
  </si>
  <si>
    <t>TES_per_household.kWh.LU.Res.HH.Thermal.SH.Oil.WH</t>
  </si>
  <si>
    <t>TES_per_household.kWh.LU.Res.HH.Thermal.SH.Oil.WH.Oil.NoSolar.Oil</t>
  </si>
  <si>
    <t>TES_per_household.kWh.LU.Res.HH.Thermal.SH.Oil.WH.Oil.Solar</t>
  </si>
  <si>
    <t>TES_per_household.kWh.LU.Res.HH.Thermal.SH.Oil.WH.Oil.Solar.Oil</t>
  </si>
  <si>
    <t>TES_per_household.kWh.LU.Res.HH.Thermal.SH.Oil.WH.Oil.Solar.Solar</t>
  </si>
  <si>
    <t>TES_per_household.kWh.LU.Res.HH.Thermal.SH.Oil.WH.Elc.NoSolar.Elec</t>
  </si>
  <si>
    <t>TES_per_household.kWh.LU.Res.HH.Thermal.SH.Oil.WH.Elc.Solar</t>
  </si>
  <si>
    <t>TES_per_household.kWh.LU.Res.HH.Thermal.SH.Oil.WH.Elc.Solar.Elec</t>
  </si>
  <si>
    <t>TES_per_household.kWh.LU.Res.HH.Thermal.SH.Oil.WH.Elc.Solar.Solar</t>
  </si>
  <si>
    <t>TES_per_household.kWh.LU.Res.HH.Thermal.SH.Oil.CO</t>
  </si>
  <si>
    <t>TES_per_household.kWh.LU.Res.HH.Thermal.SH.Oil.CO.LPG.LPG</t>
  </si>
  <si>
    <t>TES_per_household.kWh.LU.Res.HH.Thermal.SH.Oil.CO.Elc.Elec</t>
  </si>
  <si>
    <t>TES_per_household.kWh.LU.Res.HH.Thermal.SH.Gas</t>
  </si>
  <si>
    <t>TES_per_household.kWh.LU.Res.HH.Thermal.SH.Gas.SH</t>
  </si>
  <si>
    <t>TES_per_household.kWh.LU.Res.HH.Thermal.SH.Gas.SH.Gas</t>
  </si>
  <si>
    <t>TES_per_household.kWh.LU.Res.HH.Thermal.SH.Gas.SH.Elec</t>
  </si>
  <si>
    <t>TES_per_household.kWh.LU.Res.HH.Thermal.SH.Gas.SC</t>
  </si>
  <si>
    <t>TES_per_household.kWh.LU.Res.HH.Thermal.SH.Gas.SC.AC.Elec</t>
  </si>
  <si>
    <t>TES_per_household.kWh.LU.Res.HH.Thermal.SH.Gas.WH</t>
  </si>
  <si>
    <t>TES_per_household.kWh.LU.Res.HH.Thermal.SH.Gas.WH.Gas.NoSolar.Gas</t>
  </si>
  <si>
    <t>TES_per_household.kWh.LU.Res.HH.Thermal.SH.Gas.WH.Gas.Solar</t>
  </si>
  <si>
    <t>TES_per_household.kWh.LU.Res.HH.Thermal.SH.Gas.WH.Gas.Solar.Gas</t>
  </si>
  <si>
    <t>TES_per_household.kWh.LU.Res.HH.Thermal.SH.Gas.WH.Gas.Solar.Solar</t>
  </si>
  <si>
    <t>TES_per_household.kWh.LU.Res.HH.Thermal.SH.Gas.WH.Elc.NoSolar.Elec</t>
  </si>
  <si>
    <t>TES_per_household.kWh.LU.Res.HH.Thermal.SH.Gas.WH.Elc.Solar</t>
  </si>
  <si>
    <t>TES_per_household.kWh.LU.Res.HH.Thermal.SH.Gas.WH.Elc.Solar.Elec</t>
  </si>
  <si>
    <t>TES_per_household.kWh.LU.Res.HH.Thermal.SH.Gas.WH.Elc.Solar.Solar</t>
  </si>
  <si>
    <t>TES_per_household.kWh.LU.Res.HH.Thermal.SH.Gas.CO</t>
  </si>
  <si>
    <t>TES_per_household.kWh.LU.Res.HH.Thermal.SH.Gas.CO.Gas.Gas</t>
  </si>
  <si>
    <t>TES_per_household.kWh.LU.Res.HH.Thermal.SH.Gas.CO.Elc.Elec</t>
  </si>
  <si>
    <t>TES_per_household.kWh.LU.Res.HH.Thermal.SH.Biomass</t>
  </si>
  <si>
    <t>TES_per_household.kWh.LU.Res.HH.Thermal.SH.Biomass.SH</t>
  </si>
  <si>
    <t>TES_per_household.kWh.LU.Res.HH.Thermal.SH.Biomass.SH.Biomass</t>
  </si>
  <si>
    <t>TES_per_household.kWh.LU.Res.HH.Thermal.SH.Biomass.SH.Elec</t>
  </si>
  <si>
    <t>TES_per_household.kWh.LU.Res.HH.Thermal.SH.Biomass.SC</t>
  </si>
  <si>
    <t>TES_per_household.kWh.LU.Res.HH.Thermal.SH.Biomass.SC.AC.Elec</t>
  </si>
  <si>
    <t>TES_per_household.kWh.LU.Res.HH.Thermal.SH.Biomass.WH</t>
  </si>
  <si>
    <t>TES_per_household.kWh.LU.Res.HH.Thermal.SH.Biomass.WH.Biomass.NoSolar.Biomass</t>
  </si>
  <si>
    <t>TES_per_household.kWh.LU.Res.HH.Thermal.SH.Biomass.WH.Biomass.Solar</t>
  </si>
  <si>
    <t>TES_per_household.kWh.LU.Res.HH.Thermal.SH.Biomass.WH.Biomass.Solar.Biomass</t>
  </si>
  <si>
    <t>TES_per_household.kWh.LU.Res.HH.Thermal.SH.Biomass.WH.Biomass.Solar.Solar</t>
  </si>
  <si>
    <t>TES_per_household.kWh.LU.Res.HH.Thermal.SH.Biomass.WH.LPG.NoSolar.LPG</t>
  </si>
  <si>
    <t>TES_per_household.kWh.LU.Res.HH.Thermal.SH.Biomass.WH.LPG.Solar</t>
  </si>
  <si>
    <t>TES_per_household.kWh.LU.Res.HH.Thermal.SH.Biomass.WH.LPG.Solar.LPG</t>
  </si>
  <si>
    <t>TES_per_household.kWh.LU.Res.HH.Thermal.SH.Biomass.WH.LPG.Solar.Solar</t>
  </si>
  <si>
    <t>TES_per_household.kWh.LU.Res.HH.Thermal.SH.Biomass.WH.Elc.NoSolar.Elec</t>
  </si>
  <si>
    <t>TES_per_household.kWh.LU.Res.HH.Thermal.SH.Biomass.WH.Elc.Solar</t>
  </si>
  <si>
    <t>TES_per_household.kWh.LU.Res.HH.Thermal.SH.Biomass.WH.Elc.Solar.Elec</t>
  </si>
  <si>
    <t>TES_per_household.kWh.LU.Res.HH.Thermal.SH.Biomass.WH.Elc.Solar.Solar</t>
  </si>
  <si>
    <t>TES_per_household.kWh.LU.Res.HH.Thermal.SH.Biomass.CO</t>
  </si>
  <si>
    <t>TES_per_household.kWh.LU.Res.HH.Thermal.SH.Biomass.CO.Biomass.Biomass</t>
  </si>
  <si>
    <t>TES_per_household.kWh.LU.Res.HH.Thermal.SH.Biomass.CO.LPG.LPG</t>
  </si>
  <si>
    <t>TES_per_household.kWh.LU.Res.HH.Thermal.SH.Biomass.CO.Elc.Elec</t>
  </si>
  <si>
    <t>TES_per_household.kWh.LU.Res.HH.Thermal.SH.Geo</t>
  </si>
  <si>
    <t>TES_per_household.kWh.LU.Res.HH.Thermal.SH.Geo.SH</t>
  </si>
  <si>
    <t>TES_per_household.kWh.LU.Res.HH.Thermal.SH.Geo.SH.Geo</t>
  </si>
  <si>
    <t>TES_per_household.kWh.LU.Res.HH.Thermal.SH.Geo.SH.Elec</t>
  </si>
  <si>
    <t>TES_per_household.kWh.LU.Res.HH.Thermal.SH.Geo.SC</t>
  </si>
  <si>
    <t>TES_per_household.kWh.LU.Res.HH.Thermal.SH.Geo.SC.AC.Elec</t>
  </si>
  <si>
    <t>TES_per_household.kWh.LU.Res.HH.Thermal.SH.Geo.WH</t>
  </si>
  <si>
    <t>TES_per_household.kWh.LU.Res.HH.Thermal.SH.Geo.WH.Geo.NoSolar.Geo</t>
  </si>
  <si>
    <t>TES_per_household.kWh.LU.Res.HH.Thermal.SH.Geo.WH.Geo.Solar</t>
  </si>
  <si>
    <t>TES_per_household.kWh.LU.Res.HH.Thermal.SH.Geo.WH.Geo.Solar.Geo</t>
  </si>
  <si>
    <t>TES_per_household.kWh.LU.Res.HH.Thermal.SH.Geo.WH.Geo.Solar.Solar</t>
  </si>
  <si>
    <t>TES_per_household.kWh.LU.Res.HH.Thermal.SH.Geo.WH.Elc.NoSolar.Elec</t>
  </si>
  <si>
    <t>TES_per_household.kWh.LU.Res.HH.Thermal.SH.Geo.WH.Elc.Solar</t>
  </si>
  <si>
    <t>TES_per_household.kWh.LU.Res.HH.Thermal.SH.Geo.WH.Elc.Solar.Elec</t>
  </si>
  <si>
    <t>TES_per_household.kWh.LU.Res.HH.Thermal.SH.Geo.WH.Elc.Solar.Solar</t>
  </si>
  <si>
    <t>TES_per_household.kWh.LU.Res.HH.Thermal.SH.Geo.CO</t>
  </si>
  <si>
    <t>TES_per_household.kWh.LU.Res.HH.Thermal.SH.Geo.CO.LPG.LPG</t>
  </si>
  <si>
    <t>TES_per_household.kWh.LU.Res.HH.Thermal.SH.Geo.CO.Elc.Elec</t>
  </si>
  <si>
    <t>TES_per_household.kWh.LU.Res.HH.Thermal.SH.DistrHeat</t>
  </si>
  <si>
    <t>TES_per_household.kWh.LU.Res.HH.Thermal.SH.DistrHeat.SH</t>
  </si>
  <si>
    <t>TES_per_household.kWh.LU.Res.HH.Thermal.SH.DistrHeat.SH.Steam_Distr</t>
  </si>
  <si>
    <t>TES_per_household.kWh.LU.Res.HH.Thermal.SH.DistrHeat.SH.Elec</t>
  </si>
  <si>
    <t>TES_per_household.kWh.LU.Res.HH.Thermal.SH.DistrHeat.SC</t>
  </si>
  <si>
    <t>TES_per_household.kWh.LU.Res.HH.Thermal.SH.DistrHeat.SC.AC.Elec</t>
  </si>
  <si>
    <t>TES_per_household.kWh.LU.Res.HH.Thermal.SH.DistrHeat.WH</t>
  </si>
  <si>
    <t>TES_per_household.kWh.LU.Res.HH.Thermal.SH.DistrHeat.WH.DistrHeat.NoSolar.Steam_Distr</t>
  </si>
  <si>
    <t>TES_per_household.kWh.LU.Res.HH.Thermal.SH.DistrHeat.WH.DistrHeat.Solar</t>
  </si>
  <si>
    <t>TES_per_household.kWh.LU.Res.HH.Thermal.SH.DistrHeat.WH.DistrHeat.Solar.Steam_Distr</t>
  </si>
  <si>
    <t>TES_per_household.kWh.LU.Res.HH.Thermal.SH.DistrHeat.WH.DistrHeat.Solar.Solar</t>
  </si>
  <si>
    <t>TES_per_household.kWh.LU.Res.HH.Thermal.SH.DistrHeat.WH.Elc.NoSolar.Elec</t>
  </si>
  <si>
    <t>TES_per_household.kWh.LU.Res.HH.Thermal.SH.DistrHeat.WH.Elc.Solar</t>
  </si>
  <si>
    <t>TES_per_household.kWh.LU.Res.HH.Thermal.SH.DistrHeat.WH.Elc.Solar.Elec</t>
  </si>
  <si>
    <t>TES_per_household.kWh.LU.Res.HH.Thermal.SH.DistrHeat.WH.Elc.Solar.Solar</t>
  </si>
  <si>
    <t>TES_per_household.kWh.LU.Res.HH.Thermal.SH.DistrHeat.CO</t>
  </si>
  <si>
    <t>TES_per_household.kWh.LU.Res.HH.Thermal.SH.DistrHeat.CO.LPG.LPG</t>
  </si>
  <si>
    <t>TES_per_household.kWh.LU.Res.HH.Thermal.SH.DistrHeat.CO.Elc.Elec</t>
  </si>
  <si>
    <t>TES_per_household.kWh.LU.Res.HH.Thermal.SH.AdvElc</t>
  </si>
  <si>
    <t>TES_per_household.kWh.LU.Res.HH.Thermal.SH.AdvElc.SH</t>
  </si>
  <si>
    <t>TES_per_household.kWh.LU.Res.HH.Thermal.SH.AdvElc.SH.Elec</t>
  </si>
  <si>
    <t>TES_per_household.kWh.LU.Res.HH.Thermal.SH.AdvElc.SC</t>
  </si>
  <si>
    <t>TES_per_household.kWh.LU.Res.HH.Thermal.SH.AdvElc.SC.AC.Elec</t>
  </si>
  <si>
    <t>TES_per_household.kWh.LU.Res.HH.Thermal.SH.AdvElc.WH</t>
  </si>
  <si>
    <t>TES_per_household.kWh.LU.Res.HH.Thermal.SH.AdvElc.WH.LPG.NoSolar.LPG</t>
  </si>
  <si>
    <t>TES_per_household.kWh.LU.Res.HH.Thermal.SH.AdvElc.WH.LPG.Solar</t>
  </si>
  <si>
    <t>TES_per_household.kWh.LU.Res.HH.Thermal.SH.AdvElc.WH.LPG.Solar.LPG</t>
  </si>
  <si>
    <t>TES_per_household.kWh.LU.Res.HH.Thermal.SH.AdvElc.WH.LPG.Solar.Solar</t>
  </si>
  <si>
    <t>TES_per_household.kWh.LU.Res.HH.Thermal.SH.AdvElc.WH.Elc.NoSolar.Elec</t>
  </si>
  <si>
    <t>TES_per_household.kWh.LU.Res.HH.Thermal.SH.AdvElc.WH.Elc.Solar</t>
  </si>
  <si>
    <t>TES_per_household.kWh.LU.Res.HH.Thermal.SH.AdvElc.WH.Elc.Solar.Elec</t>
  </si>
  <si>
    <t>TES_per_household.kWh.LU.Res.HH.Thermal.SH.AdvElc.WH.Elc.Solar.Solar</t>
  </si>
  <si>
    <t>TES_per_household.kWh.LU.Res.HH.Thermal.SH.AdvElc.CO</t>
  </si>
  <si>
    <t>TES_per_household.kWh.LU.Res.HH.Thermal.SH.AdvElc.CO.LPG.LPG</t>
  </si>
  <si>
    <t>TES_per_household.kWh.LU.Res.HH.Thermal.SH.AdvElc.CO.Elc.Elec</t>
  </si>
  <si>
    <t>TES_per_household.kWh.LU.Res.HH.Thermal.SH.ConvElc</t>
  </si>
  <si>
    <t>TES_per_household.kWh.LU.Res.HH.Thermal.SH.ConvElc.SH</t>
  </si>
  <si>
    <t>TES_per_household.kWh.LU.Res.HH.Thermal.SH.ConvElc.SH.Elec</t>
  </si>
  <si>
    <t>TES_per_household.kWh.LU.Res.HH.Thermal.SH.ConvElc.SC</t>
  </si>
  <si>
    <t>TES_per_household.kWh.LU.Res.HH.Thermal.SH.ConvElc.SC.AC.Elec</t>
  </si>
  <si>
    <t>TES_per_household.kWh.LU.Res.HH.Thermal.SH.ConvElc.WH</t>
  </si>
  <si>
    <t>TES_per_household.kWh.LU.Res.HH.Thermal.SH.ConvElc.WH.LPG.NoSolar.LPG</t>
  </si>
  <si>
    <t>TES_per_household.kWh.LU.Res.HH.Thermal.SH.ConvElc.WH.LPG.Solar</t>
  </si>
  <si>
    <t>TES_per_household.kWh.LU.Res.HH.Thermal.SH.ConvElc.WH.LPG.Solar.LPG</t>
  </si>
  <si>
    <t>TES_per_household.kWh.LU.Res.HH.Thermal.SH.ConvElc.WH.LPG.Solar.Solar</t>
  </si>
  <si>
    <t>TES_per_household.kWh.LU.Res.HH.Thermal.SH.ConvElc.WH.Elc.NoSolar.Elec</t>
  </si>
  <si>
    <t>TES_per_household.kWh.LU.Res.HH.Thermal.SH.ConvElc.WH.Elc.Solar</t>
  </si>
  <si>
    <t>TES_per_household.kWh.LU.Res.HH.Thermal.SH.ConvElc.WH.Elc.Solar.Elec</t>
  </si>
  <si>
    <t>TES_per_household.kWh.LU.Res.HH.Thermal.SH.ConvElc.WH.Elc.Solar.Solar</t>
  </si>
  <si>
    <t>TES_per_household.kWh.LU.Res.HH.Thermal.SH.ConvElc.CO</t>
  </si>
  <si>
    <t>TES_per_household.kWh.LU.Res.HH.Thermal.SH.ConvElc.CO.LPG.LPG</t>
  </si>
  <si>
    <t>TES_per_household.kWh.LU.Res.HH.Thermal.SH.ConvElc.CO.Elc.Elec</t>
  </si>
  <si>
    <t>LU - CO2 emissions per household (detailed structure)</t>
  </si>
  <si>
    <t>EMI_per_household.kgCO2.LU.Res.HH.Thermal.SH.Solids</t>
  </si>
  <si>
    <t>EMI_per_household.kgCO2.LU.Res.HH.Thermal.SH.Solids.SH</t>
  </si>
  <si>
    <t>EMI_per_household.kgCO2.LU.Res.HH.Thermal.SH.Solids.SH.Solids</t>
  </si>
  <si>
    <t>EMI_per_household.kgCO2.LU.Res.HH.Thermal.SH.Solids.SH.Elec</t>
  </si>
  <si>
    <t>EMI_per_household.kgCO2.LU.Res.HH.Thermal.SH.Solids.SC</t>
  </si>
  <si>
    <t>EMI_per_household.kgCO2.LU.Res.HH.Thermal.SH.Solids.SC.AC.Elec</t>
  </si>
  <si>
    <t>EMI_per_household.kgCO2.LU.Res.HH.Thermal.SH.Solids.WH</t>
  </si>
  <si>
    <t>EMI_per_household.kgCO2.LU.Res.HH.Thermal.SH.Solids.WH.Solids.NoSolar.Solids</t>
  </si>
  <si>
    <t>EMI_per_household.kgCO2.LU.Res.HH.Thermal.SH.Solids.WH.LPG.NoSolar.LPG</t>
  </si>
  <si>
    <t>EMI_per_household.kgCO2.LU.Res.HH.Thermal.SH.Solids.WH.LPG.Solar</t>
  </si>
  <si>
    <t>EMI_per_household.kgCO2.LU.Res.HH.Thermal.SH.Solids.WH.LPG.Solar.LPG</t>
  </si>
  <si>
    <t>EMI_per_household.kgCO2.LU.Res.HH.Thermal.SH.Solids.WH.LPG.Solar.Solar</t>
  </si>
  <si>
    <t>EMI_per_household.kgCO2.LU.Res.HH.Thermal.SH.Solids.WH.Elc.NoSolar.Elec</t>
  </si>
  <si>
    <t>EMI_per_household.kgCO2.LU.Res.HH.Thermal.SH.Solids.WH.Elc.Solar</t>
  </si>
  <si>
    <t>EMI_per_household.kgCO2.LU.Res.HH.Thermal.SH.Solids.WH.Elc.Solar.Elec</t>
  </si>
  <si>
    <t>EMI_per_household.kgCO2.LU.Res.HH.Thermal.SH.Solids.WH.Elc.Solar.Solar</t>
  </si>
  <si>
    <t>EMI_per_household.kgCO2.LU.Res.HH.Thermal.SH.Solids.CO</t>
  </si>
  <si>
    <t>EMI_per_household.kgCO2.LU.Res.HH.Thermal.SH.Solids.CO.Solids.Solids</t>
  </si>
  <si>
    <t>EMI_per_household.kgCO2.LU.Res.HH.Thermal.SH.Solids.CO.LPG.LPG</t>
  </si>
  <si>
    <t>EMI_per_household.kgCO2.LU.Res.HH.Thermal.SH.Solids.CO.Elc.Elec</t>
  </si>
  <si>
    <t>EMI_per_household.kgCO2.LU.Res.HH.Thermal.SH.LPG</t>
  </si>
  <si>
    <t>EMI_per_household.kgCO2.LU.Res.HH.Thermal.SH.LPG.SH</t>
  </si>
  <si>
    <t>EMI_per_household.kgCO2.LU.Res.HH.Thermal.SH.LPG.SH.LPG</t>
  </si>
  <si>
    <t>EMI_per_household.kgCO2.LU.Res.HH.Thermal.SH.LPG.SH.Elec</t>
  </si>
  <si>
    <t>EMI_per_household.kgCO2.LU.Res.HH.Thermal.SH.LPG.SC</t>
  </si>
  <si>
    <t>EMI_per_household.kgCO2.LU.Res.HH.Thermal.SH.LPG.SC.AC.Elec</t>
  </si>
  <si>
    <t>EMI_per_household.kgCO2.LU.Res.HH.Thermal.SH.LPG.WH</t>
  </si>
  <si>
    <t>EMI_per_household.kgCO2.LU.Res.HH.Thermal.SH.LPG.WH.LPG.NoSolar.LPG</t>
  </si>
  <si>
    <t>EMI_per_household.kgCO2.LU.Res.HH.Thermal.SH.LPG.WH.LPG.Solar</t>
  </si>
  <si>
    <t>EMI_per_household.kgCO2.LU.Res.HH.Thermal.SH.LPG.WH.LPG.Solar.LPG</t>
  </si>
  <si>
    <t>EMI_per_household.kgCO2.LU.Res.HH.Thermal.SH.LPG.WH.LPG.Solar.Solar</t>
  </si>
  <si>
    <t>EMI_per_household.kgCO2.LU.Res.HH.Thermal.SH.LPG.WH.Elc.NoSolar.Elec</t>
  </si>
  <si>
    <t>EMI_per_household.kgCO2.LU.Res.HH.Thermal.SH.LPG.WH.Elc.Solar</t>
  </si>
  <si>
    <t>EMI_per_household.kgCO2.LU.Res.HH.Thermal.SH.LPG.WH.Elc.Solar.Elec</t>
  </si>
  <si>
    <t>EMI_per_household.kgCO2.LU.Res.HH.Thermal.SH.LPG.WH.Elc.Solar.Solar</t>
  </si>
  <si>
    <t>EMI_per_household.kgCO2.LU.Res.HH.Thermal.SH.LPG.CO</t>
  </si>
  <si>
    <t>EMI_per_household.kgCO2.LU.Res.HH.Thermal.SH.LPG.CO.LPG.LPG</t>
  </si>
  <si>
    <t>EMI_per_household.kgCO2.LU.Res.HH.Thermal.SH.LPG.CO.Elc.Elec</t>
  </si>
  <si>
    <t>EMI_per_household.kgCO2.LU.Res.HH.Thermal.SH.Oil</t>
  </si>
  <si>
    <t>EMI_per_household.kgCO2.LU.Res.HH.Thermal.SH.Oil.SH</t>
  </si>
  <si>
    <t>EMI_per_household.kgCO2.LU.Res.HH.Thermal.SH.Oil.SH.Oil</t>
  </si>
  <si>
    <t>EMI_per_household.kgCO2.LU.Res.HH.Thermal.SH.Oil.SH.Elec</t>
  </si>
  <si>
    <t>EMI_per_household.kgCO2.LU.Res.HH.Thermal.SH.Oil.SC</t>
  </si>
  <si>
    <t>EMI_per_household.kgCO2.LU.Res.HH.Thermal.SH.Oil.SC.AC.Elec</t>
  </si>
  <si>
    <t>EMI_per_household.kgCO2.LU.Res.HH.Thermal.SH.Oil.WH</t>
  </si>
  <si>
    <t>EMI_per_household.kgCO2.LU.Res.HH.Thermal.SH.Oil.WH.Oil.NoSolar.Oil</t>
  </si>
  <si>
    <t>EMI_per_household.kgCO2.LU.Res.HH.Thermal.SH.Oil.WH.Oil.Solar</t>
  </si>
  <si>
    <t>EMI_per_household.kgCO2.LU.Res.HH.Thermal.SH.Oil.WH.Oil.Solar.Oil</t>
  </si>
  <si>
    <t>EMI_per_household.kgCO2.LU.Res.HH.Thermal.SH.Oil.WH.Oil.Solar.Solar</t>
  </si>
  <si>
    <t>EMI_per_household.kgCO2.LU.Res.HH.Thermal.SH.Oil.WH.Elc.NoSolar.Elec</t>
  </si>
  <si>
    <t>EMI_per_household.kgCO2.LU.Res.HH.Thermal.SH.Oil.WH.Elc.Solar</t>
  </si>
  <si>
    <t>EMI_per_household.kgCO2.LU.Res.HH.Thermal.SH.Oil.WH.Elc.Solar.Elec</t>
  </si>
  <si>
    <t>EMI_per_household.kgCO2.LU.Res.HH.Thermal.SH.Oil.WH.Elc.Solar.Solar</t>
  </si>
  <si>
    <t>EMI_per_household.kgCO2.LU.Res.HH.Thermal.SH.Oil.CO</t>
  </si>
  <si>
    <t>EMI_per_household.kgCO2.LU.Res.HH.Thermal.SH.Oil.CO.LPG.LPG</t>
  </si>
  <si>
    <t>EMI_per_household.kgCO2.LU.Res.HH.Thermal.SH.Oil.CO.Elc.Elec</t>
  </si>
  <si>
    <t>EMI_per_household.kgCO2.LU.Res.HH.Thermal.SH.Gas</t>
  </si>
  <si>
    <t>EMI_per_household.kgCO2.LU.Res.HH.Thermal.SH.Gas.SH</t>
  </si>
  <si>
    <t>EMI_per_household.kgCO2.LU.Res.HH.Thermal.SH.Gas.SH.Gas</t>
  </si>
  <si>
    <t>EMI_per_household.kgCO2.LU.Res.HH.Thermal.SH.Gas.SH.Elec</t>
  </si>
  <si>
    <t>EMI_per_household.kgCO2.LU.Res.HH.Thermal.SH.Gas.SC</t>
  </si>
  <si>
    <t>EMI_per_household.kgCO2.LU.Res.HH.Thermal.SH.Gas.SC.AC.Elec</t>
  </si>
  <si>
    <t>EMI_per_household.kgCO2.LU.Res.HH.Thermal.SH.Gas.WH</t>
  </si>
  <si>
    <t>EMI_per_household.kgCO2.LU.Res.HH.Thermal.SH.Gas.WH.Gas.NoSolar.Gas</t>
  </si>
  <si>
    <t>EMI_per_household.kgCO2.LU.Res.HH.Thermal.SH.Gas.WH.Gas.Solar</t>
  </si>
  <si>
    <t>EMI_per_household.kgCO2.LU.Res.HH.Thermal.SH.Gas.WH.Gas.Solar.Gas</t>
  </si>
  <si>
    <t>EMI_per_household.kgCO2.LU.Res.HH.Thermal.SH.Gas.WH.Gas.Solar.Solar</t>
  </si>
  <si>
    <t>EMI_per_household.kgCO2.LU.Res.HH.Thermal.SH.Gas.WH.Elc.NoSolar.Elec</t>
  </si>
  <si>
    <t>EMI_per_household.kgCO2.LU.Res.HH.Thermal.SH.Gas.WH.Elc.Solar</t>
  </si>
  <si>
    <t>EMI_per_household.kgCO2.LU.Res.HH.Thermal.SH.Gas.WH.Elc.Solar.Elec</t>
  </si>
  <si>
    <t>EMI_per_household.kgCO2.LU.Res.HH.Thermal.SH.Gas.WH.Elc.Solar.Solar</t>
  </si>
  <si>
    <t>EMI_per_household.kgCO2.LU.Res.HH.Thermal.SH.Gas.CO</t>
  </si>
  <si>
    <t>EMI_per_household.kgCO2.LU.Res.HH.Thermal.SH.Gas.CO.Gas.Gas</t>
  </si>
  <si>
    <t>EMI_per_household.kgCO2.LU.Res.HH.Thermal.SH.Gas.CO.Elc.Elec</t>
  </si>
  <si>
    <t>EMI_per_household.kgCO2.LU.Res.HH.Thermal.SH.Biomass</t>
  </si>
  <si>
    <t>EMI_per_household.kgCO2.LU.Res.HH.Thermal.SH.Biomass.SH</t>
  </si>
  <si>
    <t>EMI_per_household.kgCO2.LU.Res.HH.Thermal.SH.Biomass.SH.Biomass</t>
  </si>
  <si>
    <t>EMI_per_household.kgCO2.LU.Res.HH.Thermal.SH.Biomass.SH.Elec</t>
  </si>
  <si>
    <t>EMI_per_household.kgCO2.LU.Res.HH.Thermal.SH.Biomass.SC</t>
  </si>
  <si>
    <t>EMI_per_household.kgCO2.LU.Res.HH.Thermal.SH.Biomass.SC.AC.Elec</t>
  </si>
  <si>
    <t>EMI_per_household.kgCO2.LU.Res.HH.Thermal.SH.Biomass.WH</t>
  </si>
  <si>
    <t>EMI_per_household.kgCO2.LU.Res.HH.Thermal.SH.Biomass.WH.Biomass.NoSolar.Biomass</t>
  </si>
  <si>
    <t>EMI_per_household.kgCO2.LU.Res.HH.Thermal.SH.Biomass.WH.Biomass.Solar</t>
  </si>
  <si>
    <t>EMI_per_household.kgCO2.LU.Res.HH.Thermal.SH.Biomass.WH.Biomass.Solar.Biomass</t>
  </si>
  <si>
    <t>EMI_per_household.kgCO2.LU.Res.HH.Thermal.SH.Biomass.WH.Biomass.Solar.Solar</t>
  </si>
  <si>
    <t>EMI_per_household.kgCO2.LU.Res.HH.Thermal.SH.Biomass.WH.LPG.NoSolar.LPG</t>
  </si>
  <si>
    <t>EMI_per_household.kgCO2.LU.Res.HH.Thermal.SH.Biomass.WH.LPG.Solar</t>
  </si>
  <si>
    <t>EMI_per_household.kgCO2.LU.Res.HH.Thermal.SH.Biomass.WH.LPG.Solar.LPG</t>
  </si>
  <si>
    <t>EMI_per_household.kgCO2.LU.Res.HH.Thermal.SH.Biomass.WH.LPG.Solar.Solar</t>
  </si>
  <si>
    <t>EMI_per_household.kgCO2.LU.Res.HH.Thermal.SH.Biomass.WH.Elc.NoSolar.Elec</t>
  </si>
  <si>
    <t>EMI_per_household.kgCO2.LU.Res.HH.Thermal.SH.Biomass.WH.Elc.Solar</t>
  </si>
  <si>
    <t>EMI_per_household.kgCO2.LU.Res.HH.Thermal.SH.Biomass.WH.Elc.Solar.Elec</t>
  </si>
  <si>
    <t>EMI_per_household.kgCO2.LU.Res.HH.Thermal.SH.Biomass.WH.Elc.Solar.Solar</t>
  </si>
  <si>
    <t>EMI_per_household.kgCO2.LU.Res.HH.Thermal.SH.Biomass.CO</t>
  </si>
  <si>
    <t>EMI_per_household.kgCO2.LU.Res.HH.Thermal.SH.Biomass.CO.Biomass.Biomass</t>
  </si>
  <si>
    <t>EMI_per_household.kgCO2.LU.Res.HH.Thermal.SH.Biomass.CO.LPG.LPG</t>
  </si>
  <si>
    <t>EMI_per_household.kgCO2.LU.Res.HH.Thermal.SH.Biomass.CO.Elc.Elec</t>
  </si>
  <si>
    <t>EMI_per_household.kgCO2.LU.Res.HH.Thermal.SH.Geo</t>
  </si>
  <si>
    <t>EMI_per_household.kgCO2.LU.Res.HH.Thermal.SH.Geo.SH</t>
  </si>
  <si>
    <t>EMI_per_household.kgCO2.LU.Res.HH.Thermal.SH.Geo.SH.Geo</t>
  </si>
  <si>
    <t>EMI_per_household.kgCO2.LU.Res.HH.Thermal.SH.Geo.SH.Elec</t>
  </si>
  <si>
    <t>EMI_per_household.kgCO2.LU.Res.HH.Thermal.SH.Geo.SC</t>
  </si>
  <si>
    <t>EMI_per_household.kgCO2.LU.Res.HH.Thermal.SH.Geo.SC.AC.Elec</t>
  </si>
  <si>
    <t>EMI_per_household.kgCO2.LU.Res.HH.Thermal.SH.Geo.WH</t>
  </si>
  <si>
    <t>EMI_per_household.kgCO2.LU.Res.HH.Thermal.SH.Geo.WH.Geo.NoSolar.Geo</t>
  </si>
  <si>
    <t>EMI_per_household.kgCO2.LU.Res.HH.Thermal.SH.Geo.WH.Geo.Solar</t>
  </si>
  <si>
    <t>EMI_per_household.kgCO2.LU.Res.HH.Thermal.SH.Geo.WH.Geo.Solar.Geo</t>
  </si>
  <si>
    <t>EMI_per_household.kgCO2.LU.Res.HH.Thermal.SH.Geo.WH.Geo.Solar.Solar</t>
  </si>
  <si>
    <t>EMI_per_household.kgCO2.LU.Res.HH.Thermal.SH.Geo.WH.Elc.NoSolar.Elec</t>
  </si>
  <si>
    <t>EMI_per_household.kgCO2.LU.Res.HH.Thermal.SH.Geo.WH.Elc.Solar</t>
  </si>
  <si>
    <t>EMI_per_household.kgCO2.LU.Res.HH.Thermal.SH.Geo.WH.Elc.Solar.Elec</t>
  </si>
  <si>
    <t>EMI_per_household.kgCO2.LU.Res.HH.Thermal.SH.Geo.WH.Elc.Solar.Solar</t>
  </si>
  <si>
    <t>EMI_per_household.kgCO2.LU.Res.HH.Thermal.SH.Geo.CO</t>
  </si>
  <si>
    <t>EMI_per_household.kgCO2.LU.Res.HH.Thermal.SH.Geo.CO.LPG.LPG</t>
  </si>
  <si>
    <t>EMI_per_household.kgCO2.LU.Res.HH.Thermal.SH.Geo.CO.Elc.Elec</t>
  </si>
  <si>
    <t>EMI_per_household.kgCO2.LU.Res.HH.Thermal.SH.DistrHeat</t>
  </si>
  <si>
    <t>EMI_per_household.kgCO2.LU.Res.HH.Thermal.SH.DistrHeat.SH</t>
  </si>
  <si>
    <t>EMI_per_household.kgCO2.LU.Res.HH.Thermal.SH.DistrHeat.SH.Steam_Distr</t>
  </si>
  <si>
    <t>EMI_per_household.kgCO2.LU.Res.HH.Thermal.SH.DistrHeat.SH.Elec</t>
  </si>
  <si>
    <t>EMI_per_household.kgCO2.LU.Res.HH.Thermal.SH.DistrHeat.SC</t>
  </si>
  <si>
    <t>EMI_per_household.kgCO2.LU.Res.HH.Thermal.SH.DistrHeat.SC.AC.Elec</t>
  </si>
  <si>
    <t>EMI_per_household.kgCO2.LU.Res.HH.Thermal.SH.DistrHeat.WH</t>
  </si>
  <si>
    <t>EMI_per_household.kgCO2.LU.Res.HH.Thermal.SH.DistrHeat.WH.DistrHeat.NoSolar.Steam_Distr</t>
  </si>
  <si>
    <t>EMI_per_household.kgCO2.LU.Res.HH.Thermal.SH.DistrHeat.WH.DistrHeat.Solar</t>
  </si>
  <si>
    <t>EMI_per_household.kgCO2.LU.Res.HH.Thermal.SH.DistrHeat.WH.DistrHeat.Solar.Steam_Distr</t>
  </si>
  <si>
    <t>EMI_per_household.kgCO2.LU.Res.HH.Thermal.SH.DistrHeat.WH.DistrHeat.Solar.Solar</t>
  </si>
  <si>
    <t>EMI_per_household.kgCO2.LU.Res.HH.Thermal.SH.DistrHeat.WH.Elc.NoSolar.Elec</t>
  </si>
  <si>
    <t>EMI_per_household.kgCO2.LU.Res.HH.Thermal.SH.DistrHeat.WH.Elc.Solar</t>
  </si>
  <si>
    <t>EMI_per_household.kgCO2.LU.Res.HH.Thermal.SH.DistrHeat.WH.Elc.Solar.Elec</t>
  </si>
  <si>
    <t>EMI_per_household.kgCO2.LU.Res.HH.Thermal.SH.DistrHeat.WH.Elc.Solar.Solar</t>
  </si>
  <si>
    <t>EMI_per_household.kgCO2.LU.Res.HH.Thermal.SH.DistrHeat.CO</t>
  </si>
  <si>
    <t>EMI_per_household.kgCO2.LU.Res.HH.Thermal.SH.DistrHeat.CO.LPG.LPG</t>
  </si>
  <si>
    <t>EMI_per_household.kgCO2.LU.Res.HH.Thermal.SH.DistrHeat.CO.Elc.Elec</t>
  </si>
  <si>
    <t>EMI_per_household.kgCO2.LU.Res.HH.Thermal.SH.AdvElc</t>
  </si>
  <si>
    <t>EMI_per_household.kgCO2.LU.Res.HH.Thermal.SH.AdvElc.SH</t>
  </si>
  <si>
    <t>EMI_per_household.kgCO2.LU.Res.HH.Thermal.SH.AdvElc.SH.Elec</t>
  </si>
  <si>
    <t>EMI_per_household.kgCO2.LU.Res.HH.Thermal.SH.AdvElc.SC</t>
  </si>
  <si>
    <t>EMI_per_household.kgCO2.LU.Res.HH.Thermal.SH.AdvElc.SC.AC.Elec</t>
  </si>
  <si>
    <t>EMI_per_household.kgCO2.LU.Res.HH.Thermal.SH.AdvElc.WH</t>
  </si>
  <si>
    <t>EMI_per_household.kgCO2.LU.Res.HH.Thermal.SH.AdvElc.WH.LPG.NoSolar.LPG</t>
  </si>
  <si>
    <t>EMI_per_household.kgCO2.LU.Res.HH.Thermal.SH.AdvElc.WH.LPG.Solar</t>
  </si>
  <si>
    <t>EMI_per_household.kgCO2.LU.Res.HH.Thermal.SH.AdvElc.WH.LPG.Solar.LPG</t>
  </si>
  <si>
    <t>EMI_per_household.kgCO2.LU.Res.HH.Thermal.SH.AdvElc.WH.LPG.Solar.Solar</t>
  </si>
  <si>
    <t>EMI_per_household.kgCO2.LU.Res.HH.Thermal.SH.AdvElc.WH.Elc.NoSolar.Elec</t>
  </si>
  <si>
    <t>EMI_per_household.kgCO2.LU.Res.HH.Thermal.SH.AdvElc.WH.Elc.Solar</t>
  </si>
  <si>
    <t>EMI_per_household.kgCO2.LU.Res.HH.Thermal.SH.AdvElc.WH.Elc.Solar.Elec</t>
  </si>
  <si>
    <t>EMI_per_household.kgCO2.LU.Res.HH.Thermal.SH.AdvElc.WH.Elc.Solar.Solar</t>
  </si>
  <si>
    <t>EMI_per_household.kgCO2.LU.Res.HH.Thermal.SH.AdvElc.CO</t>
  </si>
  <si>
    <t>EMI_per_household.kgCO2.LU.Res.HH.Thermal.SH.AdvElc.CO.LPG.LPG</t>
  </si>
  <si>
    <t>EMI_per_household.kgCO2.LU.Res.HH.Thermal.SH.AdvElc.CO.Elc.Elec</t>
  </si>
  <si>
    <t>EMI_per_household.kgCO2.LU.Res.HH.Thermal.SH.ConvElc</t>
  </si>
  <si>
    <t>EMI_per_household.kgCO2.LU.Res.HH.Thermal.SH.ConvElc.SH</t>
  </si>
  <si>
    <t>EMI_per_household.kgCO2.LU.Res.HH.Thermal.SH.ConvElc.SH.Elec</t>
  </si>
  <si>
    <t>EMI_per_household.kgCO2.LU.Res.HH.Thermal.SH.ConvElc.SC</t>
  </si>
  <si>
    <t>EMI_per_household.kgCO2.LU.Res.HH.Thermal.SH.ConvElc.SC.AC.Elec</t>
  </si>
  <si>
    <t>EMI_per_household.kgCO2.LU.Res.HH.Thermal.SH.ConvElc.WH</t>
  </si>
  <si>
    <t>EMI_per_household.kgCO2.LU.Res.HH.Thermal.SH.ConvElc.WH.LPG.NoSolar.LPG</t>
  </si>
  <si>
    <t>EMI_per_household.kgCO2.LU.Res.HH.Thermal.SH.ConvElc.WH.LPG.Solar</t>
  </si>
  <si>
    <t>EMI_per_household.kgCO2.LU.Res.HH.Thermal.SH.ConvElc.WH.LPG.Solar.LPG</t>
  </si>
  <si>
    <t>EMI_per_household.kgCO2.LU.Res.HH.Thermal.SH.ConvElc.WH.LPG.Solar.Solar</t>
  </si>
  <si>
    <t>EMI_per_household.kgCO2.LU.Res.HH.Thermal.SH.ConvElc.WH.Elc.NoSolar.Elec</t>
  </si>
  <si>
    <t>EMI_per_household.kgCO2.LU.Res.HH.Thermal.SH.ConvElc.WH.Elc.Solar</t>
  </si>
  <si>
    <t>EMI_per_household.kgCO2.LU.Res.HH.Thermal.SH.ConvElc.WH.Elc.Solar.Elec</t>
  </si>
  <si>
    <t>EMI_per_household.kgCO2.LU.Res.HH.Thermal.SH.ConvElc.WH.Elc.Solar.Solar</t>
  </si>
  <si>
    <t>EMI_per_household.kgCO2.LU.Res.HH.Thermal.SH.ConvElc.CO</t>
  </si>
  <si>
    <t>EMI_per_household.kgCO2.LU.Res.HH.Thermal.SH.ConvElc.CO.LPG.LPG</t>
  </si>
  <si>
    <t>EMI_per_household.kgCO2.LU.Res.HH.Thermal.SH.ConvElc.CO.Elc.Elec</t>
  </si>
  <si>
    <t>LU - Final energy consumption per surface area (detailed structure)</t>
  </si>
  <si>
    <t>FEC_per_sqm.kWh.LU.Res.HH.Thermal.SH.Solids</t>
  </si>
  <si>
    <t>FEC_per_sqm.kWh.LU.Res.HH.Thermal.SH.Solids.SH</t>
  </si>
  <si>
    <t>FEC_per_sqm.kWh.LU.Res.HH.Thermal.SH.Solids.SH.Solids</t>
  </si>
  <si>
    <t>FEC_per_sqm.kWh.LU.Res.HH.Thermal.SH.Solids.SH.Elec</t>
  </si>
  <si>
    <t>FEC_per_sqm.kWh.LU.Res.HH.Thermal.SH.Solids.SC</t>
  </si>
  <si>
    <t>FEC_per_sqm.kWh.LU.Res.HH.Thermal.SH.Solids.SC.AC.Elec</t>
  </si>
  <si>
    <t>FEC_per_sqm.kWh.LU.Res.HH.Thermal.SH.Solids.WH</t>
  </si>
  <si>
    <t>FEC_per_sqm.kWh.LU.Res.HH.Thermal.SH.Solids.WH.Solids.NoSolar.Solids</t>
  </si>
  <si>
    <t>FEC_per_sqm.kWh.LU.Res.HH.Thermal.SH.Solids.WH.LPG.NoSolar.LPG</t>
  </si>
  <si>
    <t>FEC_per_sqm.kWh.LU.Res.HH.Thermal.SH.Solids.WH.LPG.Solar</t>
  </si>
  <si>
    <t>FEC_per_sqm.kWh.LU.Res.HH.Thermal.SH.Solids.WH.LPG.Solar.LPG</t>
  </si>
  <si>
    <t>FEC_per_sqm.kWh.LU.Res.HH.Thermal.SH.Solids.WH.LPG.Solar.Solar</t>
  </si>
  <si>
    <t>FEC_per_sqm.kWh.LU.Res.HH.Thermal.SH.Solids.WH.Elc.NoSolar.Elec</t>
  </si>
  <si>
    <t>FEC_per_sqm.kWh.LU.Res.HH.Thermal.SH.Solids.WH.Elc.Solar</t>
  </si>
  <si>
    <t>FEC_per_sqm.kWh.LU.Res.HH.Thermal.SH.Solids.WH.Elc.Solar.Elec</t>
  </si>
  <si>
    <t>FEC_per_sqm.kWh.LU.Res.HH.Thermal.SH.Solids.WH.Elc.Solar.Solar</t>
  </si>
  <si>
    <t>FEC_per_sqm.kWh.LU.Res.HH.Thermal.SH.Solids.CO</t>
  </si>
  <si>
    <t>FEC_per_sqm.kWh.LU.Res.HH.Thermal.SH.Solids.CO.Solids.Solids</t>
  </si>
  <si>
    <t>FEC_per_sqm.kWh.LU.Res.HH.Thermal.SH.Solids.CO.LPG.LPG</t>
  </si>
  <si>
    <t>FEC_per_sqm.kWh.LU.Res.HH.Thermal.SH.Solids.CO.Elc.Elec</t>
  </si>
  <si>
    <t>FEC_per_sqm.kWh.LU.Res.HH.Thermal.SH.LPG</t>
  </si>
  <si>
    <t>FEC_per_sqm.kWh.LU.Res.HH.Thermal.SH.LPG.SH</t>
  </si>
  <si>
    <t>FEC_per_sqm.kWh.LU.Res.HH.Thermal.SH.LPG.SH.LPG</t>
  </si>
  <si>
    <t>FEC_per_sqm.kWh.LU.Res.HH.Thermal.SH.LPG.SH.Elec</t>
  </si>
  <si>
    <t>FEC_per_sqm.kWh.LU.Res.HH.Thermal.SH.LPG.SC</t>
  </si>
  <si>
    <t>FEC_per_sqm.kWh.LU.Res.HH.Thermal.SH.LPG.SC.AC.Elec</t>
  </si>
  <si>
    <t>FEC_per_sqm.kWh.LU.Res.HH.Thermal.SH.LPG.WH</t>
  </si>
  <si>
    <t>FEC_per_sqm.kWh.LU.Res.HH.Thermal.SH.LPG.WH.LPG.NoSolar.LPG</t>
  </si>
  <si>
    <t>FEC_per_sqm.kWh.LU.Res.HH.Thermal.SH.LPG.WH.LPG.Solar</t>
  </si>
  <si>
    <t>FEC_per_sqm.kWh.LU.Res.HH.Thermal.SH.LPG.WH.LPG.Solar.LPG</t>
  </si>
  <si>
    <t>FEC_per_sqm.kWh.LU.Res.HH.Thermal.SH.LPG.WH.LPG.Solar.Solar</t>
  </si>
  <si>
    <t>FEC_per_sqm.kWh.LU.Res.HH.Thermal.SH.LPG.WH.Elc.NoSolar.Elec</t>
  </si>
  <si>
    <t>FEC_per_sqm.kWh.LU.Res.HH.Thermal.SH.LPG.WH.Elc.Solar</t>
  </si>
  <si>
    <t>FEC_per_sqm.kWh.LU.Res.HH.Thermal.SH.LPG.WH.Elc.Solar.Elec</t>
  </si>
  <si>
    <t>FEC_per_sqm.kWh.LU.Res.HH.Thermal.SH.LPG.WH.Elc.Solar.Solar</t>
  </si>
  <si>
    <t>FEC_per_sqm.kWh.LU.Res.HH.Thermal.SH.LPG.CO</t>
  </si>
  <si>
    <t>FEC_per_sqm.kWh.LU.Res.HH.Thermal.SH.LPG.CO.LPG.LPG</t>
  </si>
  <si>
    <t>FEC_per_sqm.kWh.LU.Res.HH.Thermal.SH.LPG.CO.Elc.Elec</t>
  </si>
  <si>
    <t>FEC_per_sqm.kWh.LU.Res.HH.Thermal.SH.Oil</t>
  </si>
  <si>
    <t>FEC_per_sqm.kWh.LU.Res.HH.Thermal.SH.Oil.SH</t>
  </si>
  <si>
    <t>FEC_per_sqm.kWh.LU.Res.HH.Thermal.SH.Oil.SH.Oil</t>
  </si>
  <si>
    <t>FEC_per_sqm.kWh.LU.Res.HH.Thermal.SH.Oil.SH.Elec</t>
  </si>
  <si>
    <t>FEC_per_sqm.kWh.LU.Res.HH.Thermal.SH.Oil.SC</t>
  </si>
  <si>
    <t>FEC_per_sqm.kWh.LU.Res.HH.Thermal.SH.Oil.SC.AC.Elec</t>
  </si>
  <si>
    <t>FEC_per_sqm.kWh.LU.Res.HH.Thermal.SH.Oil.WH</t>
  </si>
  <si>
    <t>FEC_per_sqm.kWh.LU.Res.HH.Thermal.SH.Oil.WH.Oil.NoSolar.Oil</t>
  </si>
  <si>
    <t>FEC_per_sqm.kWh.LU.Res.HH.Thermal.SH.Oil.WH.Oil.Solar</t>
  </si>
  <si>
    <t>FEC_per_sqm.kWh.LU.Res.HH.Thermal.SH.Oil.WH.Oil.Solar.Oil</t>
  </si>
  <si>
    <t>FEC_per_sqm.kWh.LU.Res.HH.Thermal.SH.Oil.WH.Oil.Solar.Solar</t>
  </si>
  <si>
    <t>FEC_per_sqm.kWh.LU.Res.HH.Thermal.SH.Oil.WH.Elc.NoSolar.Elec</t>
  </si>
  <si>
    <t>FEC_per_sqm.kWh.LU.Res.HH.Thermal.SH.Oil.WH.Elc.Solar</t>
  </si>
  <si>
    <t>FEC_per_sqm.kWh.LU.Res.HH.Thermal.SH.Oil.WH.Elc.Solar.Elec</t>
  </si>
  <si>
    <t>FEC_per_sqm.kWh.LU.Res.HH.Thermal.SH.Oil.WH.Elc.Solar.Solar</t>
  </si>
  <si>
    <t>FEC_per_sqm.kWh.LU.Res.HH.Thermal.SH.Oil.CO</t>
  </si>
  <si>
    <t>FEC_per_sqm.kWh.LU.Res.HH.Thermal.SH.Oil.CO.LPG.LPG</t>
  </si>
  <si>
    <t>FEC_per_sqm.kWh.LU.Res.HH.Thermal.SH.Oil.CO.Elc.Elec</t>
  </si>
  <si>
    <t>FEC_per_sqm.kWh.LU.Res.HH.Thermal.SH.Gas</t>
  </si>
  <si>
    <t>FEC_per_sqm.kWh.LU.Res.HH.Thermal.SH.Gas.SH</t>
  </si>
  <si>
    <t>FEC_per_sqm.kWh.LU.Res.HH.Thermal.SH.Gas.SH.Gas</t>
  </si>
  <si>
    <t>FEC_per_sqm.kWh.LU.Res.HH.Thermal.SH.Gas.SH.Elec</t>
  </si>
  <si>
    <t>FEC_per_sqm.kWh.LU.Res.HH.Thermal.SH.Gas.SC</t>
  </si>
  <si>
    <t>FEC_per_sqm.kWh.LU.Res.HH.Thermal.SH.Gas.SC.AC.Elec</t>
  </si>
  <si>
    <t>FEC_per_sqm.kWh.LU.Res.HH.Thermal.SH.Gas.WH</t>
  </si>
  <si>
    <t>FEC_per_sqm.kWh.LU.Res.HH.Thermal.SH.Gas.WH.Gas.NoSolar.Gas</t>
  </si>
  <si>
    <t>FEC_per_sqm.kWh.LU.Res.HH.Thermal.SH.Gas.WH.Gas.Solar</t>
  </si>
  <si>
    <t>FEC_per_sqm.kWh.LU.Res.HH.Thermal.SH.Gas.WH.Gas.Solar.Gas</t>
  </si>
  <si>
    <t>FEC_per_sqm.kWh.LU.Res.HH.Thermal.SH.Gas.WH.Gas.Solar.Solar</t>
  </si>
  <si>
    <t>FEC_per_sqm.kWh.LU.Res.HH.Thermal.SH.Gas.WH.Elc.NoSolar.Elec</t>
  </si>
  <si>
    <t>FEC_per_sqm.kWh.LU.Res.HH.Thermal.SH.Gas.WH.Elc.Solar</t>
  </si>
  <si>
    <t>FEC_per_sqm.kWh.LU.Res.HH.Thermal.SH.Gas.WH.Elc.Solar.Elec</t>
  </si>
  <si>
    <t>FEC_per_sqm.kWh.LU.Res.HH.Thermal.SH.Gas.WH.Elc.Solar.Solar</t>
  </si>
  <si>
    <t>FEC_per_sqm.kWh.LU.Res.HH.Thermal.SH.Gas.CO</t>
  </si>
  <si>
    <t>FEC_per_sqm.kWh.LU.Res.HH.Thermal.SH.Gas.CO.Gas.Gas</t>
  </si>
  <si>
    <t>FEC_per_sqm.kWh.LU.Res.HH.Thermal.SH.Gas.CO.Elc.Elec</t>
  </si>
  <si>
    <t>FEC_per_sqm.kWh.LU.Res.HH.Thermal.SH.Biomass</t>
  </si>
  <si>
    <t>FEC_per_sqm.kWh.LU.Res.HH.Thermal.SH.Biomass.SH</t>
  </si>
  <si>
    <t>FEC_per_sqm.kWh.LU.Res.HH.Thermal.SH.Biomass.SH.Biomass</t>
  </si>
  <si>
    <t>FEC_per_sqm.kWh.LU.Res.HH.Thermal.SH.Biomass.SH.Elec</t>
  </si>
  <si>
    <t>FEC_per_sqm.kWh.LU.Res.HH.Thermal.SH.Biomass.SC</t>
  </si>
  <si>
    <t>FEC_per_sqm.kWh.LU.Res.HH.Thermal.SH.Biomass.SC.AC.Elec</t>
  </si>
  <si>
    <t>FEC_per_sqm.kWh.LU.Res.HH.Thermal.SH.Biomass.WH</t>
  </si>
  <si>
    <t>FEC_per_sqm.kWh.LU.Res.HH.Thermal.SH.Biomass.WH.Biomass.NoSolar.Biomass</t>
  </si>
  <si>
    <t>FEC_per_sqm.kWh.LU.Res.HH.Thermal.SH.Biomass.WH.Biomass.Solar</t>
  </si>
  <si>
    <t>FEC_per_sqm.kWh.LU.Res.HH.Thermal.SH.Biomass.WH.Biomass.Solar.Biomass</t>
  </si>
  <si>
    <t>FEC_per_sqm.kWh.LU.Res.HH.Thermal.SH.Biomass.WH.Biomass.Solar.Solar</t>
  </si>
  <si>
    <t>FEC_per_sqm.kWh.LU.Res.HH.Thermal.SH.Biomass.WH.LPG.NoSolar.LPG</t>
  </si>
  <si>
    <t>FEC_per_sqm.kWh.LU.Res.HH.Thermal.SH.Biomass.WH.LPG.Solar</t>
  </si>
  <si>
    <t>FEC_per_sqm.kWh.LU.Res.HH.Thermal.SH.Biomass.WH.LPG.Solar.LPG</t>
  </si>
  <si>
    <t>FEC_per_sqm.kWh.LU.Res.HH.Thermal.SH.Biomass.WH.LPG.Solar.Solar</t>
  </si>
  <si>
    <t>FEC_per_sqm.kWh.LU.Res.HH.Thermal.SH.Biomass.WH.Elc.NoSolar.Elec</t>
  </si>
  <si>
    <t>FEC_per_sqm.kWh.LU.Res.HH.Thermal.SH.Biomass.WH.Elc.Solar</t>
  </si>
  <si>
    <t>FEC_per_sqm.kWh.LU.Res.HH.Thermal.SH.Biomass.WH.Elc.Solar.Elec</t>
  </si>
  <si>
    <t>FEC_per_sqm.kWh.LU.Res.HH.Thermal.SH.Biomass.WH.Elc.Solar.Solar</t>
  </si>
  <si>
    <t>FEC_per_sqm.kWh.LU.Res.HH.Thermal.SH.Biomass.CO</t>
  </si>
  <si>
    <t>FEC_per_sqm.kWh.LU.Res.HH.Thermal.SH.Biomass.CO.Biomass.Biomass</t>
  </si>
  <si>
    <t>FEC_per_sqm.kWh.LU.Res.HH.Thermal.SH.Biomass.CO.LPG.LPG</t>
  </si>
  <si>
    <t>FEC_per_sqm.kWh.LU.Res.HH.Thermal.SH.Biomass.CO.Elc.Elec</t>
  </si>
  <si>
    <t>FEC_per_sqm.kWh.LU.Res.HH.Thermal.SH.Geo</t>
  </si>
  <si>
    <t>FEC_per_sqm.kWh.LU.Res.HH.Thermal.SH.Geo.SH</t>
  </si>
  <si>
    <t>FEC_per_sqm.kWh.LU.Res.HH.Thermal.SH.Geo.SH.Geo</t>
  </si>
  <si>
    <t>FEC_per_sqm.kWh.LU.Res.HH.Thermal.SH.Geo.SH.Elec</t>
  </si>
  <si>
    <t>FEC_per_sqm.kWh.LU.Res.HH.Thermal.SH.Geo.SC</t>
  </si>
  <si>
    <t>FEC_per_sqm.kWh.LU.Res.HH.Thermal.SH.Geo.SC.AC.Elec</t>
  </si>
  <si>
    <t>FEC_per_sqm.kWh.LU.Res.HH.Thermal.SH.Geo.WH</t>
  </si>
  <si>
    <t>FEC_per_sqm.kWh.LU.Res.HH.Thermal.SH.Geo.WH.Geo.NoSolar.Geo</t>
  </si>
  <si>
    <t>FEC_per_sqm.kWh.LU.Res.HH.Thermal.SH.Geo.WH.Geo.Solar</t>
  </si>
  <si>
    <t>FEC_per_sqm.kWh.LU.Res.HH.Thermal.SH.Geo.WH.Geo.Solar.Geo</t>
  </si>
  <si>
    <t>FEC_per_sqm.kWh.LU.Res.HH.Thermal.SH.Geo.WH.Geo.Solar.Solar</t>
  </si>
  <si>
    <t>FEC_per_sqm.kWh.LU.Res.HH.Thermal.SH.Geo.WH.Elc.NoSolar.Elec</t>
  </si>
  <si>
    <t>FEC_per_sqm.kWh.LU.Res.HH.Thermal.SH.Geo.WH.Elc.Solar</t>
  </si>
  <si>
    <t>FEC_per_sqm.kWh.LU.Res.HH.Thermal.SH.Geo.WH.Elc.Solar.Elec</t>
  </si>
  <si>
    <t>FEC_per_sqm.kWh.LU.Res.HH.Thermal.SH.Geo.WH.Elc.Solar.Solar</t>
  </si>
  <si>
    <t>FEC_per_sqm.kWh.LU.Res.HH.Thermal.SH.Geo.CO</t>
  </si>
  <si>
    <t>FEC_per_sqm.kWh.LU.Res.HH.Thermal.SH.Geo.CO.LPG.LPG</t>
  </si>
  <si>
    <t>FEC_per_sqm.kWh.LU.Res.HH.Thermal.SH.Geo.CO.Elc.Elec</t>
  </si>
  <si>
    <t>FEC_per_sqm.kWh.LU.Res.HH.Thermal.SH.DistrHeat</t>
  </si>
  <si>
    <t>FEC_per_sqm.kWh.LU.Res.HH.Thermal.SH.DistrHeat.SH</t>
  </si>
  <si>
    <t>FEC_per_sqm.kWh.LU.Res.HH.Thermal.SH.DistrHeat.SH.Steam_Distr</t>
  </si>
  <si>
    <t>FEC_per_sqm.kWh.LU.Res.HH.Thermal.SH.DistrHeat.SH.Elec</t>
  </si>
  <si>
    <t>FEC_per_sqm.kWh.LU.Res.HH.Thermal.SH.DistrHeat.SC</t>
  </si>
  <si>
    <t>FEC_per_sqm.kWh.LU.Res.HH.Thermal.SH.DistrHeat.SC.AC.Elec</t>
  </si>
  <si>
    <t>FEC_per_sqm.kWh.LU.Res.HH.Thermal.SH.DistrHeat.WH</t>
  </si>
  <si>
    <t>FEC_per_sqm.kWh.LU.Res.HH.Thermal.SH.DistrHeat.WH.DistrHeat.NoSolar.Steam_Distr</t>
  </si>
  <si>
    <t>FEC_per_sqm.kWh.LU.Res.HH.Thermal.SH.DistrHeat.WH.DistrHeat.Solar</t>
  </si>
  <si>
    <t>FEC_per_sqm.kWh.LU.Res.HH.Thermal.SH.DistrHeat.WH.DistrHeat.Solar.Steam_Distr</t>
  </si>
  <si>
    <t>FEC_per_sqm.kWh.LU.Res.HH.Thermal.SH.DistrHeat.WH.DistrHeat.Solar.Solar</t>
  </si>
  <si>
    <t>FEC_per_sqm.kWh.LU.Res.HH.Thermal.SH.DistrHeat.WH.Elc.NoSolar.Elec</t>
  </si>
  <si>
    <t>FEC_per_sqm.kWh.LU.Res.HH.Thermal.SH.DistrHeat.WH.Elc.Solar</t>
  </si>
  <si>
    <t>FEC_per_sqm.kWh.LU.Res.HH.Thermal.SH.DistrHeat.WH.Elc.Solar.Elec</t>
  </si>
  <si>
    <t>FEC_per_sqm.kWh.LU.Res.HH.Thermal.SH.DistrHeat.WH.Elc.Solar.Solar</t>
  </si>
  <si>
    <t>FEC_per_sqm.kWh.LU.Res.HH.Thermal.SH.DistrHeat.CO</t>
  </si>
  <si>
    <t>FEC_per_sqm.kWh.LU.Res.HH.Thermal.SH.DistrHeat.CO.LPG.LPG</t>
  </si>
  <si>
    <t>FEC_per_sqm.kWh.LU.Res.HH.Thermal.SH.DistrHeat.CO.Elc.Elec</t>
  </si>
  <si>
    <t>FEC_per_sqm.kWh.LU.Res.HH.Thermal.SH.AdvElc</t>
  </si>
  <si>
    <t>FEC_per_sqm.kWh.LU.Res.HH.Thermal.SH.AdvElc.SH</t>
  </si>
  <si>
    <t>FEC_per_sqm.kWh.LU.Res.HH.Thermal.SH.AdvElc.SH.Elec</t>
  </si>
  <si>
    <t>FEC_per_sqm.kWh.LU.Res.HH.Thermal.SH.AdvElc.SC</t>
  </si>
  <si>
    <t>FEC_per_sqm.kWh.LU.Res.HH.Thermal.SH.AdvElc.SC.AC.Elec</t>
  </si>
  <si>
    <t>FEC_per_sqm.kWh.LU.Res.HH.Thermal.SH.AdvElc.WH</t>
  </si>
  <si>
    <t>FEC_per_sqm.kWh.LU.Res.HH.Thermal.SH.AdvElc.WH.LPG.NoSolar.LPG</t>
  </si>
  <si>
    <t>FEC_per_sqm.kWh.LU.Res.HH.Thermal.SH.AdvElc.WH.LPG.Solar</t>
  </si>
  <si>
    <t>FEC_per_sqm.kWh.LU.Res.HH.Thermal.SH.AdvElc.WH.LPG.Solar.LPG</t>
  </si>
  <si>
    <t>FEC_per_sqm.kWh.LU.Res.HH.Thermal.SH.AdvElc.WH.LPG.Solar.Solar</t>
  </si>
  <si>
    <t>FEC_per_sqm.kWh.LU.Res.HH.Thermal.SH.AdvElc.WH.Elc.NoSolar.Elec</t>
  </si>
  <si>
    <t>FEC_per_sqm.kWh.LU.Res.HH.Thermal.SH.AdvElc.WH.Elc.Solar</t>
  </si>
  <si>
    <t>FEC_per_sqm.kWh.LU.Res.HH.Thermal.SH.AdvElc.WH.Elc.Solar.Elec</t>
  </si>
  <si>
    <t>FEC_per_sqm.kWh.LU.Res.HH.Thermal.SH.AdvElc.WH.Elc.Solar.Solar</t>
  </si>
  <si>
    <t>FEC_per_sqm.kWh.LU.Res.HH.Thermal.SH.AdvElc.CO</t>
  </si>
  <si>
    <t>FEC_per_sqm.kWh.LU.Res.HH.Thermal.SH.AdvElc.CO.LPG.LPG</t>
  </si>
  <si>
    <t>FEC_per_sqm.kWh.LU.Res.HH.Thermal.SH.AdvElc.CO.Elc.Elec</t>
  </si>
  <si>
    <t>FEC_per_sqm.kWh.LU.Res.HH.Thermal.SH.ConvElc</t>
  </si>
  <si>
    <t>FEC_per_sqm.kWh.LU.Res.HH.Thermal.SH.ConvElc.SH</t>
  </si>
  <si>
    <t>FEC_per_sqm.kWh.LU.Res.HH.Thermal.SH.ConvElc.SH.Elec</t>
  </si>
  <si>
    <t>FEC_per_sqm.kWh.LU.Res.HH.Thermal.SH.ConvElc.SC</t>
  </si>
  <si>
    <t>FEC_per_sqm.kWh.LU.Res.HH.Thermal.SH.ConvElc.SC.AC.Elec</t>
  </si>
  <si>
    <t>FEC_per_sqm.kWh.LU.Res.HH.Thermal.SH.ConvElc.WH</t>
  </si>
  <si>
    <t>FEC_per_sqm.kWh.LU.Res.HH.Thermal.SH.ConvElc.WH.LPG.NoSolar.LPG</t>
  </si>
  <si>
    <t>FEC_per_sqm.kWh.LU.Res.HH.Thermal.SH.ConvElc.WH.LPG.Solar</t>
  </si>
  <si>
    <t>FEC_per_sqm.kWh.LU.Res.HH.Thermal.SH.ConvElc.WH.LPG.Solar.LPG</t>
  </si>
  <si>
    <t>FEC_per_sqm.kWh.LU.Res.HH.Thermal.SH.ConvElc.WH.LPG.Solar.Solar</t>
  </si>
  <si>
    <t>FEC_per_sqm.kWh.LU.Res.HH.Thermal.SH.ConvElc.WH.Elc.NoSolar.Elec</t>
  </si>
  <si>
    <t>FEC_per_sqm.kWh.LU.Res.HH.Thermal.SH.ConvElc.WH.Elc.Solar</t>
  </si>
  <si>
    <t>FEC_per_sqm.kWh.LU.Res.HH.Thermal.SH.ConvElc.WH.Elc.Solar.Elec</t>
  </si>
  <si>
    <t>FEC_per_sqm.kWh.LU.Res.HH.Thermal.SH.ConvElc.WH.Elc.Solar.Solar</t>
  </si>
  <si>
    <t>FEC_per_sqm.kWh.LU.Res.HH.Thermal.SH.ConvElc.CO</t>
  </si>
  <si>
    <t>FEC_per_sqm.kWh.LU.Res.HH.Thermal.SH.ConvElc.CO.LPG.LPG</t>
  </si>
  <si>
    <t>FEC_per_sqm.kWh.LU.Res.HH.Thermal.SH.ConvElc.CO.Elc.Elec</t>
  </si>
  <si>
    <t>LU - Thermal energy service per surface area (detailed structure)</t>
  </si>
  <si>
    <t>TES_per_sqm.kWh.LU.Res.HH.Thermal.SH.Solids</t>
  </si>
  <si>
    <t>TES_per_sqm.kWh.LU.Res.HH.Thermal.SH.Solids.SH</t>
  </si>
  <si>
    <t>TES_per_sqm.kWh.LU.Res.HH.Thermal.SH.Solids.SH.Solids</t>
  </si>
  <si>
    <t>TES_per_sqm.kWh.LU.Res.HH.Thermal.SH.Solids.SH.Elec</t>
  </si>
  <si>
    <t>TES_per_sqm.kWh.LU.Res.HH.Thermal.SH.Solids.SC</t>
  </si>
  <si>
    <t>TES_per_sqm.kWh.LU.Res.HH.Thermal.SH.Solids.SC.AC.Elec</t>
  </si>
  <si>
    <t>TES_per_sqm.kWh.LU.Res.HH.Thermal.SH.Solids.WH</t>
  </si>
  <si>
    <t>TES_per_sqm.kWh.LU.Res.HH.Thermal.SH.Solids.WH.Solids.NoSolar.Solids</t>
  </si>
  <si>
    <t>TES_per_sqm.kWh.LU.Res.HH.Thermal.SH.Solids.WH.LPG.NoSolar.LPG</t>
  </si>
  <si>
    <t>TES_per_sqm.kWh.LU.Res.HH.Thermal.SH.Solids.WH.LPG.Solar</t>
  </si>
  <si>
    <t>TES_per_sqm.kWh.LU.Res.HH.Thermal.SH.Solids.WH.LPG.Solar.LPG</t>
  </si>
  <si>
    <t>TES_per_sqm.kWh.LU.Res.HH.Thermal.SH.Solids.WH.LPG.Solar.Solar</t>
  </si>
  <si>
    <t>TES_per_sqm.kWh.LU.Res.HH.Thermal.SH.Solids.WH.Elc.NoSolar.Elec</t>
  </si>
  <si>
    <t>TES_per_sqm.kWh.LU.Res.HH.Thermal.SH.Solids.WH.Elc.Solar</t>
  </si>
  <si>
    <t>TES_per_sqm.kWh.LU.Res.HH.Thermal.SH.Solids.WH.Elc.Solar.Elec</t>
  </si>
  <si>
    <t>TES_per_sqm.kWh.LU.Res.HH.Thermal.SH.Solids.WH.Elc.Solar.Solar</t>
  </si>
  <si>
    <t>TES_per_sqm.kWh.LU.Res.HH.Thermal.SH.Solids.CO</t>
  </si>
  <si>
    <t>TES_per_sqm.kWh.LU.Res.HH.Thermal.SH.Solids.CO.Solids.Solids</t>
  </si>
  <si>
    <t>TES_per_sqm.kWh.LU.Res.HH.Thermal.SH.Solids.CO.LPG.LPG</t>
  </si>
  <si>
    <t>TES_per_sqm.kWh.LU.Res.HH.Thermal.SH.Solids.CO.Elc.Elec</t>
  </si>
  <si>
    <t>TES_per_sqm.kWh.LU.Res.HH.Thermal.SH.LPG</t>
  </si>
  <si>
    <t>TES_per_sqm.kWh.LU.Res.HH.Thermal.SH.LPG.SH</t>
  </si>
  <si>
    <t>TES_per_sqm.kWh.LU.Res.HH.Thermal.SH.LPG.SH.LPG</t>
  </si>
  <si>
    <t>TES_per_sqm.kWh.LU.Res.HH.Thermal.SH.LPG.SH.Elec</t>
  </si>
  <si>
    <t>TES_per_sqm.kWh.LU.Res.HH.Thermal.SH.LPG.SC</t>
  </si>
  <si>
    <t>TES_per_sqm.kWh.LU.Res.HH.Thermal.SH.LPG.SC.AC.Elec</t>
  </si>
  <si>
    <t>TES_per_sqm.kWh.LU.Res.HH.Thermal.SH.LPG.WH</t>
  </si>
  <si>
    <t>TES_per_sqm.kWh.LU.Res.HH.Thermal.SH.LPG.WH.LPG.NoSolar.LPG</t>
  </si>
  <si>
    <t>TES_per_sqm.kWh.LU.Res.HH.Thermal.SH.LPG.WH.LPG.Solar</t>
  </si>
  <si>
    <t>TES_per_sqm.kWh.LU.Res.HH.Thermal.SH.LPG.WH.LPG.Solar.LPG</t>
  </si>
  <si>
    <t>TES_per_sqm.kWh.LU.Res.HH.Thermal.SH.LPG.WH.LPG.Solar.Solar</t>
  </si>
  <si>
    <t>TES_per_sqm.kWh.LU.Res.HH.Thermal.SH.LPG.WH.Elc.NoSolar.Elec</t>
  </si>
  <si>
    <t>TES_per_sqm.kWh.LU.Res.HH.Thermal.SH.LPG.WH.Elc.Solar</t>
  </si>
  <si>
    <t>TES_per_sqm.kWh.LU.Res.HH.Thermal.SH.LPG.WH.Elc.Solar.Elec</t>
  </si>
  <si>
    <t>TES_per_sqm.kWh.LU.Res.HH.Thermal.SH.LPG.WH.Elc.Solar.Solar</t>
  </si>
  <si>
    <t>TES_per_sqm.kWh.LU.Res.HH.Thermal.SH.LPG.CO</t>
  </si>
  <si>
    <t>TES_per_sqm.kWh.LU.Res.HH.Thermal.SH.LPG.CO.LPG.LPG</t>
  </si>
  <si>
    <t>TES_per_sqm.kWh.LU.Res.HH.Thermal.SH.LPG.CO.Elc.Elec</t>
  </si>
  <si>
    <t>TES_per_sqm.kWh.LU.Res.HH.Thermal.SH.Oil</t>
  </si>
  <si>
    <t>TES_per_sqm.kWh.LU.Res.HH.Thermal.SH.Oil.SH</t>
  </si>
  <si>
    <t>TES_per_sqm.kWh.LU.Res.HH.Thermal.SH.Oil.SH.Oil</t>
  </si>
  <si>
    <t>TES_per_sqm.kWh.LU.Res.HH.Thermal.SH.Oil.SH.Elec</t>
  </si>
  <si>
    <t>TES_per_sqm.kWh.LU.Res.HH.Thermal.SH.Oil.SC</t>
  </si>
  <si>
    <t>TES_per_sqm.kWh.LU.Res.HH.Thermal.SH.Oil.SC.AC.Elec</t>
  </si>
  <si>
    <t>TES_per_sqm.kWh.LU.Res.HH.Thermal.SH.Oil.WH</t>
  </si>
  <si>
    <t>TES_per_sqm.kWh.LU.Res.HH.Thermal.SH.Oil.WH.Oil.NoSolar.Oil</t>
  </si>
  <si>
    <t>TES_per_sqm.kWh.LU.Res.HH.Thermal.SH.Oil.WH.Oil.Solar</t>
  </si>
  <si>
    <t>TES_per_sqm.kWh.LU.Res.HH.Thermal.SH.Oil.WH.Oil.Solar.Oil</t>
  </si>
  <si>
    <t>TES_per_sqm.kWh.LU.Res.HH.Thermal.SH.Oil.WH.Oil.Solar.Solar</t>
  </si>
  <si>
    <t>TES_per_sqm.kWh.LU.Res.HH.Thermal.SH.Oil.WH.Elc.NoSolar.Elec</t>
  </si>
  <si>
    <t>TES_per_sqm.kWh.LU.Res.HH.Thermal.SH.Oil.WH.Elc.Solar</t>
  </si>
  <si>
    <t>TES_per_sqm.kWh.LU.Res.HH.Thermal.SH.Oil.WH.Elc.Solar.Elec</t>
  </si>
  <si>
    <t>TES_per_sqm.kWh.LU.Res.HH.Thermal.SH.Oil.WH.Elc.Solar.Solar</t>
  </si>
  <si>
    <t>TES_per_sqm.kWh.LU.Res.HH.Thermal.SH.Oil.CO</t>
  </si>
  <si>
    <t>TES_per_sqm.kWh.LU.Res.HH.Thermal.SH.Oil.CO.LPG.LPG</t>
  </si>
  <si>
    <t>TES_per_sqm.kWh.LU.Res.HH.Thermal.SH.Oil.CO.Elc.Elec</t>
  </si>
  <si>
    <t>TES_per_sqm.kWh.LU.Res.HH.Thermal.SH.Gas</t>
  </si>
  <si>
    <t>TES_per_sqm.kWh.LU.Res.HH.Thermal.SH.Gas.SH</t>
  </si>
  <si>
    <t>TES_per_sqm.kWh.LU.Res.HH.Thermal.SH.Gas.SH.Gas</t>
  </si>
  <si>
    <t>TES_per_sqm.kWh.LU.Res.HH.Thermal.SH.Gas.SH.Elec</t>
  </si>
  <si>
    <t>TES_per_sqm.kWh.LU.Res.HH.Thermal.SH.Gas.SC</t>
  </si>
  <si>
    <t>TES_per_sqm.kWh.LU.Res.HH.Thermal.SH.Gas.SC.AC.Elec</t>
  </si>
  <si>
    <t>TES_per_sqm.kWh.LU.Res.HH.Thermal.SH.Gas.WH</t>
  </si>
  <si>
    <t>TES_per_sqm.kWh.LU.Res.HH.Thermal.SH.Gas.WH.Gas.NoSolar.Gas</t>
  </si>
  <si>
    <t>TES_per_sqm.kWh.LU.Res.HH.Thermal.SH.Gas.WH.Gas.Solar</t>
  </si>
  <si>
    <t>TES_per_sqm.kWh.LU.Res.HH.Thermal.SH.Gas.WH.Gas.Solar.Gas</t>
  </si>
  <si>
    <t>TES_per_sqm.kWh.LU.Res.HH.Thermal.SH.Gas.WH.Gas.Solar.Solar</t>
  </si>
  <si>
    <t>TES_per_sqm.kWh.LU.Res.HH.Thermal.SH.Gas.WH.Elc.NoSolar.Elec</t>
  </si>
  <si>
    <t>TES_per_sqm.kWh.LU.Res.HH.Thermal.SH.Gas.WH.Elc.Solar</t>
  </si>
  <si>
    <t>TES_per_sqm.kWh.LU.Res.HH.Thermal.SH.Gas.WH.Elc.Solar.Elec</t>
  </si>
  <si>
    <t>TES_per_sqm.kWh.LU.Res.HH.Thermal.SH.Gas.WH.Elc.Solar.Solar</t>
  </si>
  <si>
    <t>TES_per_sqm.kWh.LU.Res.HH.Thermal.SH.Gas.CO</t>
  </si>
  <si>
    <t>TES_per_sqm.kWh.LU.Res.HH.Thermal.SH.Gas.CO.Gas.Gas</t>
  </si>
  <si>
    <t>TES_per_sqm.kWh.LU.Res.HH.Thermal.SH.Gas.CO.Elc.Elec</t>
  </si>
  <si>
    <t>TES_per_sqm.kWh.LU.Res.HH.Thermal.SH.Biomass</t>
  </si>
  <si>
    <t>TES_per_sqm.kWh.LU.Res.HH.Thermal.SH.Biomass.SH</t>
  </si>
  <si>
    <t>TES_per_sqm.kWh.LU.Res.HH.Thermal.SH.Biomass.SH.Biomass</t>
  </si>
  <si>
    <t>TES_per_sqm.kWh.LU.Res.HH.Thermal.SH.Biomass.SH.Elec</t>
  </si>
  <si>
    <t>TES_per_sqm.kWh.LU.Res.HH.Thermal.SH.Biomass.SC</t>
  </si>
  <si>
    <t>TES_per_sqm.kWh.LU.Res.HH.Thermal.SH.Biomass.SC.AC.Elec</t>
  </si>
  <si>
    <t>TES_per_sqm.kWh.LU.Res.HH.Thermal.SH.Biomass.WH</t>
  </si>
  <si>
    <t>TES_per_sqm.kWh.LU.Res.HH.Thermal.SH.Biomass.WH.Biomass.NoSolar.Biomass</t>
  </si>
  <si>
    <t>TES_per_sqm.kWh.LU.Res.HH.Thermal.SH.Biomass.WH.Biomass.Solar</t>
  </si>
  <si>
    <t>TES_per_sqm.kWh.LU.Res.HH.Thermal.SH.Biomass.WH.Biomass.Solar.Biomass</t>
  </si>
  <si>
    <t>TES_per_sqm.kWh.LU.Res.HH.Thermal.SH.Biomass.WH.Biomass.Solar.Solar</t>
  </si>
  <si>
    <t>TES_per_sqm.kWh.LU.Res.HH.Thermal.SH.Biomass.WH.LPG.NoSolar.LPG</t>
  </si>
  <si>
    <t>TES_per_sqm.kWh.LU.Res.HH.Thermal.SH.Biomass.WH.LPG.Solar</t>
  </si>
  <si>
    <t>TES_per_sqm.kWh.LU.Res.HH.Thermal.SH.Biomass.WH.LPG.Solar.LPG</t>
  </si>
  <si>
    <t>TES_per_sqm.kWh.LU.Res.HH.Thermal.SH.Biomass.WH.LPG.Solar.Solar</t>
  </si>
  <si>
    <t>TES_per_sqm.kWh.LU.Res.HH.Thermal.SH.Biomass.WH.Elc.NoSolar.Elec</t>
  </si>
  <si>
    <t>TES_per_sqm.kWh.LU.Res.HH.Thermal.SH.Biomass.WH.Elc.Solar</t>
  </si>
  <si>
    <t>TES_per_sqm.kWh.LU.Res.HH.Thermal.SH.Biomass.WH.Elc.Solar.Elec</t>
  </si>
  <si>
    <t>TES_per_sqm.kWh.LU.Res.HH.Thermal.SH.Biomass.WH.Elc.Solar.Solar</t>
  </si>
  <si>
    <t>TES_per_sqm.kWh.LU.Res.HH.Thermal.SH.Biomass.CO</t>
  </si>
  <si>
    <t>TES_per_sqm.kWh.LU.Res.HH.Thermal.SH.Biomass.CO.Biomass.Biomass</t>
  </si>
  <si>
    <t>TES_per_sqm.kWh.LU.Res.HH.Thermal.SH.Biomass.CO.LPG.LPG</t>
  </si>
  <si>
    <t>TES_per_sqm.kWh.LU.Res.HH.Thermal.SH.Biomass.CO.Elc.Elec</t>
  </si>
  <si>
    <t>TES_per_sqm.kWh.LU.Res.HH.Thermal.SH.Geo</t>
  </si>
  <si>
    <t>TES_per_sqm.kWh.LU.Res.HH.Thermal.SH.Geo.SH</t>
  </si>
  <si>
    <t>TES_per_sqm.kWh.LU.Res.HH.Thermal.SH.Geo.SH.Geo</t>
  </si>
  <si>
    <t>TES_per_sqm.kWh.LU.Res.HH.Thermal.SH.Geo.SH.Elec</t>
  </si>
  <si>
    <t>TES_per_sqm.kWh.LU.Res.HH.Thermal.SH.Geo.SC</t>
  </si>
  <si>
    <t>TES_per_sqm.kWh.LU.Res.HH.Thermal.SH.Geo.SC.AC.Elec</t>
  </si>
  <si>
    <t>TES_per_sqm.kWh.LU.Res.HH.Thermal.SH.Geo.WH</t>
  </si>
  <si>
    <t>TES_per_sqm.kWh.LU.Res.HH.Thermal.SH.Geo.WH.Geo.NoSolar.Geo</t>
  </si>
  <si>
    <t>TES_per_sqm.kWh.LU.Res.HH.Thermal.SH.Geo.WH.Geo.Solar</t>
  </si>
  <si>
    <t>TES_per_sqm.kWh.LU.Res.HH.Thermal.SH.Geo.WH.Geo.Solar.Geo</t>
  </si>
  <si>
    <t>TES_per_sqm.kWh.LU.Res.HH.Thermal.SH.Geo.WH.Geo.Solar.Solar</t>
  </si>
  <si>
    <t>TES_per_sqm.kWh.LU.Res.HH.Thermal.SH.Geo.WH.Elc.NoSolar.Elec</t>
  </si>
  <si>
    <t>TES_per_sqm.kWh.LU.Res.HH.Thermal.SH.Geo.WH.Elc.Solar</t>
  </si>
  <si>
    <t>TES_per_sqm.kWh.LU.Res.HH.Thermal.SH.Geo.WH.Elc.Solar.Elec</t>
  </si>
  <si>
    <t>TES_per_sqm.kWh.LU.Res.HH.Thermal.SH.Geo.WH.Elc.Solar.Solar</t>
  </si>
  <si>
    <t>TES_per_sqm.kWh.LU.Res.HH.Thermal.SH.Geo.CO</t>
  </si>
  <si>
    <t>TES_per_sqm.kWh.LU.Res.HH.Thermal.SH.Geo.CO.LPG.LPG</t>
  </si>
  <si>
    <t>TES_per_sqm.kWh.LU.Res.HH.Thermal.SH.Geo.CO.Elc.Elec</t>
  </si>
  <si>
    <t>TES_per_sqm.kWh.LU.Res.HH.Thermal.SH.DistrHeat</t>
  </si>
  <si>
    <t>TES_per_sqm.kWh.LU.Res.HH.Thermal.SH.DistrHeat.SH</t>
  </si>
  <si>
    <t>TES_per_sqm.kWh.LU.Res.HH.Thermal.SH.DistrHeat.SH.Steam_Distr</t>
  </si>
  <si>
    <t>TES_per_sqm.kWh.LU.Res.HH.Thermal.SH.DistrHeat.SH.Elec</t>
  </si>
  <si>
    <t>TES_per_sqm.kWh.LU.Res.HH.Thermal.SH.DistrHeat.SC</t>
  </si>
  <si>
    <t>TES_per_sqm.kWh.LU.Res.HH.Thermal.SH.DistrHeat.SC.AC.Elec</t>
  </si>
  <si>
    <t>TES_per_sqm.kWh.LU.Res.HH.Thermal.SH.DistrHeat.WH</t>
  </si>
  <si>
    <t>TES_per_sqm.kWh.LU.Res.HH.Thermal.SH.DistrHeat.WH.DistrHeat.NoSolar.Steam_Distr</t>
  </si>
  <si>
    <t>TES_per_sqm.kWh.LU.Res.HH.Thermal.SH.DistrHeat.WH.DistrHeat.Solar</t>
  </si>
  <si>
    <t>TES_per_sqm.kWh.LU.Res.HH.Thermal.SH.DistrHeat.WH.DistrHeat.Solar.Steam_Distr</t>
  </si>
  <si>
    <t>TES_per_sqm.kWh.LU.Res.HH.Thermal.SH.DistrHeat.WH.DistrHeat.Solar.Solar</t>
  </si>
  <si>
    <t>TES_per_sqm.kWh.LU.Res.HH.Thermal.SH.DistrHeat.WH.Elc.NoSolar.Elec</t>
  </si>
  <si>
    <t>TES_per_sqm.kWh.LU.Res.HH.Thermal.SH.DistrHeat.WH.Elc.Solar</t>
  </si>
  <si>
    <t>TES_per_sqm.kWh.LU.Res.HH.Thermal.SH.DistrHeat.WH.Elc.Solar.Elec</t>
  </si>
  <si>
    <t>TES_per_sqm.kWh.LU.Res.HH.Thermal.SH.DistrHeat.WH.Elc.Solar.Solar</t>
  </si>
  <si>
    <t>TES_per_sqm.kWh.LU.Res.HH.Thermal.SH.DistrHeat.CO</t>
  </si>
  <si>
    <t>TES_per_sqm.kWh.LU.Res.HH.Thermal.SH.DistrHeat.CO.LPG.LPG</t>
  </si>
  <si>
    <t>TES_per_sqm.kWh.LU.Res.HH.Thermal.SH.DistrHeat.CO.Elc.Elec</t>
  </si>
  <si>
    <t>TES_per_sqm.kWh.LU.Res.HH.Thermal.SH.AdvElc</t>
  </si>
  <si>
    <t>TES_per_sqm.kWh.LU.Res.HH.Thermal.SH.AdvElc.SH</t>
  </si>
  <si>
    <t>TES_per_sqm.kWh.LU.Res.HH.Thermal.SH.AdvElc.SH.Elec</t>
  </si>
  <si>
    <t>TES_per_sqm.kWh.LU.Res.HH.Thermal.SH.AdvElc.SC</t>
  </si>
  <si>
    <t>TES_per_sqm.kWh.LU.Res.HH.Thermal.SH.AdvElc.SC.AC.Elec</t>
  </si>
  <si>
    <t>TES_per_sqm.kWh.LU.Res.HH.Thermal.SH.AdvElc.WH</t>
  </si>
  <si>
    <t>TES_per_sqm.kWh.LU.Res.HH.Thermal.SH.AdvElc.WH.LPG.NoSolar.LPG</t>
  </si>
  <si>
    <t>TES_per_sqm.kWh.LU.Res.HH.Thermal.SH.AdvElc.WH.LPG.Solar</t>
  </si>
  <si>
    <t>TES_per_sqm.kWh.LU.Res.HH.Thermal.SH.AdvElc.WH.LPG.Solar.LPG</t>
  </si>
  <si>
    <t>TES_per_sqm.kWh.LU.Res.HH.Thermal.SH.AdvElc.WH.LPG.Solar.Solar</t>
  </si>
  <si>
    <t>TES_per_sqm.kWh.LU.Res.HH.Thermal.SH.AdvElc.WH.Elc.NoSolar.Elec</t>
  </si>
  <si>
    <t>TES_per_sqm.kWh.LU.Res.HH.Thermal.SH.AdvElc.WH.Elc.Solar</t>
  </si>
  <si>
    <t>TES_per_sqm.kWh.LU.Res.HH.Thermal.SH.AdvElc.WH.Elc.Solar.Elec</t>
  </si>
  <si>
    <t>TES_per_sqm.kWh.LU.Res.HH.Thermal.SH.AdvElc.WH.Elc.Solar.Solar</t>
  </si>
  <si>
    <t>TES_per_sqm.kWh.LU.Res.HH.Thermal.SH.AdvElc.CO</t>
  </si>
  <si>
    <t>TES_per_sqm.kWh.LU.Res.HH.Thermal.SH.AdvElc.CO.LPG.LPG</t>
  </si>
  <si>
    <t>TES_per_sqm.kWh.LU.Res.HH.Thermal.SH.AdvElc.CO.Elc.Elec</t>
  </si>
  <si>
    <t>TES_per_sqm.kWh.LU.Res.HH.Thermal.SH.ConvElc</t>
  </si>
  <si>
    <t>TES_per_sqm.kWh.LU.Res.HH.Thermal.SH.ConvElc.SH</t>
  </si>
  <si>
    <t>TES_per_sqm.kWh.LU.Res.HH.Thermal.SH.ConvElc.SH.Elec</t>
  </si>
  <si>
    <t>TES_per_sqm.kWh.LU.Res.HH.Thermal.SH.ConvElc.SC</t>
  </si>
  <si>
    <t>TES_per_sqm.kWh.LU.Res.HH.Thermal.SH.ConvElc.SC.AC.Elec</t>
  </si>
  <si>
    <t>TES_per_sqm.kWh.LU.Res.HH.Thermal.SH.ConvElc.WH</t>
  </si>
  <si>
    <t>TES_per_sqm.kWh.LU.Res.HH.Thermal.SH.ConvElc.WH.LPG.NoSolar.LPG</t>
  </si>
  <si>
    <t>TES_per_sqm.kWh.LU.Res.HH.Thermal.SH.ConvElc.WH.LPG.Solar</t>
  </si>
  <si>
    <t>TES_per_sqm.kWh.LU.Res.HH.Thermal.SH.ConvElc.WH.LPG.Solar.LPG</t>
  </si>
  <si>
    <t>TES_per_sqm.kWh.LU.Res.HH.Thermal.SH.ConvElc.WH.LPG.Solar.Solar</t>
  </si>
  <si>
    <t>TES_per_sqm.kWh.LU.Res.HH.Thermal.SH.ConvElc.WH.Elc.NoSolar.Elec</t>
  </si>
  <si>
    <t>TES_per_sqm.kWh.LU.Res.HH.Thermal.SH.ConvElc.WH.Elc.Solar</t>
  </si>
  <si>
    <t>TES_per_sqm.kWh.LU.Res.HH.Thermal.SH.ConvElc.WH.Elc.Solar.Elec</t>
  </si>
  <si>
    <t>TES_per_sqm.kWh.LU.Res.HH.Thermal.SH.ConvElc.WH.Elc.Solar.Solar</t>
  </si>
  <si>
    <t>TES_per_sqm.kWh.LU.Res.HH.Thermal.SH.ConvElc.CO</t>
  </si>
  <si>
    <t>TES_per_sqm.kWh.LU.Res.HH.Thermal.SH.ConvElc.CO.LPG.LPG</t>
  </si>
  <si>
    <t>TES_per_sqm.kWh.LU.Res.HH.Thermal.SH.ConvElc.CO.Elc.Elec</t>
  </si>
  <si>
    <t>LU - CO2 emissions per surface area (detailed structure)</t>
  </si>
  <si>
    <t>EMI_per_sqm.kgCO2.LU.Res.HH.Thermal.SH.Solids</t>
  </si>
  <si>
    <t>EMI_per_sqm.kgCO2.LU.Res.HH.Thermal.SH.Solids.SH</t>
  </si>
  <si>
    <t>EMI_per_sqm.kgCO2.LU.Res.HH.Thermal.SH.Solids.SH.Solids</t>
  </si>
  <si>
    <t>EMI_per_sqm.kgCO2.LU.Res.HH.Thermal.SH.Solids.SH.Elec</t>
  </si>
  <si>
    <t>EMI_per_sqm.kgCO2.LU.Res.HH.Thermal.SH.Solids.SC</t>
  </si>
  <si>
    <t>EMI_per_sqm.kgCO2.LU.Res.HH.Thermal.SH.Solids.SC.AC.Elec</t>
  </si>
  <si>
    <t>EMI_per_sqm.kgCO2.LU.Res.HH.Thermal.SH.Solids.WH</t>
  </si>
  <si>
    <t>EMI_per_sqm.kgCO2.LU.Res.HH.Thermal.SH.Solids.WH.Solids.NoSolar.Solids</t>
  </si>
  <si>
    <t>EMI_per_sqm.kgCO2.LU.Res.HH.Thermal.SH.Solids.WH.LPG.NoSolar.LPG</t>
  </si>
  <si>
    <t>EMI_per_sqm.kgCO2.LU.Res.HH.Thermal.SH.Solids.WH.LPG.Solar</t>
  </si>
  <si>
    <t>EMI_per_sqm.kgCO2.LU.Res.HH.Thermal.SH.Solids.WH.LPG.Solar.LPG</t>
  </si>
  <si>
    <t>EMI_per_sqm.kgCO2.LU.Res.HH.Thermal.SH.Solids.WH.LPG.Solar.Solar</t>
  </si>
  <si>
    <t>EMI_per_sqm.kgCO2.LU.Res.HH.Thermal.SH.Solids.WH.Elc.NoSolar.Elec</t>
  </si>
  <si>
    <t>EMI_per_sqm.kgCO2.LU.Res.HH.Thermal.SH.Solids.WH.Elc.Solar</t>
  </si>
  <si>
    <t>EMI_per_sqm.kgCO2.LU.Res.HH.Thermal.SH.Solids.WH.Elc.Solar.Elec</t>
  </si>
  <si>
    <t>EMI_per_sqm.kgCO2.LU.Res.HH.Thermal.SH.Solids.WH.Elc.Solar.Solar</t>
  </si>
  <si>
    <t>EMI_per_sqm.kgCO2.LU.Res.HH.Thermal.SH.Solids.CO</t>
  </si>
  <si>
    <t>EMI_per_sqm.kgCO2.LU.Res.HH.Thermal.SH.Solids.CO.Solids.Solids</t>
  </si>
  <si>
    <t>EMI_per_sqm.kgCO2.LU.Res.HH.Thermal.SH.Solids.CO.LPG.LPG</t>
  </si>
  <si>
    <t>EMI_per_sqm.kgCO2.LU.Res.HH.Thermal.SH.Solids.CO.Elc.Elec</t>
  </si>
  <si>
    <t>EMI_per_sqm.kgCO2.LU.Res.HH.Thermal.SH.LPG</t>
  </si>
  <si>
    <t>EMI_per_sqm.kgCO2.LU.Res.HH.Thermal.SH.LPG.SH</t>
  </si>
  <si>
    <t>EMI_per_sqm.kgCO2.LU.Res.HH.Thermal.SH.LPG.SH.LPG</t>
  </si>
  <si>
    <t>EMI_per_sqm.kgCO2.LU.Res.HH.Thermal.SH.LPG.SH.Elec</t>
  </si>
  <si>
    <t>EMI_per_sqm.kgCO2.LU.Res.HH.Thermal.SH.LPG.SC</t>
  </si>
  <si>
    <t>EMI_per_sqm.kgCO2.LU.Res.HH.Thermal.SH.LPG.SC.AC.Elec</t>
  </si>
  <si>
    <t>EMI_per_sqm.kgCO2.LU.Res.HH.Thermal.SH.LPG.WH</t>
  </si>
  <si>
    <t>EMI_per_sqm.kgCO2.LU.Res.HH.Thermal.SH.LPG.WH.LPG.NoSolar.LPG</t>
  </si>
  <si>
    <t>EMI_per_sqm.kgCO2.LU.Res.HH.Thermal.SH.LPG.WH.LPG.Solar</t>
  </si>
  <si>
    <t>EMI_per_sqm.kgCO2.LU.Res.HH.Thermal.SH.LPG.WH.LPG.Solar.LPG</t>
  </si>
  <si>
    <t>EMI_per_sqm.kgCO2.LU.Res.HH.Thermal.SH.LPG.WH.LPG.Solar.Solar</t>
  </si>
  <si>
    <t>EMI_per_sqm.kgCO2.LU.Res.HH.Thermal.SH.LPG.WH.Elc.NoSolar.Elec</t>
  </si>
  <si>
    <t>EMI_per_sqm.kgCO2.LU.Res.HH.Thermal.SH.LPG.WH.Elc.Solar</t>
  </si>
  <si>
    <t>EMI_per_sqm.kgCO2.LU.Res.HH.Thermal.SH.LPG.WH.Elc.Solar.Elec</t>
  </si>
  <si>
    <t>EMI_per_sqm.kgCO2.LU.Res.HH.Thermal.SH.LPG.WH.Elc.Solar.Solar</t>
  </si>
  <si>
    <t>EMI_per_sqm.kgCO2.LU.Res.HH.Thermal.SH.LPG.CO</t>
  </si>
  <si>
    <t>EMI_per_sqm.kgCO2.LU.Res.HH.Thermal.SH.LPG.CO.LPG.LPG</t>
  </si>
  <si>
    <t>EMI_per_sqm.kgCO2.LU.Res.HH.Thermal.SH.LPG.CO.Elc.Elec</t>
  </si>
  <si>
    <t>EMI_per_sqm.kgCO2.LU.Res.HH.Thermal.SH.Oil</t>
  </si>
  <si>
    <t>EMI_per_sqm.kgCO2.LU.Res.HH.Thermal.SH.Oil.SH</t>
  </si>
  <si>
    <t>EMI_per_sqm.kgCO2.LU.Res.HH.Thermal.SH.Oil.SH.Oil</t>
  </si>
  <si>
    <t>EMI_per_sqm.kgCO2.LU.Res.HH.Thermal.SH.Oil.SH.Elec</t>
  </si>
  <si>
    <t>EMI_per_sqm.kgCO2.LU.Res.HH.Thermal.SH.Oil.SC</t>
  </si>
  <si>
    <t>EMI_per_sqm.kgCO2.LU.Res.HH.Thermal.SH.Oil.SC.AC.Elec</t>
  </si>
  <si>
    <t>EMI_per_sqm.kgCO2.LU.Res.HH.Thermal.SH.Oil.WH</t>
  </si>
  <si>
    <t>EMI_per_sqm.kgCO2.LU.Res.HH.Thermal.SH.Oil.WH.Oil.NoSolar.Oil</t>
  </si>
  <si>
    <t>EMI_per_sqm.kgCO2.LU.Res.HH.Thermal.SH.Oil.WH.Oil.Solar</t>
  </si>
  <si>
    <t>EMI_per_sqm.kgCO2.LU.Res.HH.Thermal.SH.Oil.WH.Oil.Solar.Oil</t>
  </si>
  <si>
    <t>EMI_per_sqm.kgCO2.LU.Res.HH.Thermal.SH.Oil.WH.Oil.Solar.Solar</t>
  </si>
  <si>
    <t>EMI_per_sqm.kgCO2.LU.Res.HH.Thermal.SH.Oil.WH.Elc.NoSolar.Elec</t>
  </si>
  <si>
    <t>EMI_per_sqm.kgCO2.LU.Res.HH.Thermal.SH.Oil.WH.Elc.Solar</t>
  </si>
  <si>
    <t>EMI_per_sqm.kgCO2.LU.Res.HH.Thermal.SH.Oil.WH.Elc.Solar.Elec</t>
  </si>
  <si>
    <t>EMI_per_sqm.kgCO2.LU.Res.HH.Thermal.SH.Oil.WH.Elc.Solar.Solar</t>
  </si>
  <si>
    <t>EMI_per_sqm.kgCO2.LU.Res.HH.Thermal.SH.Oil.CO</t>
  </si>
  <si>
    <t>EMI_per_sqm.kgCO2.LU.Res.HH.Thermal.SH.Oil.CO.LPG.LPG</t>
  </si>
  <si>
    <t>EMI_per_sqm.kgCO2.LU.Res.HH.Thermal.SH.Oil.CO.Elc.Elec</t>
  </si>
  <si>
    <t>EMI_per_sqm.kgCO2.LU.Res.HH.Thermal.SH.Gas</t>
  </si>
  <si>
    <t>EMI_per_sqm.kgCO2.LU.Res.HH.Thermal.SH.Gas.SH</t>
  </si>
  <si>
    <t>EMI_per_sqm.kgCO2.LU.Res.HH.Thermal.SH.Gas.SH.Gas</t>
  </si>
  <si>
    <t>EMI_per_sqm.kgCO2.LU.Res.HH.Thermal.SH.Gas.SH.Elec</t>
  </si>
  <si>
    <t>EMI_per_sqm.kgCO2.LU.Res.HH.Thermal.SH.Gas.SC</t>
  </si>
  <si>
    <t>EMI_per_sqm.kgCO2.LU.Res.HH.Thermal.SH.Gas.SC.AC.Elec</t>
  </si>
  <si>
    <t>EMI_per_sqm.kgCO2.LU.Res.HH.Thermal.SH.Gas.WH</t>
  </si>
  <si>
    <t>EMI_per_sqm.kgCO2.LU.Res.HH.Thermal.SH.Gas.WH.Gas.NoSolar.Gas</t>
  </si>
  <si>
    <t>EMI_per_sqm.kgCO2.LU.Res.HH.Thermal.SH.Gas.WH.Gas.Solar</t>
  </si>
  <si>
    <t>EMI_per_sqm.kgCO2.LU.Res.HH.Thermal.SH.Gas.WH.Gas.Solar.Gas</t>
  </si>
  <si>
    <t>EMI_per_sqm.kgCO2.LU.Res.HH.Thermal.SH.Gas.WH.Gas.Solar.Solar</t>
  </si>
  <si>
    <t>EMI_per_sqm.kgCO2.LU.Res.HH.Thermal.SH.Gas.WH.Elc.NoSolar.Elec</t>
  </si>
  <si>
    <t>EMI_per_sqm.kgCO2.LU.Res.HH.Thermal.SH.Gas.WH.Elc.Solar</t>
  </si>
  <si>
    <t>EMI_per_sqm.kgCO2.LU.Res.HH.Thermal.SH.Gas.WH.Elc.Solar.Elec</t>
  </si>
  <si>
    <t>EMI_per_sqm.kgCO2.LU.Res.HH.Thermal.SH.Gas.WH.Elc.Solar.Solar</t>
  </si>
  <si>
    <t>EMI_per_sqm.kgCO2.LU.Res.HH.Thermal.SH.Gas.CO</t>
  </si>
  <si>
    <t>EMI_per_sqm.kgCO2.LU.Res.HH.Thermal.SH.Gas.CO.Gas.Gas</t>
  </si>
  <si>
    <t>EMI_per_sqm.kgCO2.LU.Res.HH.Thermal.SH.Gas.CO.Elc.Elec</t>
  </si>
  <si>
    <t>EMI_per_sqm.kgCO2.LU.Res.HH.Thermal.SH.Biomass</t>
  </si>
  <si>
    <t>EMI_per_sqm.kgCO2.LU.Res.HH.Thermal.SH.Biomass.SH</t>
  </si>
  <si>
    <t>EMI_per_sqm.kgCO2.LU.Res.HH.Thermal.SH.Biomass.SH.Biomass</t>
  </si>
  <si>
    <t>EMI_per_sqm.kgCO2.LU.Res.HH.Thermal.SH.Biomass.SH.Elec</t>
  </si>
  <si>
    <t>EMI_per_sqm.kgCO2.LU.Res.HH.Thermal.SH.Biomass.SC</t>
  </si>
  <si>
    <t>EMI_per_sqm.kgCO2.LU.Res.HH.Thermal.SH.Biomass.SC.AC.Elec</t>
  </si>
  <si>
    <t>EMI_per_sqm.kgCO2.LU.Res.HH.Thermal.SH.Biomass.WH</t>
  </si>
  <si>
    <t>EMI_per_sqm.kgCO2.LU.Res.HH.Thermal.SH.Biomass.WH.Biomass.NoSolar.Biomass</t>
  </si>
  <si>
    <t>EMI_per_sqm.kgCO2.LU.Res.HH.Thermal.SH.Biomass.WH.Biomass.Solar</t>
  </si>
  <si>
    <t>EMI_per_sqm.kgCO2.LU.Res.HH.Thermal.SH.Biomass.WH.Biomass.Solar.Biomass</t>
  </si>
  <si>
    <t>EMI_per_sqm.kgCO2.LU.Res.HH.Thermal.SH.Biomass.WH.Biomass.Solar.Solar</t>
  </si>
  <si>
    <t>EMI_per_sqm.kgCO2.LU.Res.HH.Thermal.SH.Biomass.WH.LPG.NoSolar.LPG</t>
  </si>
  <si>
    <t>EMI_per_sqm.kgCO2.LU.Res.HH.Thermal.SH.Biomass.WH.LPG.Solar</t>
  </si>
  <si>
    <t>EMI_per_sqm.kgCO2.LU.Res.HH.Thermal.SH.Biomass.WH.LPG.Solar.LPG</t>
  </si>
  <si>
    <t>EMI_per_sqm.kgCO2.LU.Res.HH.Thermal.SH.Biomass.WH.LPG.Solar.Solar</t>
  </si>
  <si>
    <t>EMI_per_sqm.kgCO2.LU.Res.HH.Thermal.SH.Biomass.WH.Elc.NoSolar.Elec</t>
  </si>
  <si>
    <t>EMI_per_sqm.kgCO2.LU.Res.HH.Thermal.SH.Biomass.WH.Elc.Solar</t>
  </si>
  <si>
    <t>EMI_per_sqm.kgCO2.LU.Res.HH.Thermal.SH.Biomass.WH.Elc.Solar.Elec</t>
  </si>
  <si>
    <t>EMI_per_sqm.kgCO2.LU.Res.HH.Thermal.SH.Biomass.WH.Elc.Solar.Solar</t>
  </si>
  <si>
    <t>EMI_per_sqm.kgCO2.LU.Res.HH.Thermal.SH.Biomass.CO</t>
  </si>
  <si>
    <t>EMI_per_sqm.kgCO2.LU.Res.HH.Thermal.SH.Biomass.CO.Biomass.Biomass</t>
  </si>
  <si>
    <t>EMI_per_sqm.kgCO2.LU.Res.HH.Thermal.SH.Biomass.CO.LPG.LPG</t>
  </si>
  <si>
    <t>EMI_per_sqm.kgCO2.LU.Res.HH.Thermal.SH.Biomass.CO.Elc.Elec</t>
  </si>
  <si>
    <t>EMI_per_sqm.kgCO2.LU.Res.HH.Thermal.SH.Geo</t>
  </si>
  <si>
    <t>EMI_per_sqm.kgCO2.LU.Res.HH.Thermal.SH.Geo.SH</t>
  </si>
  <si>
    <t>EMI_per_sqm.kgCO2.LU.Res.HH.Thermal.SH.Geo.SH.Geo</t>
  </si>
  <si>
    <t>EMI_per_sqm.kgCO2.LU.Res.HH.Thermal.SH.Geo.SH.Elec</t>
  </si>
  <si>
    <t>EMI_per_sqm.kgCO2.LU.Res.HH.Thermal.SH.Geo.SC</t>
  </si>
  <si>
    <t>EMI_per_sqm.kgCO2.LU.Res.HH.Thermal.SH.Geo.SC.AC.Elec</t>
  </si>
  <si>
    <t>EMI_per_sqm.kgCO2.LU.Res.HH.Thermal.SH.Geo.WH</t>
  </si>
  <si>
    <t>EMI_per_sqm.kgCO2.LU.Res.HH.Thermal.SH.Geo.WH.Geo.NoSolar.Geo</t>
  </si>
  <si>
    <t>EMI_per_sqm.kgCO2.LU.Res.HH.Thermal.SH.Geo.WH.Geo.Solar</t>
  </si>
  <si>
    <t>EMI_per_sqm.kgCO2.LU.Res.HH.Thermal.SH.Geo.WH.Geo.Solar.Geo</t>
  </si>
  <si>
    <t>EMI_per_sqm.kgCO2.LU.Res.HH.Thermal.SH.Geo.WH.Geo.Solar.Solar</t>
  </si>
  <si>
    <t>EMI_per_sqm.kgCO2.LU.Res.HH.Thermal.SH.Geo.WH.Elc.NoSolar.Elec</t>
  </si>
  <si>
    <t>EMI_per_sqm.kgCO2.LU.Res.HH.Thermal.SH.Geo.WH.Elc.Solar</t>
  </si>
  <si>
    <t>EMI_per_sqm.kgCO2.LU.Res.HH.Thermal.SH.Geo.WH.Elc.Solar.Elec</t>
  </si>
  <si>
    <t>EMI_per_sqm.kgCO2.LU.Res.HH.Thermal.SH.Geo.WH.Elc.Solar.Solar</t>
  </si>
  <si>
    <t>EMI_per_sqm.kgCO2.LU.Res.HH.Thermal.SH.Geo.CO</t>
  </si>
  <si>
    <t>EMI_per_sqm.kgCO2.LU.Res.HH.Thermal.SH.Geo.CO.LPG.LPG</t>
  </si>
  <si>
    <t>EMI_per_sqm.kgCO2.LU.Res.HH.Thermal.SH.Geo.CO.Elc.Elec</t>
  </si>
  <si>
    <t>EMI_per_sqm.kgCO2.LU.Res.HH.Thermal.SH.DistrHeat</t>
  </si>
  <si>
    <t>EMI_per_sqm.kgCO2.LU.Res.HH.Thermal.SH.DistrHeat.SH</t>
  </si>
  <si>
    <t>EMI_per_sqm.kgCO2.LU.Res.HH.Thermal.SH.DistrHeat.SH.Steam_Distr</t>
  </si>
  <si>
    <t>EMI_per_sqm.kgCO2.LU.Res.HH.Thermal.SH.DistrHeat.SH.Elec</t>
  </si>
  <si>
    <t>EMI_per_sqm.kgCO2.LU.Res.HH.Thermal.SH.DistrHeat.SC</t>
  </si>
  <si>
    <t>EMI_per_sqm.kgCO2.LU.Res.HH.Thermal.SH.DistrHeat.SC.AC.Elec</t>
  </si>
  <si>
    <t>EMI_per_sqm.kgCO2.LU.Res.HH.Thermal.SH.DistrHeat.WH</t>
  </si>
  <si>
    <t>EMI_per_sqm.kgCO2.LU.Res.HH.Thermal.SH.DistrHeat.WH.DistrHeat.NoSolar.Steam_Distr</t>
  </si>
  <si>
    <t>EMI_per_sqm.kgCO2.LU.Res.HH.Thermal.SH.DistrHeat.WH.DistrHeat.Solar</t>
  </si>
  <si>
    <t>EMI_per_sqm.kgCO2.LU.Res.HH.Thermal.SH.DistrHeat.WH.DistrHeat.Solar.Steam_Distr</t>
  </si>
  <si>
    <t>EMI_per_sqm.kgCO2.LU.Res.HH.Thermal.SH.DistrHeat.WH.DistrHeat.Solar.Solar</t>
  </si>
  <si>
    <t>EMI_per_sqm.kgCO2.LU.Res.HH.Thermal.SH.DistrHeat.WH.Elc.NoSolar.Elec</t>
  </si>
  <si>
    <t>EMI_per_sqm.kgCO2.LU.Res.HH.Thermal.SH.DistrHeat.WH.Elc.Solar</t>
  </si>
  <si>
    <t>EMI_per_sqm.kgCO2.LU.Res.HH.Thermal.SH.DistrHeat.WH.Elc.Solar.Elec</t>
  </si>
  <si>
    <t>EMI_per_sqm.kgCO2.LU.Res.HH.Thermal.SH.DistrHeat.WH.Elc.Solar.Solar</t>
  </si>
  <si>
    <t>EMI_per_sqm.kgCO2.LU.Res.HH.Thermal.SH.DistrHeat.CO</t>
  </si>
  <si>
    <t>EMI_per_sqm.kgCO2.LU.Res.HH.Thermal.SH.DistrHeat.CO.LPG.LPG</t>
  </si>
  <si>
    <t>EMI_per_sqm.kgCO2.LU.Res.HH.Thermal.SH.DistrHeat.CO.Elc.Elec</t>
  </si>
  <si>
    <t>EMI_per_sqm.kgCO2.LU.Res.HH.Thermal.SH.AdvElc</t>
  </si>
  <si>
    <t>EMI_per_sqm.kgCO2.LU.Res.HH.Thermal.SH.AdvElc.SH</t>
  </si>
  <si>
    <t>EMI_per_sqm.kgCO2.LU.Res.HH.Thermal.SH.AdvElc.SH.Elec</t>
  </si>
  <si>
    <t>EMI_per_sqm.kgCO2.LU.Res.HH.Thermal.SH.AdvElc.SC</t>
  </si>
  <si>
    <t>EMI_per_sqm.kgCO2.LU.Res.HH.Thermal.SH.AdvElc.SC.AC.Elec</t>
  </si>
  <si>
    <t>EMI_per_sqm.kgCO2.LU.Res.HH.Thermal.SH.AdvElc.WH</t>
  </si>
  <si>
    <t>EMI_per_sqm.kgCO2.LU.Res.HH.Thermal.SH.AdvElc.WH.LPG.NoSolar.LPG</t>
  </si>
  <si>
    <t>EMI_per_sqm.kgCO2.LU.Res.HH.Thermal.SH.AdvElc.WH.LPG.Solar</t>
  </si>
  <si>
    <t>EMI_per_sqm.kgCO2.LU.Res.HH.Thermal.SH.AdvElc.WH.LPG.Solar.LPG</t>
  </si>
  <si>
    <t>EMI_per_sqm.kgCO2.LU.Res.HH.Thermal.SH.AdvElc.WH.LPG.Solar.Solar</t>
  </si>
  <si>
    <t>EMI_per_sqm.kgCO2.LU.Res.HH.Thermal.SH.AdvElc.WH.Elc.NoSolar.Elec</t>
  </si>
  <si>
    <t>EMI_per_sqm.kgCO2.LU.Res.HH.Thermal.SH.AdvElc.WH.Elc.Solar</t>
  </si>
  <si>
    <t>EMI_per_sqm.kgCO2.LU.Res.HH.Thermal.SH.AdvElc.WH.Elc.Solar.Elec</t>
  </si>
  <si>
    <t>EMI_per_sqm.kgCO2.LU.Res.HH.Thermal.SH.AdvElc.WH.Elc.Solar.Solar</t>
  </si>
  <si>
    <t>EMI_per_sqm.kgCO2.LU.Res.HH.Thermal.SH.AdvElc.CO</t>
  </si>
  <si>
    <t>EMI_per_sqm.kgCO2.LU.Res.HH.Thermal.SH.AdvElc.CO.LPG.LPG</t>
  </si>
  <si>
    <t>EMI_per_sqm.kgCO2.LU.Res.HH.Thermal.SH.AdvElc.CO.Elc.Elec</t>
  </si>
  <si>
    <t>EMI_per_sqm.kgCO2.LU.Res.HH.Thermal.SH.ConvElc</t>
  </si>
  <si>
    <t>EMI_per_sqm.kgCO2.LU.Res.HH.Thermal.SH.ConvElc.SH</t>
  </si>
  <si>
    <t>EMI_per_sqm.kgCO2.LU.Res.HH.Thermal.SH.ConvElc.SH.Elec</t>
  </si>
  <si>
    <t>EMI_per_sqm.kgCO2.LU.Res.HH.Thermal.SH.ConvElc.SC</t>
  </si>
  <si>
    <t>EMI_per_sqm.kgCO2.LU.Res.HH.Thermal.SH.ConvElc.SC.AC.Elec</t>
  </si>
  <si>
    <t>EMI_per_sqm.kgCO2.LU.Res.HH.Thermal.SH.ConvElc.WH</t>
  </si>
  <si>
    <t>EMI_per_sqm.kgCO2.LU.Res.HH.Thermal.SH.ConvElc.WH.LPG.NoSolar.LPG</t>
  </si>
  <si>
    <t>EMI_per_sqm.kgCO2.LU.Res.HH.Thermal.SH.ConvElc.WH.LPG.Solar</t>
  </si>
  <si>
    <t>EMI_per_sqm.kgCO2.LU.Res.HH.Thermal.SH.ConvElc.WH.LPG.Solar.LPG</t>
  </si>
  <si>
    <t>EMI_per_sqm.kgCO2.LU.Res.HH.Thermal.SH.ConvElc.WH.LPG.Solar.Solar</t>
  </si>
  <si>
    <t>EMI_per_sqm.kgCO2.LU.Res.HH.Thermal.SH.ConvElc.WH.Elc.NoSolar.Elec</t>
  </si>
  <si>
    <t>EMI_per_sqm.kgCO2.LU.Res.HH.Thermal.SH.ConvElc.WH.Elc.Solar</t>
  </si>
  <si>
    <t>EMI_per_sqm.kgCO2.LU.Res.HH.Thermal.SH.ConvElc.WH.Elc.Solar.Elec</t>
  </si>
  <si>
    <t>EMI_per_sqm.kgCO2.LU.Res.HH.Thermal.SH.ConvElc.WH.Elc.Solar.Solar</t>
  </si>
  <si>
    <t>EMI_per_sqm.kgCO2.LU.Res.HH.Thermal.SH.ConvElc.CO</t>
  </si>
  <si>
    <t>EMI_per_sqm.kgCO2.LU.Res.HH.Thermal.SH.ConvElc.CO.LPG.LPG</t>
  </si>
  <si>
    <t>EMI_per_sqm.kgCO2.LU.Res.HH.Thermal.SH.ConvElc.CO.Elc.Elec</t>
  </si>
  <si>
    <t>LU - Final energy consumption in new and renovated households (detailed structure)</t>
  </si>
  <si>
    <t>FEC.ktoe.LU.Res.HHnew.Thermal.SH.Solids</t>
  </si>
  <si>
    <t>FEC.ktoe.LU.Res.HHnew.Thermal.SH.Solids.SH</t>
  </si>
  <si>
    <t>FEC.ktoe.LU.Res.HHnew.Thermal.SH.Solids.SH.Solids</t>
  </si>
  <si>
    <t>FEC.ktoe.LU.Res.HHnew.Thermal.SH.Solids.SH.Elec</t>
  </si>
  <si>
    <t>FEC.ktoe.LU.Res.HHnew.Thermal.SH.Solids.SC</t>
  </si>
  <si>
    <t>FEC.ktoe.LU.Res.HHnew.Thermal.SH.Solids.SC.AC.Elec</t>
  </si>
  <si>
    <t>FEC.ktoe.LU.Res.HHnew.Thermal.SH.Solids.WH</t>
  </si>
  <si>
    <t>FEC.ktoe.LU.Res.HHnew.Thermal.SH.Solids.WH.Solids.NoSolar.Solids</t>
  </si>
  <si>
    <t>FEC.ktoe.LU.Res.HHnew.Thermal.SH.Solids.WH.LPG.NoSolar.LPG</t>
  </si>
  <si>
    <t>FEC.ktoe.LU.Res.HHnew.Thermal.SH.Solids.WH.LPG.Solar</t>
  </si>
  <si>
    <t>FEC.ktoe.LU.Res.HHnew.Thermal.SH.Solids.WH.LPG.Solar.LPG</t>
  </si>
  <si>
    <t>FEC.ktoe.LU.Res.HHnew.Thermal.SH.Solids.WH.LPG.Solar.Solar</t>
  </si>
  <si>
    <t>FEC.ktoe.LU.Res.HHnew.Thermal.SH.Solids.WH.Elc.NoSolar.Elec</t>
  </si>
  <si>
    <t>FEC.ktoe.LU.Res.HHnew.Thermal.SH.Solids.WH.Elc.Solar</t>
  </si>
  <si>
    <t>FEC.ktoe.LU.Res.HHnew.Thermal.SH.Solids.WH.Elc.Solar.Elec</t>
  </si>
  <si>
    <t>FEC.ktoe.LU.Res.HHnew.Thermal.SH.Solids.WH.Elc.Solar.Solar</t>
  </si>
  <si>
    <t>FEC.ktoe.LU.Res.HHnew.Thermal.SH.Solids.CO</t>
  </si>
  <si>
    <t>FEC.ktoe.LU.Res.HHnew.Thermal.SH.Solids.CO.Solids.Solids</t>
  </si>
  <si>
    <t>FEC.ktoe.LU.Res.HHnew.Thermal.SH.Solids.CO.LPG.LPG</t>
  </si>
  <si>
    <t>FEC.ktoe.LU.Res.HHnew.Thermal.SH.Solids.CO.Elc.Elec</t>
  </si>
  <si>
    <t>FEC.ktoe.LU.Res.HHnew.Thermal.SH.LPG</t>
  </si>
  <si>
    <t>FEC.ktoe.LU.Res.HHnew.Thermal.SH.LPG.SH</t>
  </si>
  <si>
    <t>FEC.ktoe.LU.Res.HHnew.Thermal.SH.LPG.SH.LPG</t>
  </si>
  <si>
    <t>FEC.ktoe.LU.Res.HHnew.Thermal.SH.LPG.SH.Elec</t>
  </si>
  <si>
    <t>FEC.ktoe.LU.Res.HHnew.Thermal.SH.LPG.SC</t>
  </si>
  <si>
    <t>FEC.ktoe.LU.Res.HHnew.Thermal.SH.LPG.SC.AC.Elec</t>
  </si>
  <si>
    <t>FEC.ktoe.LU.Res.HHnew.Thermal.SH.LPG.WH</t>
  </si>
  <si>
    <t>FEC.ktoe.LU.Res.HHnew.Thermal.SH.LPG.WH.LPG.NoSolar.LPG</t>
  </si>
  <si>
    <t>FEC.ktoe.LU.Res.HHnew.Thermal.SH.LPG.WH.LPG.Solar</t>
  </si>
  <si>
    <t>FEC.ktoe.LU.Res.HHnew.Thermal.SH.LPG.WH.LPG.Solar.LPG</t>
  </si>
  <si>
    <t>FEC.ktoe.LU.Res.HHnew.Thermal.SH.LPG.WH.LPG.Solar.Solar</t>
  </si>
  <si>
    <t>FEC.ktoe.LU.Res.HHnew.Thermal.SH.LPG.WH.Elc.NoSolar.Elec</t>
  </si>
  <si>
    <t>FEC.ktoe.LU.Res.HHnew.Thermal.SH.LPG.WH.Elc.Solar</t>
  </si>
  <si>
    <t>FEC.ktoe.LU.Res.HHnew.Thermal.SH.LPG.WH.Elc.Solar.Elec</t>
  </si>
  <si>
    <t>FEC.ktoe.LU.Res.HHnew.Thermal.SH.LPG.WH.Elc.Solar.Solar</t>
  </si>
  <si>
    <t>FEC.ktoe.LU.Res.HHnew.Thermal.SH.LPG.CO</t>
  </si>
  <si>
    <t>FEC.ktoe.LU.Res.HHnew.Thermal.SH.LPG.CO.LPG.LPG</t>
  </si>
  <si>
    <t>FEC.ktoe.LU.Res.HHnew.Thermal.SH.LPG.CO.Elc.Elec</t>
  </si>
  <si>
    <t>FEC.ktoe.LU.Res.HHnew.Thermal.SH.Oil</t>
  </si>
  <si>
    <t>FEC.ktoe.LU.Res.HHnew.Thermal.SH.Oil.SH</t>
  </si>
  <si>
    <t>FEC.ktoe.LU.Res.HHnew.Thermal.SH.Oil.SH.Oil</t>
  </si>
  <si>
    <t>FEC.ktoe.LU.Res.HHnew.Thermal.SH.Oil.SH.Elec</t>
  </si>
  <si>
    <t>FEC.ktoe.LU.Res.HHnew.Thermal.SH.Oil.SC</t>
  </si>
  <si>
    <t>FEC.ktoe.LU.Res.HHnew.Thermal.SH.Oil.SC.AC.Elec</t>
  </si>
  <si>
    <t>FEC.ktoe.LU.Res.HHnew.Thermal.SH.Oil.WH</t>
  </si>
  <si>
    <t>FEC.ktoe.LU.Res.HHnew.Thermal.SH.Oil.WH.Oil.NoSolar.Oil</t>
  </si>
  <si>
    <t>FEC.ktoe.LU.Res.HHnew.Thermal.SH.Oil.WH.Oil.Solar</t>
  </si>
  <si>
    <t>FEC.ktoe.LU.Res.HHnew.Thermal.SH.Oil.WH.Oil.Solar.Oil</t>
  </si>
  <si>
    <t>FEC.ktoe.LU.Res.HHnew.Thermal.SH.Oil.WH.Oil.Solar.Solar</t>
  </si>
  <si>
    <t>FEC.ktoe.LU.Res.HHnew.Thermal.SH.Oil.WH.Elc.NoSolar.Elec</t>
  </si>
  <si>
    <t>FEC.ktoe.LU.Res.HHnew.Thermal.SH.Oil.WH.Elc.Solar</t>
  </si>
  <si>
    <t>FEC.ktoe.LU.Res.HHnew.Thermal.SH.Oil.WH.Elc.Solar.Elec</t>
  </si>
  <si>
    <t>FEC.ktoe.LU.Res.HHnew.Thermal.SH.Oil.WH.Elc.Solar.Solar</t>
  </si>
  <si>
    <t>FEC.ktoe.LU.Res.HHnew.Thermal.SH.Oil.CO</t>
  </si>
  <si>
    <t>FEC.ktoe.LU.Res.HHnew.Thermal.SH.Oil.CO.LPG.LPG</t>
  </si>
  <si>
    <t>FEC.ktoe.LU.Res.HHnew.Thermal.SH.Oil.CO.Elc.Elec</t>
  </si>
  <si>
    <t>FEC.ktoe.LU.Res.HHnew.Thermal.SH.Gas</t>
  </si>
  <si>
    <t>FEC.ktoe.LU.Res.HHnew.Thermal.SH.Gas.SH</t>
  </si>
  <si>
    <t>FEC.ktoe.LU.Res.HHnew.Thermal.SH.Gas.SH.Gas</t>
  </si>
  <si>
    <t>FEC.ktoe.LU.Res.HHnew.Thermal.SH.Gas.SH.Elec</t>
  </si>
  <si>
    <t>FEC.ktoe.LU.Res.HHnew.Thermal.SH.Gas.SC</t>
  </si>
  <si>
    <t>FEC.ktoe.LU.Res.HHnew.Thermal.SH.Gas.SC.AC.Elec</t>
  </si>
  <si>
    <t>FEC.ktoe.LU.Res.HHnew.Thermal.SH.Gas.WH</t>
  </si>
  <si>
    <t>FEC.ktoe.LU.Res.HHnew.Thermal.SH.Gas.WH.Gas.NoSolar.Gas</t>
  </si>
  <si>
    <t>FEC.ktoe.LU.Res.HHnew.Thermal.SH.Gas.WH.Gas.Solar</t>
  </si>
  <si>
    <t>FEC.ktoe.LU.Res.HHnew.Thermal.SH.Gas.WH.Gas.Solar.Gas</t>
  </si>
  <si>
    <t>FEC.ktoe.LU.Res.HHnew.Thermal.SH.Gas.WH.Gas.Solar.Solar</t>
  </si>
  <si>
    <t>FEC.ktoe.LU.Res.HHnew.Thermal.SH.Gas.WH.Elc.NoSolar.Elec</t>
  </si>
  <si>
    <t>FEC.ktoe.LU.Res.HHnew.Thermal.SH.Gas.WH.Elc.Solar</t>
  </si>
  <si>
    <t>FEC.ktoe.LU.Res.HHnew.Thermal.SH.Gas.WH.Elc.Solar.Elec</t>
  </si>
  <si>
    <t>FEC.ktoe.LU.Res.HHnew.Thermal.SH.Gas.WH.Elc.Solar.Solar</t>
  </si>
  <si>
    <t>FEC.ktoe.LU.Res.HHnew.Thermal.SH.Gas.CO</t>
  </si>
  <si>
    <t>FEC.ktoe.LU.Res.HHnew.Thermal.SH.Gas.CO.Gas.Gas</t>
  </si>
  <si>
    <t>FEC.ktoe.LU.Res.HHnew.Thermal.SH.Gas.CO.Elc.Elec</t>
  </si>
  <si>
    <t>FEC.ktoe.LU.Res.HHnew.Thermal.SH.Biomass</t>
  </si>
  <si>
    <t>FEC.ktoe.LU.Res.HHnew.Thermal.SH.Biomass.SH</t>
  </si>
  <si>
    <t>FEC.ktoe.LU.Res.HHnew.Thermal.SH.Biomass.SH.Biomass</t>
  </si>
  <si>
    <t>FEC.ktoe.LU.Res.HHnew.Thermal.SH.Biomass.SH.Elec</t>
  </si>
  <si>
    <t>FEC.ktoe.LU.Res.HHnew.Thermal.SH.Biomass.SC</t>
  </si>
  <si>
    <t>FEC.ktoe.LU.Res.HHnew.Thermal.SH.Biomass.SC.AC.Elec</t>
  </si>
  <si>
    <t>FEC.ktoe.LU.Res.HHnew.Thermal.SH.Biomass.WH</t>
  </si>
  <si>
    <t>FEC.ktoe.LU.Res.HHnew.Thermal.SH.Biomass.WH.Biomass.NoSolar.Biomass</t>
  </si>
  <si>
    <t>FEC.ktoe.LU.Res.HHnew.Thermal.SH.Biomass.WH.Biomass.Solar</t>
  </si>
  <si>
    <t>FEC.ktoe.LU.Res.HHnew.Thermal.SH.Biomass.WH.Biomass.Solar.Biomass</t>
  </si>
  <si>
    <t>FEC.ktoe.LU.Res.HHnew.Thermal.SH.Biomass.WH.Biomass.Solar.Solar</t>
  </si>
  <si>
    <t>FEC.ktoe.LU.Res.HHnew.Thermal.SH.Biomass.WH.LPG.NoSolar.LPG</t>
  </si>
  <si>
    <t>FEC.ktoe.LU.Res.HHnew.Thermal.SH.Biomass.WH.LPG.Solar</t>
  </si>
  <si>
    <t>FEC.ktoe.LU.Res.HHnew.Thermal.SH.Biomass.WH.LPG.Solar.LPG</t>
  </si>
  <si>
    <t>FEC.ktoe.LU.Res.HHnew.Thermal.SH.Biomass.WH.LPG.Solar.Solar</t>
  </si>
  <si>
    <t>FEC.ktoe.LU.Res.HHnew.Thermal.SH.Biomass.WH.Elc.NoSolar.Elec</t>
  </si>
  <si>
    <t>FEC.ktoe.LU.Res.HHnew.Thermal.SH.Biomass.WH.Elc.Solar</t>
  </si>
  <si>
    <t>FEC.ktoe.LU.Res.HHnew.Thermal.SH.Biomass.WH.Elc.Solar.Elec</t>
  </si>
  <si>
    <t>FEC.ktoe.LU.Res.HHnew.Thermal.SH.Biomass.WH.Elc.Solar.Solar</t>
  </si>
  <si>
    <t>FEC.ktoe.LU.Res.HHnew.Thermal.SH.Biomass.CO</t>
  </si>
  <si>
    <t>FEC.ktoe.LU.Res.HHnew.Thermal.SH.Biomass.CO.Biomass.Biomass</t>
  </si>
  <si>
    <t>FEC.ktoe.LU.Res.HHnew.Thermal.SH.Biomass.CO.LPG.LPG</t>
  </si>
  <si>
    <t>FEC.ktoe.LU.Res.HHnew.Thermal.SH.Biomass.CO.Elc.Elec</t>
  </si>
  <si>
    <t>FEC.ktoe.LU.Res.HHnew.Thermal.SH.Geo</t>
  </si>
  <si>
    <t>FEC.ktoe.LU.Res.HHnew.Thermal.SH.Geo.SH</t>
  </si>
  <si>
    <t>FEC.ktoe.LU.Res.HHnew.Thermal.SH.Geo.SH.Geo</t>
  </si>
  <si>
    <t>FEC.ktoe.LU.Res.HHnew.Thermal.SH.Geo.SH.Elec</t>
  </si>
  <si>
    <t>FEC.ktoe.LU.Res.HHnew.Thermal.SH.Geo.SC</t>
  </si>
  <si>
    <t>FEC.ktoe.LU.Res.HHnew.Thermal.SH.Geo.SC.AC.Elec</t>
  </si>
  <si>
    <t>FEC.ktoe.LU.Res.HHnew.Thermal.SH.Geo.WH</t>
  </si>
  <si>
    <t>FEC.ktoe.LU.Res.HHnew.Thermal.SH.Geo.WH.Geo.NoSolar.Geo</t>
  </si>
  <si>
    <t>FEC.ktoe.LU.Res.HHnew.Thermal.SH.Geo.WH.Geo.Solar</t>
  </si>
  <si>
    <t>FEC.ktoe.LU.Res.HHnew.Thermal.SH.Geo.WH.Geo.Solar.Geo</t>
  </si>
  <si>
    <t>FEC.ktoe.LU.Res.HHnew.Thermal.SH.Geo.WH.Geo.Solar.Solar</t>
  </si>
  <si>
    <t>FEC.ktoe.LU.Res.HHnew.Thermal.SH.Geo.WH.Elc.NoSolar.Elec</t>
  </si>
  <si>
    <t>FEC.ktoe.LU.Res.HHnew.Thermal.SH.Geo.WH.Elc.Solar</t>
  </si>
  <si>
    <t>FEC.ktoe.LU.Res.HHnew.Thermal.SH.Geo.WH.Elc.Solar.Elec</t>
  </si>
  <si>
    <t>FEC.ktoe.LU.Res.HHnew.Thermal.SH.Geo.WH.Elc.Solar.Solar</t>
  </si>
  <si>
    <t>FEC.ktoe.LU.Res.HHnew.Thermal.SH.Geo.CO</t>
  </si>
  <si>
    <t>FEC.ktoe.LU.Res.HHnew.Thermal.SH.Geo.CO.LPG.LPG</t>
  </si>
  <si>
    <t>FEC.ktoe.LU.Res.HHnew.Thermal.SH.Geo.CO.Elc.Elec</t>
  </si>
  <si>
    <t>FEC.ktoe.LU.Res.HHnew.Thermal.SH.DistrHeat</t>
  </si>
  <si>
    <t>FEC.ktoe.LU.Res.HHnew.Thermal.SH.DistrHeat.SH</t>
  </si>
  <si>
    <t>FEC.ktoe.LU.Res.HHnew.Thermal.SH.DistrHeat.SH.Steam_Distr</t>
  </si>
  <si>
    <t>FEC.ktoe.LU.Res.HHnew.Thermal.SH.DistrHeat.SH.Elec</t>
  </si>
  <si>
    <t>FEC.ktoe.LU.Res.HHnew.Thermal.SH.DistrHeat.SC</t>
  </si>
  <si>
    <t>FEC.ktoe.LU.Res.HHnew.Thermal.SH.DistrHeat.SC.AC.Elec</t>
  </si>
  <si>
    <t>FEC.ktoe.LU.Res.HHnew.Thermal.SH.DistrHeat.WH</t>
  </si>
  <si>
    <t>FEC.ktoe.LU.Res.HHnew.Thermal.SH.DistrHeat.WH.DistrHeat.NoSolar.Steam_Distr</t>
  </si>
  <si>
    <t>FEC.ktoe.LU.Res.HHnew.Thermal.SH.DistrHeat.WH.DistrHeat.Solar</t>
  </si>
  <si>
    <t>FEC.ktoe.LU.Res.HHnew.Thermal.SH.DistrHeat.WH.DistrHeat.Solar.Steam_Distr</t>
  </si>
  <si>
    <t>FEC.ktoe.LU.Res.HHnew.Thermal.SH.DistrHeat.WH.DistrHeat.Solar.Solar</t>
  </si>
  <si>
    <t>FEC.ktoe.LU.Res.HHnew.Thermal.SH.DistrHeat.WH.Elc.NoSolar.Elec</t>
  </si>
  <si>
    <t>FEC.ktoe.LU.Res.HHnew.Thermal.SH.DistrHeat.WH.Elc.Solar</t>
  </si>
  <si>
    <t>FEC.ktoe.LU.Res.HHnew.Thermal.SH.DistrHeat.WH.Elc.Solar.Elec</t>
  </si>
  <si>
    <t>FEC.ktoe.LU.Res.HHnew.Thermal.SH.DistrHeat.WH.Elc.Solar.Solar</t>
  </si>
  <si>
    <t>FEC.ktoe.LU.Res.HHnew.Thermal.SH.DistrHeat.CO</t>
  </si>
  <si>
    <t>FEC.ktoe.LU.Res.HHnew.Thermal.SH.DistrHeat.CO.LPG.LPG</t>
  </si>
  <si>
    <t>FEC.ktoe.LU.Res.HHnew.Thermal.SH.DistrHeat.CO.Elc.Elec</t>
  </si>
  <si>
    <t>FEC.ktoe.LU.Res.HHnew.Thermal.SH.AdvElc</t>
  </si>
  <si>
    <t>FEC.ktoe.LU.Res.HHnew.Thermal.SH.AdvElc.SH</t>
  </si>
  <si>
    <t>FEC.ktoe.LU.Res.HHnew.Thermal.SH.AdvElc.SH.Elec</t>
  </si>
  <si>
    <t>FEC.ktoe.LU.Res.HHnew.Thermal.SH.AdvElc.SC</t>
  </si>
  <si>
    <t>FEC.ktoe.LU.Res.HHnew.Thermal.SH.AdvElc.SC.AC.Elec</t>
  </si>
  <si>
    <t>FEC.ktoe.LU.Res.HHnew.Thermal.SH.AdvElc.WH</t>
  </si>
  <si>
    <t>FEC.ktoe.LU.Res.HHnew.Thermal.SH.AdvElc.WH.LPG.NoSolar.LPG</t>
  </si>
  <si>
    <t>FEC.ktoe.LU.Res.HHnew.Thermal.SH.AdvElc.WH.LPG.Solar</t>
  </si>
  <si>
    <t>FEC.ktoe.LU.Res.HHnew.Thermal.SH.AdvElc.WH.LPG.Solar.LPG</t>
  </si>
  <si>
    <t>FEC.ktoe.LU.Res.HHnew.Thermal.SH.AdvElc.WH.LPG.Solar.Solar</t>
  </si>
  <si>
    <t>FEC.ktoe.LU.Res.HHnew.Thermal.SH.AdvElc.WH.Elc.NoSolar.Elec</t>
  </si>
  <si>
    <t>FEC.ktoe.LU.Res.HHnew.Thermal.SH.AdvElc.WH.Elc.Solar</t>
  </si>
  <si>
    <t>FEC.ktoe.LU.Res.HHnew.Thermal.SH.AdvElc.WH.Elc.Solar.Elec</t>
  </si>
  <si>
    <t>FEC.ktoe.LU.Res.HHnew.Thermal.SH.AdvElc.WH.Elc.Solar.Solar</t>
  </si>
  <si>
    <t>FEC.ktoe.LU.Res.HHnew.Thermal.SH.AdvElc.CO</t>
  </si>
  <si>
    <t>FEC.ktoe.LU.Res.HHnew.Thermal.SH.AdvElc.CO.LPG.LPG</t>
  </si>
  <si>
    <t>FEC.ktoe.LU.Res.HHnew.Thermal.SH.AdvElc.CO.Elc.Elec</t>
  </si>
  <si>
    <t>FEC.ktoe.LU.Res.HHnew.Thermal.SH.ConvElc</t>
  </si>
  <si>
    <t>FEC.ktoe.LU.Res.HHnew.Thermal.SH.ConvElc.SH</t>
  </si>
  <si>
    <t>FEC.ktoe.LU.Res.HHnew.Thermal.SH.ConvElc.SH.Elec</t>
  </si>
  <si>
    <t>FEC.ktoe.LU.Res.HHnew.Thermal.SH.ConvElc.SC</t>
  </si>
  <si>
    <t>FEC.ktoe.LU.Res.HHnew.Thermal.SH.ConvElc.SC.AC.Elec</t>
  </si>
  <si>
    <t>FEC.ktoe.LU.Res.HHnew.Thermal.SH.ConvElc.WH</t>
  </si>
  <si>
    <t>FEC.ktoe.LU.Res.HHnew.Thermal.SH.ConvElc.WH.LPG.NoSolar.LPG</t>
  </si>
  <si>
    <t>FEC.ktoe.LU.Res.HHnew.Thermal.SH.ConvElc.WH.LPG.Solar</t>
  </si>
  <si>
    <t>FEC.ktoe.LU.Res.HHnew.Thermal.SH.ConvElc.WH.LPG.Solar.LPG</t>
  </si>
  <si>
    <t>FEC.ktoe.LU.Res.HHnew.Thermal.SH.ConvElc.WH.LPG.Solar.Solar</t>
  </si>
  <si>
    <t>FEC.ktoe.LU.Res.HHnew.Thermal.SH.ConvElc.WH.Elc.NoSolar.Elec</t>
  </si>
  <si>
    <t>FEC.ktoe.LU.Res.HHnew.Thermal.SH.ConvElc.WH.Elc.Solar</t>
  </si>
  <si>
    <t>FEC.ktoe.LU.Res.HHnew.Thermal.SH.ConvElc.WH.Elc.Solar.Elec</t>
  </si>
  <si>
    <t>FEC.ktoe.LU.Res.HHnew.Thermal.SH.ConvElc.WH.Elc.Solar.Solar</t>
  </si>
  <si>
    <t>FEC.ktoe.LU.Res.HHnew.Thermal.SH.ConvElc.CO</t>
  </si>
  <si>
    <t>FEC.ktoe.LU.Res.HHnew.Thermal.SH.ConvElc.CO.LPG.LPG</t>
  </si>
  <si>
    <t>FEC.ktoe.LU.Res.HHnew.Thermal.SH.ConvElc.CO.Elc.Elec</t>
  </si>
  <si>
    <t>LU - Thermal energy service in new and renovated households (detailed structure)</t>
  </si>
  <si>
    <t>TES.ktoe.LU.Res.HHnew.Thermal.SH.Solids</t>
  </si>
  <si>
    <t>TES.ktoe.LU.Res.HHnew.Thermal.SH.Solids.SH</t>
  </si>
  <si>
    <t>TES.ktoe.LU.Res.HHnew.Thermal.SH.Solids.SH.Solids</t>
  </si>
  <si>
    <t>TES.ktoe.LU.Res.HHnew.Thermal.SH.Solids.SH.Elec</t>
  </si>
  <si>
    <t>TES.ktoe.LU.Res.HHnew.Thermal.SH.Solids.SC</t>
  </si>
  <si>
    <t>TES.ktoe.LU.Res.HHnew.Thermal.SH.Solids.SC.AC.Elec</t>
  </si>
  <si>
    <t>TES.ktoe.LU.Res.HHnew.Thermal.SH.Solids.WH</t>
  </si>
  <si>
    <t>TES.ktoe.LU.Res.HHnew.Thermal.SH.Solids.WH.Solids.NoSolar.Solids</t>
  </si>
  <si>
    <t>TES.ktoe.LU.Res.HHnew.Thermal.SH.Solids.WH.LPG.NoSolar.LPG</t>
  </si>
  <si>
    <t>TES.ktoe.LU.Res.HHnew.Thermal.SH.Solids.WH.LPG.Solar</t>
  </si>
  <si>
    <t>TES.ktoe.LU.Res.HHnew.Thermal.SH.Solids.WH.LPG.Solar.LPG</t>
  </si>
  <si>
    <t>TES.ktoe.LU.Res.HHnew.Thermal.SH.Solids.WH.LPG.Solar.Solar</t>
  </si>
  <si>
    <t>TES.ktoe.LU.Res.HHnew.Thermal.SH.Solids.WH.Elc.NoSolar.Elec</t>
  </si>
  <si>
    <t>TES.ktoe.LU.Res.HHnew.Thermal.SH.Solids.WH.Elc.Solar</t>
  </si>
  <si>
    <t>TES.ktoe.LU.Res.HHnew.Thermal.SH.Solids.WH.Elc.Solar.Elec</t>
  </si>
  <si>
    <t>TES.ktoe.LU.Res.HHnew.Thermal.SH.Solids.WH.Elc.Solar.Solar</t>
  </si>
  <si>
    <t>TES.ktoe.LU.Res.HHnew.Thermal.SH.Solids.CO</t>
  </si>
  <si>
    <t>TES.ktoe.LU.Res.HHnew.Thermal.SH.Solids.CO.Solids.Solids</t>
  </si>
  <si>
    <t>TES.ktoe.LU.Res.HHnew.Thermal.SH.Solids.CO.LPG.LPG</t>
  </si>
  <si>
    <t>TES.ktoe.LU.Res.HHnew.Thermal.SH.Solids.CO.Elc.Elec</t>
  </si>
  <si>
    <t>TES.ktoe.LU.Res.HHnew.Thermal.SH.LPG</t>
  </si>
  <si>
    <t>TES.ktoe.LU.Res.HHnew.Thermal.SH.LPG.SH</t>
  </si>
  <si>
    <t>TES.ktoe.LU.Res.HHnew.Thermal.SH.LPG.SH.LPG</t>
  </si>
  <si>
    <t>TES.ktoe.LU.Res.HHnew.Thermal.SH.LPG.SH.Elec</t>
  </si>
  <si>
    <t>TES.ktoe.LU.Res.HHnew.Thermal.SH.LPG.SC</t>
  </si>
  <si>
    <t>TES.ktoe.LU.Res.HHnew.Thermal.SH.LPG.SC.AC.Elec</t>
  </si>
  <si>
    <t>TES.ktoe.LU.Res.HHnew.Thermal.SH.LPG.WH</t>
  </si>
  <si>
    <t>TES.ktoe.LU.Res.HHnew.Thermal.SH.LPG.WH.LPG.NoSolar.LPG</t>
  </si>
  <si>
    <t>TES.ktoe.LU.Res.HHnew.Thermal.SH.LPG.WH.LPG.Solar</t>
  </si>
  <si>
    <t>TES.ktoe.LU.Res.HHnew.Thermal.SH.LPG.WH.LPG.Solar.LPG</t>
  </si>
  <si>
    <t>TES.ktoe.LU.Res.HHnew.Thermal.SH.LPG.WH.LPG.Solar.Solar</t>
  </si>
  <si>
    <t>TES.ktoe.LU.Res.HHnew.Thermal.SH.LPG.WH.Elc.NoSolar.Elec</t>
  </si>
  <si>
    <t>TES.ktoe.LU.Res.HHnew.Thermal.SH.LPG.WH.Elc.Solar</t>
  </si>
  <si>
    <t>TES.ktoe.LU.Res.HHnew.Thermal.SH.LPG.WH.Elc.Solar.Elec</t>
  </si>
  <si>
    <t>TES.ktoe.LU.Res.HHnew.Thermal.SH.LPG.WH.Elc.Solar.Solar</t>
  </si>
  <si>
    <t>TES.ktoe.LU.Res.HHnew.Thermal.SH.LPG.CO</t>
  </si>
  <si>
    <t>TES.ktoe.LU.Res.HHnew.Thermal.SH.LPG.CO.LPG.LPG</t>
  </si>
  <si>
    <t>TES.ktoe.LU.Res.HHnew.Thermal.SH.LPG.CO.Elc.Elec</t>
  </si>
  <si>
    <t>TES.ktoe.LU.Res.HHnew.Thermal.SH.Oil</t>
  </si>
  <si>
    <t>TES.ktoe.LU.Res.HHnew.Thermal.SH.Oil.SH</t>
  </si>
  <si>
    <t>TES.ktoe.LU.Res.HHnew.Thermal.SH.Oil.SH.Oil</t>
  </si>
  <si>
    <t>TES.ktoe.LU.Res.HHnew.Thermal.SH.Oil.SH.Elec</t>
  </si>
  <si>
    <t>TES.ktoe.LU.Res.HHnew.Thermal.SH.Oil.SC</t>
  </si>
  <si>
    <t>TES.ktoe.LU.Res.HHnew.Thermal.SH.Oil.SC.AC.Elec</t>
  </si>
  <si>
    <t>TES.ktoe.LU.Res.HHnew.Thermal.SH.Oil.WH</t>
  </si>
  <si>
    <t>TES.ktoe.LU.Res.HHnew.Thermal.SH.Oil.WH.Oil.NoSolar.Oil</t>
  </si>
  <si>
    <t>TES.ktoe.LU.Res.HHnew.Thermal.SH.Oil.WH.Oil.Solar</t>
  </si>
  <si>
    <t>TES.ktoe.LU.Res.HHnew.Thermal.SH.Oil.WH.Oil.Solar.Oil</t>
  </si>
  <si>
    <t>TES.ktoe.LU.Res.HHnew.Thermal.SH.Oil.WH.Oil.Solar.Solar</t>
  </si>
  <si>
    <t>TES.ktoe.LU.Res.HHnew.Thermal.SH.Oil.WH.Elc.NoSolar.Elec</t>
  </si>
  <si>
    <t>TES.ktoe.LU.Res.HHnew.Thermal.SH.Oil.WH.Elc.Solar</t>
  </si>
  <si>
    <t>TES.ktoe.LU.Res.HHnew.Thermal.SH.Oil.WH.Elc.Solar.Elec</t>
  </si>
  <si>
    <t>TES.ktoe.LU.Res.HHnew.Thermal.SH.Oil.WH.Elc.Solar.Solar</t>
  </si>
  <si>
    <t>TES.ktoe.LU.Res.HHnew.Thermal.SH.Oil.CO</t>
  </si>
  <si>
    <t>TES.ktoe.LU.Res.HHnew.Thermal.SH.Oil.CO.LPG.LPG</t>
  </si>
  <si>
    <t>TES.ktoe.LU.Res.HHnew.Thermal.SH.Oil.CO.Elc.Elec</t>
  </si>
  <si>
    <t>TES.ktoe.LU.Res.HHnew.Thermal.SH.Gas</t>
  </si>
  <si>
    <t>TES.ktoe.LU.Res.HHnew.Thermal.SH.Gas.SH</t>
  </si>
  <si>
    <t>TES.ktoe.LU.Res.HHnew.Thermal.SH.Gas.SH.Gas</t>
  </si>
  <si>
    <t>TES.ktoe.LU.Res.HHnew.Thermal.SH.Gas.SH.Elec</t>
  </si>
  <si>
    <t>TES.ktoe.LU.Res.HHnew.Thermal.SH.Gas.SC</t>
  </si>
  <si>
    <t>TES.ktoe.LU.Res.HHnew.Thermal.SH.Gas.SC.AC.Elec</t>
  </si>
  <si>
    <t>TES.ktoe.LU.Res.HHnew.Thermal.SH.Gas.WH</t>
  </si>
  <si>
    <t>TES.ktoe.LU.Res.HHnew.Thermal.SH.Gas.WH.Gas.NoSolar.Gas</t>
  </si>
  <si>
    <t>TES.ktoe.LU.Res.HHnew.Thermal.SH.Gas.WH.Gas.Solar</t>
  </si>
  <si>
    <t>TES.ktoe.LU.Res.HHnew.Thermal.SH.Gas.WH.Gas.Solar.Gas</t>
  </si>
  <si>
    <t>TES.ktoe.LU.Res.HHnew.Thermal.SH.Gas.WH.Gas.Solar.Solar</t>
  </si>
  <si>
    <t>TES.ktoe.LU.Res.HHnew.Thermal.SH.Gas.WH.Elc.NoSolar.Elec</t>
  </si>
  <si>
    <t>TES.ktoe.LU.Res.HHnew.Thermal.SH.Gas.WH.Elc.Solar</t>
  </si>
  <si>
    <t>TES.ktoe.LU.Res.HHnew.Thermal.SH.Gas.WH.Elc.Solar.Elec</t>
  </si>
  <si>
    <t>TES.ktoe.LU.Res.HHnew.Thermal.SH.Gas.WH.Elc.Solar.Solar</t>
  </si>
  <si>
    <t>TES.ktoe.LU.Res.HHnew.Thermal.SH.Gas.CO</t>
  </si>
  <si>
    <t>TES.ktoe.LU.Res.HHnew.Thermal.SH.Gas.CO.Gas.Gas</t>
  </si>
  <si>
    <t>TES.ktoe.LU.Res.HHnew.Thermal.SH.Gas.CO.Elc.Elec</t>
  </si>
  <si>
    <t>TES.ktoe.LU.Res.HHnew.Thermal.SH.Biomass</t>
  </si>
  <si>
    <t>TES.ktoe.LU.Res.HHnew.Thermal.SH.Biomass.SH</t>
  </si>
  <si>
    <t>TES.ktoe.LU.Res.HHnew.Thermal.SH.Biomass.SH.Biomass</t>
  </si>
  <si>
    <t>TES.ktoe.LU.Res.HHnew.Thermal.SH.Biomass.SH.Elec</t>
  </si>
  <si>
    <t>TES.ktoe.LU.Res.HHnew.Thermal.SH.Biomass.SC</t>
  </si>
  <si>
    <t>TES.ktoe.LU.Res.HHnew.Thermal.SH.Biomass.SC.AC.Elec</t>
  </si>
  <si>
    <t>TES.ktoe.LU.Res.HHnew.Thermal.SH.Biomass.WH</t>
  </si>
  <si>
    <t>TES.ktoe.LU.Res.HHnew.Thermal.SH.Biomass.WH.Biomass.NoSolar.Biomass</t>
  </si>
  <si>
    <t>TES.ktoe.LU.Res.HHnew.Thermal.SH.Biomass.WH.Biomass.Solar</t>
  </si>
  <si>
    <t>TES.ktoe.LU.Res.HHnew.Thermal.SH.Biomass.WH.Biomass.Solar.Biomass</t>
  </si>
  <si>
    <t>TES.ktoe.LU.Res.HHnew.Thermal.SH.Biomass.WH.Biomass.Solar.Solar</t>
  </si>
  <si>
    <t>TES.ktoe.LU.Res.HHnew.Thermal.SH.Biomass.WH.LPG.NoSolar.LPG</t>
  </si>
  <si>
    <t>TES.ktoe.LU.Res.HHnew.Thermal.SH.Biomass.WH.LPG.Solar</t>
  </si>
  <si>
    <t>TES.ktoe.LU.Res.HHnew.Thermal.SH.Biomass.WH.LPG.Solar.LPG</t>
  </si>
  <si>
    <t>TES.ktoe.LU.Res.HHnew.Thermal.SH.Biomass.WH.LPG.Solar.Solar</t>
  </si>
  <si>
    <t>TES.ktoe.LU.Res.HHnew.Thermal.SH.Biomass.WH.Elc.NoSolar.Elec</t>
  </si>
  <si>
    <t>TES.ktoe.LU.Res.HHnew.Thermal.SH.Biomass.WH.Elc.Solar</t>
  </si>
  <si>
    <t>TES.ktoe.LU.Res.HHnew.Thermal.SH.Biomass.WH.Elc.Solar.Elec</t>
  </si>
  <si>
    <t>TES.ktoe.LU.Res.HHnew.Thermal.SH.Biomass.WH.Elc.Solar.Solar</t>
  </si>
  <si>
    <t>TES.ktoe.LU.Res.HHnew.Thermal.SH.Biomass.CO</t>
  </si>
  <si>
    <t>TES.ktoe.LU.Res.HHnew.Thermal.SH.Biomass.CO.Biomass.Biomass</t>
  </si>
  <si>
    <t>TES.ktoe.LU.Res.HHnew.Thermal.SH.Biomass.CO.LPG.LPG</t>
  </si>
  <si>
    <t>TES.ktoe.LU.Res.HHnew.Thermal.SH.Biomass.CO.Elc.Elec</t>
  </si>
  <si>
    <t>TES.ktoe.LU.Res.HHnew.Thermal.SH.Geo</t>
  </si>
  <si>
    <t>TES.ktoe.LU.Res.HHnew.Thermal.SH.Geo.SH</t>
  </si>
  <si>
    <t>TES.ktoe.LU.Res.HHnew.Thermal.SH.Geo.SH.Geo</t>
  </si>
  <si>
    <t>TES.ktoe.LU.Res.HHnew.Thermal.SH.Geo.SH.Elec</t>
  </si>
  <si>
    <t>TES.ktoe.LU.Res.HHnew.Thermal.SH.Geo.SC</t>
  </si>
  <si>
    <t>TES.ktoe.LU.Res.HHnew.Thermal.SH.Geo.SC.AC.Elec</t>
  </si>
  <si>
    <t>TES.ktoe.LU.Res.HHnew.Thermal.SH.Geo.WH</t>
  </si>
  <si>
    <t>TES.ktoe.LU.Res.HHnew.Thermal.SH.Geo.WH.Geo.NoSolar.Geo</t>
  </si>
  <si>
    <t>TES.ktoe.LU.Res.HHnew.Thermal.SH.Geo.WH.Geo.Solar</t>
  </si>
  <si>
    <t>TES.ktoe.LU.Res.HHnew.Thermal.SH.Geo.WH.Geo.Solar.Geo</t>
  </si>
  <si>
    <t>TES.ktoe.LU.Res.HHnew.Thermal.SH.Geo.WH.Geo.Solar.Solar</t>
  </si>
  <si>
    <t>TES.ktoe.LU.Res.HHnew.Thermal.SH.Geo.WH.Elc.NoSolar.Elec</t>
  </si>
  <si>
    <t>TES.ktoe.LU.Res.HHnew.Thermal.SH.Geo.WH.Elc.Solar</t>
  </si>
  <si>
    <t>TES.ktoe.LU.Res.HHnew.Thermal.SH.Geo.WH.Elc.Solar.Elec</t>
  </si>
  <si>
    <t>TES.ktoe.LU.Res.HHnew.Thermal.SH.Geo.WH.Elc.Solar.Solar</t>
  </si>
  <si>
    <t>TES.ktoe.LU.Res.HHnew.Thermal.SH.Geo.CO</t>
  </si>
  <si>
    <t>TES.ktoe.LU.Res.HHnew.Thermal.SH.Geo.CO.LPG.LPG</t>
  </si>
  <si>
    <t>TES.ktoe.LU.Res.HHnew.Thermal.SH.Geo.CO.Elc.Elec</t>
  </si>
  <si>
    <t>TES.ktoe.LU.Res.HHnew.Thermal.SH.DistrHeat</t>
  </si>
  <si>
    <t>TES.ktoe.LU.Res.HHnew.Thermal.SH.DistrHeat.SH</t>
  </si>
  <si>
    <t>TES.ktoe.LU.Res.HHnew.Thermal.SH.DistrHeat.SH.Steam_Distr</t>
  </si>
  <si>
    <t>TES.ktoe.LU.Res.HHnew.Thermal.SH.DistrHeat.SH.Elec</t>
  </si>
  <si>
    <t>TES.ktoe.LU.Res.HHnew.Thermal.SH.DistrHeat.SC</t>
  </si>
  <si>
    <t>TES.ktoe.LU.Res.HHnew.Thermal.SH.DistrHeat.SC.AC.Elec</t>
  </si>
  <si>
    <t>TES.ktoe.LU.Res.HHnew.Thermal.SH.DistrHeat.WH</t>
  </si>
  <si>
    <t>TES.ktoe.LU.Res.HHnew.Thermal.SH.DistrHeat.WH.DistrHeat.NoSolar.Steam_Distr</t>
  </si>
  <si>
    <t>TES.ktoe.LU.Res.HHnew.Thermal.SH.DistrHeat.WH.DistrHeat.Solar</t>
  </si>
  <si>
    <t>TES.ktoe.LU.Res.HHnew.Thermal.SH.DistrHeat.WH.DistrHeat.Solar.Steam_Distr</t>
  </si>
  <si>
    <t>TES.ktoe.LU.Res.HHnew.Thermal.SH.DistrHeat.WH.DistrHeat.Solar.Solar</t>
  </si>
  <si>
    <t>TES.ktoe.LU.Res.HHnew.Thermal.SH.DistrHeat.WH.Elc.NoSolar.Elec</t>
  </si>
  <si>
    <t>TES.ktoe.LU.Res.HHnew.Thermal.SH.DistrHeat.WH.Elc.Solar</t>
  </si>
  <si>
    <t>TES.ktoe.LU.Res.HHnew.Thermal.SH.DistrHeat.WH.Elc.Solar.Elec</t>
  </si>
  <si>
    <t>TES.ktoe.LU.Res.HHnew.Thermal.SH.DistrHeat.WH.Elc.Solar.Solar</t>
  </si>
  <si>
    <t>TES.ktoe.LU.Res.HHnew.Thermal.SH.DistrHeat.CO</t>
  </si>
  <si>
    <t>TES.ktoe.LU.Res.HHnew.Thermal.SH.DistrHeat.CO.LPG.LPG</t>
  </si>
  <si>
    <t>TES.ktoe.LU.Res.HHnew.Thermal.SH.DistrHeat.CO.Elc.Elec</t>
  </si>
  <si>
    <t>TES.ktoe.LU.Res.HHnew.Thermal.SH.AdvElc</t>
  </si>
  <si>
    <t>TES.ktoe.LU.Res.HHnew.Thermal.SH.AdvElc.SH</t>
  </si>
  <si>
    <t>TES.ktoe.LU.Res.HHnew.Thermal.SH.AdvElc.SH.Elec</t>
  </si>
  <si>
    <t>TES.ktoe.LU.Res.HHnew.Thermal.SH.AdvElc.SC</t>
  </si>
  <si>
    <t>TES.ktoe.LU.Res.HHnew.Thermal.SH.AdvElc.SC.AC.Elec</t>
  </si>
  <si>
    <t>TES.ktoe.LU.Res.HHnew.Thermal.SH.AdvElc.WH</t>
  </si>
  <si>
    <t>TES.ktoe.LU.Res.HHnew.Thermal.SH.AdvElc.WH.LPG.NoSolar.LPG</t>
  </si>
  <si>
    <t>TES.ktoe.LU.Res.HHnew.Thermal.SH.AdvElc.WH.LPG.Solar</t>
  </si>
  <si>
    <t>TES.ktoe.LU.Res.HHnew.Thermal.SH.AdvElc.WH.LPG.Solar.LPG</t>
  </si>
  <si>
    <t>TES.ktoe.LU.Res.HHnew.Thermal.SH.AdvElc.WH.LPG.Solar.Solar</t>
  </si>
  <si>
    <t>TES.ktoe.LU.Res.HHnew.Thermal.SH.AdvElc.WH.Elc.NoSolar.Elec</t>
  </si>
  <si>
    <t>TES.ktoe.LU.Res.HHnew.Thermal.SH.AdvElc.WH.Elc.Solar</t>
  </si>
  <si>
    <t>TES.ktoe.LU.Res.HHnew.Thermal.SH.AdvElc.WH.Elc.Solar.Elec</t>
  </si>
  <si>
    <t>TES.ktoe.LU.Res.HHnew.Thermal.SH.AdvElc.WH.Elc.Solar.Solar</t>
  </si>
  <si>
    <t>TES.ktoe.LU.Res.HHnew.Thermal.SH.AdvElc.CO</t>
  </si>
  <si>
    <t>TES.ktoe.LU.Res.HHnew.Thermal.SH.AdvElc.CO.LPG.LPG</t>
  </si>
  <si>
    <t>TES.ktoe.LU.Res.HHnew.Thermal.SH.AdvElc.CO.Elc.Elec</t>
  </si>
  <si>
    <t>TES.ktoe.LU.Res.HHnew.Thermal.SH.ConvElc</t>
  </si>
  <si>
    <t>TES.ktoe.LU.Res.HHnew.Thermal.SH.ConvElc.SH</t>
  </si>
  <si>
    <t>TES.ktoe.LU.Res.HHnew.Thermal.SH.ConvElc.SH.Elec</t>
  </si>
  <si>
    <t>TES.ktoe.LU.Res.HHnew.Thermal.SH.ConvElc.SC</t>
  </si>
  <si>
    <t>TES.ktoe.LU.Res.HHnew.Thermal.SH.ConvElc.SC.AC.Elec</t>
  </si>
  <si>
    <t>TES.ktoe.LU.Res.HHnew.Thermal.SH.ConvElc.WH</t>
  </si>
  <si>
    <t>TES.ktoe.LU.Res.HHnew.Thermal.SH.ConvElc.WH.LPG.NoSolar.LPG</t>
  </si>
  <si>
    <t>TES.ktoe.LU.Res.HHnew.Thermal.SH.ConvElc.WH.LPG.Solar</t>
  </si>
  <si>
    <t>TES.ktoe.LU.Res.HHnew.Thermal.SH.ConvElc.WH.LPG.Solar.LPG</t>
  </si>
  <si>
    <t>TES.ktoe.LU.Res.HHnew.Thermal.SH.ConvElc.WH.LPG.Solar.Solar</t>
  </si>
  <si>
    <t>TES.ktoe.LU.Res.HHnew.Thermal.SH.ConvElc.WH.Elc.NoSolar.Elec</t>
  </si>
  <si>
    <t>TES.ktoe.LU.Res.HHnew.Thermal.SH.ConvElc.WH.Elc.Solar</t>
  </si>
  <si>
    <t>TES.ktoe.LU.Res.HHnew.Thermal.SH.ConvElc.WH.Elc.Solar.Elec</t>
  </si>
  <si>
    <t>TES.ktoe.LU.Res.HHnew.Thermal.SH.ConvElc.WH.Elc.Solar.Solar</t>
  </si>
  <si>
    <t>TES.ktoe.LU.Res.HHnew.Thermal.SH.ConvElc.CO</t>
  </si>
  <si>
    <t>TES.ktoe.LU.Res.HHnew.Thermal.SH.ConvElc.CO.LPG.LPG</t>
  </si>
  <si>
    <t>TES.ktoe.LU.Res.HHnew.Thermal.SH.ConvElc.CO.Elc.Elec</t>
  </si>
  <si>
    <t>LU - System efficiency indicator of new and renovated households (detailed structure)</t>
  </si>
  <si>
    <t>Eff.ratio.LU.Res.HHnew.Thermal.SH.Solids</t>
  </si>
  <si>
    <t>Eff.ratio.LU.Res.HHnew.Thermal.SH.Solids.SH</t>
  </si>
  <si>
    <t>Eff.ratio.LU.Res.HHnew.Thermal.SH.Solids.SH.Solids</t>
  </si>
  <si>
    <t>Eff.ratio.LU.Res.HHnew.Thermal.SH.Solids.SH.Elec</t>
  </si>
  <si>
    <t>Eff.ratio.LU.Res.HHnew.Thermal.SH.Solids.SC</t>
  </si>
  <si>
    <t>Eff.ratio.LU.Res.HHnew.Thermal.SH.Solids.SC.AC.Elec</t>
  </si>
  <si>
    <t>Eff.ratio.LU.Res.HHnew.Thermal.SH.Solids.WH</t>
  </si>
  <si>
    <t>Eff.ratio.LU.Res.HHnew.Thermal.SH.Solids.WH.Solids.NoSolar.Solids</t>
  </si>
  <si>
    <t>Eff.ratio.LU.Res.HHnew.Thermal.SH.Solids.WH.LPG.NoSolar.LPG</t>
  </si>
  <si>
    <t>Eff.ratio.LU.Res.HHnew.Thermal.SH.Solids.WH.LPG.Solar</t>
  </si>
  <si>
    <t>Eff.ratio.LU.Res.HHnew.Thermal.SH.Solids.WH.LPG.Solar.LPG</t>
  </si>
  <si>
    <t>Eff.ratio.LU.Res.HHnew.Thermal.SH.Solids.WH.LPG.Solar.Solar</t>
  </si>
  <si>
    <t>Eff.ratio.LU.Res.HHnew.Thermal.SH.Solids.WH.Elc.NoSolar.Elec</t>
  </si>
  <si>
    <t>Eff.ratio.LU.Res.HHnew.Thermal.SH.Solids.WH.Elc.Solar</t>
  </si>
  <si>
    <t>Eff.ratio.LU.Res.HHnew.Thermal.SH.Solids.WH.Elc.Solar.Elec</t>
  </si>
  <si>
    <t>Eff.ratio.LU.Res.HHnew.Thermal.SH.Solids.WH.Elc.Solar.Solar</t>
  </si>
  <si>
    <t>Eff.ratio.LU.Res.HHnew.Thermal.SH.Solids.CO</t>
  </si>
  <si>
    <t>Eff.ratio.LU.Res.HHnew.Thermal.SH.Solids.CO.Solids.Solids</t>
  </si>
  <si>
    <t>Eff.ratio.LU.Res.HHnew.Thermal.SH.Solids.CO.LPG.LPG</t>
  </si>
  <si>
    <t>Eff.ratio.LU.Res.HHnew.Thermal.SH.Solids.CO.Elc.Elec</t>
  </si>
  <si>
    <t>Eff.ratio.LU.Res.HHnew.Thermal.SH.LPG</t>
  </si>
  <si>
    <t>Eff.ratio.LU.Res.HHnew.Thermal.SH.LPG.SH</t>
  </si>
  <si>
    <t>Eff.ratio.LU.Res.HHnew.Thermal.SH.LPG.SH.LPG</t>
  </si>
  <si>
    <t>Eff.ratio.LU.Res.HHnew.Thermal.SH.LPG.SH.Elec</t>
  </si>
  <si>
    <t>Eff.ratio.LU.Res.HHnew.Thermal.SH.LPG.SC</t>
  </si>
  <si>
    <t>Eff.ratio.LU.Res.HHnew.Thermal.SH.LPG.SC.AC.Elec</t>
  </si>
  <si>
    <t>Eff.ratio.LU.Res.HHnew.Thermal.SH.LPG.WH</t>
  </si>
  <si>
    <t>Eff.ratio.LU.Res.HHnew.Thermal.SH.LPG.WH.LPG.NoSolar.LPG</t>
  </si>
  <si>
    <t>Eff.ratio.LU.Res.HHnew.Thermal.SH.LPG.WH.LPG.Solar</t>
  </si>
  <si>
    <t>Eff.ratio.LU.Res.HHnew.Thermal.SH.LPG.WH.LPG.Solar.LPG</t>
  </si>
  <si>
    <t>Eff.ratio.LU.Res.HHnew.Thermal.SH.LPG.WH.LPG.Solar.Solar</t>
  </si>
  <si>
    <t>Eff.ratio.LU.Res.HHnew.Thermal.SH.LPG.WH.Elc.NoSolar.Elec</t>
  </si>
  <si>
    <t>Eff.ratio.LU.Res.HHnew.Thermal.SH.LPG.WH.Elc.Solar</t>
  </si>
  <si>
    <t>Eff.ratio.LU.Res.HHnew.Thermal.SH.LPG.WH.Elc.Solar.Elec</t>
  </si>
  <si>
    <t>Eff.ratio.LU.Res.HHnew.Thermal.SH.LPG.WH.Elc.Solar.Solar</t>
  </si>
  <si>
    <t>Eff.ratio.LU.Res.HHnew.Thermal.SH.LPG.CO</t>
  </si>
  <si>
    <t>Eff.ratio.LU.Res.HHnew.Thermal.SH.LPG.CO.LPG.LPG</t>
  </si>
  <si>
    <t>Eff.ratio.LU.Res.HHnew.Thermal.SH.LPG.CO.Elc.Elec</t>
  </si>
  <si>
    <t>Eff.ratio.LU.Res.HHnew.Thermal.SH.Oil</t>
  </si>
  <si>
    <t>Eff.ratio.LU.Res.HHnew.Thermal.SH.Oil.SH</t>
  </si>
  <si>
    <t>Eff.ratio.LU.Res.HHnew.Thermal.SH.Oil.SH.Oil</t>
  </si>
  <si>
    <t>Eff.ratio.LU.Res.HHnew.Thermal.SH.Oil.SH.Elec</t>
  </si>
  <si>
    <t>Eff.ratio.LU.Res.HHnew.Thermal.SH.Oil.SC</t>
  </si>
  <si>
    <t>Eff.ratio.LU.Res.HHnew.Thermal.SH.Oil.SC.AC.Elec</t>
  </si>
  <si>
    <t>Eff.ratio.LU.Res.HHnew.Thermal.SH.Oil.WH</t>
  </si>
  <si>
    <t>Eff.ratio.LU.Res.HHnew.Thermal.SH.Oil.WH.Oil.NoSolar.Oil</t>
  </si>
  <si>
    <t>Eff.ratio.LU.Res.HHnew.Thermal.SH.Oil.WH.Oil.Solar</t>
  </si>
  <si>
    <t>Eff.ratio.LU.Res.HHnew.Thermal.SH.Oil.WH.Oil.Solar.Oil</t>
  </si>
  <si>
    <t>Eff.ratio.LU.Res.HHnew.Thermal.SH.Oil.WH.Oil.Solar.Solar</t>
  </si>
  <si>
    <t>Eff.ratio.LU.Res.HHnew.Thermal.SH.Oil.WH.Elc.NoSolar.Elec</t>
  </si>
  <si>
    <t>Eff.ratio.LU.Res.HHnew.Thermal.SH.Oil.WH.Elc.Solar</t>
  </si>
  <si>
    <t>Eff.ratio.LU.Res.HHnew.Thermal.SH.Oil.WH.Elc.Solar.Elec</t>
  </si>
  <si>
    <t>Eff.ratio.LU.Res.HHnew.Thermal.SH.Oil.WH.Elc.Solar.Solar</t>
  </si>
  <si>
    <t>Eff.ratio.LU.Res.HHnew.Thermal.SH.Oil.CO</t>
  </si>
  <si>
    <t>Eff.ratio.LU.Res.HHnew.Thermal.SH.Oil.CO.LPG.LPG</t>
  </si>
  <si>
    <t>Eff.ratio.LU.Res.HHnew.Thermal.SH.Oil.CO.Elc.Elec</t>
  </si>
  <si>
    <t>Eff.ratio.LU.Res.HHnew.Thermal.SH.Gas</t>
  </si>
  <si>
    <t>Eff.ratio.LU.Res.HHnew.Thermal.SH.Gas.SH</t>
  </si>
  <si>
    <t>Eff.ratio.LU.Res.HHnew.Thermal.SH.Gas.SH.Gas</t>
  </si>
  <si>
    <t>Eff.ratio.LU.Res.HHnew.Thermal.SH.Gas.SH.Elec</t>
  </si>
  <si>
    <t>Eff.ratio.LU.Res.HHnew.Thermal.SH.Gas.SC</t>
  </si>
  <si>
    <t>Eff.ratio.LU.Res.HHnew.Thermal.SH.Gas.SC.AC.Elec</t>
  </si>
  <si>
    <t>Eff.ratio.LU.Res.HHnew.Thermal.SH.Gas.WH</t>
  </si>
  <si>
    <t>Eff.ratio.LU.Res.HHnew.Thermal.SH.Gas.WH.Gas.NoSolar.Gas</t>
  </si>
  <si>
    <t>Eff.ratio.LU.Res.HHnew.Thermal.SH.Gas.WH.Gas.Solar</t>
  </si>
  <si>
    <t>Eff.ratio.LU.Res.HHnew.Thermal.SH.Gas.WH.Gas.Solar.Gas</t>
  </si>
  <si>
    <t>Eff.ratio.LU.Res.HHnew.Thermal.SH.Gas.WH.Gas.Solar.Solar</t>
  </si>
  <si>
    <t>Eff.ratio.LU.Res.HHnew.Thermal.SH.Gas.WH.Elc.NoSolar.Elec</t>
  </si>
  <si>
    <t>Eff.ratio.LU.Res.HHnew.Thermal.SH.Gas.WH.Elc.Solar</t>
  </si>
  <si>
    <t>Eff.ratio.LU.Res.HHnew.Thermal.SH.Gas.WH.Elc.Solar.Elec</t>
  </si>
  <si>
    <t>Eff.ratio.LU.Res.HHnew.Thermal.SH.Gas.WH.Elc.Solar.Solar</t>
  </si>
  <si>
    <t>Eff.ratio.LU.Res.HHnew.Thermal.SH.Gas.CO</t>
  </si>
  <si>
    <t>Eff.ratio.LU.Res.HHnew.Thermal.SH.Gas.CO.Gas.Gas</t>
  </si>
  <si>
    <t>Eff.ratio.LU.Res.HHnew.Thermal.SH.Gas.CO.Elc.Elec</t>
  </si>
  <si>
    <t>Eff.ratio.LU.Res.HHnew.Thermal.SH.Biomass</t>
  </si>
  <si>
    <t>Eff.ratio.LU.Res.HHnew.Thermal.SH.Biomass.SH</t>
  </si>
  <si>
    <t>Eff.ratio.LU.Res.HHnew.Thermal.SH.Biomass.SH.Biomass</t>
  </si>
  <si>
    <t>Eff.ratio.LU.Res.HHnew.Thermal.SH.Biomass.SH.Elec</t>
  </si>
  <si>
    <t>Eff.ratio.LU.Res.HHnew.Thermal.SH.Biomass.SC</t>
  </si>
  <si>
    <t>Eff.ratio.LU.Res.HHnew.Thermal.SH.Biomass.SC.AC.Elec</t>
  </si>
  <si>
    <t>Eff.ratio.LU.Res.HHnew.Thermal.SH.Biomass.WH</t>
  </si>
  <si>
    <t>Eff.ratio.LU.Res.HHnew.Thermal.SH.Biomass.WH.Biomass.NoSolar.Biomass</t>
  </si>
  <si>
    <t>Eff.ratio.LU.Res.HHnew.Thermal.SH.Biomass.WH.Biomass.Solar</t>
  </si>
  <si>
    <t>Eff.ratio.LU.Res.HHnew.Thermal.SH.Biomass.WH.Biomass.Solar.Biomass</t>
  </si>
  <si>
    <t>Eff.ratio.LU.Res.HHnew.Thermal.SH.Biomass.WH.Biomass.Solar.Solar</t>
  </si>
  <si>
    <t>Eff.ratio.LU.Res.HHnew.Thermal.SH.Biomass.WH.LPG.NoSolar.LPG</t>
  </si>
  <si>
    <t>Eff.ratio.LU.Res.HHnew.Thermal.SH.Biomass.WH.LPG.Solar</t>
  </si>
  <si>
    <t>Eff.ratio.LU.Res.HHnew.Thermal.SH.Biomass.WH.LPG.Solar.LPG</t>
  </si>
  <si>
    <t>Eff.ratio.LU.Res.HHnew.Thermal.SH.Biomass.WH.LPG.Solar.Solar</t>
  </si>
  <si>
    <t>Eff.ratio.LU.Res.HHnew.Thermal.SH.Biomass.WH.Elc.NoSolar.Elec</t>
  </si>
  <si>
    <t>Eff.ratio.LU.Res.HHnew.Thermal.SH.Biomass.WH.Elc.Solar</t>
  </si>
  <si>
    <t>Eff.ratio.LU.Res.HHnew.Thermal.SH.Biomass.WH.Elc.Solar.Elec</t>
  </si>
  <si>
    <t>Eff.ratio.LU.Res.HHnew.Thermal.SH.Biomass.WH.Elc.Solar.Solar</t>
  </si>
  <si>
    <t>Eff.ratio.LU.Res.HHnew.Thermal.SH.Biomass.CO</t>
  </si>
  <si>
    <t>Eff.ratio.LU.Res.HHnew.Thermal.SH.Biomass.CO.Biomass.Biomass</t>
  </si>
  <si>
    <t>Eff.ratio.LU.Res.HHnew.Thermal.SH.Biomass.CO.LPG.LPG</t>
  </si>
  <si>
    <t>Eff.ratio.LU.Res.HHnew.Thermal.SH.Biomass.CO.Elc.Elec</t>
  </si>
  <si>
    <t>Eff.ratio.LU.Res.HHnew.Thermal.SH.Geo</t>
  </si>
  <si>
    <t>Eff.ratio.LU.Res.HHnew.Thermal.SH.Geo.SH</t>
  </si>
  <si>
    <t>Eff.ratio.LU.Res.HHnew.Thermal.SH.Geo.SH.Geo</t>
  </si>
  <si>
    <t>Eff.ratio.LU.Res.HHnew.Thermal.SH.Geo.SH.Elec</t>
  </si>
  <si>
    <t>Eff.ratio.LU.Res.HHnew.Thermal.SH.Geo.SC</t>
  </si>
  <si>
    <t>Eff.ratio.LU.Res.HHnew.Thermal.SH.Geo.SC.AC.Elec</t>
  </si>
  <si>
    <t>Eff.ratio.LU.Res.HHnew.Thermal.SH.Geo.WH</t>
  </si>
  <si>
    <t>Eff.ratio.LU.Res.HHnew.Thermal.SH.Geo.WH.Geo.NoSolar.Geo</t>
  </si>
  <si>
    <t>Eff.ratio.LU.Res.HHnew.Thermal.SH.Geo.WH.Geo.Solar</t>
  </si>
  <si>
    <t>Eff.ratio.LU.Res.HHnew.Thermal.SH.Geo.WH.Geo.Solar.Geo</t>
  </si>
  <si>
    <t>Eff.ratio.LU.Res.HHnew.Thermal.SH.Geo.WH.Geo.Solar.Solar</t>
  </si>
  <si>
    <t>Eff.ratio.LU.Res.HHnew.Thermal.SH.Geo.WH.Elc.NoSolar.Elec</t>
  </si>
  <si>
    <t>Eff.ratio.LU.Res.HHnew.Thermal.SH.Geo.WH.Elc.Solar</t>
  </si>
  <si>
    <t>Eff.ratio.LU.Res.HHnew.Thermal.SH.Geo.WH.Elc.Solar.Elec</t>
  </si>
  <si>
    <t>Eff.ratio.LU.Res.HHnew.Thermal.SH.Geo.WH.Elc.Solar.Solar</t>
  </si>
  <si>
    <t>Eff.ratio.LU.Res.HHnew.Thermal.SH.Geo.CO</t>
  </si>
  <si>
    <t>Eff.ratio.LU.Res.HHnew.Thermal.SH.Geo.CO.LPG.LPG</t>
  </si>
  <si>
    <t>Eff.ratio.LU.Res.HHnew.Thermal.SH.Geo.CO.Elc.Elec</t>
  </si>
  <si>
    <t>Eff.ratio.LU.Res.HHnew.Thermal.SH.DistrHeat</t>
  </si>
  <si>
    <t>Eff.ratio.LU.Res.HHnew.Thermal.SH.DistrHeat.SH</t>
  </si>
  <si>
    <t>Eff.ratio.LU.Res.HHnew.Thermal.SH.DistrHeat.SH.Steam_Distr</t>
  </si>
  <si>
    <t>Eff.ratio.LU.Res.HHnew.Thermal.SH.DistrHeat.SH.Elec</t>
  </si>
  <si>
    <t>Eff.ratio.LU.Res.HHnew.Thermal.SH.DistrHeat.SC</t>
  </si>
  <si>
    <t>Eff.ratio.LU.Res.HHnew.Thermal.SH.DistrHeat.SC.AC.Elec</t>
  </si>
  <si>
    <t>Eff.ratio.LU.Res.HHnew.Thermal.SH.DistrHeat.WH</t>
  </si>
  <si>
    <t>Eff.ratio.LU.Res.HHnew.Thermal.SH.DistrHeat.WH.DistrHeat.NoSolar.Steam_Distr</t>
  </si>
  <si>
    <t>Eff.ratio.LU.Res.HHnew.Thermal.SH.DistrHeat.WH.DistrHeat.Solar</t>
  </si>
  <si>
    <t>Eff.ratio.LU.Res.HHnew.Thermal.SH.DistrHeat.WH.DistrHeat.Solar.Steam_Distr</t>
  </si>
  <si>
    <t>Eff.ratio.LU.Res.HHnew.Thermal.SH.DistrHeat.WH.DistrHeat.Solar.Solar</t>
  </si>
  <si>
    <t>Eff.ratio.LU.Res.HHnew.Thermal.SH.DistrHeat.WH.Elc.NoSolar.Elec</t>
  </si>
  <si>
    <t>Eff.ratio.LU.Res.HHnew.Thermal.SH.DistrHeat.WH.Elc.Solar</t>
  </si>
  <si>
    <t>Eff.ratio.LU.Res.HHnew.Thermal.SH.DistrHeat.WH.Elc.Solar.Elec</t>
  </si>
  <si>
    <t>Eff.ratio.LU.Res.HHnew.Thermal.SH.DistrHeat.WH.Elc.Solar.Solar</t>
  </si>
  <si>
    <t>Eff.ratio.LU.Res.HHnew.Thermal.SH.DistrHeat.CO</t>
  </si>
  <si>
    <t>Eff.ratio.LU.Res.HHnew.Thermal.SH.DistrHeat.CO.LPG.LPG</t>
  </si>
  <si>
    <t>Eff.ratio.LU.Res.HHnew.Thermal.SH.DistrHeat.CO.Elc.Elec</t>
  </si>
  <si>
    <t>Eff.ratio.LU.Res.HHnew.Thermal.SH.AdvElc</t>
  </si>
  <si>
    <t>Eff.ratio.LU.Res.HHnew.Thermal.SH.AdvElc.SH</t>
  </si>
  <si>
    <t>Eff.ratio.LU.Res.HHnew.Thermal.SH.AdvElc.SH.Elec</t>
  </si>
  <si>
    <t>Eff.ratio.LU.Res.HHnew.Thermal.SH.AdvElc.SC</t>
  </si>
  <si>
    <t>Eff.ratio.LU.Res.HHnew.Thermal.SH.AdvElc.SC.AC.Elec</t>
  </si>
  <si>
    <t>Eff.ratio.LU.Res.HHnew.Thermal.SH.AdvElc.WH</t>
  </si>
  <si>
    <t>Eff.ratio.LU.Res.HHnew.Thermal.SH.AdvElc.WH.LPG.NoSolar.LPG</t>
  </si>
  <si>
    <t>Eff.ratio.LU.Res.HHnew.Thermal.SH.AdvElc.WH.LPG.Solar</t>
  </si>
  <si>
    <t>Eff.ratio.LU.Res.HHnew.Thermal.SH.AdvElc.WH.LPG.Solar.LPG</t>
  </si>
  <si>
    <t>Eff.ratio.LU.Res.HHnew.Thermal.SH.AdvElc.WH.LPG.Solar.Solar</t>
  </si>
  <si>
    <t>Eff.ratio.LU.Res.HHnew.Thermal.SH.AdvElc.WH.Elc.NoSolar.Elec</t>
  </si>
  <si>
    <t>Eff.ratio.LU.Res.HHnew.Thermal.SH.AdvElc.WH.Elc.Solar</t>
  </si>
  <si>
    <t>Eff.ratio.LU.Res.HHnew.Thermal.SH.AdvElc.WH.Elc.Solar.Elec</t>
  </si>
  <si>
    <t>Eff.ratio.LU.Res.HHnew.Thermal.SH.AdvElc.WH.Elc.Solar.Solar</t>
  </si>
  <si>
    <t>Eff.ratio.LU.Res.HHnew.Thermal.SH.AdvElc.CO</t>
  </si>
  <si>
    <t>Eff.ratio.LU.Res.HHnew.Thermal.SH.AdvElc.CO.LPG.LPG</t>
  </si>
  <si>
    <t>Eff.ratio.LU.Res.HHnew.Thermal.SH.AdvElc.CO.Elc.Elec</t>
  </si>
  <si>
    <t>Eff.ratio.LU.Res.HHnew.Thermal.SH.ConvElc</t>
  </si>
  <si>
    <t>Eff.ratio.LU.Res.HHnew.Thermal.SH.ConvElc.SH</t>
  </si>
  <si>
    <t>Eff.ratio.LU.Res.HHnew.Thermal.SH.ConvElc.SH.Elec</t>
  </si>
  <si>
    <t>Eff.ratio.LU.Res.HHnew.Thermal.SH.ConvElc.SC</t>
  </si>
  <si>
    <t>Eff.ratio.LU.Res.HHnew.Thermal.SH.ConvElc.SC.AC.Elec</t>
  </si>
  <si>
    <t>Eff.ratio.LU.Res.HHnew.Thermal.SH.ConvElc.WH</t>
  </si>
  <si>
    <t>Eff.ratio.LU.Res.HHnew.Thermal.SH.ConvElc.WH.LPG.NoSolar.LPG</t>
  </si>
  <si>
    <t>Eff.ratio.LU.Res.HHnew.Thermal.SH.ConvElc.WH.LPG.Solar</t>
  </si>
  <si>
    <t>Eff.ratio.LU.Res.HHnew.Thermal.SH.ConvElc.WH.LPG.Solar.LPG</t>
  </si>
  <si>
    <t>Eff.ratio.LU.Res.HHnew.Thermal.SH.ConvElc.WH.LPG.Solar.Solar</t>
  </si>
  <si>
    <t>Eff.ratio.LU.Res.HHnew.Thermal.SH.ConvElc.WH.Elc.NoSolar.Elec</t>
  </si>
  <si>
    <t>Eff.ratio.LU.Res.HHnew.Thermal.SH.ConvElc.WH.Elc.Solar</t>
  </si>
  <si>
    <t>Eff.ratio.LU.Res.HHnew.Thermal.SH.ConvElc.WH.Elc.Solar.Elec</t>
  </si>
  <si>
    <t>Eff.ratio.LU.Res.HHnew.Thermal.SH.ConvElc.WH.Elc.Solar.Solar</t>
  </si>
  <si>
    <t>Eff.ratio.LU.Res.HHnew.Thermal.SH.ConvElc.CO</t>
  </si>
  <si>
    <t>Eff.ratio.LU.Res.HHnew.Thermal.SH.ConvElc.CO.LPG.LPG</t>
  </si>
  <si>
    <t>Eff.ratio.LU.Res.HHnew.Thermal.SH.ConvElc.CO.Elc.Elec</t>
  </si>
  <si>
    <t>LU - CO2 emissions in new and renovated households (detailed structure)</t>
  </si>
  <si>
    <t>EMI.ktCO2.LU.Res.HHnew.Thermal.SH.Solids</t>
  </si>
  <si>
    <t>EMI.ktCO2.LU.Res.HHnew.Thermal.SH.Solids.SH</t>
  </si>
  <si>
    <t>EMI.ktCO2.LU.Res.HHnew.Thermal.SH.Solids.SH.Solids</t>
  </si>
  <si>
    <t>EMI.ktCO2.LU.Res.HHnew.Thermal.SH.Solids.SH.Elec</t>
  </si>
  <si>
    <t>EMI.ktCO2.LU.Res.HHnew.Thermal.SH.Solids.SC</t>
  </si>
  <si>
    <t>EMI.ktCO2.LU.Res.HHnew.Thermal.SH.Solids.SC.AC.Elec</t>
  </si>
  <si>
    <t>EMI.ktCO2.LU.Res.HHnew.Thermal.SH.Solids.WH</t>
  </si>
  <si>
    <t>EMI.ktCO2.LU.Res.HHnew.Thermal.SH.Solids.WH.Solids.NoSolar.Solids</t>
  </si>
  <si>
    <t>EMI.ktCO2.LU.Res.HHnew.Thermal.SH.Solids.WH.LPG.NoSolar.LPG</t>
  </si>
  <si>
    <t>EMI.ktCO2.LU.Res.HHnew.Thermal.SH.Solids.WH.LPG.Solar</t>
  </si>
  <si>
    <t>EMI.ktCO2.LU.Res.HHnew.Thermal.SH.Solids.WH.LPG.Solar.LPG</t>
  </si>
  <si>
    <t>EMI.ktCO2.LU.Res.HHnew.Thermal.SH.Solids.WH.LPG.Solar.Solar</t>
  </si>
  <si>
    <t>EMI.ktCO2.LU.Res.HHnew.Thermal.SH.Solids.WH.Elc.NoSolar.Elec</t>
  </si>
  <si>
    <t>EMI.ktCO2.LU.Res.HHnew.Thermal.SH.Solids.WH.Elc.Solar</t>
  </si>
  <si>
    <t>EMI.ktCO2.LU.Res.HHnew.Thermal.SH.Solids.WH.Elc.Solar.Elec</t>
  </si>
  <si>
    <t>EMI.ktCO2.LU.Res.HHnew.Thermal.SH.Solids.WH.Elc.Solar.Solar</t>
  </si>
  <si>
    <t>EMI.ktCO2.LU.Res.HHnew.Thermal.SH.Solids.CO</t>
  </si>
  <si>
    <t>EMI.ktCO2.LU.Res.HHnew.Thermal.SH.Solids.CO.Solids.Solids</t>
  </si>
  <si>
    <t>EMI.ktCO2.LU.Res.HHnew.Thermal.SH.Solids.CO.LPG.LPG</t>
  </si>
  <si>
    <t>EMI.ktCO2.LU.Res.HHnew.Thermal.SH.Solids.CO.Elc.Elec</t>
  </si>
  <si>
    <t>EMI.ktCO2.LU.Res.HHnew.Thermal.SH.LPG</t>
  </si>
  <si>
    <t>EMI.ktCO2.LU.Res.HHnew.Thermal.SH.LPG.SH</t>
  </si>
  <si>
    <t>EMI.ktCO2.LU.Res.HHnew.Thermal.SH.LPG.SH.LPG</t>
  </si>
  <si>
    <t>EMI.ktCO2.LU.Res.HHnew.Thermal.SH.LPG.SH.Elec</t>
  </si>
  <si>
    <t>EMI.ktCO2.LU.Res.HHnew.Thermal.SH.LPG.SC</t>
  </si>
  <si>
    <t>EMI.ktCO2.LU.Res.HHnew.Thermal.SH.LPG.SC.AC.Elec</t>
  </si>
  <si>
    <t>EMI.ktCO2.LU.Res.HHnew.Thermal.SH.LPG.WH</t>
  </si>
  <si>
    <t>EMI.ktCO2.LU.Res.HHnew.Thermal.SH.LPG.WH.LPG.NoSolar.LPG</t>
  </si>
  <si>
    <t>EMI.ktCO2.LU.Res.HHnew.Thermal.SH.LPG.WH.LPG.Solar</t>
  </si>
  <si>
    <t>EMI.ktCO2.LU.Res.HHnew.Thermal.SH.LPG.WH.LPG.Solar.LPG</t>
  </si>
  <si>
    <t>EMI.ktCO2.LU.Res.HHnew.Thermal.SH.LPG.WH.LPG.Solar.Solar</t>
  </si>
  <si>
    <t>EMI.ktCO2.LU.Res.HHnew.Thermal.SH.LPG.WH.Elc.NoSolar.Elec</t>
  </si>
  <si>
    <t>EMI.ktCO2.LU.Res.HHnew.Thermal.SH.LPG.WH.Elc.Solar</t>
  </si>
  <si>
    <t>EMI.ktCO2.LU.Res.HHnew.Thermal.SH.LPG.WH.Elc.Solar.Elec</t>
  </si>
  <si>
    <t>EMI.ktCO2.LU.Res.HHnew.Thermal.SH.LPG.WH.Elc.Solar.Solar</t>
  </si>
  <si>
    <t>EMI.ktCO2.LU.Res.HHnew.Thermal.SH.LPG.CO</t>
  </si>
  <si>
    <t>EMI.ktCO2.LU.Res.HHnew.Thermal.SH.LPG.CO.LPG.LPG</t>
  </si>
  <si>
    <t>EMI.ktCO2.LU.Res.HHnew.Thermal.SH.LPG.CO.Elc.Elec</t>
  </si>
  <si>
    <t>EMI.ktCO2.LU.Res.HHnew.Thermal.SH.Oil</t>
  </si>
  <si>
    <t>EMI.ktCO2.LU.Res.HHnew.Thermal.SH.Oil.SH</t>
  </si>
  <si>
    <t>EMI.ktCO2.LU.Res.HHnew.Thermal.SH.Oil.SH.Oil</t>
  </si>
  <si>
    <t>EMI.ktCO2.LU.Res.HHnew.Thermal.SH.Oil.SH.Elec</t>
  </si>
  <si>
    <t>EMI.ktCO2.LU.Res.HHnew.Thermal.SH.Oil.SC</t>
  </si>
  <si>
    <t>EMI.ktCO2.LU.Res.HHnew.Thermal.SH.Oil.SC.AC.Elec</t>
  </si>
  <si>
    <t>EMI.ktCO2.LU.Res.HHnew.Thermal.SH.Oil.WH</t>
  </si>
  <si>
    <t>EMI.ktCO2.LU.Res.HHnew.Thermal.SH.Oil.WH.Oil.NoSolar.Oil</t>
  </si>
  <si>
    <t>EMI.ktCO2.LU.Res.HHnew.Thermal.SH.Oil.WH.Oil.Solar</t>
  </si>
  <si>
    <t>EMI.ktCO2.LU.Res.HHnew.Thermal.SH.Oil.WH.Oil.Solar.Oil</t>
  </si>
  <si>
    <t>EMI.ktCO2.LU.Res.HHnew.Thermal.SH.Oil.WH.Oil.Solar.Solar</t>
  </si>
  <si>
    <t>EMI.ktCO2.LU.Res.HHnew.Thermal.SH.Oil.WH.Elc.NoSolar.Elec</t>
  </si>
  <si>
    <t>EMI.ktCO2.LU.Res.HHnew.Thermal.SH.Oil.WH.Elc.Solar</t>
  </si>
  <si>
    <t>EMI.ktCO2.LU.Res.HHnew.Thermal.SH.Oil.WH.Elc.Solar.Elec</t>
  </si>
  <si>
    <t>EMI.ktCO2.LU.Res.HHnew.Thermal.SH.Oil.WH.Elc.Solar.Solar</t>
  </si>
  <si>
    <t>EMI.ktCO2.LU.Res.HHnew.Thermal.SH.Oil.CO</t>
  </si>
  <si>
    <t>EMI.ktCO2.LU.Res.HHnew.Thermal.SH.Oil.CO.LPG.LPG</t>
  </si>
  <si>
    <t>EMI.ktCO2.LU.Res.HHnew.Thermal.SH.Oil.CO.Elc.Elec</t>
  </si>
  <si>
    <t>EMI.ktCO2.LU.Res.HHnew.Thermal.SH.Gas</t>
  </si>
  <si>
    <t>EMI.ktCO2.LU.Res.HHnew.Thermal.SH.Gas.SH</t>
  </si>
  <si>
    <t>EMI.ktCO2.LU.Res.HHnew.Thermal.SH.Gas.SH.Gas</t>
  </si>
  <si>
    <t>EMI.ktCO2.LU.Res.HHnew.Thermal.SH.Gas.SH.Elec</t>
  </si>
  <si>
    <t>EMI.ktCO2.LU.Res.HHnew.Thermal.SH.Gas.SC</t>
  </si>
  <si>
    <t>EMI.ktCO2.LU.Res.HHnew.Thermal.SH.Gas.SC.AC.Elec</t>
  </si>
  <si>
    <t>EMI.ktCO2.LU.Res.HHnew.Thermal.SH.Gas.WH</t>
  </si>
  <si>
    <t>EMI.ktCO2.LU.Res.HHnew.Thermal.SH.Gas.WH.Gas.NoSolar.Gas</t>
  </si>
  <si>
    <t>EMI.ktCO2.LU.Res.HHnew.Thermal.SH.Gas.WH.Gas.Solar</t>
  </si>
  <si>
    <t>EMI.ktCO2.LU.Res.HHnew.Thermal.SH.Gas.WH.Gas.Solar.Gas</t>
  </si>
  <si>
    <t>EMI.ktCO2.LU.Res.HHnew.Thermal.SH.Gas.WH.Gas.Solar.Solar</t>
  </si>
  <si>
    <t>EMI.ktCO2.LU.Res.HHnew.Thermal.SH.Gas.WH.Elc.NoSolar.Elec</t>
  </si>
  <si>
    <t>EMI.ktCO2.LU.Res.HHnew.Thermal.SH.Gas.WH.Elc.Solar</t>
  </si>
  <si>
    <t>EMI.ktCO2.LU.Res.HHnew.Thermal.SH.Gas.WH.Elc.Solar.Elec</t>
  </si>
  <si>
    <t>EMI.ktCO2.LU.Res.HHnew.Thermal.SH.Gas.WH.Elc.Solar.Solar</t>
  </si>
  <si>
    <t>EMI.ktCO2.LU.Res.HHnew.Thermal.SH.Gas.CO</t>
  </si>
  <si>
    <t>EMI.ktCO2.LU.Res.HHnew.Thermal.SH.Gas.CO.Gas.Gas</t>
  </si>
  <si>
    <t>EMI.ktCO2.LU.Res.HHnew.Thermal.SH.Gas.CO.Elc.Elec</t>
  </si>
  <si>
    <t>EMI.ktCO2.LU.Res.HHnew.Thermal.SH.Biomass</t>
  </si>
  <si>
    <t>EMI.ktCO2.LU.Res.HHnew.Thermal.SH.Biomass.SH</t>
  </si>
  <si>
    <t>EMI.ktCO2.LU.Res.HHnew.Thermal.SH.Biomass.SH.Biomass</t>
  </si>
  <si>
    <t>EMI.ktCO2.LU.Res.HHnew.Thermal.SH.Biomass.SH.Elec</t>
  </si>
  <si>
    <t>EMI.ktCO2.LU.Res.HHnew.Thermal.SH.Biomass.SC</t>
  </si>
  <si>
    <t>EMI.ktCO2.LU.Res.HHnew.Thermal.SH.Biomass.SC.AC.Elec</t>
  </si>
  <si>
    <t>EMI.ktCO2.LU.Res.HHnew.Thermal.SH.Biomass.WH</t>
  </si>
  <si>
    <t>EMI.ktCO2.LU.Res.HHnew.Thermal.SH.Biomass.WH.Biomass.NoSolar.Biomass</t>
  </si>
  <si>
    <t>EMI.ktCO2.LU.Res.HHnew.Thermal.SH.Biomass.WH.Biomass.Solar</t>
  </si>
  <si>
    <t>EMI.ktCO2.LU.Res.HHnew.Thermal.SH.Biomass.WH.Biomass.Solar.Biomass</t>
  </si>
  <si>
    <t>EMI.ktCO2.LU.Res.HHnew.Thermal.SH.Biomass.WH.Biomass.Solar.Solar</t>
  </si>
  <si>
    <t>EMI.ktCO2.LU.Res.HHnew.Thermal.SH.Biomass.WH.LPG.NoSolar.LPG</t>
  </si>
  <si>
    <t>EMI.ktCO2.LU.Res.HHnew.Thermal.SH.Biomass.WH.LPG.Solar</t>
  </si>
  <si>
    <t>EMI.ktCO2.LU.Res.HHnew.Thermal.SH.Biomass.WH.LPG.Solar.LPG</t>
  </si>
  <si>
    <t>EMI.ktCO2.LU.Res.HHnew.Thermal.SH.Biomass.WH.LPG.Solar.Solar</t>
  </si>
  <si>
    <t>EMI.ktCO2.LU.Res.HHnew.Thermal.SH.Biomass.WH.Elc.NoSolar.Elec</t>
  </si>
  <si>
    <t>EMI.ktCO2.LU.Res.HHnew.Thermal.SH.Biomass.WH.Elc.Solar</t>
  </si>
  <si>
    <t>EMI.ktCO2.LU.Res.HHnew.Thermal.SH.Biomass.WH.Elc.Solar.Elec</t>
  </si>
  <si>
    <t>EMI.ktCO2.LU.Res.HHnew.Thermal.SH.Biomass.WH.Elc.Solar.Solar</t>
  </si>
  <si>
    <t>EMI.ktCO2.LU.Res.HHnew.Thermal.SH.Biomass.CO</t>
  </si>
  <si>
    <t>EMI.ktCO2.LU.Res.HHnew.Thermal.SH.Biomass.CO.Biomass.Biomass</t>
  </si>
  <si>
    <t>EMI.ktCO2.LU.Res.HHnew.Thermal.SH.Biomass.CO.LPG.LPG</t>
  </si>
  <si>
    <t>EMI.ktCO2.LU.Res.HHnew.Thermal.SH.Biomass.CO.Elc.Elec</t>
  </si>
  <si>
    <t>EMI.ktCO2.LU.Res.HHnew.Thermal.SH.Geo</t>
  </si>
  <si>
    <t>EMI.ktCO2.LU.Res.HHnew.Thermal.SH.Geo.SH</t>
  </si>
  <si>
    <t>EMI.ktCO2.LU.Res.HHnew.Thermal.SH.Geo.SH.Geo</t>
  </si>
  <si>
    <t>EMI.ktCO2.LU.Res.HHnew.Thermal.SH.Geo.SH.Elec</t>
  </si>
  <si>
    <t>EMI.ktCO2.LU.Res.HHnew.Thermal.SH.Geo.SC</t>
  </si>
  <si>
    <t>EMI.ktCO2.LU.Res.HHnew.Thermal.SH.Geo.SC.AC.Elec</t>
  </si>
  <si>
    <t>EMI.ktCO2.LU.Res.HHnew.Thermal.SH.Geo.WH</t>
  </si>
  <si>
    <t>EMI.ktCO2.LU.Res.HHnew.Thermal.SH.Geo.WH.Geo.NoSolar.Geo</t>
  </si>
  <si>
    <t>EMI.ktCO2.LU.Res.HHnew.Thermal.SH.Geo.WH.Geo.Solar</t>
  </si>
  <si>
    <t>EMI.ktCO2.LU.Res.HHnew.Thermal.SH.Geo.WH.Geo.Solar.Geo</t>
  </si>
  <si>
    <t>EMI.ktCO2.LU.Res.HHnew.Thermal.SH.Geo.WH.Geo.Solar.Solar</t>
  </si>
  <si>
    <t>EMI.ktCO2.LU.Res.HHnew.Thermal.SH.Geo.WH.Elc.NoSolar.Elec</t>
  </si>
  <si>
    <t>EMI.ktCO2.LU.Res.HHnew.Thermal.SH.Geo.WH.Elc.Solar</t>
  </si>
  <si>
    <t>EMI.ktCO2.LU.Res.HHnew.Thermal.SH.Geo.WH.Elc.Solar.Elec</t>
  </si>
  <si>
    <t>EMI.ktCO2.LU.Res.HHnew.Thermal.SH.Geo.WH.Elc.Solar.Solar</t>
  </si>
  <si>
    <t>EMI.ktCO2.LU.Res.HHnew.Thermal.SH.Geo.CO</t>
  </si>
  <si>
    <t>EMI.ktCO2.LU.Res.HHnew.Thermal.SH.Geo.CO.LPG.LPG</t>
  </si>
  <si>
    <t>EMI.ktCO2.LU.Res.HHnew.Thermal.SH.Geo.CO.Elc.Elec</t>
  </si>
  <si>
    <t>EMI.ktCO2.LU.Res.HHnew.Thermal.SH.DistrHeat</t>
  </si>
  <si>
    <t>EMI.ktCO2.LU.Res.HHnew.Thermal.SH.DistrHeat.SH</t>
  </si>
  <si>
    <t>EMI.ktCO2.LU.Res.HHnew.Thermal.SH.DistrHeat.SH.Steam_Distr</t>
  </si>
  <si>
    <t>EMI.ktCO2.LU.Res.HHnew.Thermal.SH.DistrHeat.SH.Elec</t>
  </si>
  <si>
    <t>EMI.ktCO2.LU.Res.HHnew.Thermal.SH.DistrHeat.SC</t>
  </si>
  <si>
    <t>EMI.ktCO2.LU.Res.HHnew.Thermal.SH.DistrHeat.SC.AC.Elec</t>
  </si>
  <si>
    <t>EMI.ktCO2.LU.Res.HHnew.Thermal.SH.DistrHeat.WH</t>
  </si>
  <si>
    <t>EMI.ktCO2.LU.Res.HHnew.Thermal.SH.DistrHeat.WH.DistrHeat.NoSolar.Steam_Distr</t>
  </si>
  <si>
    <t>EMI.ktCO2.LU.Res.HHnew.Thermal.SH.DistrHeat.WH.DistrHeat.Solar</t>
  </si>
  <si>
    <t>EMI.ktCO2.LU.Res.HHnew.Thermal.SH.DistrHeat.WH.DistrHeat.Solar.Steam_Distr</t>
  </si>
  <si>
    <t>EMI.ktCO2.LU.Res.HHnew.Thermal.SH.DistrHeat.WH.DistrHeat.Solar.Solar</t>
  </si>
  <si>
    <t>EMI.ktCO2.LU.Res.HHnew.Thermal.SH.DistrHeat.WH.Elc.NoSolar.Elec</t>
  </si>
  <si>
    <t>EMI.ktCO2.LU.Res.HHnew.Thermal.SH.DistrHeat.WH.Elc.Solar</t>
  </si>
  <si>
    <t>EMI.ktCO2.LU.Res.HHnew.Thermal.SH.DistrHeat.WH.Elc.Solar.Elec</t>
  </si>
  <si>
    <t>EMI.ktCO2.LU.Res.HHnew.Thermal.SH.DistrHeat.WH.Elc.Solar.Solar</t>
  </si>
  <si>
    <t>EMI.ktCO2.LU.Res.HHnew.Thermal.SH.DistrHeat.CO</t>
  </si>
  <si>
    <t>EMI.ktCO2.LU.Res.HHnew.Thermal.SH.DistrHeat.CO.LPG.LPG</t>
  </si>
  <si>
    <t>EMI.ktCO2.LU.Res.HHnew.Thermal.SH.DistrHeat.CO.Elc.Elec</t>
  </si>
  <si>
    <t>EMI.ktCO2.LU.Res.HHnew.Thermal.SH.AdvElc</t>
  </si>
  <si>
    <t>EMI.ktCO2.LU.Res.HHnew.Thermal.SH.AdvElc.SH</t>
  </si>
  <si>
    <t>EMI.ktCO2.LU.Res.HHnew.Thermal.SH.AdvElc.SH.Elec</t>
  </si>
  <si>
    <t>EMI.ktCO2.LU.Res.HHnew.Thermal.SH.AdvElc.SC</t>
  </si>
  <si>
    <t>EMI.ktCO2.LU.Res.HHnew.Thermal.SH.AdvElc.SC.AC.Elec</t>
  </si>
  <si>
    <t>EMI.ktCO2.LU.Res.HHnew.Thermal.SH.AdvElc.WH</t>
  </si>
  <si>
    <t>EMI.ktCO2.LU.Res.HHnew.Thermal.SH.AdvElc.WH.LPG.NoSolar.LPG</t>
  </si>
  <si>
    <t>EMI.ktCO2.LU.Res.HHnew.Thermal.SH.AdvElc.WH.LPG.Solar</t>
  </si>
  <si>
    <t>EMI.ktCO2.LU.Res.HHnew.Thermal.SH.AdvElc.WH.LPG.Solar.LPG</t>
  </si>
  <si>
    <t>EMI.ktCO2.LU.Res.HHnew.Thermal.SH.AdvElc.WH.LPG.Solar.Solar</t>
  </si>
  <si>
    <t>EMI.ktCO2.LU.Res.HHnew.Thermal.SH.AdvElc.WH.Elc.NoSolar.Elec</t>
  </si>
  <si>
    <t>EMI.ktCO2.LU.Res.HHnew.Thermal.SH.AdvElc.WH.Elc.Solar</t>
  </si>
  <si>
    <t>EMI.ktCO2.LU.Res.HHnew.Thermal.SH.AdvElc.WH.Elc.Solar.Elec</t>
  </si>
  <si>
    <t>EMI.ktCO2.LU.Res.HHnew.Thermal.SH.AdvElc.WH.Elc.Solar.Solar</t>
  </si>
  <si>
    <t>EMI.ktCO2.LU.Res.HHnew.Thermal.SH.AdvElc.CO</t>
  </si>
  <si>
    <t>EMI.ktCO2.LU.Res.HHnew.Thermal.SH.AdvElc.CO.LPG.LPG</t>
  </si>
  <si>
    <t>EMI.ktCO2.LU.Res.HHnew.Thermal.SH.AdvElc.CO.Elc.Elec</t>
  </si>
  <si>
    <t>EMI.ktCO2.LU.Res.HHnew.Thermal.SH.ConvElc</t>
  </si>
  <si>
    <t>EMI.ktCO2.LU.Res.HHnew.Thermal.SH.ConvElc.SH</t>
  </si>
  <si>
    <t>EMI.ktCO2.LU.Res.HHnew.Thermal.SH.ConvElc.SH.Elec</t>
  </si>
  <si>
    <t>EMI.ktCO2.LU.Res.HHnew.Thermal.SH.ConvElc.SC</t>
  </si>
  <si>
    <t>EMI.ktCO2.LU.Res.HHnew.Thermal.SH.ConvElc.SC.AC.Elec</t>
  </si>
  <si>
    <t>EMI.ktCO2.LU.Res.HHnew.Thermal.SH.ConvElc.WH</t>
  </si>
  <si>
    <t>EMI.ktCO2.LU.Res.HHnew.Thermal.SH.ConvElc.WH.LPG.NoSolar.LPG</t>
  </si>
  <si>
    <t>EMI.ktCO2.LU.Res.HHnew.Thermal.SH.ConvElc.WH.LPG.Solar</t>
  </si>
  <si>
    <t>EMI.ktCO2.LU.Res.HHnew.Thermal.SH.ConvElc.WH.LPG.Solar.LPG</t>
  </si>
  <si>
    <t>EMI.ktCO2.LU.Res.HHnew.Thermal.SH.ConvElc.WH.LPG.Solar.Solar</t>
  </si>
  <si>
    <t>EMI.ktCO2.LU.Res.HHnew.Thermal.SH.ConvElc.WH.Elc.NoSolar.Elec</t>
  </si>
  <si>
    <t>EMI.ktCO2.LU.Res.HHnew.Thermal.SH.ConvElc.WH.Elc.Solar</t>
  </si>
  <si>
    <t>EMI.ktCO2.LU.Res.HHnew.Thermal.SH.ConvElc.WH.Elc.Solar.Elec</t>
  </si>
  <si>
    <t>EMI.ktCO2.LU.Res.HHnew.Thermal.SH.ConvElc.WH.Elc.Solar.Solar</t>
  </si>
  <si>
    <t>EMI.ktCO2.LU.Res.HHnew.Thermal.SH.ConvElc.CO</t>
  </si>
  <si>
    <t>EMI.ktCO2.LU.Res.HHnew.Thermal.SH.ConvElc.CO.LPG.LPG</t>
  </si>
  <si>
    <t>EMI.ktCO2.LU.Res.HHnew.Thermal.SH.ConvElc.CO.Elc.Elec</t>
  </si>
  <si>
    <t>LU - Final energy consumption of new and renovated households (detailed structure)</t>
  </si>
  <si>
    <t>FEC_per_household.kWh.LU.Res.HHnew.Thermal.SH.Solids</t>
  </si>
  <si>
    <t>FEC_per_household.kWh.LU.Res.HHnew.Thermal.SH.Solids.SH</t>
  </si>
  <si>
    <t>FEC_per_household.kWh.LU.Res.HHnew.Thermal.SH.Solids.SH.Solids</t>
  </si>
  <si>
    <t>FEC_per_household.kWh.LU.Res.HHnew.Thermal.SH.Solids.SH.Elec</t>
  </si>
  <si>
    <t>FEC_per_household.kWh.LU.Res.HHnew.Thermal.SH.Solids.SC</t>
  </si>
  <si>
    <t>FEC_per_household.kWh.LU.Res.HHnew.Thermal.SH.Solids.SC.AC.Elec</t>
  </si>
  <si>
    <t>FEC_per_household.kWh.LU.Res.HHnew.Thermal.SH.Solids.WH</t>
  </si>
  <si>
    <t>FEC_per_household.kWh.LU.Res.HHnew.Thermal.SH.Solids.WH.Solids.NoSolar.Solids</t>
  </si>
  <si>
    <t>FEC_per_household.kWh.LU.Res.HHnew.Thermal.SH.Solids.WH.LPG.NoSolar.LPG</t>
  </si>
  <si>
    <t>FEC_per_household.kWh.LU.Res.HHnew.Thermal.SH.Solids.WH.LPG.Solar</t>
  </si>
  <si>
    <t>FEC_per_household.kWh.LU.Res.HHnew.Thermal.SH.Solids.WH.LPG.Solar.LPG</t>
  </si>
  <si>
    <t>FEC_per_household.kWh.LU.Res.HHnew.Thermal.SH.Solids.WH.LPG.Solar.Solar</t>
  </si>
  <si>
    <t>FEC_per_household.kWh.LU.Res.HHnew.Thermal.SH.Solids.WH.Elc.NoSolar.Elec</t>
  </si>
  <si>
    <t>FEC_per_household.kWh.LU.Res.HHnew.Thermal.SH.Solids.WH.Elc.Solar</t>
  </si>
  <si>
    <t>FEC_per_household.kWh.LU.Res.HHnew.Thermal.SH.Solids.WH.Elc.Solar.Elec</t>
  </si>
  <si>
    <t>FEC_per_household.kWh.LU.Res.HHnew.Thermal.SH.Solids.WH.Elc.Solar.Solar</t>
  </si>
  <si>
    <t>FEC_per_household.kWh.LU.Res.HHnew.Thermal.SH.Solids.CO</t>
  </si>
  <si>
    <t>FEC_per_household.kWh.LU.Res.HHnew.Thermal.SH.Solids.CO.Solids.Solids</t>
  </si>
  <si>
    <t>FEC_per_household.kWh.LU.Res.HHnew.Thermal.SH.Solids.CO.LPG.LPG</t>
  </si>
  <si>
    <t>FEC_per_household.kWh.LU.Res.HHnew.Thermal.SH.Solids.CO.Elc.Elec</t>
  </si>
  <si>
    <t>FEC_per_household.kWh.LU.Res.HHnew.Thermal.SH.LPG</t>
  </si>
  <si>
    <t>FEC_per_household.kWh.LU.Res.HHnew.Thermal.SH.LPG.SH</t>
  </si>
  <si>
    <t>FEC_per_household.kWh.LU.Res.HHnew.Thermal.SH.LPG.SH.LPG</t>
  </si>
  <si>
    <t>FEC_per_household.kWh.LU.Res.HHnew.Thermal.SH.LPG.SH.Elec</t>
  </si>
  <si>
    <t>FEC_per_household.kWh.LU.Res.HHnew.Thermal.SH.LPG.SC</t>
  </si>
  <si>
    <t>FEC_per_household.kWh.LU.Res.HHnew.Thermal.SH.LPG.SC.AC.Elec</t>
  </si>
  <si>
    <t>FEC_per_household.kWh.LU.Res.HHnew.Thermal.SH.LPG.WH</t>
  </si>
  <si>
    <t>FEC_per_household.kWh.LU.Res.HHnew.Thermal.SH.LPG.WH.LPG.NoSolar.LPG</t>
  </si>
  <si>
    <t>FEC_per_household.kWh.LU.Res.HHnew.Thermal.SH.LPG.WH.LPG.Solar</t>
  </si>
  <si>
    <t>FEC_per_household.kWh.LU.Res.HHnew.Thermal.SH.LPG.WH.LPG.Solar.LPG</t>
  </si>
  <si>
    <t>FEC_per_household.kWh.LU.Res.HHnew.Thermal.SH.LPG.WH.LPG.Solar.Solar</t>
  </si>
  <si>
    <t>FEC_per_household.kWh.LU.Res.HHnew.Thermal.SH.LPG.WH.Elc.NoSolar.Elec</t>
  </si>
  <si>
    <t>FEC_per_household.kWh.LU.Res.HHnew.Thermal.SH.LPG.WH.Elc.Solar</t>
  </si>
  <si>
    <t>FEC_per_household.kWh.LU.Res.HHnew.Thermal.SH.LPG.WH.Elc.Solar.Elec</t>
  </si>
  <si>
    <t>FEC_per_household.kWh.LU.Res.HHnew.Thermal.SH.LPG.WH.Elc.Solar.Solar</t>
  </si>
  <si>
    <t>FEC_per_household.kWh.LU.Res.HHnew.Thermal.SH.LPG.CO</t>
  </si>
  <si>
    <t>FEC_per_household.kWh.LU.Res.HHnew.Thermal.SH.LPG.CO.LPG.LPG</t>
  </si>
  <si>
    <t>FEC_per_household.kWh.LU.Res.HHnew.Thermal.SH.LPG.CO.Elc.Elec</t>
  </si>
  <si>
    <t>FEC_per_household.kWh.LU.Res.HHnew.Thermal.SH.Oil</t>
  </si>
  <si>
    <t>FEC_per_household.kWh.LU.Res.HHnew.Thermal.SH.Oil.SH</t>
  </si>
  <si>
    <t>FEC_per_household.kWh.LU.Res.HHnew.Thermal.SH.Oil.SH.Oil</t>
  </si>
  <si>
    <t>FEC_per_household.kWh.LU.Res.HHnew.Thermal.SH.Oil.SH.Elec</t>
  </si>
  <si>
    <t>FEC_per_household.kWh.LU.Res.HHnew.Thermal.SH.Oil.SC</t>
  </si>
  <si>
    <t>FEC_per_household.kWh.LU.Res.HHnew.Thermal.SH.Oil.SC.AC.Elec</t>
  </si>
  <si>
    <t>FEC_per_household.kWh.LU.Res.HHnew.Thermal.SH.Oil.WH</t>
  </si>
  <si>
    <t>FEC_per_household.kWh.LU.Res.HHnew.Thermal.SH.Oil.WH.Oil.NoSolar.Oil</t>
  </si>
  <si>
    <t>FEC_per_household.kWh.LU.Res.HHnew.Thermal.SH.Oil.WH.Oil.Solar</t>
  </si>
  <si>
    <t>FEC_per_household.kWh.LU.Res.HHnew.Thermal.SH.Oil.WH.Oil.Solar.Oil</t>
  </si>
  <si>
    <t>FEC_per_household.kWh.LU.Res.HHnew.Thermal.SH.Oil.WH.Oil.Solar.Solar</t>
  </si>
  <si>
    <t>FEC_per_household.kWh.LU.Res.HHnew.Thermal.SH.Oil.WH.Elc.NoSolar.Elec</t>
  </si>
  <si>
    <t>FEC_per_household.kWh.LU.Res.HHnew.Thermal.SH.Oil.WH.Elc.Solar</t>
  </si>
  <si>
    <t>FEC_per_household.kWh.LU.Res.HHnew.Thermal.SH.Oil.WH.Elc.Solar.Elec</t>
  </si>
  <si>
    <t>FEC_per_household.kWh.LU.Res.HHnew.Thermal.SH.Oil.WH.Elc.Solar.Solar</t>
  </si>
  <si>
    <t>FEC_per_household.kWh.LU.Res.HHnew.Thermal.SH.Oil.CO</t>
  </si>
  <si>
    <t>FEC_per_household.kWh.LU.Res.HHnew.Thermal.SH.Oil.CO.LPG.LPG</t>
  </si>
  <si>
    <t>FEC_per_household.kWh.LU.Res.HHnew.Thermal.SH.Oil.CO.Elc.Elec</t>
  </si>
  <si>
    <t>FEC_per_household.kWh.LU.Res.HHnew.Thermal.SH.Gas</t>
  </si>
  <si>
    <t>FEC_per_household.kWh.LU.Res.HHnew.Thermal.SH.Gas.SH</t>
  </si>
  <si>
    <t>FEC_per_household.kWh.LU.Res.HHnew.Thermal.SH.Gas.SH.Gas</t>
  </si>
  <si>
    <t>FEC_per_household.kWh.LU.Res.HHnew.Thermal.SH.Gas.SH.Elec</t>
  </si>
  <si>
    <t>FEC_per_household.kWh.LU.Res.HHnew.Thermal.SH.Gas.SC</t>
  </si>
  <si>
    <t>FEC_per_household.kWh.LU.Res.HHnew.Thermal.SH.Gas.SC.AC.Elec</t>
  </si>
  <si>
    <t>FEC_per_household.kWh.LU.Res.HHnew.Thermal.SH.Gas.WH</t>
  </si>
  <si>
    <t>FEC_per_household.kWh.LU.Res.HHnew.Thermal.SH.Gas.WH.Gas.NoSolar.Gas</t>
  </si>
  <si>
    <t>FEC_per_household.kWh.LU.Res.HHnew.Thermal.SH.Gas.WH.Gas.Solar</t>
  </si>
  <si>
    <t>FEC_per_household.kWh.LU.Res.HHnew.Thermal.SH.Gas.WH.Gas.Solar.Gas</t>
  </si>
  <si>
    <t>FEC_per_household.kWh.LU.Res.HHnew.Thermal.SH.Gas.WH.Gas.Solar.Solar</t>
  </si>
  <si>
    <t>FEC_per_household.kWh.LU.Res.HHnew.Thermal.SH.Gas.WH.Elc.NoSolar.Elec</t>
  </si>
  <si>
    <t>FEC_per_household.kWh.LU.Res.HHnew.Thermal.SH.Gas.WH.Elc.Solar</t>
  </si>
  <si>
    <t>FEC_per_household.kWh.LU.Res.HHnew.Thermal.SH.Gas.WH.Elc.Solar.Elec</t>
  </si>
  <si>
    <t>FEC_per_household.kWh.LU.Res.HHnew.Thermal.SH.Gas.WH.Elc.Solar.Solar</t>
  </si>
  <si>
    <t>FEC_per_household.kWh.LU.Res.HHnew.Thermal.SH.Gas.CO</t>
  </si>
  <si>
    <t>FEC_per_household.kWh.LU.Res.HHnew.Thermal.SH.Gas.CO.Gas.Gas</t>
  </si>
  <si>
    <t>FEC_per_household.kWh.LU.Res.HHnew.Thermal.SH.Gas.CO.Elc.Elec</t>
  </si>
  <si>
    <t>FEC_per_household.kWh.LU.Res.HHnew.Thermal.SH.Biomass</t>
  </si>
  <si>
    <t>FEC_per_household.kWh.LU.Res.HHnew.Thermal.SH.Biomass.SH</t>
  </si>
  <si>
    <t>FEC_per_household.kWh.LU.Res.HHnew.Thermal.SH.Biomass.SH.Biomass</t>
  </si>
  <si>
    <t>FEC_per_household.kWh.LU.Res.HHnew.Thermal.SH.Biomass.SH.Elec</t>
  </si>
  <si>
    <t>FEC_per_household.kWh.LU.Res.HHnew.Thermal.SH.Biomass.SC</t>
  </si>
  <si>
    <t>FEC_per_household.kWh.LU.Res.HHnew.Thermal.SH.Biomass.SC.AC.Elec</t>
  </si>
  <si>
    <t>FEC_per_household.kWh.LU.Res.HHnew.Thermal.SH.Biomass.WH</t>
  </si>
  <si>
    <t>FEC_per_household.kWh.LU.Res.HHnew.Thermal.SH.Biomass.WH.Biomass.NoSolar.Biomass</t>
  </si>
  <si>
    <t>FEC_per_household.kWh.LU.Res.HHnew.Thermal.SH.Biomass.WH.Biomass.Solar</t>
  </si>
  <si>
    <t>FEC_per_household.kWh.LU.Res.HHnew.Thermal.SH.Biomass.WH.Biomass.Solar.Biomass</t>
  </si>
  <si>
    <t>FEC_per_household.kWh.LU.Res.HHnew.Thermal.SH.Biomass.WH.Biomass.Solar.Solar</t>
  </si>
  <si>
    <t>FEC_per_household.kWh.LU.Res.HHnew.Thermal.SH.Biomass.WH.LPG.NoSolar.LPG</t>
  </si>
  <si>
    <t>FEC_per_household.kWh.LU.Res.HHnew.Thermal.SH.Biomass.WH.LPG.Solar</t>
  </si>
  <si>
    <t>FEC_per_household.kWh.LU.Res.HHnew.Thermal.SH.Biomass.WH.LPG.Solar.LPG</t>
  </si>
  <si>
    <t>FEC_per_household.kWh.LU.Res.HHnew.Thermal.SH.Biomass.WH.LPG.Solar.Solar</t>
  </si>
  <si>
    <t>FEC_per_household.kWh.LU.Res.HHnew.Thermal.SH.Biomass.WH.Elc.NoSolar.Elec</t>
  </si>
  <si>
    <t>FEC_per_household.kWh.LU.Res.HHnew.Thermal.SH.Biomass.WH.Elc.Solar</t>
  </si>
  <si>
    <t>FEC_per_household.kWh.LU.Res.HHnew.Thermal.SH.Biomass.WH.Elc.Solar.Elec</t>
  </si>
  <si>
    <t>FEC_per_household.kWh.LU.Res.HHnew.Thermal.SH.Biomass.WH.Elc.Solar.Solar</t>
  </si>
  <si>
    <t>FEC_per_household.kWh.LU.Res.HHnew.Thermal.SH.Biomass.CO</t>
  </si>
  <si>
    <t>FEC_per_household.kWh.LU.Res.HHnew.Thermal.SH.Biomass.CO.Biomass.Biomass</t>
  </si>
  <si>
    <t>FEC_per_household.kWh.LU.Res.HHnew.Thermal.SH.Biomass.CO.LPG.LPG</t>
  </si>
  <si>
    <t>FEC_per_household.kWh.LU.Res.HHnew.Thermal.SH.Biomass.CO.Elc.Elec</t>
  </si>
  <si>
    <t>FEC_per_household.kWh.LU.Res.HHnew.Thermal.SH.Geo</t>
  </si>
  <si>
    <t>FEC_per_household.kWh.LU.Res.HHnew.Thermal.SH.Geo.SH</t>
  </si>
  <si>
    <t>FEC_per_household.kWh.LU.Res.HHnew.Thermal.SH.Geo.SH.Geo</t>
  </si>
  <si>
    <t>FEC_per_household.kWh.LU.Res.HHnew.Thermal.SH.Geo.SH.Elec</t>
  </si>
  <si>
    <t>FEC_per_household.kWh.LU.Res.HHnew.Thermal.SH.Geo.SC</t>
  </si>
  <si>
    <t>FEC_per_household.kWh.LU.Res.HHnew.Thermal.SH.Geo.SC.AC.Elec</t>
  </si>
  <si>
    <t>FEC_per_household.kWh.LU.Res.HHnew.Thermal.SH.Geo.WH</t>
  </si>
  <si>
    <t>FEC_per_household.kWh.LU.Res.HHnew.Thermal.SH.Geo.WH.Geo.NoSolar.Geo</t>
  </si>
  <si>
    <t>FEC_per_household.kWh.LU.Res.HHnew.Thermal.SH.Geo.WH.Geo.Solar</t>
  </si>
  <si>
    <t>FEC_per_household.kWh.LU.Res.HHnew.Thermal.SH.Geo.WH.Geo.Solar.Geo</t>
  </si>
  <si>
    <t>FEC_per_household.kWh.LU.Res.HHnew.Thermal.SH.Geo.WH.Geo.Solar.Solar</t>
  </si>
  <si>
    <t>FEC_per_household.kWh.LU.Res.HHnew.Thermal.SH.Geo.WH.Elc.NoSolar.Elec</t>
  </si>
  <si>
    <t>FEC_per_household.kWh.LU.Res.HHnew.Thermal.SH.Geo.WH.Elc.Solar</t>
  </si>
  <si>
    <t>FEC_per_household.kWh.LU.Res.HHnew.Thermal.SH.Geo.WH.Elc.Solar.Elec</t>
  </si>
  <si>
    <t>FEC_per_household.kWh.LU.Res.HHnew.Thermal.SH.Geo.WH.Elc.Solar.Solar</t>
  </si>
  <si>
    <t>FEC_per_household.kWh.LU.Res.HHnew.Thermal.SH.Geo.CO</t>
  </si>
  <si>
    <t>FEC_per_household.kWh.LU.Res.HHnew.Thermal.SH.Geo.CO.LPG.LPG</t>
  </si>
  <si>
    <t>FEC_per_household.kWh.LU.Res.HHnew.Thermal.SH.Geo.CO.Elc.Elec</t>
  </si>
  <si>
    <t>FEC_per_household.kWh.LU.Res.HHnew.Thermal.SH.DistrHeat</t>
  </si>
  <si>
    <t>FEC_per_household.kWh.LU.Res.HHnew.Thermal.SH.DistrHeat.SH</t>
  </si>
  <si>
    <t>FEC_per_household.kWh.LU.Res.HHnew.Thermal.SH.DistrHeat.SH.Steam_Distr</t>
  </si>
  <si>
    <t>FEC_per_household.kWh.LU.Res.HHnew.Thermal.SH.DistrHeat.SH.Elec</t>
  </si>
  <si>
    <t>FEC_per_household.kWh.LU.Res.HHnew.Thermal.SH.DistrHeat.SC</t>
  </si>
  <si>
    <t>FEC_per_household.kWh.LU.Res.HHnew.Thermal.SH.DistrHeat.SC.AC.Elec</t>
  </si>
  <si>
    <t>FEC_per_household.kWh.LU.Res.HHnew.Thermal.SH.DistrHeat.WH</t>
  </si>
  <si>
    <t>FEC_per_household.kWh.LU.Res.HHnew.Thermal.SH.DistrHeat.WH.DistrHeat.NoSolar.Steam_Distr</t>
  </si>
  <si>
    <t>FEC_per_household.kWh.LU.Res.HHnew.Thermal.SH.DistrHeat.WH.DistrHeat.Solar</t>
  </si>
  <si>
    <t>FEC_per_household.kWh.LU.Res.HHnew.Thermal.SH.DistrHeat.WH.DistrHeat.Solar.Steam_Distr</t>
  </si>
  <si>
    <t>FEC_per_household.kWh.LU.Res.HHnew.Thermal.SH.DistrHeat.WH.DistrHeat.Solar.Solar</t>
  </si>
  <si>
    <t>FEC_per_household.kWh.LU.Res.HHnew.Thermal.SH.DistrHeat.WH.Elc.NoSolar.Elec</t>
  </si>
  <si>
    <t>FEC_per_household.kWh.LU.Res.HHnew.Thermal.SH.DistrHeat.WH.Elc.Solar</t>
  </si>
  <si>
    <t>FEC_per_household.kWh.LU.Res.HHnew.Thermal.SH.DistrHeat.WH.Elc.Solar.Elec</t>
  </si>
  <si>
    <t>FEC_per_household.kWh.LU.Res.HHnew.Thermal.SH.DistrHeat.WH.Elc.Solar.Solar</t>
  </si>
  <si>
    <t>FEC_per_household.kWh.LU.Res.HHnew.Thermal.SH.DistrHeat.CO</t>
  </si>
  <si>
    <t>FEC_per_household.kWh.LU.Res.HHnew.Thermal.SH.DistrHeat.CO.LPG.LPG</t>
  </si>
  <si>
    <t>FEC_per_household.kWh.LU.Res.HHnew.Thermal.SH.DistrHeat.CO.Elc.Elec</t>
  </si>
  <si>
    <t>FEC_per_household.kWh.LU.Res.HHnew.Thermal.SH.AdvElc</t>
  </si>
  <si>
    <t>FEC_per_household.kWh.LU.Res.HHnew.Thermal.SH.AdvElc.SH</t>
  </si>
  <si>
    <t>FEC_per_household.kWh.LU.Res.HHnew.Thermal.SH.AdvElc.SH.Elec</t>
  </si>
  <si>
    <t>FEC_per_household.kWh.LU.Res.HHnew.Thermal.SH.AdvElc.SC</t>
  </si>
  <si>
    <t>FEC_per_household.kWh.LU.Res.HHnew.Thermal.SH.AdvElc.SC.AC.Elec</t>
  </si>
  <si>
    <t>FEC_per_household.kWh.LU.Res.HHnew.Thermal.SH.AdvElc.WH</t>
  </si>
  <si>
    <t>FEC_per_household.kWh.LU.Res.HHnew.Thermal.SH.AdvElc.WH.LPG.NoSolar.LPG</t>
  </si>
  <si>
    <t>FEC_per_household.kWh.LU.Res.HHnew.Thermal.SH.AdvElc.WH.LPG.Solar</t>
  </si>
  <si>
    <t>FEC_per_household.kWh.LU.Res.HHnew.Thermal.SH.AdvElc.WH.LPG.Solar.LPG</t>
  </si>
  <si>
    <t>FEC_per_household.kWh.LU.Res.HHnew.Thermal.SH.AdvElc.WH.LPG.Solar.Solar</t>
  </si>
  <si>
    <t>FEC_per_household.kWh.LU.Res.HHnew.Thermal.SH.AdvElc.WH.Elc.NoSolar.Elec</t>
  </si>
  <si>
    <t>FEC_per_household.kWh.LU.Res.HHnew.Thermal.SH.AdvElc.WH.Elc.Solar</t>
  </si>
  <si>
    <t>FEC_per_household.kWh.LU.Res.HHnew.Thermal.SH.AdvElc.WH.Elc.Solar.Elec</t>
  </si>
  <si>
    <t>FEC_per_household.kWh.LU.Res.HHnew.Thermal.SH.AdvElc.WH.Elc.Solar.Solar</t>
  </si>
  <si>
    <t>FEC_per_household.kWh.LU.Res.HHnew.Thermal.SH.AdvElc.CO</t>
  </si>
  <si>
    <t>FEC_per_household.kWh.LU.Res.HHnew.Thermal.SH.AdvElc.CO.LPG.LPG</t>
  </si>
  <si>
    <t>FEC_per_household.kWh.LU.Res.HHnew.Thermal.SH.AdvElc.CO.Elc.Elec</t>
  </si>
  <si>
    <t>FEC_per_household.kWh.LU.Res.HHnew.Thermal.SH.ConvElc</t>
  </si>
  <si>
    <t>FEC_per_household.kWh.LU.Res.HHnew.Thermal.SH.ConvElc.SH</t>
  </si>
  <si>
    <t>FEC_per_household.kWh.LU.Res.HHnew.Thermal.SH.ConvElc.SH.Elec</t>
  </si>
  <si>
    <t>FEC_per_household.kWh.LU.Res.HHnew.Thermal.SH.ConvElc.SC</t>
  </si>
  <si>
    <t>FEC_per_household.kWh.LU.Res.HHnew.Thermal.SH.ConvElc.SC.AC.Elec</t>
  </si>
  <si>
    <t>FEC_per_household.kWh.LU.Res.HHnew.Thermal.SH.ConvElc.WH</t>
  </si>
  <si>
    <t>FEC_per_household.kWh.LU.Res.HHnew.Thermal.SH.ConvElc.WH.LPG.NoSolar.LPG</t>
  </si>
  <si>
    <t>FEC_per_household.kWh.LU.Res.HHnew.Thermal.SH.ConvElc.WH.LPG.Solar</t>
  </si>
  <si>
    <t>FEC_per_household.kWh.LU.Res.HHnew.Thermal.SH.ConvElc.WH.LPG.Solar.LPG</t>
  </si>
  <si>
    <t>FEC_per_household.kWh.LU.Res.HHnew.Thermal.SH.ConvElc.WH.LPG.Solar.Solar</t>
  </si>
  <si>
    <t>FEC_per_household.kWh.LU.Res.HHnew.Thermal.SH.ConvElc.WH.Elc.NoSolar.Elec</t>
  </si>
  <si>
    <t>FEC_per_household.kWh.LU.Res.HHnew.Thermal.SH.ConvElc.WH.Elc.Solar</t>
  </si>
  <si>
    <t>FEC_per_household.kWh.LU.Res.HHnew.Thermal.SH.ConvElc.WH.Elc.Solar.Elec</t>
  </si>
  <si>
    <t>FEC_per_household.kWh.LU.Res.HHnew.Thermal.SH.ConvElc.WH.Elc.Solar.Solar</t>
  </si>
  <si>
    <t>FEC_per_household.kWh.LU.Res.HHnew.Thermal.SH.ConvElc.CO</t>
  </si>
  <si>
    <t>FEC_per_household.kWh.LU.Res.HHnew.Thermal.SH.ConvElc.CO.LPG.LPG</t>
  </si>
  <si>
    <t>FEC_per_household.kWh.LU.Res.HHnew.Thermal.SH.ConvElc.CO.Elc.Elec</t>
  </si>
  <si>
    <t>LU - Thermal energy service of new and renovated households (detailed structure)</t>
  </si>
  <si>
    <t>TES_per_household.kWh.LU.Res.HHnew.Thermal.SH.Solids</t>
  </si>
  <si>
    <t>TES_per_household.kWh.LU.Res.HHnew.Thermal.SH.Solids.SH</t>
  </si>
  <si>
    <t>TES_per_household.kWh.LU.Res.HHnew.Thermal.SH.Solids.SH.Solids</t>
  </si>
  <si>
    <t>TES_per_household.kWh.LU.Res.HHnew.Thermal.SH.Solids.SH.Elec</t>
  </si>
  <si>
    <t>TES_per_household.kWh.LU.Res.HHnew.Thermal.SH.Solids.SC</t>
  </si>
  <si>
    <t>TES_per_household.kWh.LU.Res.HHnew.Thermal.SH.Solids.SC.AC.Elec</t>
  </si>
  <si>
    <t>TES_per_household.kWh.LU.Res.HHnew.Thermal.SH.Solids.WH</t>
  </si>
  <si>
    <t>TES_per_household.kWh.LU.Res.HHnew.Thermal.SH.Solids.WH.Solids.NoSolar.Solids</t>
  </si>
  <si>
    <t>TES_per_household.kWh.LU.Res.HHnew.Thermal.SH.Solids.WH.LPG.NoSolar.LPG</t>
  </si>
  <si>
    <t>TES_per_household.kWh.LU.Res.HHnew.Thermal.SH.Solids.WH.LPG.Solar</t>
  </si>
  <si>
    <t>TES_per_household.kWh.LU.Res.HHnew.Thermal.SH.Solids.WH.LPG.Solar.LPG</t>
  </si>
  <si>
    <t>TES_per_household.kWh.LU.Res.HHnew.Thermal.SH.Solids.WH.LPG.Solar.Solar</t>
  </si>
  <si>
    <t>TES_per_household.kWh.LU.Res.HHnew.Thermal.SH.Solids.WH.Elc.NoSolar.Elec</t>
  </si>
  <si>
    <t>TES_per_household.kWh.LU.Res.HHnew.Thermal.SH.Solids.WH.Elc.Solar</t>
  </si>
  <si>
    <t>TES_per_household.kWh.LU.Res.HHnew.Thermal.SH.Solids.WH.Elc.Solar.Elec</t>
  </si>
  <si>
    <t>TES_per_household.kWh.LU.Res.HHnew.Thermal.SH.Solids.WH.Elc.Solar.Solar</t>
  </si>
  <si>
    <t>TES_per_household.kWh.LU.Res.HHnew.Thermal.SH.Solids.CO</t>
  </si>
  <si>
    <t>TES_per_household.kWh.LU.Res.HHnew.Thermal.SH.Solids.CO.Solids.Solids</t>
  </si>
  <si>
    <t>TES_per_household.kWh.LU.Res.HHnew.Thermal.SH.Solids.CO.LPG.LPG</t>
  </si>
  <si>
    <t>TES_per_household.kWh.LU.Res.HHnew.Thermal.SH.Solids.CO.Elc.Elec</t>
  </si>
  <si>
    <t>TES_per_household.kWh.LU.Res.HHnew.Thermal.SH.LPG</t>
  </si>
  <si>
    <t>TES_per_household.kWh.LU.Res.HHnew.Thermal.SH.LPG.SH</t>
  </si>
  <si>
    <t>TES_per_household.kWh.LU.Res.HHnew.Thermal.SH.LPG.SH.LPG</t>
  </si>
  <si>
    <t>TES_per_household.kWh.LU.Res.HHnew.Thermal.SH.LPG.SH.Elec</t>
  </si>
  <si>
    <t>TES_per_household.kWh.LU.Res.HHnew.Thermal.SH.LPG.SC</t>
  </si>
  <si>
    <t>TES_per_household.kWh.LU.Res.HHnew.Thermal.SH.LPG.SC.AC.Elec</t>
  </si>
  <si>
    <t>TES_per_household.kWh.LU.Res.HHnew.Thermal.SH.LPG.WH</t>
  </si>
  <si>
    <t>TES_per_household.kWh.LU.Res.HHnew.Thermal.SH.LPG.WH.LPG.NoSolar.LPG</t>
  </si>
  <si>
    <t>TES_per_household.kWh.LU.Res.HHnew.Thermal.SH.LPG.WH.LPG.Solar</t>
  </si>
  <si>
    <t>TES_per_household.kWh.LU.Res.HHnew.Thermal.SH.LPG.WH.LPG.Solar.LPG</t>
  </si>
  <si>
    <t>TES_per_household.kWh.LU.Res.HHnew.Thermal.SH.LPG.WH.LPG.Solar.Solar</t>
  </si>
  <si>
    <t>TES_per_household.kWh.LU.Res.HHnew.Thermal.SH.LPG.WH.Elc.NoSolar.Elec</t>
  </si>
  <si>
    <t>TES_per_household.kWh.LU.Res.HHnew.Thermal.SH.LPG.WH.Elc.Solar</t>
  </si>
  <si>
    <t>TES_per_household.kWh.LU.Res.HHnew.Thermal.SH.LPG.WH.Elc.Solar.Elec</t>
  </si>
  <si>
    <t>TES_per_household.kWh.LU.Res.HHnew.Thermal.SH.LPG.WH.Elc.Solar.Solar</t>
  </si>
  <si>
    <t>TES_per_household.kWh.LU.Res.HHnew.Thermal.SH.LPG.CO</t>
  </si>
  <si>
    <t>TES_per_household.kWh.LU.Res.HHnew.Thermal.SH.LPG.CO.LPG.LPG</t>
  </si>
  <si>
    <t>TES_per_household.kWh.LU.Res.HHnew.Thermal.SH.LPG.CO.Elc.Elec</t>
  </si>
  <si>
    <t>TES_per_household.kWh.LU.Res.HHnew.Thermal.SH.Oil</t>
  </si>
  <si>
    <t>TES_per_household.kWh.LU.Res.HHnew.Thermal.SH.Oil.SH</t>
  </si>
  <si>
    <t>TES_per_household.kWh.LU.Res.HHnew.Thermal.SH.Oil.SH.Oil</t>
  </si>
  <si>
    <t>TES_per_household.kWh.LU.Res.HHnew.Thermal.SH.Oil.SH.Elec</t>
  </si>
  <si>
    <t>TES_per_household.kWh.LU.Res.HHnew.Thermal.SH.Oil.SC</t>
  </si>
  <si>
    <t>TES_per_household.kWh.LU.Res.HHnew.Thermal.SH.Oil.SC.AC.Elec</t>
  </si>
  <si>
    <t>TES_per_household.kWh.LU.Res.HHnew.Thermal.SH.Oil.WH</t>
  </si>
  <si>
    <t>TES_per_household.kWh.LU.Res.HHnew.Thermal.SH.Oil.WH.Oil.NoSolar.Oil</t>
  </si>
  <si>
    <t>TES_per_household.kWh.LU.Res.HHnew.Thermal.SH.Oil.WH.Oil.Solar</t>
  </si>
  <si>
    <t>TES_per_household.kWh.LU.Res.HHnew.Thermal.SH.Oil.WH.Oil.Solar.Oil</t>
  </si>
  <si>
    <t>TES_per_household.kWh.LU.Res.HHnew.Thermal.SH.Oil.WH.Oil.Solar.Solar</t>
  </si>
  <si>
    <t>TES_per_household.kWh.LU.Res.HHnew.Thermal.SH.Oil.WH.Elc.NoSolar.Elec</t>
  </si>
  <si>
    <t>TES_per_household.kWh.LU.Res.HHnew.Thermal.SH.Oil.WH.Elc.Solar</t>
  </si>
  <si>
    <t>TES_per_household.kWh.LU.Res.HHnew.Thermal.SH.Oil.WH.Elc.Solar.Elec</t>
  </si>
  <si>
    <t>TES_per_household.kWh.LU.Res.HHnew.Thermal.SH.Oil.WH.Elc.Solar.Solar</t>
  </si>
  <si>
    <t>TES_per_household.kWh.LU.Res.HHnew.Thermal.SH.Oil.CO</t>
  </si>
  <si>
    <t>TES_per_household.kWh.LU.Res.HHnew.Thermal.SH.Oil.CO.LPG.LPG</t>
  </si>
  <si>
    <t>TES_per_household.kWh.LU.Res.HHnew.Thermal.SH.Oil.CO.Elc.Elec</t>
  </si>
  <si>
    <t>TES_per_household.kWh.LU.Res.HHnew.Thermal.SH.Gas</t>
  </si>
  <si>
    <t>TES_per_household.kWh.LU.Res.HHnew.Thermal.SH.Gas.SH</t>
  </si>
  <si>
    <t>TES_per_household.kWh.LU.Res.HHnew.Thermal.SH.Gas.SH.Gas</t>
  </si>
  <si>
    <t>TES_per_household.kWh.LU.Res.HHnew.Thermal.SH.Gas.SH.Elec</t>
  </si>
  <si>
    <t>TES_per_household.kWh.LU.Res.HHnew.Thermal.SH.Gas.SC</t>
  </si>
  <si>
    <t>TES_per_household.kWh.LU.Res.HHnew.Thermal.SH.Gas.SC.AC.Elec</t>
  </si>
  <si>
    <t>TES_per_household.kWh.LU.Res.HHnew.Thermal.SH.Gas.WH</t>
  </si>
  <si>
    <t>TES_per_household.kWh.LU.Res.HHnew.Thermal.SH.Gas.WH.Gas.NoSolar.Gas</t>
  </si>
  <si>
    <t>TES_per_household.kWh.LU.Res.HHnew.Thermal.SH.Gas.WH.Gas.Solar</t>
  </si>
  <si>
    <t>TES_per_household.kWh.LU.Res.HHnew.Thermal.SH.Gas.WH.Gas.Solar.Gas</t>
  </si>
  <si>
    <t>TES_per_household.kWh.LU.Res.HHnew.Thermal.SH.Gas.WH.Gas.Solar.Solar</t>
  </si>
  <si>
    <t>TES_per_household.kWh.LU.Res.HHnew.Thermal.SH.Gas.WH.Elc.NoSolar.Elec</t>
  </si>
  <si>
    <t>TES_per_household.kWh.LU.Res.HHnew.Thermal.SH.Gas.WH.Elc.Solar</t>
  </si>
  <si>
    <t>TES_per_household.kWh.LU.Res.HHnew.Thermal.SH.Gas.WH.Elc.Solar.Elec</t>
  </si>
  <si>
    <t>TES_per_household.kWh.LU.Res.HHnew.Thermal.SH.Gas.WH.Elc.Solar.Solar</t>
  </si>
  <si>
    <t>TES_per_household.kWh.LU.Res.HHnew.Thermal.SH.Gas.CO</t>
  </si>
  <si>
    <t>TES_per_household.kWh.LU.Res.HHnew.Thermal.SH.Gas.CO.Gas.Gas</t>
  </si>
  <si>
    <t>TES_per_household.kWh.LU.Res.HHnew.Thermal.SH.Gas.CO.Elc.Elec</t>
  </si>
  <si>
    <t>TES_per_household.kWh.LU.Res.HHnew.Thermal.SH.Biomass</t>
  </si>
  <si>
    <t>TES_per_household.kWh.LU.Res.HHnew.Thermal.SH.Biomass.SH</t>
  </si>
  <si>
    <t>TES_per_household.kWh.LU.Res.HHnew.Thermal.SH.Biomass.SH.Biomass</t>
  </si>
  <si>
    <t>TES_per_household.kWh.LU.Res.HHnew.Thermal.SH.Biomass.SH.Elec</t>
  </si>
  <si>
    <t>TES_per_household.kWh.LU.Res.HHnew.Thermal.SH.Biomass.SC</t>
  </si>
  <si>
    <t>TES_per_household.kWh.LU.Res.HHnew.Thermal.SH.Biomass.SC.AC.Elec</t>
  </si>
  <si>
    <t>TES_per_household.kWh.LU.Res.HHnew.Thermal.SH.Biomass.WH</t>
  </si>
  <si>
    <t>TES_per_household.kWh.LU.Res.HHnew.Thermal.SH.Biomass.WH.Biomass.NoSolar.Biomass</t>
  </si>
  <si>
    <t>TES_per_household.kWh.LU.Res.HHnew.Thermal.SH.Biomass.WH.Biomass.Solar</t>
  </si>
  <si>
    <t>TES_per_household.kWh.LU.Res.HHnew.Thermal.SH.Biomass.WH.Biomass.Solar.Biomass</t>
  </si>
  <si>
    <t>TES_per_household.kWh.LU.Res.HHnew.Thermal.SH.Biomass.WH.Biomass.Solar.Solar</t>
  </si>
  <si>
    <t>TES_per_household.kWh.LU.Res.HHnew.Thermal.SH.Biomass.WH.LPG.NoSolar.LPG</t>
  </si>
  <si>
    <t>TES_per_household.kWh.LU.Res.HHnew.Thermal.SH.Biomass.WH.LPG.Solar</t>
  </si>
  <si>
    <t>TES_per_household.kWh.LU.Res.HHnew.Thermal.SH.Biomass.WH.LPG.Solar.LPG</t>
  </si>
  <si>
    <t>TES_per_household.kWh.LU.Res.HHnew.Thermal.SH.Biomass.WH.LPG.Solar.Solar</t>
  </si>
  <si>
    <t>TES_per_household.kWh.LU.Res.HHnew.Thermal.SH.Biomass.WH.Elc.NoSolar.Elec</t>
  </si>
  <si>
    <t>TES_per_household.kWh.LU.Res.HHnew.Thermal.SH.Biomass.WH.Elc.Solar</t>
  </si>
  <si>
    <t>TES_per_household.kWh.LU.Res.HHnew.Thermal.SH.Biomass.WH.Elc.Solar.Elec</t>
  </si>
  <si>
    <t>TES_per_household.kWh.LU.Res.HHnew.Thermal.SH.Biomass.WH.Elc.Solar.Solar</t>
  </si>
  <si>
    <t>TES_per_household.kWh.LU.Res.HHnew.Thermal.SH.Biomass.CO</t>
  </si>
  <si>
    <t>TES_per_household.kWh.LU.Res.HHnew.Thermal.SH.Biomass.CO.Biomass.Biomass</t>
  </si>
  <si>
    <t>TES_per_household.kWh.LU.Res.HHnew.Thermal.SH.Biomass.CO.LPG.LPG</t>
  </si>
  <si>
    <t>TES_per_household.kWh.LU.Res.HHnew.Thermal.SH.Biomass.CO.Elc.Elec</t>
  </si>
  <si>
    <t>TES_per_household.kWh.LU.Res.HHnew.Thermal.SH.Geo</t>
  </si>
  <si>
    <t>TES_per_household.kWh.LU.Res.HHnew.Thermal.SH.Geo.SH</t>
  </si>
  <si>
    <t>TES_per_household.kWh.LU.Res.HHnew.Thermal.SH.Geo.SH.Geo</t>
  </si>
  <si>
    <t>TES_per_household.kWh.LU.Res.HHnew.Thermal.SH.Geo.SH.Elec</t>
  </si>
  <si>
    <t>TES_per_household.kWh.LU.Res.HHnew.Thermal.SH.Geo.SC</t>
  </si>
  <si>
    <t>TES_per_household.kWh.LU.Res.HHnew.Thermal.SH.Geo.SC.AC.Elec</t>
  </si>
  <si>
    <t>TES_per_household.kWh.LU.Res.HHnew.Thermal.SH.Geo.WH</t>
  </si>
  <si>
    <t>TES_per_household.kWh.LU.Res.HHnew.Thermal.SH.Geo.WH.Geo.NoSolar.Geo</t>
  </si>
  <si>
    <t>TES_per_household.kWh.LU.Res.HHnew.Thermal.SH.Geo.WH.Geo.Solar</t>
  </si>
  <si>
    <t>TES_per_household.kWh.LU.Res.HHnew.Thermal.SH.Geo.WH.Geo.Solar.Geo</t>
  </si>
  <si>
    <t>TES_per_household.kWh.LU.Res.HHnew.Thermal.SH.Geo.WH.Geo.Solar.Solar</t>
  </si>
  <si>
    <t>TES_per_household.kWh.LU.Res.HHnew.Thermal.SH.Geo.WH.Elc.NoSolar.Elec</t>
  </si>
  <si>
    <t>TES_per_household.kWh.LU.Res.HHnew.Thermal.SH.Geo.WH.Elc.Solar</t>
  </si>
  <si>
    <t>TES_per_household.kWh.LU.Res.HHnew.Thermal.SH.Geo.WH.Elc.Solar.Elec</t>
  </si>
  <si>
    <t>TES_per_household.kWh.LU.Res.HHnew.Thermal.SH.Geo.WH.Elc.Solar.Solar</t>
  </si>
  <si>
    <t>TES_per_household.kWh.LU.Res.HHnew.Thermal.SH.Geo.CO</t>
  </si>
  <si>
    <t>TES_per_household.kWh.LU.Res.HHnew.Thermal.SH.Geo.CO.LPG.LPG</t>
  </si>
  <si>
    <t>TES_per_household.kWh.LU.Res.HHnew.Thermal.SH.Geo.CO.Elc.Elec</t>
  </si>
  <si>
    <t>TES_per_household.kWh.LU.Res.HHnew.Thermal.SH.DistrHeat</t>
  </si>
  <si>
    <t>TES_per_household.kWh.LU.Res.HHnew.Thermal.SH.DistrHeat.SH</t>
  </si>
  <si>
    <t>TES_per_household.kWh.LU.Res.HHnew.Thermal.SH.DistrHeat.SH.Steam_Distr</t>
  </si>
  <si>
    <t>TES_per_household.kWh.LU.Res.HHnew.Thermal.SH.DistrHeat.SH.Elec</t>
  </si>
  <si>
    <t>TES_per_household.kWh.LU.Res.HHnew.Thermal.SH.DistrHeat.SC</t>
  </si>
  <si>
    <t>TES_per_household.kWh.LU.Res.HHnew.Thermal.SH.DistrHeat.SC.AC.Elec</t>
  </si>
  <si>
    <t>TES_per_household.kWh.LU.Res.HHnew.Thermal.SH.DistrHeat.WH</t>
  </si>
  <si>
    <t>TES_per_household.kWh.LU.Res.HHnew.Thermal.SH.DistrHeat.WH.DistrHeat.NoSolar.Steam_Distr</t>
  </si>
  <si>
    <t>TES_per_household.kWh.LU.Res.HHnew.Thermal.SH.DistrHeat.WH.DistrHeat.Solar</t>
  </si>
  <si>
    <t>TES_per_household.kWh.LU.Res.HHnew.Thermal.SH.DistrHeat.WH.DistrHeat.Solar.Steam_Distr</t>
  </si>
  <si>
    <t>TES_per_household.kWh.LU.Res.HHnew.Thermal.SH.DistrHeat.WH.DistrHeat.Solar.Solar</t>
  </si>
  <si>
    <t>TES_per_household.kWh.LU.Res.HHnew.Thermal.SH.DistrHeat.WH.Elc.NoSolar.Elec</t>
  </si>
  <si>
    <t>TES_per_household.kWh.LU.Res.HHnew.Thermal.SH.DistrHeat.WH.Elc.Solar</t>
  </si>
  <si>
    <t>TES_per_household.kWh.LU.Res.HHnew.Thermal.SH.DistrHeat.WH.Elc.Solar.Elec</t>
  </si>
  <si>
    <t>TES_per_household.kWh.LU.Res.HHnew.Thermal.SH.DistrHeat.WH.Elc.Solar.Solar</t>
  </si>
  <si>
    <t>TES_per_household.kWh.LU.Res.HHnew.Thermal.SH.DistrHeat.CO</t>
  </si>
  <si>
    <t>TES_per_household.kWh.LU.Res.HHnew.Thermal.SH.DistrHeat.CO.LPG.LPG</t>
  </si>
  <si>
    <t>TES_per_household.kWh.LU.Res.HHnew.Thermal.SH.DistrHeat.CO.Elc.Elec</t>
  </si>
  <si>
    <t>TES_per_household.kWh.LU.Res.HHnew.Thermal.SH.AdvElc</t>
  </si>
  <si>
    <t>TES_per_household.kWh.LU.Res.HHnew.Thermal.SH.AdvElc.SH</t>
  </si>
  <si>
    <t>TES_per_household.kWh.LU.Res.HHnew.Thermal.SH.AdvElc.SH.Elec</t>
  </si>
  <si>
    <t>TES_per_household.kWh.LU.Res.HHnew.Thermal.SH.AdvElc.SC</t>
  </si>
  <si>
    <t>TES_per_household.kWh.LU.Res.HHnew.Thermal.SH.AdvElc.SC.AC.Elec</t>
  </si>
  <si>
    <t>TES_per_household.kWh.LU.Res.HHnew.Thermal.SH.AdvElc.WH</t>
  </si>
  <si>
    <t>TES_per_household.kWh.LU.Res.HHnew.Thermal.SH.AdvElc.WH.LPG.NoSolar.LPG</t>
  </si>
  <si>
    <t>TES_per_household.kWh.LU.Res.HHnew.Thermal.SH.AdvElc.WH.LPG.Solar</t>
  </si>
  <si>
    <t>TES_per_household.kWh.LU.Res.HHnew.Thermal.SH.AdvElc.WH.LPG.Solar.LPG</t>
  </si>
  <si>
    <t>TES_per_household.kWh.LU.Res.HHnew.Thermal.SH.AdvElc.WH.LPG.Solar.Solar</t>
  </si>
  <si>
    <t>TES_per_household.kWh.LU.Res.HHnew.Thermal.SH.AdvElc.WH.Elc.NoSolar.Elec</t>
  </si>
  <si>
    <t>TES_per_household.kWh.LU.Res.HHnew.Thermal.SH.AdvElc.WH.Elc.Solar</t>
  </si>
  <si>
    <t>TES_per_household.kWh.LU.Res.HHnew.Thermal.SH.AdvElc.WH.Elc.Solar.Elec</t>
  </si>
  <si>
    <t>TES_per_household.kWh.LU.Res.HHnew.Thermal.SH.AdvElc.WH.Elc.Solar.Solar</t>
  </si>
  <si>
    <t>TES_per_household.kWh.LU.Res.HHnew.Thermal.SH.AdvElc.CO</t>
  </si>
  <si>
    <t>TES_per_household.kWh.LU.Res.HHnew.Thermal.SH.AdvElc.CO.LPG.LPG</t>
  </si>
  <si>
    <t>TES_per_household.kWh.LU.Res.HHnew.Thermal.SH.AdvElc.CO.Elc.Elec</t>
  </si>
  <si>
    <t>TES_per_household.kWh.LU.Res.HHnew.Thermal.SH.ConvElc</t>
  </si>
  <si>
    <t>TES_per_household.kWh.LU.Res.HHnew.Thermal.SH.ConvElc.SH</t>
  </si>
  <si>
    <t>TES_per_household.kWh.LU.Res.HHnew.Thermal.SH.ConvElc.SH.Elec</t>
  </si>
  <si>
    <t>TES_per_household.kWh.LU.Res.HHnew.Thermal.SH.ConvElc.SC</t>
  </si>
  <si>
    <t>TES_per_household.kWh.LU.Res.HHnew.Thermal.SH.ConvElc.SC.AC.Elec</t>
  </si>
  <si>
    <t>TES_per_household.kWh.LU.Res.HHnew.Thermal.SH.ConvElc.WH</t>
  </si>
  <si>
    <t>TES_per_household.kWh.LU.Res.HHnew.Thermal.SH.ConvElc.WH.LPG.NoSolar.LPG</t>
  </si>
  <si>
    <t>TES_per_household.kWh.LU.Res.HHnew.Thermal.SH.ConvElc.WH.LPG.Solar</t>
  </si>
  <si>
    <t>TES_per_household.kWh.LU.Res.HHnew.Thermal.SH.ConvElc.WH.LPG.Solar.LPG</t>
  </si>
  <si>
    <t>TES_per_household.kWh.LU.Res.HHnew.Thermal.SH.ConvElc.WH.LPG.Solar.Solar</t>
  </si>
  <si>
    <t>TES_per_household.kWh.LU.Res.HHnew.Thermal.SH.ConvElc.WH.Elc.NoSolar.Elec</t>
  </si>
  <si>
    <t>TES_per_household.kWh.LU.Res.HHnew.Thermal.SH.ConvElc.WH.Elc.Solar</t>
  </si>
  <si>
    <t>TES_per_household.kWh.LU.Res.HHnew.Thermal.SH.ConvElc.WH.Elc.Solar.Elec</t>
  </si>
  <si>
    <t>TES_per_household.kWh.LU.Res.HHnew.Thermal.SH.ConvElc.WH.Elc.Solar.Solar</t>
  </si>
  <si>
    <t>TES_per_household.kWh.LU.Res.HHnew.Thermal.SH.ConvElc.CO</t>
  </si>
  <si>
    <t>TES_per_household.kWh.LU.Res.HHnew.Thermal.SH.ConvElc.CO.LPG.LPG</t>
  </si>
  <si>
    <t>TES_per_household.kWh.LU.Res.HHnew.Thermal.SH.ConvElc.CO.Elc.Elec</t>
  </si>
  <si>
    <t>EMI_per_household.kgCO2.LU.Res.HHnew.Thermal.SH.Solids</t>
  </si>
  <si>
    <t>EMI_per_household.kgCO2.LU.Res.HHnew.Thermal.SH.Solids.SH</t>
  </si>
  <si>
    <t>EMI_per_household.kgCO2.LU.Res.HHnew.Thermal.SH.Solids.SH.Solids</t>
  </si>
  <si>
    <t>EMI_per_household.kgCO2.LU.Res.HHnew.Thermal.SH.Solids.SH.Elec</t>
  </si>
  <si>
    <t>EMI_per_household.kgCO2.LU.Res.HHnew.Thermal.SH.Solids.SC</t>
  </si>
  <si>
    <t>EMI_per_household.kgCO2.LU.Res.HHnew.Thermal.SH.Solids.SC.AC.Elec</t>
  </si>
  <si>
    <t>EMI_per_household.kgCO2.LU.Res.HHnew.Thermal.SH.Solids.WH</t>
  </si>
  <si>
    <t>EMI_per_household.kgCO2.LU.Res.HHnew.Thermal.SH.Solids.WH.Solids.NoSolar.Solids</t>
  </si>
  <si>
    <t>EMI_per_household.kgCO2.LU.Res.HHnew.Thermal.SH.Solids.WH.LPG.NoSolar.LPG</t>
  </si>
  <si>
    <t>EMI_per_household.kgCO2.LU.Res.HHnew.Thermal.SH.Solids.WH.LPG.Solar</t>
  </si>
  <si>
    <t>EMI_per_household.kgCO2.LU.Res.HHnew.Thermal.SH.Solids.WH.LPG.Solar.LPG</t>
  </si>
  <si>
    <t>EMI_per_household.kgCO2.LU.Res.HHnew.Thermal.SH.Solids.WH.LPG.Solar.Solar</t>
  </si>
  <si>
    <t>EMI_per_household.kgCO2.LU.Res.HHnew.Thermal.SH.Solids.WH.Elc.NoSolar.Elec</t>
  </si>
  <si>
    <t>EMI_per_household.kgCO2.LU.Res.HHnew.Thermal.SH.Solids.WH.Elc.Solar</t>
  </si>
  <si>
    <t>EMI_per_household.kgCO2.LU.Res.HHnew.Thermal.SH.Solids.WH.Elc.Solar.Elec</t>
  </si>
  <si>
    <t>EMI_per_household.kgCO2.LU.Res.HHnew.Thermal.SH.Solids.WH.Elc.Solar.Solar</t>
  </si>
  <si>
    <t>EMI_per_household.kgCO2.LU.Res.HHnew.Thermal.SH.Solids.CO</t>
  </si>
  <si>
    <t>EMI_per_household.kgCO2.LU.Res.HHnew.Thermal.SH.Solids.CO.Solids.Solids</t>
  </si>
  <si>
    <t>EMI_per_household.kgCO2.LU.Res.HHnew.Thermal.SH.Solids.CO.LPG.LPG</t>
  </si>
  <si>
    <t>EMI_per_household.kgCO2.LU.Res.HHnew.Thermal.SH.Solids.CO.Elc.Elec</t>
  </si>
  <si>
    <t>EMI_per_household.kgCO2.LU.Res.HHnew.Thermal.SH.LPG</t>
  </si>
  <si>
    <t>EMI_per_household.kgCO2.LU.Res.HHnew.Thermal.SH.LPG.SH</t>
  </si>
  <si>
    <t>EMI_per_household.kgCO2.LU.Res.HHnew.Thermal.SH.LPG.SH.LPG</t>
  </si>
  <si>
    <t>EMI_per_household.kgCO2.LU.Res.HHnew.Thermal.SH.LPG.SH.Elec</t>
  </si>
  <si>
    <t>EMI_per_household.kgCO2.LU.Res.HHnew.Thermal.SH.LPG.SC</t>
  </si>
  <si>
    <t>EMI_per_household.kgCO2.LU.Res.HHnew.Thermal.SH.LPG.SC.AC.Elec</t>
  </si>
  <si>
    <t>EMI_per_household.kgCO2.LU.Res.HHnew.Thermal.SH.LPG.WH</t>
  </si>
  <si>
    <t>EMI_per_household.kgCO2.LU.Res.HHnew.Thermal.SH.LPG.WH.LPG.NoSolar.LPG</t>
  </si>
  <si>
    <t>EMI_per_household.kgCO2.LU.Res.HHnew.Thermal.SH.LPG.WH.LPG.Solar</t>
  </si>
  <si>
    <t>EMI_per_household.kgCO2.LU.Res.HHnew.Thermal.SH.LPG.WH.LPG.Solar.LPG</t>
  </si>
  <si>
    <t>EMI_per_household.kgCO2.LU.Res.HHnew.Thermal.SH.LPG.WH.LPG.Solar.Solar</t>
  </si>
  <si>
    <t>EMI_per_household.kgCO2.LU.Res.HHnew.Thermal.SH.LPG.WH.Elc.NoSolar.Elec</t>
  </si>
  <si>
    <t>EMI_per_household.kgCO2.LU.Res.HHnew.Thermal.SH.LPG.WH.Elc.Solar</t>
  </si>
  <si>
    <t>EMI_per_household.kgCO2.LU.Res.HHnew.Thermal.SH.LPG.WH.Elc.Solar.Elec</t>
  </si>
  <si>
    <t>EMI_per_household.kgCO2.LU.Res.HHnew.Thermal.SH.LPG.WH.Elc.Solar.Solar</t>
  </si>
  <si>
    <t>EMI_per_household.kgCO2.LU.Res.HHnew.Thermal.SH.LPG.CO</t>
  </si>
  <si>
    <t>EMI_per_household.kgCO2.LU.Res.HHnew.Thermal.SH.LPG.CO.LPG.LPG</t>
  </si>
  <si>
    <t>EMI_per_household.kgCO2.LU.Res.HHnew.Thermal.SH.LPG.CO.Elc.Elec</t>
  </si>
  <si>
    <t>EMI_per_household.kgCO2.LU.Res.HHnew.Thermal.SH.Oil</t>
  </si>
  <si>
    <t>EMI_per_household.kgCO2.LU.Res.HHnew.Thermal.SH.Oil.SH</t>
  </si>
  <si>
    <t>EMI_per_household.kgCO2.LU.Res.HHnew.Thermal.SH.Oil.SH.Oil</t>
  </si>
  <si>
    <t>EMI_per_household.kgCO2.LU.Res.HHnew.Thermal.SH.Oil.SH.Elec</t>
  </si>
  <si>
    <t>EMI_per_household.kgCO2.LU.Res.HHnew.Thermal.SH.Oil.SC</t>
  </si>
  <si>
    <t>EMI_per_household.kgCO2.LU.Res.HHnew.Thermal.SH.Oil.SC.AC.Elec</t>
  </si>
  <si>
    <t>EMI_per_household.kgCO2.LU.Res.HHnew.Thermal.SH.Oil.WH</t>
  </si>
  <si>
    <t>EMI_per_household.kgCO2.LU.Res.HHnew.Thermal.SH.Oil.WH.Oil.NoSolar.Oil</t>
  </si>
  <si>
    <t>EMI_per_household.kgCO2.LU.Res.HHnew.Thermal.SH.Oil.WH.Oil.Solar</t>
  </si>
  <si>
    <t>EMI_per_household.kgCO2.LU.Res.HHnew.Thermal.SH.Oil.WH.Oil.Solar.Oil</t>
  </si>
  <si>
    <t>EMI_per_household.kgCO2.LU.Res.HHnew.Thermal.SH.Oil.WH.Oil.Solar.Solar</t>
  </si>
  <si>
    <t>EMI_per_household.kgCO2.LU.Res.HHnew.Thermal.SH.Oil.WH.Elc.NoSolar.Elec</t>
  </si>
  <si>
    <t>EMI_per_household.kgCO2.LU.Res.HHnew.Thermal.SH.Oil.WH.Elc.Solar</t>
  </si>
  <si>
    <t>EMI_per_household.kgCO2.LU.Res.HHnew.Thermal.SH.Oil.WH.Elc.Solar.Elec</t>
  </si>
  <si>
    <t>EMI_per_household.kgCO2.LU.Res.HHnew.Thermal.SH.Oil.WH.Elc.Solar.Solar</t>
  </si>
  <si>
    <t>EMI_per_household.kgCO2.LU.Res.HHnew.Thermal.SH.Oil.CO</t>
  </si>
  <si>
    <t>EMI_per_household.kgCO2.LU.Res.HHnew.Thermal.SH.Oil.CO.LPG.LPG</t>
  </si>
  <si>
    <t>EMI_per_household.kgCO2.LU.Res.HHnew.Thermal.SH.Oil.CO.Elc.Elec</t>
  </si>
  <si>
    <t>EMI_per_household.kgCO2.LU.Res.HHnew.Thermal.SH.Gas</t>
  </si>
  <si>
    <t>EMI_per_household.kgCO2.LU.Res.HHnew.Thermal.SH.Gas.SH</t>
  </si>
  <si>
    <t>EMI_per_household.kgCO2.LU.Res.HHnew.Thermal.SH.Gas.SH.Gas</t>
  </si>
  <si>
    <t>EMI_per_household.kgCO2.LU.Res.HHnew.Thermal.SH.Gas.SH.Elec</t>
  </si>
  <si>
    <t>EMI_per_household.kgCO2.LU.Res.HHnew.Thermal.SH.Gas.SC</t>
  </si>
  <si>
    <t>EMI_per_household.kgCO2.LU.Res.HHnew.Thermal.SH.Gas.SC.AC.Elec</t>
  </si>
  <si>
    <t>EMI_per_household.kgCO2.LU.Res.HHnew.Thermal.SH.Gas.WH</t>
  </si>
  <si>
    <t>EMI_per_household.kgCO2.LU.Res.HHnew.Thermal.SH.Gas.WH.Gas.NoSolar.Gas</t>
  </si>
  <si>
    <t>EMI_per_household.kgCO2.LU.Res.HHnew.Thermal.SH.Gas.WH.Gas.Solar</t>
  </si>
  <si>
    <t>EMI_per_household.kgCO2.LU.Res.HHnew.Thermal.SH.Gas.WH.Gas.Solar.Gas</t>
  </si>
  <si>
    <t>EMI_per_household.kgCO2.LU.Res.HHnew.Thermal.SH.Gas.WH.Gas.Solar.Solar</t>
  </si>
  <si>
    <t>EMI_per_household.kgCO2.LU.Res.HHnew.Thermal.SH.Gas.WH.Elc.NoSolar.Elec</t>
  </si>
  <si>
    <t>EMI_per_household.kgCO2.LU.Res.HHnew.Thermal.SH.Gas.WH.Elc.Solar</t>
  </si>
  <si>
    <t>EMI_per_household.kgCO2.LU.Res.HHnew.Thermal.SH.Gas.WH.Elc.Solar.Elec</t>
  </si>
  <si>
    <t>EMI_per_household.kgCO2.LU.Res.HHnew.Thermal.SH.Gas.WH.Elc.Solar.Solar</t>
  </si>
  <si>
    <t>EMI_per_household.kgCO2.LU.Res.HHnew.Thermal.SH.Gas.CO</t>
  </si>
  <si>
    <t>EMI_per_household.kgCO2.LU.Res.HHnew.Thermal.SH.Gas.CO.Gas.Gas</t>
  </si>
  <si>
    <t>EMI_per_household.kgCO2.LU.Res.HHnew.Thermal.SH.Gas.CO.Elc.Elec</t>
  </si>
  <si>
    <t>EMI_per_household.kgCO2.LU.Res.HHnew.Thermal.SH.Biomass</t>
  </si>
  <si>
    <t>EMI_per_household.kgCO2.LU.Res.HHnew.Thermal.SH.Biomass.SH</t>
  </si>
  <si>
    <t>EMI_per_household.kgCO2.LU.Res.HHnew.Thermal.SH.Biomass.SH.Biomass</t>
  </si>
  <si>
    <t>EMI_per_household.kgCO2.LU.Res.HHnew.Thermal.SH.Biomass.SH.Elec</t>
  </si>
  <si>
    <t>EMI_per_household.kgCO2.LU.Res.HHnew.Thermal.SH.Biomass.SC</t>
  </si>
  <si>
    <t>EMI_per_household.kgCO2.LU.Res.HHnew.Thermal.SH.Biomass.SC.AC.Elec</t>
  </si>
  <si>
    <t>EMI_per_household.kgCO2.LU.Res.HHnew.Thermal.SH.Biomass.WH</t>
  </si>
  <si>
    <t>EMI_per_household.kgCO2.LU.Res.HHnew.Thermal.SH.Biomass.WH.Biomass.NoSolar.Biomass</t>
  </si>
  <si>
    <t>EMI_per_household.kgCO2.LU.Res.HHnew.Thermal.SH.Biomass.WH.Biomass.Solar</t>
  </si>
  <si>
    <t>EMI_per_household.kgCO2.LU.Res.HHnew.Thermal.SH.Biomass.WH.Biomass.Solar.Biomass</t>
  </si>
  <si>
    <t>EMI_per_household.kgCO2.LU.Res.HHnew.Thermal.SH.Biomass.WH.Biomass.Solar.Solar</t>
  </si>
  <si>
    <t>EMI_per_household.kgCO2.LU.Res.HHnew.Thermal.SH.Biomass.WH.LPG.NoSolar.LPG</t>
  </si>
  <si>
    <t>EMI_per_household.kgCO2.LU.Res.HHnew.Thermal.SH.Biomass.WH.LPG.Solar</t>
  </si>
  <si>
    <t>EMI_per_household.kgCO2.LU.Res.HHnew.Thermal.SH.Biomass.WH.LPG.Solar.LPG</t>
  </si>
  <si>
    <t>EMI_per_household.kgCO2.LU.Res.HHnew.Thermal.SH.Biomass.WH.LPG.Solar.Solar</t>
  </si>
  <si>
    <t>EMI_per_household.kgCO2.LU.Res.HHnew.Thermal.SH.Biomass.WH.Elc.NoSolar.Elec</t>
  </si>
  <si>
    <t>EMI_per_household.kgCO2.LU.Res.HHnew.Thermal.SH.Biomass.WH.Elc.Solar</t>
  </si>
  <si>
    <t>EMI_per_household.kgCO2.LU.Res.HHnew.Thermal.SH.Biomass.WH.Elc.Solar.Elec</t>
  </si>
  <si>
    <t>EMI_per_household.kgCO2.LU.Res.HHnew.Thermal.SH.Biomass.WH.Elc.Solar.Solar</t>
  </si>
  <si>
    <t>EMI_per_household.kgCO2.LU.Res.HHnew.Thermal.SH.Biomass.CO</t>
  </si>
  <si>
    <t>EMI_per_household.kgCO2.LU.Res.HHnew.Thermal.SH.Biomass.CO.Biomass.Biomass</t>
  </si>
  <si>
    <t>EMI_per_household.kgCO2.LU.Res.HHnew.Thermal.SH.Biomass.CO.LPG.LPG</t>
  </si>
  <si>
    <t>EMI_per_household.kgCO2.LU.Res.HHnew.Thermal.SH.Biomass.CO.Elc.Elec</t>
  </si>
  <si>
    <t>EMI_per_household.kgCO2.LU.Res.HHnew.Thermal.SH.Geo</t>
  </si>
  <si>
    <t>EMI_per_household.kgCO2.LU.Res.HHnew.Thermal.SH.Geo.SH</t>
  </si>
  <si>
    <t>EMI_per_household.kgCO2.LU.Res.HHnew.Thermal.SH.Geo.SH.Geo</t>
  </si>
  <si>
    <t>EMI_per_household.kgCO2.LU.Res.HHnew.Thermal.SH.Geo.SH.Elec</t>
  </si>
  <si>
    <t>EMI_per_household.kgCO2.LU.Res.HHnew.Thermal.SH.Geo.SC</t>
  </si>
  <si>
    <t>EMI_per_household.kgCO2.LU.Res.HHnew.Thermal.SH.Geo.SC.AC.Elec</t>
  </si>
  <si>
    <t>EMI_per_household.kgCO2.LU.Res.HHnew.Thermal.SH.Geo.WH</t>
  </si>
  <si>
    <t>EMI_per_household.kgCO2.LU.Res.HHnew.Thermal.SH.Geo.WH.Geo.NoSolar.Geo</t>
  </si>
  <si>
    <t>EMI_per_household.kgCO2.LU.Res.HHnew.Thermal.SH.Geo.WH.Geo.Solar</t>
  </si>
  <si>
    <t>EMI_per_household.kgCO2.LU.Res.HHnew.Thermal.SH.Geo.WH.Geo.Solar.Geo</t>
  </si>
  <si>
    <t>EMI_per_household.kgCO2.LU.Res.HHnew.Thermal.SH.Geo.WH.Geo.Solar.Solar</t>
  </si>
  <si>
    <t>EMI_per_household.kgCO2.LU.Res.HHnew.Thermal.SH.Geo.WH.Elc.NoSolar.Elec</t>
  </si>
  <si>
    <t>EMI_per_household.kgCO2.LU.Res.HHnew.Thermal.SH.Geo.WH.Elc.Solar</t>
  </si>
  <si>
    <t>EMI_per_household.kgCO2.LU.Res.HHnew.Thermal.SH.Geo.WH.Elc.Solar.Elec</t>
  </si>
  <si>
    <t>EMI_per_household.kgCO2.LU.Res.HHnew.Thermal.SH.Geo.WH.Elc.Solar.Solar</t>
  </si>
  <si>
    <t>EMI_per_household.kgCO2.LU.Res.HHnew.Thermal.SH.Geo.CO</t>
  </si>
  <si>
    <t>EMI_per_household.kgCO2.LU.Res.HHnew.Thermal.SH.Geo.CO.LPG.LPG</t>
  </si>
  <si>
    <t>EMI_per_household.kgCO2.LU.Res.HHnew.Thermal.SH.Geo.CO.Elc.Elec</t>
  </si>
  <si>
    <t>EMI_per_household.kgCO2.LU.Res.HHnew.Thermal.SH.DistrHeat</t>
  </si>
  <si>
    <t>EMI_per_household.kgCO2.LU.Res.HHnew.Thermal.SH.DistrHeat.SH</t>
  </si>
  <si>
    <t>EMI_per_household.kgCO2.LU.Res.HHnew.Thermal.SH.DistrHeat.SH.Steam_Distr</t>
  </si>
  <si>
    <t>EMI_per_household.kgCO2.LU.Res.HHnew.Thermal.SH.DistrHeat.SH.Elec</t>
  </si>
  <si>
    <t>EMI_per_household.kgCO2.LU.Res.HHnew.Thermal.SH.DistrHeat.SC</t>
  </si>
  <si>
    <t>EMI_per_household.kgCO2.LU.Res.HHnew.Thermal.SH.DistrHeat.SC.AC.Elec</t>
  </si>
  <si>
    <t>EMI_per_household.kgCO2.LU.Res.HHnew.Thermal.SH.DistrHeat.WH</t>
  </si>
  <si>
    <t>EMI_per_household.kgCO2.LU.Res.HHnew.Thermal.SH.DistrHeat.WH.DistrHeat.NoSolar.Steam_Distr</t>
  </si>
  <si>
    <t>EMI_per_household.kgCO2.LU.Res.HHnew.Thermal.SH.DistrHeat.WH.DistrHeat.Solar</t>
  </si>
  <si>
    <t>EMI_per_household.kgCO2.LU.Res.HHnew.Thermal.SH.DistrHeat.WH.DistrHeat.Solar.Steam_Distr</t>
  </si>
  <si>
    <t>EMI_per_household.kgCO2.LU.Res.HHnew.Thermal.SH.DistrHeat.WH.DistrHeat.Solar.Solar</t>
  </si>
  <si>
    <t>EMI_per_household.kgCO2.LU.Res.HHnew.Thermal.SH.DistrHeat.WH.Elc.NoSolar.Elec</t>
  </si>
  <si>
    <t>EMI_per_household.kgCO2.LU.Res.HHnew.Thermal.SH.DistrHeat.WH.Elc.Solar</t>
  </si>
  <si>
    <t>EMI_per_household.kgCO2.LU.Res.HHnew.Thermal.SH.DistrHeat.WH.Elc.Solar.Elec</t>
  </si>
  <si>
    <t>EMI_per_household.kgCO2.LU.Res.HHnew.Thermal.SH.DistrHeat.WH.Elc.Solar.Solar</t>
  </si>
  <si>
    <t>EMI_per_household.kgCO2.LU.Res.HHnew.Thermal.SH.DistrHeat.CO</t>
  </si>
  <si>
    <t>EMI_per_household.kgCO2.LU.Res.HHnew.Thermal.SH.DistrHeat.CO.LPG.LPG</t>
  </si>
  <si>
    <t>EMI_per_household.kgCO2.LU.Res.HHnew.Thermal.SH.DistrHeat.CO.Elc.Elec</t>
  </si>
  <si>
    <t>EMI_per_household.kgCO2.LU.Res.HHnew.Thermal.SH.AdvElc</t>
  </si>
  <si>
    <t>EMI_per_household.kgCO2.LU.Res.HHnew.Thermal.SH.AdvElc.SH</t>
  </si>
  <si>
    <t>EMI_per_household.kgCO2.LU.Res.HHnew.Thermal.SH.AdvElc.SH.Elec</t>
  </si>
  <si>
    <t>EMI_per_household.kgCO2.LU.Res.HHnew.Thermal.SH.AdvElc.SC</t>
  </si>
  <si>
    <t>EMI_per_household.kgCO2.LU.Res.HHnew.Thermal.SH.AdvElc.SC.AC.Elec</t>
  </si>
  <si>
    <t>EMI_per_household.kgCO2.LU.Res.HHnew.Thermal.SH.AdvElc.WH</t>
  </si>
  <si>
    <t>EMI_per_household.kgCO2.LU.Res.HHnew.Thermal.SH.AdvElc.WH.LPG.NoSolar.LPG</t>
  </si>
  <si>
    <t>EMI_per_household.kgCO2.LU.Res.HHnew.Thermal.SH.AdvElc.WH.LPG.Solar</t>
  </si>
  <si>
    <t>EMI_per_household.kgCO2.LU.Res.HHnew.Thermal.SH.AdvElc.WH.LPG.Solar.LPG</t>
  </si>
  <si>
    <t>EMI_per_household.kgCO2.LU.Res.HHnew.Thermal.SH.AdvElc.WH.LPG.Solar.Solar</t>
  </si>
  <si>
    <t>EMI_per_household.kgCO2.LU.Res.HHnew.Thermal.SH.AdvElc.WH.Elc.NoSolar.Elec</t>
  </si>
  <si>
    <t>EMI_per_household.kgCO2.LU.Res.HHnew.Thermal.SH.AdvElc.WH.Elc.Solar</t>
  </si>
  <si>
    <t>EMI_per_household.kgCO2.LU.Res.HHnew.Thermal.SH.AdvElc.WH.Elc.Solar.Elec</t>
  </si>
  <si>
    <t>EMI_per_household.kgCO2.LU.Res.HHnew.Thermal.SH.AdvElc.WH.Elc.Solar.Solar</t>
  </si>
  <si>
    <t>EMI_per_household.kgCO2.LU.Res.HHnew.Thermal.SH.AdvElc.CO</t>
  </si>
  <si>
    <t>EMI_per_household.kgCO2.LU.Res.HHnew.Thermal.SH.AdvElc.CO.LPG.LPG</t>
  </si>
  <si>
    <t>EMI_per_household.kgCO2.LU.Res.HHnew.Thermal.SH.AdvElc.CO.Elc.Elec</t>
  </si>
  <si>
    <t>EMI_per_household.kgCO2.LU.Res.HHnew.Thermal.SH.ConvElc</t>
  </si>
  <si>
    <t>EMI_per_household.kgCO2.LU.Res.HHnew.Thermal.SH.ConvElc.SH</t>
  </si>
  <si>
    <t>EMI_per_household.kgCO2.LU.Res.HHnew.Thermal.SH.ConvElc.SH.Elec</t>
  </si>
  <si>
    <t>EMI_per_household.kgCO2.LU.Res.HHnew.Thermal.SH.ConvElc.SC</t>
  </si>
  <si>
    <t>EMI_per_household.kgCO2.LU.Res.HHnew.Thermal.SH.ConvElc.SC.AC.Elec</t>
  </si>
  <si>
    <t>EMI_per_household.kgCO2.LU.Res.HHnew.Thermal.SH.ConvElc.WH</t>
  </si>
  <si>
    <t>EMI_per_household.kgCO2.LU.Res.HHnew.Thermal.SH.ConvElc.WH.LPG.NoSolar.LPG</t>
  </si>
  <si>
    <t>EMI_per_household.kgCO2.LU.Res.HHnew.Thermal.SH.ConvElc.WH.LPG.Solar</t>
  </si>
  <si>
    <t>EMI_per_household.kgCO2.LU.Res.HHnew.Thermal.SH.ConvElc.WH.LPG.Solar.LPG</t>
  </si>
  <si>
    <t>EMI_per_household.kgCO2.LU.Res.HHnew.Thermal.SH.ConvElc.WH.LPG.Solar.Solar</t>
  </si>
  <si>
    <t>EMI_per_household.kgCO2.LU.Res.HHnew.Thermal.SH.ConvElc.WH.Elc.NoSolar.Elec</t>
  </si>
  <si>
    <t>EMI_per_household.kgCO2.LU.Res.HHnew.Thermal.SH.ConvElc.WH.Elc.Solar</t>
  </si>
  <si>
    <t>EMI_per_household.kgCO2.LU.Res.HHnew.Thermal.SH.ConvElc.WH.Elc.Solar.Elec</t>
  </si>
  <si>
    <t>EMI_per_household.kgCO2.LU.Res.HHnew.Thermal.SH.ConvElc.WH.Elc.Solar.Solar</t>
  </si>
  <si>
    <t>EMI_per_household.kgCO2.LU.Res.HHnew.Thermal.SH.ConvElc.CO</t>
  </si>
  <si>
    <t>EMI_per_household.kgCO2.LU.Res.HHnew.Thermal.SH.ConvElc.CO.LPG.LPG</t>
  </si>
  <si>
    <t>EMI_per_household.kgCO2.LU.Res.HHnew.Thermal.SH.ConvElc.CO.Elc.Elec</t>
  </si>
  <si>
    <t>LU - Final energy consumption of new and renovated households per surface area (detailed structure)</t>
  </si>
  <si>
    <t>FEC_per_sqm.kWh.LU.Res.HHnew.Thermal.SH.Solids</t>
  </si>
  <si>
    <t>FEC_per_sqm.kWh.LU.Res.HHnew.Thermal.SH.Solids.SH</t>
  </si>
  <si>
    <t>FEC_per_sqm.kWh.LU.Res.HHnew.Thermal.SH.Solids.SH.Solids</t>
  </si>
  <si>
    <t>FEC_per_sqm.kWh.LU.Res.HHnew.Thermal.SH.Solids.SH.Elec</t>
  </si>
  <si>
    <t>FEC_per_sqm.kWh.LU.Res.HHnew.Thermal.SH.Solids.SC</t>
  </si>
  <si>
    <t>FEC_per_sqm.kWh.LU.Res.HHnew.Thermal.SH.Solids.SC.AC.Elec</t>
  </si>
  <si>
    <t>FEC_per_sqm.kWh.LU.Res.HHnew.Thermal.SH.Solids.WH</t>
  </si>
  <si>
    <t>FEC_per_sqm.kWh.LU.Res.HHnew.Thermal.SH.Solids.WH.Solids.NoSolar.Solids</t>
  </si>
  <si>
    <t>FEC_per_sqm.kWh.LU.Res.HHnew.Thermal.SH.Solids.WH.LPG.NoSolar.LPG</t>
  </si>
  <si>
    <t>FEC_per_sqm.kWh.LU.Res.HHnew.Thermal.SH.Solids.WH.LPG.Solar</t>
  </si>
  <si>
    <t>FEC_per_sqm.kWh.LU.Res.HHnew.Thermal.SH.Solids.WH.LPG.Solar.LPG</t>
  </si>
  <si>
    <t>FEC_per_sqm.kWh.LU.Res.HHnew.Thermal.SH.Solids.WH.LPG.Solar.Solar</t>
  </si>
  <si>
    <t>FEC_per_sqm.kWh.LU.Res.HHnew.Thermal.SH.Solids.WH.Elc.NoSolar.Elec</t>
  </si>
  <si>
    <t>FEC_per_sqm.kWh.LU.Res.HHnew.Thermal.SH.Solids.WH.Elc.Solar</t>
  </si>
  <si>
    <t>FEC_per_sqm.kWh.LU.Res.HHnew.Thermal.SH.Solids.WH.Elc.Solar.Elec</t>
  </si>
  <si>
    <t>FEC_per_sqm.kWh.LU.Res.HHnew.Thermal.SH.Solids.WH.Elc.Solar.Solar</t>
  </si>
  <si>
    <t>FEC_per_sqm.kWh.LU.Res.HHnew.Thermal.SH.Solids.CO</t>
  </si>
  <si>
    <t>FEC_per_sqm.kWh.LU.Res.HHnew.Thermal.SH.Solids.CO.Solids.Solids</t>
  </si>
  <si>
    <t>FEC_per_sqm.kWh.LU.Res.HHnew.Thermal.SH.Solids.CO.LPG.LPG</t>
  </si>
  <si>
    <t>FEC_per_sqm.kWh.LU.Res.HHnew.Thermal.SH.Solids.CO.Elc.Elec</t>
  </si>
  <si>
    <t>FEC_per_sqm.kWh.LU.Res.HHnew.Thermal.SH.LPG</t>
  </si>
  <si>
    <t>FEC_per_sqm.kWh.LU.Res.HHnew.Thermal.SH.LPG.SH</t>
  </si>
  <si>
    <t>FEC_per_sqm.kWh.LU.Res.HHnew.Thermal.SH.LPG.SH.LPG</t>
  </si>
  <si>
    <t>FEC_per_sqm.kWh.LU.Res.HHnew.Thermal.SH.LPG.SH.Elec</t>
  </si>
  <si>
    <t>FEC_per_sqm.kWh.LU.Res.HHnew.Thermal.SH.LPG.SC</t>
  </si>
  <si>
    <t>FEC_per_sqm.kWh.LU.Res.HHnew.Thermal.SH.LPG.SC.AC.Elec</t>
  </si>
  <si>
    <t>FEC_per_sqm.kWh.LU.Res.HHnew.Thermal.SH.LPG.WH</t>
  </si>
  <si>
    <t>FEC_per_sqm.kWh.LU.Res.HHnew.Thermal.SH.LPG.WH.LPG.NoSolar.LPG</t>
  </si>
  <si>
    <t>FEC_per_sqm.kWh.LU.Res.HHnew.Thermal.SH.LPG.WH.LPG.Solar</t>
  </si>
  <si>
    <t>FEC_per_sqm.kWh.LU.Res.HHnew.Thermal.SH.LPG.WH.LPG.Solar.LPG</t>
  </si>
  <si>
    <t>FEC_per_sqm.kWh.LU.Res.HHnew.Thermal.SH.LPG.WH.LPG.Solar.Solar</t>
  </si>
  <si>
    <t>FEC_per_sqm.kWh.LU.Res.HHnew.Thermal.SH.LPG.WH.Elc.NoSolar.Elec</t>
  </si>
  <si>
    <t>FEC_per_sqm.kWh.LU.Res.HHnew.Thermal.SH.LPG.WH.Elc.Solar</t>
  </si>
  <si>
    <t>FEC_per_sqm.kWh.LU.Res.HHnew.Thermal.SH.LPG.WH.Elc.Solar.Elec</t>
  </si>
  <si>
    <t>FEC_per_sqm.kWh.LU.Res.HHnew.Thermal.SH.LPG.WH.Elc.Solar.Solar</t>
  </si>
  <si>
    <t>FEC_per_sqm.kWh.LU.Res.HHnew.Thermal.SH.LPG.CO</t>
  </si>
  <si>
    <t>FEC_per_sqm.kWh.LU.Res.HHnew.Thermal.SH.LPG.CO.LPG.LPG</t>
  </si>
  <si>
    <t>FEC_per_sqm.kWh.LU.Res.HHnew.Thermal.SH.LPG.CO.Elc.Elec</t>
  </si>
  <si>
    <t>FEC_per_sqm.kWh.LU.Res.HHnew.Thermal.SH.Oil</t>
  </si>
  <si>
    <t>FEC_per_sqm.kWh.LU.Res.HHnew.Thermal.SH.Oil.SH</t>
  </si>
  <si>
    <t>FEC_per_sqm.kWh.LU.Res.HHnew.Thermal.SH.Oil.SH.Oil</t>
  </si>
  <si>
    <t>FEC_per_sqm.kWh.LU.Res.HHnew.Thermal.SH.Oil.SH.Elec</t>
  </si>
  <si>
    <t>FEC_per_sqm.kWh.LU.Res.HHnew.Thermal.SH.Oil.SC</t>
  </si>
  <si>
    <t>FEC_per_sqm.kWh.LU.Res.HHnew.Thermal.SH.Oil.SC.AC.Elec</t>
  </si>
  <si>
    <t>FEC_per_sqm.kWh.LU.Res.HHnew.Thermal.SH.Oil.WH</t>
  </si>
  <si>
    <t>FEC_per_sqm.kWh.LU.Res.HHnew.Thermal.SH.Oil.WH.Oil.NoSolar.Oil</t>
  </si>
  <si>
    <t>FEC_per_sqm.kWh.LU.Res.HHnew.Thermal.SH.Oil.WH.Oil.Solar</t>
  </si>
  <si>
    <t>FEC_per_sqm.kWh.LU.Res.HHnew.Thermal.SH.Oil.WH.Oil.Solar.Oil</t>
  </si>
  <si>
    <t>FEC_per_sqm.kWh.LU.Res.HHnew.Thermal.SH.Oil.WH.Oil.Solar.Solar</t>
  </si>
  <si>
    <t>FEC_per_sqm.kWh.LU.Res.HHnew.Thermal.SH.Oil.WH.Elc.NoSolar.Elec</t>
  </si>
  <si>
    <t>FEC_per_sqm.kWh.LU.Res.HHnew.Thermal.SH.Oil.WH.Elc.Solar</t>
  </si>
  <si>
    <t>FEC_per_sqm.kWh.LU.Res.HHnew.Thermal.SH.Oil.WH.Elc.Solar.Elec</t>
  </si>
  <si>
    <t>FEC_per_sqm.kWh.LU.Res.HHnew.Thermal.SH.Oil.WH.Elc.Solar.Solar</t>
  </si>
  <si>
    <t>FEC_per_sqm.kWh.LU.Res.HHnew.Thermal.SH.Oil.CO</t>
  </si>
  <si>
    <t>FEC_per_sqm.kWh.LU.Res.HHnew.Thermal.SH.Oil.CO.LPG.LPG</t>
  </si>
  <si>
    <t>FEC_per_sqm.kWh.LU.Res.HHnew.Thermal.SH.Oil.CO.Elc.Elec</t>
  </si>
  <si>
    <t>FEC_per_sqm.kWh.LU.Res.HHnew.Thermal.SH.Gas</t>
  </si>
  <si>
    <t>FEC_per_sqm.kWh.LU.Res.HHnew.Thermal.SH.Gas.SH</t>
  </si>
  <si>
    <t>FEC_per_sqm.kWh.LU.Res.HHnew.Thermal.SH.Gas.SH.Gas</t>
  </si>
  <si>
    <t>FEC_per_sqm.kWh.LU.Res.HHnew.Thermal.SH.Gas.SH.Elec</t>
  </si>
  <si>
    <t>FEC_per_sqm.kWh.LU.Res.HHnew.Thermal.SH.Gas.SC</t>
  </si>
  <si>
    <t>FEC_per_sqm.kWh.LU.Res.HHnew.Thermal.SH.Gas.SC.AC.Elec</t>
  </si>
  <si>
    <t>FEC_per_sqm.kWh.LU.Res.HHnew.Thermal.SH.Gas.WH</t>
  </si>
  <si>
    <t>FEC_per_sqm.kWh.LU.Res.HHnew.Thermal.SH.Gas.WH.Gas.NoSolar.Gas</t>
  </si>
  <si>
    <t>FEC_per_sqm.kWh.LU.Res.HHnew.Thermal.SH.Gas.WH.Gas.Solar</t>
  </si>
  <si>
    <t>FEC_per_sqm.kWh.LU.Res.HHnew.Thermal.SH.Gas.WH.Gas.Solar.Gas</t>
  </si>
  <si>
    <t>FEC_per_sqm.kWh.LU.Res.HHnew.Thermal.SH.Gas.WH.Gas.Solar.Solar</t>
  </si>
  <si>
    <t>FEC_per_sqm.kWh.LU.Res.HHnew.Thermal.SH.Gas.WH.Elc.NoSolar.Elec</t>
  </si>
  <si>
    <t>FEC_per_sqm.kWh.LU.Res.HHnew.Thermal.SH.Gas.WH.Elc.Solar</t>
  </si>
  <si>
    <t>FEC_per_sqm.kWh.LU.Res.HHnew.Thermal.SH.Gas.WH.Elc.Solar.Elec</t>
  </si>
  <si>
    <t>FEC_per_sqm.kWh.LU.Res.HHnew.Thermal.SH.Gas.WH.Elc.Solar.Solar</t>
  </si>
  <si>
    <t>FEC_per_sqm.kWh.LU.Res.HHnew.Thermal.SH.Gas.CO</t>
  </si>
  <si>
    <t>FEC_per_sqm.kWh.LU.Res.HHnew.Thermal.SH.Gas.CO.Gas.Gas</t>
  </si>
  <si>
    <t>FEC_per_sqm.kWh.LU.Res.HHnew.Thermal.SH.Gas.CO.Elc.Elec</t>
  </si>
  <si>
    <t>FEC_per_sqm.kWh.LU.Res.HHnew.Thermal.SH.Biomass</t>
  </si>
  <si>
    <t>FEC_per_sqm.kWh.LU.Res.HHnew.Thermal.SH.Biomass.SH</t>
  </si>
  <si>
    <t>FEC_per_sqm.kWh.LU.Res.HHnew.Thermal.SH.Biomass.SH.Biomass</t>
  </si>
  <si>
    <t>FEC_per_sqm.kWh.LU.Res.HHnew.Thermal.SH.Biomass.SH.Elec</t>
  </si>
  <si>
    <t>FEC_per_sqm.kWh.LU.Res.HHnew.Thermal.SH.Biomass.SC</t>
  </si>
  <si>
    <t>FEC_per_sqm.kWh.LU.Res.HHnew.Thermal.SH.Biomass.SC.AC.Elec</t>
  </si>
  <si>
    <t>FEC_per_sqm.kWh.LU.Res.HHnew.Thermal.SH.Biomass.WH</t>
  </si>
  <si>
    <t>FEC_per_sqm.kWh.LU.Res.HHnew.Thermal.SH.Biomass.WH.Biomass.NoSolar.Biomass</t>
  </si>
  <si>
    <t>FEC_per_sqm.kWh.LU.Res.HHnew.Thermal.SH.Biomass.WH.Biomass.Solar</t>
  </si>
  <si>
    <t>FEC_per_sqm.kWh.LU.Res.HHnew.Thermal.SH.Biomass.WH.Biomass.Solar.Biomass</t>
  </si>
  <si>
    <t>FEC_per_sqm.kWh.LU.Res.HHnew.Thermal.SH.Biomass.WH.Biomass.Solar.Solar</t>
  </si>
  <si>
    <t>FEC_per_sqm.kWh.LU.Res.HHnew.Thermal.SH.Biomass.WH.LPG.NoSolar.LPG</t>
  </si>
  <si>
    <t>FEC_per_sqm.kWh.LU.Res.HHnew.Thermal.SH.Biomass.WH.LPG.Solar</t>
  </si>
  <si>
    <t>FEC_per_sqm.kWh.LU.Res.HHnew.Thermal.SH.Biomass.WH.LPG.Solar.LPG</t>
  </si>
  <si>
    <t>FEC_per_sqm.kWh.LU.Res.HHnew.Thermal.SH.Biomass.WH.LPG.Solar.Solar</t>
  </si>
  <si>
    <t>FEC_per_sqm.kWh.LU.Res.HHnew.Thermal.SH.Biomass.WH.Elc.NoSolar.Elec</t>
  </si>
  <si>
    <t>FEC_per_sqm.kWh.LU.Res.HHnew.Thermal.SH.Biomass.WH.Elc.Solar</t>
  </si>
  <si>
    <t>FEC_per_sqm.kWh.LU.Res.HHnew.Thermal.SH.Biomass.WH.Elc.Solar.Elec</t>
  </si>
  <si>
    <t>FEC_per_sqm.kWh.LU.Res.HHnew.Thermal.SH.Biomass.WH.Elc.Solar.Solar</t>
  </si>
  <si>
    <t>FEC_per_sqm.kWh.LU.Res.HHnew.Thermal.SH.Biomass.CO</t>
  </si>
  <si>
    <t>FEC_per_sqm.kWh.LU.Res.HHnew.Thermal.SH.Biomass.CO.Biomass.Biomass</t>
  </si>
  <si>
    <t>FEC_per_sqm.kWh.LU.Res.HHnew.Thermal.SH.Biomass.CO.LPG.LPG</t>
  </si>
  <si>
    <t>FEC_per_sqm.kWh.LU.Res.HHnew.Thermal.SH.Biomass.CO.Elc.Elec</t>
  </si>
  <si>
    <t>FEC_per_sqm.kWh.LU.Res.HHnew.Thermal.SH.Geo</t>
  </si>
  <si>
    <t>FEC_per_sqm.kWh.LU.Res.HHnew.Thermal.SH.Geo.SH</t>
  </si>
  <si>
    <t>FEC_per_sqm.kWh.LU.Res.HHnew.Thermal.SH.Geo.SH.Geo</t>
  </si>
  <si>
    <t>FEC_per_sqm.kWh.LU.Res.HHnew.Thermal.SH.Geo.SH.Elec</t>
  </si>
  <si>
    <t>FEC_per_sqm.kWh.LU.Res.HHnew.Thermal.SH.Geo.SC</t>
  </si>
  <si>
    <t>FEC_per_sqm.kWh.LU.Res.HHnew.Thermal.SH.Geo.SC.AC.Elec</t>
  </si>
  <si>
    <t>FEC_per_sqm.kWh.LU.Res.HHnew.Thermal.SH.Geo.WH</t>
  </si>
  <si>
    <t>FEC_per_sqm.kWh.LU.Res.HHnew.Thermal.SH.Geo.WH.Geo.NoSolar.Geo</t>
  </si>
  <si>
    <t>FEC_per_sqm.kWh.LU.Res.HHnew.Thermal.SH.Geo.WH.Geo.Solar</t>
  </si>
  <si>
    <t>FEC_per_sqm.kWh.LU.Res.HHnew.Thermal.SH.Geo.WH.Geo.Solar.Geo</t>
  </si>
  <si>
    <t>FEC_per_sqm.kWh.LU.Res.HHnew.Thermal.SH.Geo.WH.Geo.Solar.Solar</t>
  </si>
  <si>
    <t>FEC_per_sqm.kWh.LU.Res.HHnew.Thermal.SH.Geo.WH.Elc.NoSolar.Elec</t>
  </si>
  <si>
    <t>FEC_per_sqm.kWh.LU.Res.HHnew.Thermal.SH.Geo.WH.Elc.Solar</t>
  </si>
  <si>
    <t>FEC_per_sqm.kWh.LU.Res.HHnew.Thermal.SH.Geo.WH.Elc.Solar.Elec</t>
  </si>
  <si>
    <t>FEC_per_sqm.kWh.LU.Res.HHnew.Thermal.SH.Geo.WH.Elc.Solar.Solar</t>
  </si>
  <si>
    <t>FEC_per_sqm.kWh.LU.Res.HHnew.Thermal.SH.Geo.CO</t>
  </si>
  <si>
    <t>FEC_per_sqm.kWh.LU.Res.HHnew.Thermal.SH.Geo.CO.LPG.LPG</t>
  </si>
  <si>
    <t>FEC_per_sqm.kWh.LU.Res.HHnew.Thermal.SH.Geo.CO.Elc.Elec</t>
  </si>
  <si>
    <t>FEC_per_sqm.kWh.LU.Res.HHnew.Thermal.SH.DistrHeat</t>
  </si>
  <si>
    <t>FEC_per_sqm.kWh.LU.Res.HHnew.Thermal.SH.DistrHeat.SH</t>
  </si>
  <si>
    <t>FEC_per_sqm.kWh.LU.Res.HHnew.Thermal.SH.DistrHeat.SH.Steam_Distr</t>
  </si>
  <si>
    <t>FEC_per_sqm.kWh.LU.Res.HHnew.Thermal.SH.DistrHeat.SH.Elec</t>
  </si>
  <si>
    <t>FEC_per_sqm.kWh.LU.Res.HHnew.Thermal.SH.DistrHeat.SC</t>
  </si>
  <si>
    <t>FEC_per_sqm.kWh.LU.Res.HHnew.Thermal.SH.DistrHeat.SC.AC.Elec</t>
  </si>
  <si>
    <t>FEC_per_sqm.kWh.LU.Res.HHnew.Thermal.SH.DistrHeat.WH</t>
  </si>
  <si>
    <t>FEC_per_sqm.kWh.LU.Res.HHnew.Thermal.SH.DistrHeat.WH.DistrHeat.NoSolar.Steam_Distr</t>
  </si>
  <si>
    <t>FEC_per_sqm.kWh.LU.Res.HHnew.Thermal.SH.DistrHeat.WH.DistrHeat.Solar</t>
  </si>
  <si>
    <t>FEC_per_sqm.kWh.LU.Res.HHnew.Thermal.SH.DistrHeat.WH.DistrHeat.Solar.Steam_Distr</t>
  </si>
  <si>
    <t>FEC_per_sqm.kWh.LU.Res.HHnew.Thermal.SH.DistrHeat.WH.DistrHeat.Solar.Solar</t>
  </si>
  <si>
    <t>FEC_per_sqm.kWh.LU.Res.HHnew.Thermal.SH.DistrHeat.WH.Elc.NoSolar.Elec</t>
  </si>
  <si>
    <t>FEC_per_sqm.kWh.LU.Res.HHnew.Thermal.SH.DistrHeat.WH.Elc.Solar</t>
  </si>
  <si>
    <t>FEC_per_sqm.kWh.LU.Res.HHnew.Thermal.SH.DistrHeat.WH.Elc.Solar.Elec</t>
  </si>
  <si>
    <t>FEC_per_sqm.kWh.LU.Res.HHnew.Thermal.SH.DistrHeat.WH.Elc.Solar.Solar</t>
  </si>
  <si>
    <t>FEC_per_sqm.kWh.LU.Res.HHnew.Thermal.SH.DistrHeat.CO</t>
  </si>
  <si>
    <t>FEC_per_sqm.kWh.LU.Res.HHnew.Thermal.SH.DistrHeat.CO.LPG.LPG</t>
  </si>
  <si>
    <t>FEC_per_sqm.kWh.LU.Res.HHnew.Thermal.SH.DistrHeat.CO.Elc.Elec</t>
  </si>
  <si>
    <t>FEC_per_sqm.kWh.LU.Res.HHnew.Thermal.SH.AdvElc</t>
  </si>
  <si>
    <t>FEC_per_sqm.kWh.LU.Res.HHnew.Thermal.SH.AdvElc.SH</t>
  </si>
  <si>
    <t>FEC_per_sqm.kWh.LU.Res.HHnew.Thermal.SH.AdvElc.SH.Elec</t>
  </si>
  <si>
    <t>FEC_per_sqm.kWh.LU.Res.HHnew.Thermal.SH.AdvElc.SC</t>
  </si>
  <si>
    <t>FEC_per_sqm.kWh.LU.Res.HHnew.Thermal.SH.AdvElc.SC.AC.Elec</t>
  </si>
  <si>
    <t>FEC_per_sqm.kWh.LU.Res.HHnew.Thermal.SH.AdvElc.WH</t>
  </si>
  <si>
    <t>FEC_per_sqm.kWh.LU.Res.HHnew.Thermal.SH.AdvElc.WH.LPG.NoSolar.LPG</t>
  </si>
  <si>
    <t>FEC_per_sqm.kWh.LU.Res.HHnew.Thermal.SH.AdvElc.WH.LPG.Solar</t>
  </si>
  <si>
    <t>FEC_per_sqm.kWh.LU.Res.HHnew.Thermal.SH.AdvElc.WH.LPG.Solar.LPG</t>
  </si>
  <si>
    <t>FEC_per_sqm.kWh.LU.Res.HHnew.Thermal.SH.AdvElc.WH.LPG.Solar.Solar</t>
  </si>
  <si>
    <t>FEC_per_sqm.kWh.LU.Res.HHnew.Thermal.SH.AdvElc.WH.Elc.NoSolar.Elec</t>
  </si>
  <si>
    <t>FEC_per_sqm.kWh.LU.Res.HHnew.Thermal.SH.AdvElc.WH.Elc.Solar</t>
  </si>
  <si>
    <t>FEC_per_sqm.kWh.LU.Res.HHnew.Thermal.SH.AdvElc.WH.Elc.Solar.Elec</t>
  </si>
  <si>
    <t>FEC_per_sqm.kWh.LU.Res.HHnew.Thermal.SH.AdvElc.WH.Elc.Solar.Solar</t>
  </si>
  <si>
    <t>FEC_per_sqm.kWh.LU.Res.HHnew.Thermal.SH.AdvElc.CO</t>
  </si>
  <si>
    <t>FEC_per_sqm.kWh.LU.Res.HHnew.Thermal.SH.AdvElc.CO.LPG.LPG</t>
  </si>
  <si>
    <t>FEC_per_sqm.kWh.LU.Res.HHnew.Thermal.SH.AdvElc.CO.Elc.Elec</t>
  </si>
  <si>
    <t>FEC_per_sqm.kWh.LU.Res.HHnew.Thermal.SH.ConvElc</t>
  </si>
  <si>
    <t>FEC_per_sqm.kWh.LU.Res.HHnew.Thermal.SH.ConvElc.SH</t>
  </si>
  <si>
    <t>FEC_per_sqm.kWh.LU.Res.HHnew.Thermal.SH.ConvElc.SH.Elec</t>
  </si>
  <si>
    <t>FEC_per_sqm.kWh.LU.Res.HHnew.Thermal.SH.ConvElc.SC</t>
  </si>
  <si>
    <t>FEC_per_sqm.kWh.LU.Res.HHnew.Thermal.SH.ConvElc.SC.AC.Elec</t>
  </si>
  <si>
    <t>FEC_per_sqm.kWh.LU.Res.HHnew.Thermal.SH.ConvElc.WH</t>
  </si>
  <si>
    <t>FEC_per_sqm.kWh.LU.Res.HHnew.Thermal.SH.ConvElc.WH.LPG.NoSolar.LPG</t>
  </si>
  <si>
    <t>FEC_per_sqm.kWh.LU.Res.HHnew.Thermal.SH.ConvElc.WH.LPG.Solar</t>
  </si>
  <si>
    <t>FEC_per_sqm.kWh.LU.Res.HHnew.Thermal.SH.ConvElc.WH.LPG.Solar.LPG</t>
  </si>
  <si>
    <t>FEC_per_sqm.kWh.LU.Res.HHnew.Thermal.SH.ConvElc.WH.LPG.Solar.Solar</t>
  </si>
  <si>
    <t>FEC_per_sqm.kWh.LU.Res.HHnew.Thermal.SH.ConvElc.WH.Elc.NoSolar.Elec</t>
  </si>
  <si>
    <t>FEC_per_sqm.kWh.LU.Res.HHnew.Thermal.SH.ConvElc.WH.Elc.Solar</t>
  </si>
  <si>
    <t>FEC_per_sqm.kWh.LU.Res.HHnew.Thermal.SH.ConvElc.WH.Elc.Solar.Elec</t>
  </si>
  <si>
    <t>FEC_per_sqm.kWh.LU.Res.HHnew.Thermal.SH.ConvElc.WH.Elc.Solar.Solar</t>
  </si>
  <si>
    <t>FEC_per_sqm.kWh.LU.Res.HHnew.Thermal.SH.ConvElc.CO</t>
  </si>
  <si>
    <t>FEC_per_sqm.kWh.LU.Res.HHnew.Thermal.SH.ConvElc.CO.LPG.LPG</t>
  </si>
  <si>
    <t>FEC_per_sqm.kWh.LU.Res.HHnew.Thermal.SH.ConvElc.CO.Elc.Elec</t>
  </si>
  <si>
    <t>LU - Thermal energy service of new and renovated households per surface area (detailed structure)</t>
  </si>
  <si>
    <t>TES_per_sqm.kWh.LU.Res.HHnew.Thermal.SH.Solids</t>
  </si>
  <si>
    <t>TES_per_sqm.kWh.LU.Res.HHnew.Thermal.SH.Solids.SH</t>
  </si>
  <si>
    <t>TES_per_sqm.kWh.LU.Res.HHnew.Thermal.SH.Solids.SH.Solids</t>
  </si>
  <si>
    <t>TES_per_sqm.kWh.LU.Res.HHnew.Thermal.SH.Solids.SH.Elec</t>
  </si>
  <si>
    <t>TES_per_sqm.kWh.LU.Res.HHnew.Thermal.SH.Solids.SC</t>
  </si>
  <si>
    <t>TES_per_sqm.kWh.LU.Res.HHnew.Thermal.SH.Solids.SC.AC.Elec</t>
  </si>
  <si>
    <t>TES_per_sqm.kWh.LU.Res.HHnew.Thermal.SH.Solids.WH</t>
  </si>
  <si>
    <t>TES_per_sqm.kWh.LU.Res.HHnew.Thermal.SH.Solids.WH.Solids.NoSolar.Solids</t>
  </si>
  <si>
    <t>TES_per_sqm.kWh.LU.Res.HHnew.Thermal.SH.Solids.WH.LPG.NoSolar.LPG</t>
  </si>
  <si>
    <t>TES_per_sqm.kWh.LU.Res.HHnew.Thermal.SH.Solids.WH.LPG.Solar</t>
  </si>
  <si>
    <t>TES_per_sqm.kWh.LU.Res.HHnew.Thermal.SH.Solids.WH.LPG.Solar.LPG</t>
  </si>
  <si>
    <t>TES_per_sqm.kWh.LU.Res.HHnew.Thermal.SH.Solids.WH.LPG.Solar.Solar</t>
  </si>
  <si>
    <t>TES_per_sqm.kWh.LU.Res.HHnew.Thermal.SH.Solids.WH.Elc.NoSolar.Elec</t>
  </si>
  <si>
    <t>TES_per_sqm.kWh.LU.Res.HHnew.Thermal.SH.Solids.WH.Elc.Solar</t>
  </si>
  <si>
    <t>TES_per_sqm.kWh.LU.Res.HHnew.Thermal.SH.Solids.WH.Elc.Solar.Elec</t>
  </si>
  <si>
    <t>TES_per_sqm.kWh.LU.Res.HHnew.Thermal.SH.Solids.WH.Elc.Solar.Solar</t>
  </si>
  <si>
    <t>TES_per_sqm.kWh.LU.Res.HHnew.Thermal.SH.Solids.CO</t>
  </si>
  <si>
    <t>TES_per_sqm.kWh.LU.Res.HHnew.Thermal.SH.Solids.CO.Solids.Solids</t>
  </si>
  <si>
    <t>TES_per_sqm.kWh.LU.Res.HHnew.Thermal.SH.Solids.CO.LPG.LPG</t>
  </si>
  <si>
    <t>TES_per_sqm.kWh.LU.Res.HHnew.Thermal.SH.Solids.CO.Elc.Elec</t>
  </si>
  <si>
    <t>TES_per_sqm.kWh.LU.Res.HHnew.Thermal.SH.LPG</t>
  </si>
  <si>
    <t>TES_per_sqm.kWh.LU.Res.HHnew.Thermal.SH.LPG.SH</t>
  </si>
  <si>
    <t>TES_per_sqm.kWh.LU.Res.HHnew.Thermal.SH.LPG.SH.LPG</t>
  </si>
  <si>
    <t>TES_per_sqm.kWh.LU.Res.HHnew.Thermal.SH.LPG.SH.Elec</t>
  </si>
  <si>
    <t>TES_per_sqm.kWh.LU.Res.HHnew.Thermal.SH.LPG.SC</t>
  </si>
  <si>
    <t>TES_per_sqm.kWh.LU.Res.HHnew.Thermal.SH.LPG.SC.AC.Elec</t>
  </si>
  <si>
    <t>TES_per_sqm.kWh.LU.Res.HHnew.Thermal.SH.LPG.WH</t>
  </si>
  <si>
    <t>TES_per_sqm.kWh.LU.Res.HHnew.Thermal.SH.LPG.WH.LPG.NoSolar.LPG</t>
  </si>
  <si>
    <t>TES_per_sqm.kWh.LU.Res.HHnew.Thermal.SH.LPG.WH.LPG.Solar</t>
  </si>
  <si>
    <t>TES_per_sqm.kWh.LU.Res.HHnew.Thermal.SH.LPG.WH.LPG.Solar.LPG</t>
  </si>
  <si>
    <t>TES_per_sqm.kWh.LU.Res.HHnew.Thermal.SH.LPG.WH.LPG.Solar.Solar</t>
  </si>
  <si>
    <t>TES_per_sqm.kWh.LU.Res.HHnew.Thermal.SH.LPG.WH.Elc.NoSolar.Elec</t>
  </si>
  <si>
    <t>TES_per_sqm.kWh.LU.Res.HHnew.Thermal.SH.LPG.WH.Elc.Solar</t>
  </si>
  <si>
    <t>TES_per_sqm.kWh.LU.Res.HHnew.Thermal.SH.LPG.WH.Elc.Solar.Elec</t>
  </si>
  <si>
    <t>TES_per_sqm.kWh.LU.Res.HHnew.Thermal.SH.LPG.WH.Elc.Solar.Solar</t>
  </si>
  <si>
    <t>TES_per_sqm.kWh.LU.Res.HHnew.Thermal.SH.LPG.CO</t>
  </si>
  <si>
    <t>TES_per_sqm.kWh.LU.Res.HHnew.Thermal.SH.LPG.CO.LPG.LPG</t>
  </si>
  <si>
    <t>TES_per_sqm.kWh.LU.Res.HHnew.Thermal.SH.LPG.CO.Elc.Elec</t>
  </si>
  <si>
    <t>TES_per_sqm.kWh.LU.Res.HHnew.Thermal.SH.Oil</t>
  </si>
  <si>
    <t>TES_per_sqm.kWh.LU.Res.HHnew.Thermal.SH.Oil.SH</t>
  </si>
  <si>
    <t>TES_per_sqm.kWh.LU.Res.HHnew.Thermal.SH.Oil.SH.Oil</t>
  </si>
  <si>
    <t>TES_per_sqm.kWh.LU.Res.HHnew.Thermal.SH.Oil.SH.Elec</t>
  </si>
  <si>
    <t>TES_per_sqm.kWh.LU.Res.HHnew.Thermal.SH.Oil.SC</t>
  </si>
  <si>
    <t>TES_per_sqm.kWh.LU.Res.HHnew.Thermal.SH.Oil.SC.AC.Elec</t>
  </si>
  <si>
    <t>TES_per_sqm.kWh.LU.Res.HHnew.Thermal.SH.Oil.WH</t>
  </si>
  <si>
    <t>TES_per_sqm.kWh.LU.Res.HHnew.Thermal.SH.Oil.WH.Oil.NoSolar.Oil</t>
  </si>
  <si>
    <t>TES_per_sqm.kWh.LU.Res.HHnew.Thermal.SH.Oil.WH.Oil.Solar</t>
  </si>
  <si>
    <t>TES_per_sqm.kWh.LU.Res.HHnew.Thermal.SH.Oil.WH.Oil.Solar.Oil</t>
  </si>
  <si>
    <t>TES_per_sqm.kWh.LU.Res.HHnew.Thermal.SH.Oil.WH.Oil.Solar.Solar</t>
  </si>
  <si>
    <t>TES_per_sqm.kWh.LU.Res.HHnew.Thermal.SH.Oil.WH.Elc.NoSolar.Elec</t>
  </si>
  <si>
    <t>TES_per_sqm.kWh.LU.Res.HHnew.Thermal.SH.Oil.WH.Elc.Solar</t>
  </si>
  <si>
    <t>TES_per_sqm.kWh.LU.Res.HHnew.Thermal.SH.Oil.WH.Elc.Solar.Elec</t>
  </si>
  <si>
    <t>TES_per_sqm.kWh.LU.Res.HHnew.Thermal.SH.Oil.WH.Elc.Solar.Solar</t>
  </si>
  <si>
    <t>TES_per_sqm.kWh.LU.Res.HHnew.Thermal.SH.Oil.CO</t>
  </si>
  <si>
    <t>TES_per_sqm.kWh.LU.Res.HHnew.Thermal.SH.Oil.CO.LPG.LPG</t>
  </si>
  <si>
    <t>TES_per_sqm.kWh.LU.Res.HHnew.Thermal.SH.Oil.CO.Elc.Elec</t>
  </si>
  <si>
    <t>TES_per_sqm.kWh.LU.Res.HHnew.Thermal.SH.Gas</t>
  </si>
  <si>
    <t>TES_per_sqm.kWh.LU.Res.HHnew.Thermal.SH.Gas.SH</t>
  </si>
  <si>
    <t>TES_per_sqm.kWh.LU.Res.HHnew.Thermal.SH.Gas.SH.Gas</t>
  </si>
  <si>
    <t>TES_per_sqm.kWh.LU.Res.HHnew.Thermal.SH.Gas.SH.Elec</t>
  </si>
  <si>
    <t>TES_per_sqm.kWh.LU.Res.HHnew.Thermal.SH.Gas.SC</t>
  </si>
  <si>
    <t>TES_per_sqm.kWh.LU.Res.HHnew.Thermal.SH.Gas.SC.AC.Elec</t>
  </si>
  <si>
    <t>TES_per_sqm.kWh.LU.Res.HHnew.Thermal.SH.Gas.WH</t>
  </si>
  <si>
    <t>TES_per_sqm.kWh.LU.Res.HHnew.Thermal.SH.Gas.WH.Gas.NoSolar.Gas</t>
  </si>
  <si>
    <t>TES_per_sqm.kWh.LU.Res.HHnew.Thermal.SH.Gas.WH.Gas.Solar</t>
  </si>
  <si>
    <t>TES_per_sqm.kWh.LU.Res.HHnew.Thermal.SH.Gas.WH.Gas.Solar.Gas</t>
  </si>
  <si>
    <t>TES_per_sqm.kWh.LU.Res.HHnew.Thermal.SH.Gas.WH.Gas.Solar.Solar</t>
  </si>
  <si>
    <t>TES_per_sqm.kWh.LU.Res.HHnew.Thermal.SH.Gas.WH.Elc.NoSolar.Elec</t>
  </si>
  <si>
    <t>TES_per_sqm.kWh.LU.Res.HHnew.Thermal.SH.Gas.WH.Elc.Solar</t>
  </si>
  <si>
    <t>TES_per_sqm.kWh.LU.Res.HHnew.Thermal.SH.Gas.WH.Elc.Solar.Elec</t>
  </si>
  <si>
    <t>TES_per_sqm.kWh.LU.Res.HHnew.Thermal.SH.Gas.WH.Elc.Solar.Solar</t>
  </si>
  <si>
    <t>TES_per_sqm.kWh.LU.Res.HHnew.Thermal.SH.Gas.CO</t>
  </si>
  <si>
    <t>TES_per_sqm.kWh.LU.Res.HHnew.Thermal.SH.Gas.CO.Gas.Gas</t>
  </si>
  <si>
    <t>TES_per_sqm.kWh.LU.Res.HHnew.Thermal.SH.Gas.CO.Elc.Elec</t>
  </si>
  <si>
    <t>TES_per_sqm.kWh.LU.Res.HHnew.Thermal.SH.Biomass</t>
  </si>
  <si>
    <t>TES_per_sqm.kWh.LU.Res.HHnew.Thermal.SH.Biomass.SH</t>
  </si>
  <si>
    <t>TES_per_sqm.kWh.LU.Res.HHnew.Thermal.SH.Biomass.SH.Biomass</t>
  </si>
  <si>
    <t>TES_per_sqm.kWh.LU.Res.HHnew.Thermal.SH.Biomass.SH.Elec</t>
  </si>
  <si>
    <t>TES_per_sqm.kWh.LU.Res.HHnew.Thermal.SH.Biomass.SC</t>
  </si>
  <si>
    <t>TES_per_sqm.kWh.LU.Res.HHnew.Thermal.SH.Biomass.SC.AC.Elec</t>
  </si>
  <si>
    <t>TES_per_sqm.kWh.LU.Res.HHnew.Thermal.SH.Biomass.WH</t>
  </si>
  <si>
    <t>TES_per_sqm.kWh.LU.Res.HHnew.Thermal.SH.Biomass.WH.Biomass.NoSolar.Biomass</t>
  </si>
  <si>
    <t>TES_per_sqm.kWh.LU.Res.HHnew.Thermal.SH.Biomass.WH.Biomass.Solar</t>
  </si>
  <si>
    <t>TES_per_sqm.kWh.LU.Res.HHnew.Thermal.SH.Biomass.WH.Biomass.Solar.Biomass</t>
  </si>
  <si>
    <t>TES_per_sqm.kWh.LU.Res.HHnew.Thermal.SH.Biomass.WH.Biomass.Solar.Solar</t>
  </si>
  <si>
    <t>TES_per_sqm.kWh.LU.Res.HHnew.Thermal.SH.Biomass.WH.LPG.NoSolar.LPG</t>
  </si>
  <si>
    <t>TES_per_sqm.kWh.LU.Res.HHnew.Thermal.SH.Biomass.WH.LPG.Solar</t>
  </si>
  <si>
    <t>TES_per_sqm.kWh.LU.Res.HHnew.Thermal.SH.Biomass.WH.LPG.Solar.LPG</t>
  </si>
  <si>
    <t>TES_per_sqm.kWh.LU.Res.HHnew.Thermal.SH.Biomass.WH.LPG.Solar.Solar</t>
  </si>
  <si>
    <t>TES_per_sqm.kWh.LU.Res.HHnew.Thermal.SH.Biomass.WH.Elc.NoSolar.Elec</t>
  </si>
  <si>
    <t>TES_per_sqm.kWh.LU.Res.HHnew.Thermal.SH.Biomass.WH.Elc.Solar</t>
  </si>
  <si>
    <t>TES_per_sqm.kWh.LU.Res.HHnew.Thermal.SH.Biomass.WH.Elc.Solar.Elec</t>
  </si>
  <si>
    <t>TES_per_sqm.kWh.LU.Res.HHnew.Thermal.SH.Biomass.WH.Elc.Solar.Solar</t>
  </si>
  <si>
    <t>TES_per_sqm.kWh.LU.Res.HHnew.Thermal.SH.Biomass.CO</t>
  </si>
  <si>
    <t>TES_per_sqm.kWh.LU.Res.HHnew.Thermal.SH.Biomass.CO.Biomass.Biomass</t>
  </si>
  <si>
    <t>TES_per_sqm.kWh.LU.Res.HHnew.Thermal.SH.Biomass.CO.LPG.LPG</t>
  </si>
  <si>
    <t>TES_per_sqm.kWh.LU.Res.HHnew.Thermal.SH.Biomass.CO.Elc.Elec</t>
  </si>
  <si>
    <t>TES_per_sqm.kWh.LU.Res.HHnew.Thermal.SH.Geo</t>
  </si>
  <si>
    <t>TES_per_sqm.kWh.LU.Res.HHnew.Thermal.SH.Geo.SH</t>
  </si>
  <si>
    <t>TES_per_sqm.kWh.LU.Res.HHnew.Thermal.SH.Geo.SH.Geo</t>
  </si>
  <si>
    <t>TES_per_sqm.kWh.LU.Res.HHnew.Thermal.SH.Geo.SH.Elec</t>
  </si>
  <si>
    <t>TES_per_sqm.kWh.LU.Res.HHnew.Thermal.SH.Geo.SC</t>
  </si>
  <si>
    <t>TES_per_sqm.kWh.LU.Res.HHnew.Thermal.SH.Geo.SC.AC.Elec</t>
  </si>
  <si>
    <t>TES_per_sqm.kWh.LU.Res.HHnew.Thermal.SH.Geo.WH</t>
  </si>
  <si>
    <t>TES_per_sqm.kWh.LU.Res.HHnew.Thermal.SH.Geo.WH.Geo.NoSolar.Geo</t>
  </si>
  <si>
    <t>TES_per_sqm.kWh.LU.Res.HHnew.Thermal.SH.Geo.WH.Geo.Solar</t>
  </si>
  <si>
    <t>TES_per_sqm.kWh.LU.Res.HHnew.Thermal.SH.Geo.WH.Geo.Solar.Geo</t>
  </si>
  <si>
    <t>TES_per_sqm.kWh.LU.Res.HHnew.Thermal.SH.Geo.WH.Geo.Solar.Solar</t>
  </si>
  <si>
    <t>TES_per_sqm.kWh.LU.Res.HHnew.Thermal.SH.Geo.WH.Elc.NoSolar.Elec</t>
  </si>
  <si>
    <t>TES_per_sqm.kWh.LU.Res.HHnew.Thermal.SH.Geo.WH.Elc.Solar</t>
  </si>
  <si>
    <t>TES_per_sqm.kWh.LU.Res.HHnew.Thermal.SH.Geo.WH.Elc.Solar.Elec</t>
  </si>
  <si>
    <t>TES_per_sqm.kWh.LU.Res.HHnew.Thermal.SH.Geo.WH.Elc.Solar.Solar</t>
  </si>
  <si>
    <t>TES_per_sqm.kWh.LU.Res.HHnew.Thermal.SH.Geo.CO</t>
  </si>
  <si>
    <t>TES_per_sqm.kWh.LU.Res.HHnew.Thermal.SH.Geo.CO.LPG.LPG</t>
  </si>
  <si>
    <t>TES_per_sqm.kWh.LU.Res.HHnew.Thermal.SH.Geo.CO.Elc.Elec</t>
  </si>
  <si>
    <t>TES_per_sqm.kWh.LU.Res.HHnew.Thermal.SH.DistrHeat</t>
  </si>
  <si>
    <t>TES_per_sqm.kWh.LU.Res.HHnew.Thermal.SH.DistrHeat.SH</t>
  </si>
  <si>
    <t>TES_per_sqm.kWh.LU.Res.HHnew.Thermal.SH.DistrHeat.SH.Steam_Distr</t>
  </si>
  <si>
    <t>TES_per_sqm.kWh.LU.Res.HHnew.Thermal.SH.DistrHeat.SH.Elec</t>
  </si>
  <si>
    <t>TES_per_sqm.kWh.LU.Res.HHnew.Thermal.SH.DistrHeat.SC</t>
  </si>
  <si>
    <t>TES_per_sqm.kWh.LU.Res.HHnew.Thermal.SH.DistrHeat.SC.AC.Elec</t>
  </si>
  <si>
    <t>TES_per_sqm.kWh.LU.Res.HHnew.Thermal.SH.DistrHeat.WH</t>
  </si>
  <si>
    <t>TES_per_sqm.kWh.LU.Res.HHnew.Thermal.SH.DistrHeat.WH.DistrHeat.NoSolar.Steam_Distr</t>
  </si>
  <si>
    <t>TES_per_sqm.kWh.LU.Res.HHnew.Thermal.SH.DistrHeat.WH.DistrHeat.Solar</t>
  </si>
  <si>
    <t>TES_per_sqm.kWh.LU.Res.HHnew.Thermal.SH.DistrHeat.WH.DistrHeat.Solar.Steam_Distr</t>
  </si>
  <si>
    <t>TES_per_sqm.kWh.LU.Res.HHnew.Thermal.SH.DistrHeat.WH.DistrHeat.Solar.Solar</t>
  </si>
  <si>
    <t>TES_per_sqm.kWh.LU.Res.HHnew.Thermal.SH.DistrHeat.WH.Elc.NoSolar.Elec</t>
  </si>
  <si>
    <t>TES_per_sqm.kWh.LU.Res.HHnew.Thermal.SH.DistrHeat.WH.Elc.Solar</t>
  </si>
  <si>
    <t>TES_per_sqm.kWh.LU.Res.HHnew.Thermal.SH.DistrHeat.WH.Elc.Solar.Elec</t>
  </si>
  <si>
    <t>TES_per_sqm.kWh.LU.Res.HHnew.Thermal.SH.DistrHeat.WH.Elc.Solar.Solar</t>
  </si>
  <si>
    <t>TES_per_sqm.kWh.LU.Res.HHnew.Thermal.SH.DistrHeat.CO</t>
  </si>
  <si>
    <t>TES_per_sqm.kWh.LU.Res.HHnew.Thermal.SH.DistrHeat.CO.LPG.LPG</t>
  </si>
  <si>
    <t>TES_per_sqm.kWh.LU.Res.HHnew.Thermal.SH.DistrHeat.CO.Elc.Elec</t>
  </si>
  <si>
    <t>TES_per_sqm.kWh.LU.Res.HHnew.Thermal.SH.AdvElc</t>
  </si>
  <si>
    <t>TES_per_sqm.kWh.LU.Res.HHnew.Thermal.SH.AdvElc.SH</t>
  </si>
  <si>
    <t>TES_per_sqm.kWh.LU.Res.HHnew.Thermal.SH.AdvElc.SH.Elec</t>
  </si>
  <si>
    <t>TES_per_sqm.kWh.LU.Res.HHnew.Thermal.SH.AdvElc.SC</t>
  </si>
  <si>
    <t>TES_per_sqm.kWh.LU.Res.HHnew.Thermal.SH.AdvElc.SC.AC.Elec</t>
  </si>
  <si>
    <t>TES_per_sqm.kWh.LU.Res.HHnew.Thermal.SH.AdvElc.WH</t>
  </si>
  <si>
    <t>TES_per_sqm.kWh.LU.Res.HHnew.Thermal.SH.AdvElc.WH.LPG.NoSolar.LPG</t>
  </si>
  <si>
    <t>TES_per_sqm.kWh.LU.Res.HHnew.Thermal.SH.AdvElc.WH.LPG.Solar</t>
  </si>
  <si>
    <t>TES_per_sqm.kWh.LU.Res.HHnew.Thermal.SH.AdvElc.WH.LPG.Solar.LPG</t>
  </si>
  <si>
    <t>TES_per_sqm.kWh.LU.Res.HHnew.Thermal.SH.AdvElc.WH.LPG.Solar.Solar</t>
  </si>
  <si>
    <t>TES_per_sqm.kWh.LU.Res.HHnew.Thermal.SH.AdvElc.WH.Elc.NoSolar.Elec</t>
  </si>
  <si>
    <t>TES_per_sqm.kWh.LU.Res.HHnew.Thermal.SH.AdvElc.WH.Elc.Solar</t>
  </si>
  <si>
    <t>TES_per_sqm.kWh.LU.Res.HHnew.Thermal.SH.AdvElc.WH.Elc.Solar.Elec</t>
  </si>
  <si>
    <t>TES_per_sqm.kWh.LU.Res.HHnew.Thermal.SH.AdvElc.WH.Elc.Solar.Solar</t>
  </si>
  <si>
    <t>TES_per_sqm.kWh.LU.Res.HHnew.Thermal.SH.AdvElc.CO</t>
  </si>
  <si>
    <t>TES_per_sqm.kWh.LU.Res.HHnew.Thermal.SH.AdvElc.CO.LPG.LPG</t>
  </si>
  <si>
    <t>TES_per_sqm.kWh.LU.Res.HHnew.Thermal.SH.AdvElc.CO.Elc.Elec</t>
  </si>
  <si>
    <t>TES_per_sqm.kWh.LU.Res.HHnew.Thermal.SH.ConvElc</t>
  </si>
  <si>
    <t>TES_per_sqm.kWh.LU.Res.HHnew.Thermal.SH.ConvElc.SH</t>
  </si>
  <si>
    <t>TES_per_sqm.kWh.LU.Res.HHnew.Thermal.SH.ConvElc.SH.Elec</t>
  </si>
  <si>
    <t>TES_per_sqm.kWh.LU.Res.HHnew.Thermal.SH.ConvElc.SC</t>
  </si>
  <si>
    <t>TES_per_sqm.kWh.LU.Res.HHnew.Thermal.SH.ConvElc.SC.AC.Elec</t>
  </si>
  <si>
    <t>TES_per_sqm.kWh.LU.Res.HHnew.Thermal.SH.ConvElc.WH</t>
  </si>
  <si>
    <t>TES_per_sqm.kWh.LU.Res.HHnew.Thermal.SH.ConvElc.WH.LPG.NoSolar.LPG</t>
  </si>
  <si>
    <t>TES_per_sqm.kWh.LU.Res.HHnew.Thermal.SH.ConvElc.WH.LPG.Solar</t>
  </si>
  <si>
    <t>TES_per_sqm.kWh.LU.Res.HHnew.Thermal.SH.ConvElc.WH.LPG.Solar.LPG</t>
  </si>
  <si>
    <t>TES_per_sqm.kWh.LU.Res.HHnew.Thermal.SH.ConvElc.WH.LPG.Solar.Solar</t>
  </si>
  <si>
    <t>TES_per_sqm.kWh.LU.Res.HHnew.Thermal.SH.ConvElc.WH.Elc.NoSolar.Elec</t>
  </si>
  <si>
    <t>TES_per_sqm.kWh.LU.Res.HHnew.Thermal.SH.ConvElc.WH.Elc.Solar</t>
  </si>
  <si>
    <t>TES_per_sqm.kWh.LU.Res.HHnew.Thermal.SH.ConvElc.WH.Elc.Solar.Elec</t>
  </si>
  <si>
    <t>TES_per_sqm.kWh.LU.Res.HHnew.Thermal.SH.ConvElc.WH.Elc.Solar.Solar</t>
  </si>
  <si>
    <t>TES_per_sqm.kWh.LU.Res.HHnew.Thermal.SH.ConvElc.CO</t>
  </si>
  <si>
    <t>TES_per_sqm.kWh.LU.Res.HHnew.Thermal.SH.ConvElc.CO.LPG.LPG</t>
  </si>
  <si>
    <t>TES_per_sqm.kWh.LU.Res.HHnew.Thermal.SH.ConvElc.CO.Elc.Elec</t>
  </si>
  <si>
    <t>LU - CO2 emissions in new and renovated households per surface area (detailed structure)</t>
  </si>
  <si>
    <t>EMI_per_sqm.kgCO2.LU.Res.HHnew.Thermal.SH.Solids</t>
  </si>
  <si>
    <t>EMI_per_sqm.kgCO2.LU.Res.HHnew.Thermal.SH.Solids.SH</t>
  </si>
  <si>
    <t>EMI_per_sqm.kgCO2.LU.Res.HHnew.Thermal.SH.Solids.SH.Solids</t>
  </si>
  <si>
    <t>EMI_per_sqm.kgCO2.LU.Res.HHnew.Thermal.SH.Solids.SH.Elec</t>
  </si>
  <si>
    <t>EMI_per_sqm.kgCO2.LU.Res.HHnew.Thermal.SH.Solids.SC</t>
  </si>
  <si>
    <t>EMI_per_sqm.kgCO2.LU.Res.HHnew.Thermal.SH.Solids.SC.AC.Elec</t>
  </si>
  <si>
    <t>EMI_per_sqm.kgCO2.LU.Res.HHnew.Thermal.SH.Solids.WH</t>
  </si>
  <si>
    <t>EMI_per_sqm.kgCO2.LU.Res.HHnew.Thermal.SH.Solids.WH.Solids.NoSolar.Solids</t>
  </si>
  <si>
    <t>EMI_per_sqm.kgCO2.LU.Res.HHnew.Thermal.SH.Solids.WH.LPG.NoSolar.LPG</t>
  </si>
  <si>
    <t>EMI_per_sqm.kgCO2.LU.Res.HHnew.Thermal.SH.Solids.WH.LPG.Solar</t>
  </si>
  <si>
    <t>EMI_per_sqm.kgCO2.LU.Res.HHnew.Thermal.SH.Solids.WH.LPG.Solar.LPG</t>
  </si>
  <si>
    <t>EMI_per_sqm.kgCO2.LU.Res.HHnew.Thermal.SH.Solids.WH.LPG.Solar.Solar</t>
  </si>
  <si>
    <t>EMI_per_sqm.kgCO2.LU.Res.HHnew.Thermal.SH.Solids.WH.Elc.NoSolar.Elec</t>
  </si>
  <si>
    <t>EMI_per_sqm.kgCO2.LU.Res.HHnew.Thermal.SH.Solids.WH.Elc.Solar</t>
  </si>
  <si>
    <t>EMI_per_sqm.kgCO2.LU.Res.HHnew.Thermal.SH.Solids.WH.Elc.Solar.Elec</t>
  </si>
  <si>
    <t>EMI_per_sqm.kgCO2.LU.Res.HHnew.Thermal.SH.Solids.WH.Elc.Solar.Solar</t>
  </si>
  <si>
    <t>EMI_per_sqm.kgCO2.LU.Res.HHnew.Thermal.SH.Solids.CO</t>
  </si>
  <si>
    <t>EMI_per_sqm.kgCO2.LU.Res.HHnew.Thermal.SH.Solids.CO.Solids.Solids</t>
  </si>
  <si>
    <t>EMI_per_sqm.kgCO2.LU.Res.HHnew.Thermal.SH.Solids.CO.LPG.LPG</t>
  </si>
  <si>
    <t>EMI_per_sqm.kgCO2.LU.Res.HHnew.Thermal.SH.Solids.CO.Elc.Elec</t>
  </si>
  <si>
    <t>EMI_per_sqm.kgCO2.LU.Res.HHnew.Thermal.SH.LPG</t>
  </si>
  <si>
    <t>EMI_per_sqm.kgCO2.LU.Res.HHnew.Thermal.SH.LPG.SH</t>
  </si>
  <si>
    <t>EMI_per_sqm.kgCO2.LU.Res.HHnew.Thermal.SH.LPG.SH.LPG</t>
  </si>
  <si>
    <t>EMI_per_sqm.kgCO2.LU.Res.HHnew.Thermal.SH.LPG.SH.Elec</t>
  </si>
  <si>
    <t>EMI_per_sqm.kgCO2.LU.Res.HHnew.Thermal.SH.LPG.SC</t>
  </si>
  <si>
    <t>EMI_per_sqm.kgCO2.LU.Res.HHnew.Thermal.SH.LPG.SC.AC.Elec</t>
  </si>
  <si>
    <t>EMI_per_sqm.kgCO2.LU.Res.HHnew.Thermal.SH.LPG.WH</t>
  </si>
  <si>
    <t>EMI_per_sqm.kgCO2.LU.Res.HHnew.Thermal.SH.LPG.WH.LPG.NoSolar.LPG</t>
  </si>
  <si>
    <t>EMI_per_sqm.kgCO2.LU.Res.HHnew.Thermal.SH.LPG.WH.LPG.Solar</t>
  </si>
  <si>
    <t>EMI_per_sqm.kgCO2.LU.Res.HHnew.Thermal.SH.LPG.WH.LPG.Solar.LPG</t>
  </si>
  <si>
    <t>EMI_per_sqm.kgCO2.LU.Res.HHnew.Thermal.SH.LPG.WH.LPG.Solar.Solar</t>
  </si>
  <si>
    <t>EMI_per_sqm.kgCO2.LU.Res.HHnew.Thermal.SH.LPG.WH.Elc.NoSolar.Elec</t>
  </si>
  <si>
    <t>EMI_per_sqm.kgCO2.LU.Res.HHnew.Thermal.SH.LPG.WH.Elc.Solar</t>
  </si>
  <si>
    <t>EMI_per_sqm.kgCO2.LU.Res.HHnew.Thermal.SH.LPG.WH.Elc.Solar.Elec</t>
  </si>
  <si>
    <t>EMI_per_sqm.kgCO2.LU.Res.HHnew.Thermal.SH.LPG.WH.Elc.Solar.Solar</t>
  </si>
  <si>
    <t>EMI_per_sqm.kgCO2.LU.Res.HHnew.Thermal.SH.LPG.CO</t>
  </si>
  <si>
    <t>EMI_per_sqm.kgCO2.LU.Res.HHnew.Thermal.SH.LPG.CO.LPG.LPG</t>
  </si>
  <si>
    <t>EMI_per_sqm.kgCO2.LU.Res.HHnew.Thermal.SH.LPG.CO.Elc.Elec</t>
  </si>
  <si>
    <t>EMI_per_sqm.kgCO2.LU.Res.HHnew.Thermal.SH.Oil</t>
  </si>
  <si>
    <t>EMI_per_sqm.kgCO2.LU.Res.HHnew.Thermal.SH.Oil.SH</t>
  </si>
  <si>
    <t>EMI_per_sqm.kgCO2.LU.Res.HHnew.Thermal.SH.Oil.SH.Oil</t>
  </si>
  <si>
    <t>EMI_per_sqm.kgCO2.LU.Res.HHnew.Thermal.SH.Oil.SH.Elec</t>
  </si>
  <si>
    <t>EMI_per_sqm.kgCO2.LU.Res.HHnew.Thermal.SH.Oil.SC</t>
  </si>
  <si>
    <t>EMI_per_sqm.kgCO2.LU.Res.HHnew.Thermal.SH.Oil.SC.AC.Elec</t>
  </si>
  <si>
    <t>EMI_per_sqm.kgCO2.LU.Res.HHnew.Thermal.SH.Oil.WH</t>
  </si>
  <si>
    <t>EMI_per_sqm.kgCO2.LU.Res.HHnew.Thermal.SH.Oil.WH.Oil.NoSolar.Oil</t>
  </si>
  <si>
    <t>EMI_per_sqm.kgCO2.LU.Res.HHnew.Thermal.SH.Oil.WH.Oil.Solar</t>
  </si>
  <si>
    <t>EMI_per_sqm.kgCO2.LU.Res.HHnew.Thermal.SH.Oil.WH.Oil.Solar.Oil</t>
  </si>
  <si>
    <t>EMI_per_sqm.kgCO2.LU.Res.HHnew.Thermal.SH.Oil.WH.Oil.Solar.Solar</t>
  </si>
  <si>
    <t>EMI_per_sqm.kgCO2.LU.Res.HHnew.Thermal.SH.Oil.WH.Elc.NoSolar.Elec</t>
  </si>
  <si>
    <t>EMI_per_sqm.kgCO2.LU.Res.HHnew.Thermal.SH.Oil.WH.Elc.Solar</t>
  </si>
  <si>
    <t>EMI_per_sqm.kgCO2.LU.Res.HHnew.Thermal.SH.Oil.WH.Elc.Solar.Elec</t>
  </si>
  <si>
    <t>EMI_per_sqm.kgCO2.LU.Res.HHnew.Thermal.SH.Oil.WH.Elc.Solar.Solar</t>
  </si>
  <si>
    <t>EMI_per_sqm.kgCO2.LU.Res.HHnew.Thermal.SH.Oil.CO</t>
  </si>
  <si>
    <t>EMI_per_sqm.kgCO2.LU.Res.HHnew.Thermal.SH.Oil.CO.LPG.LPG</t>
  </si>
  <si>
    <t>EMI_per_sqm.kgCO2.LU.Res.HHnew.Thermal.SH.Oil.CO.Elc.Elec</t>
  </si>
  <si>
    <t>EMI_per_sqm.kgCO2.LU.Res.HHnew.Thermal.SH.Gas</t>
  </si>
  <si>
    <t>EMI_per_sqm.kgCO2.LU.Res.HHnew.Thermal.SH.Gas.SH</t>
  </si>
  <si>
    <t>EMI_per_sqm.kgCO2.LU.Res.HHnew.Thermal.SH.Gas.SH.Gas</t>
  </si>
  <si>
    <t>EMI_per_sqm.kgCO2.LU.Res.HHnew.Thermal.SH.Gas.SH.Elec</t>
  </si>
  <si>
    <t>EMI_per_sqm.kgCO2.LU.Res.HHnew.Thermal.SH.Gas.SC</t>
  </si>
  <si>
    <t>EMI_per_sqm.kgCO2.LU.Res.HHnew.Thermal.SH.Gas.SC.AC.Elec</t>
  </si>
  <si>
    <t>EMI_per_sqm.kgCO2.LU.Res.HHnew.Thermal.SH.Gas.WH</t>
  </si>
  <si>
    <t>EMI_per_sqm.kgCO2.LU.Res.HHnew.Thermal.SH.Gas.WH.Gas.NoSolar.Gas</t>
  </si>
  <si>
    <t>EMI_per_sqm.kgCO2.LU.Res.HHnew.Thermal.SH.Gas.WH.Gas.Solar</t>
  </si>
  <si>
    <t>EMI_per_sqm.kgCO2.LU.Res.HHnew.Thermal.SH.Gas.WH.Gas.Solar.Gas</t>
  </si>
  <si>
    <t>EMI_per_sqm.kgCO2.LU.Res.HHnew.Thermal.SH.Gas.WH.Gas.Solar.Solar</t>
  </si>
  <si>
    <t>EMI_per_sqm.kgCO2.LU.Res.HHnew.Thermal.SH.Gas.WH.Elc.NoSolar.Elec</t>
  </si>
  <si>
    <t>EMI_per_sqm.kgCO2.LU.Res.HHnew.Thermal.SH.Gas.WH.Elc.Solar</t>
  </si>
  <si>
    <t>EMI_per_sqm.kgCO2.LU.Res.HHnew.Thermal.SH.Gas.WH.Elc.Solar.Elec</t>
  </si>
  <si>
    <t>EMI_per_sqm.kgCO2.LU.Res.HHnew.Thermal.SH.Gas.WH.Elc.Solar.Solar</t>
  </si>
  <si>
    <t>EMI_per_sqm.kgCO2.LU.Res.HHnew.Thermal.SH.Gas.CO</t>
  </si>
  <si>
    <t>EMI_per_sqm.kgCO2.LU.Res.HHnew.Thermal.SH.Gas.CO.Gas.Gas</t>
  </si>
  <si>
    <t>EMI_per_sqm.kgCO2.LU.Res.HHnew.Thermal.SH.Gas.CO.Elc.Elec</t>
  </si>
  <si>
    <t>EMI_per_sqm.kgCO2.LU.Res.HHnew.Thermal.SH.Biomass</t>
  </si>
  <si>
    <t>EMI_per_sqm.kgCO2.LU.Res.HHnew.Thermal.SH.Biomass.SH</t>
  </si>
  <si>
    <t>EMI_per_sqm.kgCO2.LU.Res.HHnew.Thermal.SH.Biomass.SH.Biomass</t>
  </si>
  <si>
    <t>EMI_per_sqm.kgCO2.LU.Res.HHnew.Thermal.SH.Biomass.SH.Elec</t>
  </si>
  <si>
    <t>EMI_per_sqm.kgCO2.LU.Res.HHnew.Thermal.SH.Biomass.SC</t>
  </si>
  <si>
    <t>EMI_per_sqm.kgCO2.LU.Res.HHnew.Thermal.SH.Biomass.SC.AC.Elec</t>
  </si>
  <si>
    <t>EMI_per_sqm.kgCO2.LU.Res.HHnew.Thermal.SH.Biomass.WH</t>
  </si>
  <si>
    <t>EMI_per_sqm.kgCO2.LU.Res.HHnew.Thermal.SH.Biomass.WH.Biomass.NoSolar.Biomass</t>
  </si>
  <si>
    <t>EMI_per_sqm.kgCO2.LU.Res.HHnew.Thermal.SH.Biomass.WH.Biomass.Solar</t>
  </si>
  <si>
    <t>EMI_per_sqm.kgCO2.LU.Res.HHnew.Thermal.SH.Biomass.WH.Biomass.Solar.Biomass</t>
  </si>
  <si>
    <t>EMI_per_sqm.kgCO2.LU.Res.HHnew.Thermal.SH.Biomass.WH.Biomass.Solar.Solar</t>
  </si>
  <si>
    <t>EMI_per_sqm.kgCO2.LU.Res.HHnew.Thermal.SH.Biomass.WH.LPG.NoSolar.LPG</t>
  </si>
  <si>
    <t>EMI_per_sqm.kgCO2.LU.Res.HHnew.Thermal.SH.Biomass.WH.LPG.Solar</t>
  </si>
  <si>
    <t>EMI_per_sqm.kgCO2.LU.Res.HHnew.Thermal.SH.Biomass.WH.LPG.Solar.LPG</t>
  </si>
  <si>
    <t>EMI_per_sqm.kgCO2.LU.Res.HHnew.Thermal.SH.Biomass.WH.LPG.Solar.Solar</t>
  </si>
  <si>
    <t>EMI_per_sqm.kgCO2.LU.Res.HHnew.Thermal.SH.Biomass.WH.Elc.NoSolar.Elec</t>
  </si>
  <si>
    <t>EMI_per_sqm.kgCO2.LU.Res.HHnew.Thermal.SH.Biomass.WH.Elc.Solar</t>
  </si>
  <si>
    <t>EMI_per_sqm.kgCO2.LU.Res.HHnew.Thermal.SH.Biomass.WH.Elc.Solar.Elec</t>
  </si>
  <si>
    <t>EMI_per_sqm.kgCO2.LU.Res.HHnew.Thermal.SH.Biomass.WH.Elc.Solar.Solar</t>
  </si>
  <si>
    <t>EMI_per_sqm.kgCO2.LU.Res.HHnew.Thermal.SH.Biomass.CO</t>
  </si>
  <si>
    <t>EMI_per_sqm.kgCO2.LU.Res.HHnew.Thermal.SH.Biomass.CO.Biomass.Biomass</t>
  </si>
  <si>
    <t>EMI_per_sqm.kgCO2.LU.Res.HHnew.Thermal.SH.Biomass.CO.LPG.LPG</t>
  </si>
  <si>
    <t>EMI_per_sqm.kgCO2.LU.Res.HHnew.Thermal.SH.Biomass.CO.Elc.Elec</t>
  </si>
  <si>
    <t>EMI_per_sqm.kgCO2.LU.Res.HHnew.Thermal.SH.Geo</t>
  </si>
  <si>
    <t>EMI_per_sqm.kgCO2.LU.Res.HHnew.Thermal.SH.Geo.SH</t>
  </si>
  <si>
    <t>EMI_per_sqm.kgCO2.LU.Res.HHnew.Thermal.SH.Geo.SH.Geo</t>
  </si>
  <si>
    <t>EMI_per_sqm.kgCO2.LU.Res.HHnew.Thermal.SH.Geo.SH.Elec</t>
  </si>
  <si>
    <t>EMI_per_sqm.kgCO2.LU.Res.HHnew.Thermal.SH.Geo.SC</t>
  </si>
  <si>
    <t>EMI_per_sqm.kgCO2.LU.Res.HHnew.Thermal.SH.Geo.SC.AC.Elec</t>
  </si>
  <si>
    <t>EMI_per_sqm.kgCO2.LU.Res.HHnew.Thermal.SH.Geo.WH</t>
  </si>
  <si>
    <t>EMI_per_sqm.kgCO2.LU.Res.HHnew.Thermal.SH.Geo.WH.Geo.NoSolar.Geo</t>
  </si>
  <si>
    <t>EMI_per_sqm.kgCO2.LU.Res.HHnew.Thermal.SH.Geo.WH.Geo.Solar</t>
  </si>
  <si>
    <t>EMI_per_sqm.kgCO2.LU.Res.HHnew.Thermal.SH.Geo.WH.Geo.Solar.Geo</t>
  </si>
  <si>
    <t>EMI_per_sqm.kgCO2.LU.Res.HHnew.Thermal.SH.Geo.WH.Geo.Solar.Solar</t>
  </si>
  <si>
    <t>EMI_per_sqm.kgCO2.LU.Res.HHnew.Thermal.SH.Geo.WH.Elc.NoSolar.Elec</t>
  </si>
  <si>
    <t>EMI_per_sqm.kgCO2.LU.Res.HHnew.Thermal.SH.Geo.WH.Elc.Solar</t>
  </si>
  <si>
    <t>EMI_per_sqm.kgCO2.LU.Res.HHnew.Thermal.SH.Geo.WH.Elc.Solar.Elec</t>
  </si>
  <si>
    <t>EMI_per_sqm.kgCO2.LU.Res.HHnew.Thermal.SH.Geo.WH.Elc.Solar.Solar</t>
  </si>
  <si>
    <t>EMI_per_sqm.kgCO2.LU.Res.HHnew.Thermal.SH.Geo.CO</t>
  </si>
  <si>
    <t>EMI_per_sqm.kgCO2.LU.Res.HHnew.Thermal.SH.Geo.CO.LPG.LPG</t>
  </si>
  <si>
    <t>EMI_per_sqm.kgCO2.LU.Res.HHnew.Thermal.SH.Geo.CO.Elc.Elec</t>
  </si>
  <si>
    <t>EMI_per_sqm.kgCO2.LU.Res.HHnew.Thermal.SH.DistrHeat</t>
  </si>
  <si>
    <t>EMI_per_sqm.kgCO2.LU.Res.HHnew.Thermal.SH.DistrHeat.SH</t>
  </si>
  <si>
    <t>EMI_per_sqm.kgCO2.LU.Res.HHnew.Thermal.SH.DistrHeat.SH.Steam_Distr</t>
  </si>
  <si>
    <t>EMI_per_sqm.kgCO2.LU.Res.HHnew.Thermal.SH.DistrHeat.SH.Elec</t>
  </si>
  <si>
    <t>EMI_per_sqm.kgCO2.LU.Res.HHnew.Thermal.SH.DistrHeat.SC</t>
  </si>
  <si>
    <t>EMI_per_sqm.kgCO2.LU.Res.HHnew.Thermal.SH.DistrHeat.SC.AC.Elec</t>
  </si>
  <si>
    <t>EMI_per_sqm.kgCO2.LU.Res.HHnew.Thermal.SH.DistrHeat.WH</t>
  </si>
  <si>
    <t>EMI_per_sqm.kgCO2.LU.Res.HHnew.Thermal.SH.DistrHeat.WH.DistrHeat.NoSolar.Steam_Distr</t>
  </si>
  <si>
    <t>EMI_per_sqm.kgCO2.LU.Res.HHnew.Thermal.SH.DistrHeat.WH.DistrHeat.Solar</t>
  </si>
  <si>
    <t>EMI_per_sqm.kgCO2.LU.Res.HHnew.Thermal.SH.DistrHeat.WH.DistrHeat.Solar.Steam_Distr</t>
  </si>
  <si>
    <t>EMI_per_sqm.kgCO2.LU.Res.HHnew.Thermal.SH.DistrHeat.WH.DistrHeat.Solar.Solar</t>
  </si>
  <si>
    <t>EMI_per_sqm.kgCO2.LU.Res.HHnew.Thermal.SH.DistrHeat.WH.Elc.NoSolar.Elec</t>
  </si>
  <si>
    <t>EMI_per_sqm.kgCO2.LU.Res.HHnew.Thermal.SH.DistrHeat.WH.Elc.Solar</t>
  </si>
  <si>
    <t>EMI_per_sqm.kgCO2.LU.Res.HHnew.Thermal.SH.DistrHeat.WH.Elc.Solar.Elec</t>
  </si>
  <si>
    <t>EMI_per_sqm.kgCO2.LU.Res.HHnew.Thermal.SH.DistrHeat.WH.Elc.Solar.Solar</t>
  </si>
  <si>
    <t>EMI_per_sqm.kgCO2.LU.Res.HHnew.Thermal.SH.DistrHeat.CO</t>
  </si>
  <si>
    <t>EMI_per_sqm.kgCO2.LU.Res.HHnew.Thermal.SH.DistrHeat.CO.LPG.LPG</t>
  </si>
  <si>
    <t>EMI_per_sqm.kgCO2.LU.Res.HHnew.Thermal.SH.DistrHeat.CO.Elc.Elec</t>
  </si>
  <si>
    <t>EMI_per_sqm.kgCO2.LU.Res.HHnew.Thermal.SH.AdvElc</t>
  </si>
  <si>
    <t>EMI_per_sqm.kgCO2.LU.Res.HHnew.Thermal.SH.AdvElc.SH</t>
  </si>
  <si>
    <t>EMI_per_sqm.kgCO2.LU.Res.HHnew.Thermal.SH.AdvElc.SH.Elec</t>
  </si>
  <si>
    <t>EMI_per_sqm.kgCO2.LU.Res.HHnew.Thermal.SH.AdvElc.SC</t>
  </si>
  <si>
    <t>EMI_per_sqm.kgCO2.LU.Res.HHnew.Thermal.SH.AdvElc.SC.AC.Elec</t>
  </si>
  <si>
    <t>EMI_per_sqm.kgCO2.LU.Res.HHnew.Thermal.SH.AdvElc.WH</t>
  </si>
  <si>
    <t>EMI_per_sqm.kgCO2.LU.Res.HHnew.Thermal.SH.AdvElc.WH.LPG.NoSolar.LPG</t>
  </si>
  <si>
    <t>EMI_per_sqm.kgCO2.LU.Res.HHnew.Thermal.SH.AdvElc.WH.LPG.Solar</t>
  </si>
  <si>
    <t>EMI_per_sqm.kgCO2.LU.Res.HHnew.Thermal.SH.AdvElc.WH.LPG.Solar.LPG</t>
  </si>
  <si>
    <t>EMI_per_sqm.kgCO2.LU.Res.HHnew.Thermal.SH.AdvElc.WH.LPG.Solar.Solar</t>
  </si>
  <si>
    <t>EMI_per_sqm.kgCO2.LU.Res.HHnew.Thermal.SH.AdvElc.WH.Elc.NoSolar.Elec</t>
  </si>
  <si>
    <t>EMI_per_sqm.kgCO2.LU.Res.HHnew.Thermal.SH.AdvElc.WH.Elc.Solar</t>
  </si>
  <si>
    <t>EMI_per_sqm.kgCO2.LU.Res.HHnew.Thermal.SH.AdvElc.WH.Elc.Solar.Elec</t>
  </si>
  <si>
    <t>EMI_per_sqm.kgCO2.LU.Res.HHnew.Thermal.SH.AdvElc.WH.Elc.Solar.Solar</t>
  </si>
  <si>
    <t>EMI_per_sqm.kgCO2.LU.Res.HHnew.Thermal.SH.AdvElc.CO</t>
  </si>
  <si>
    <t>EMI_per_sqm.kgCO2.LU.Res.HHnew.Thermal.SH.AdvElc.CO.LPG.LPG</t>
  </si>
  <si>
    <t>EMI_per_sqm.kgCO2.LU.Res.HHnew.Thermal.SH.AdvElc.CO.Elc.Elec</t>
  </si>
  <si>
    <t>EMI_per_sqm.kgCO2.LU.Res.HHnew.Thermal.SH.ConvElc</t>
  </si>
  <si>
    <t>EMI_per_sqm.kgCO2.LU.Res.HHnew.Thermal.SH.ConvElc.SH</t>
  </si>
  <si>
    <t>EMI_per_sqm.kgCO2.LU.Res.HHnew.Thermal.SH.ConvElc.SH.Elec</t>
  </si>
  <si>
    <t>EMI_per_sqm.kgCO2.LU.Res.HHnew.Thermal.SH.ConvElc.SC</t>
  </si>
  <si>
    <t>EMI_per_sqm.kgCO2.LU.Res.HHnew.Thermal.SH.ConvElc.SC.AC.Elec</t>
  </si>
  <si>
    <t>EMI_per_sqm.kgCO2.LU.Res.HHnew.Thermal.SH.ConvElc.WH</t>
  </si>
  <si>
    <t>EMI_per_sqm.kgCO2.LU.Res.HHnew.Thermal.SH.ConvElc.WH.LPG.NoSolar.LPG</t>
  </si>
  <si>
    <t>EMI_per_sqm.kgCO2.LU.Res.HHnew.Thermal.SH.ConvElc.WH.LPG.Solar</t>
  </si>
  <si>
    <t>EMI_per_sqm.kgCO2.LU.Res.HHnew.Thermal.SH.ConvElc.WH.LPG.Solar.LPG</t>
  </si>
  <si>
    <t>EMI_per_sqm.kgCO2.LU.Res.HHnew.Thermal.SH.ConvElc.WH.LPG.Solar.Solar</t>
  </si>
  <si>
    <t>EMI_per_sqm.kgCO2.LU.Res.HHnew.Thermal.SH.ConvElc.WH.Elc.NoSolar.Elec</t>
  </si>
  <si>
    <t>EMI_per_sqm.kgCO2.LU.Res.HHnew.Thermal.SH.ConvElc.WH.Elc.Solar</t>
  </si>
  <si>
    <t>EMI_per_sqm.kgCO2.LU.Res.HHnew.Thermal.SH.ConvElc.WH.Elc.Solar.Elec</t>
  </si>
  <si>
    <t>EMI_per_sqm.kgCO2.LU.Res.HHnew.Thermal.SH.ConvElc.WH.Elc.Solar.Solar</t>
  </si>
  <si>
    <t>EMI_per_sqm.kgCO2.LU.Res.HHnew.Thermal.SH.ConvElc.CO</t>
  </si>
  <si>
    <t>EMI_per_sqm.kgCO2.LU.Res.HHnew.Thermal.SH.ConvElc.CO.LPG.LPG</t>
  </si>
  <si>
    <t>EMI_per_sqm.kgCO2.LU.Res.HHnew.Thermal.SH.ConvElc.CO.Elc.Elec</t>
  </si>
  <si>
    <t>LU - Household type: Solids</t>
  </si>
  <si>
    <t>LU - Household type: LPG</t>
  </si>
  <si>
    <t>LU - Household type: Diesel oil</t>
  </si>
  <si>
    <t>LU - Household type: Gas</t>
  </si>
  <si>
    <t>LU - Household type: Biomass</t>
  </si>
  <si>
    <t>LU - Household type: Geothermal</t>
  </si>
  <si>
    <t>LU - Household type: Distributed heat</t>
  </si>
  <si>
    <t>LU - Household type: Advanced electric heating</t>
  </si>
  <si>
    <t>LU - Household type: Conventional electric heating</t>
  </si>
  <si>
    <t>LU - Residential / specific electric uses</t>
  </si>
  <si>
    <t>LU - Refrigerators and freezers</t>
  </si>
  <si>
    <t>LU - Washing machines</t>
  </si>
  <si>
    <t>LU - Clothes dryers</t>
  </si>
  <si>
    <t>LU - Dishwashers</t>
  </si>
  <si>
    <t>LU - TV and multimedia</t>
  </si>
  <si>
    <t>LU - ICT equipment</t>
  </si>
  <si>
    <t>LU - Lighting</t>
  </si>
  <si>
    <t>LU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</si>
</sst>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45967.477349537039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14739.792640807651</v>
      </c>
      <c r="C3" s="182">
        <v>15228.604342808236</v>
      </c>
      <c r="D3" s="182">
        <v>16014.744988496934</v>
      </c>
      <c r="E3" s="182">
        <v>16403.984535426385</v>
      </c>
      <c r="F3" s="182">
        <v>16598.718338800747</v>
      </c>
      <c r="G3" s="182">
        <v>16516.066030940008</v>
      </c>
      <c r="H3" s="182">
        <v>17196.89815978508</v>
      </c>
      <c r="I3" s="182">
        <v>17605.226098932111</v>
      </c>
      <c r="J3" s="182">
        <v>18024.169106554415</v>
      </c>
      <c r="K3" s="182">
        <v>18442.059218433547</v>
      </c>
      <c r="L3" s="182">
        <v>19053.994452519903</v>
      </c>
      <c r="M3" s="182">
        <v>19368.676536536535</v>
      </c>
      <c r="N3" s="182">
        <v>19839.776065986447</v>
      </c>
      <c r="O3" s="182">
        <v>19991.87429218688</v>
      </c>
      <c r="P3" s="182">
        <v>20594.823429839609</v>
      </c>
      <c r="Q3" s="182">
        <v>21222.255371000003</v>
      </c>
      <c r="R3" s="182">
        <v>21934.831256575682</v>
      </c>
      <c r="S3" s="182">
        <v>22587.706551041021</v>
      </c>
      <c r="T3" s="182">
        <v>23278.405090791181</v>
      </c>
      <c r="U3" s="182">
        <v>23791.403847203015</v>
      </c>
      <c r="V3" s="182">
        <v>21965.746092301961</v>
      </c>
      <c r="W3" s="182">
        <v>24474.327066138445</v>
      </c>
      <c r="X3" s="182">
        <v>26089.713414994607</v>
      </c>
      <c r="Y3" s="182">
        <v>27081.7</v>
      </c>
      <c r="DA3" s="210" t="s">
        <v>222</v>
      </c>
    </row>
    <row r="4" spans="1:105" ht="12" customHeight="1" x14ac:dyDescent="0.25">
      <c r="A4" s="183" t="s">
        <v>90</v>
      </c>
      <c r="B4" s="36">
        <v>433600</v>
      </c>
      <c r="C4" s="36">
        <v>439000</v>
      </c>
      <c r="D4" s="36">
        <v>444050</v>
      </c>
      <c r="E4" s="36">
        <v>448300</v>
      </c>
      <c r="F4" s="36">
        <v>454960</v>
      </c>
      <c r="G4" s="36">
        <v>461230</v>
      </c>
      <c r="H4" s="36">
        <v>469086</v>
      </c>
      <c r="I4" s="36">
        <v>476187</v>
      </c>
      <c r="J4" s="36">
        <v>483799</v>
      </c>
      <c r="K4" s="36">
        <v>493500</v>
      </c>
      <c r="L4" s="36">
        <v>502066</v>
      </c>
      <c r="M4" s="36">
        <v>511840</v>
      </c>
      <c r="N4" s="36">
        <v>524853</v>
      </c>
      <c r="O4" s="36">
        <v>537039</v>
      </c>
      <c r="P4" s="36">
        <v>549680</v>
      </c>
      <c r="Q4" s="36">
        <v>562958</v>
      </c>
      <c r="R4" s="36">
        <v>576249</v>
      </c>
      <c r="S4" s="36">
        <v>590667</v>
      </c>
      <c r="T4" s="36">
        <v>602005</v>
      </c>
      <c r="U4" s="36">
        <v>613894</v>
      </c>
      <c r="V4" s="36">
        <v>626108</v>
      </c>
      <c r="W4" s="36">
        <v>634730</v>
      </c>
      <c r="X4" s="36">
        <v>645397</v>
      </c>
      <c r="Y4" s="36">
        <v>660809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171477</v>
      </c>
      <c r="C6" s="35">
        <v>174270</v>
      </c>
      <c r="D6" s="35">
        <v>176945</v>
      </c>
      <c r="E6" s="35">
        <v>179320</v>
      </c>
      <c r="F6" s="35">
        <v>181839</v>
      </c>
      <c r="G6" s="35">
        <v>184492</v>
      </c>
      <c r="H6" s="35">
        <v>190530</v>
      </c>
      <c r="I6" s="35">
        <v>192944</v>
      </c>
      <c r="J6" s="35">
        <v>196427</v>
      </c>
      <c r="K6" s="35">
        <v>200284</v>
      </c>
      <c r="L6" s="35">
        <v>201390</v>
      </c>
      <c r="M6" s="35">
        <v>205311</v>
      </c>
      <c r="N6" s="35">
        <v>215634</v>
      </c>
      <c r="O6" s="35">
        <v>219738</v>
      </c>
      <c r="P6" s="35">
        <v>230281</v>
      </c>
      <c r="Q6" s="35">
        <v>237035</v>
      </c>
      <c r="R6" s="35">
        <v>247378</v>
      </c>
      <c r="S6" s="35">
        <v>255711</v>
      </c>
      <c r="T6" s="35">
        <v>263806</v>
      </c>
      <c r="U6" s="35">
        <v>269370</v>
      </c>
      <c r="V6" s="35">
        <v>279263</v>
      </c>
      <c r="W6" s="35">
        <v>282919</v>
      </c>
      <c r="X6" s="35">
        <v>287482</v>
      </c>
      <c r="Y6" s="35">
        <v>292652</v>
      </c>
      <c r="DA6" s="59" t="s">
        <v>224</v>
      </c>
    </row>
    <row r="7" spans="1:105" ht="12" customHeight="1" x14ac:dyDescent="0.25">
      <c r="A7" s="185" t="s">
        <v>186</v>
      </c>
      <c r="B7" s="114">
        <v>22677.670931042314</v>
      </c>
      <c r="C7" s="114">
        <v>23003.251815575069</v>
      </c>
      <c r="D7" s="114">
        <v>23318.42937521587</v>
      </c>
      <c r="E7" s="114">
        <v>23597.703153308878</v>
      </c>
      <c r="F7" s="114">
        <v>23899.768060693634</v>
      </c>
      <c r="G7" s="114">
        <v>24222.812451627593</v>
      </c>
      <c r="H7" s="114">
        <v>24982.640463817068</v>
      </c>
      <c r="I7" s="114">
        <v>25282.796048152053</v>
      </c>
      <c r="J7" s="114">
        <v>25725.978162631378</v>
      </c>
      <c r="K7" s="114">
        <v>26226.43996055676</v>
      </c>
      <c r="L7" s="114">
        <v>26368.931883279296</v>
      </c>
      <c r="M7" s="114">
        <v>26890.456922850393</v>
      </c>
      <c r="N7" s="114">
        <v>28269.617399999999</v>
      </c>
      <c r="O7" s="114">
        <v>28823.286079425419</v>
      </c>
      <c r="P7" s="114">
        <v>30243.176893808217</v>
      </c>
      <c r="Q7" s="114">
        <v>31160.170419195812</v>
      </c>
      <c r="R7" s="114">
        <v>32565.645590570457</v>
      </c>
      <c r="S7" s="114">
        <v>33705.067853416935</v>
      </c>
      <c r="T7" s="114">
        <v>34817.422299628524</v>
      </c>
      <c r="U7" s="114">
        <v>35591.106188838683</v>
      </c>
      <c r="V7" s="114">
        <v>36958.75207251223</v>
      </c>
      <c r="W7" s="114">
        <v>37492.236545616375</v>
      </c>
      <c r="X7" s="114">
        <v>38160.463006051432</v>
      </c>
      <c r="Y7" s="114">
        <v>38918.922492668804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6155</v>
      </c>
      <c r="D8" s="138">
        <v>6092</v>
      </c>
      <c r="E8" s="138">
        <v>5845</v>
      </c>
      <c r="F8" s="138">
        <v>6035</v>
      </c>
      <c r="G8" s="138">
        <v>6218</v>
      </c>
      <c r="H8" s="138">
        <v>9655</v>
      </c>
      <c r="I8" s="138">
        <v>6150</v>
      </c>
      <c r="J8" s="138">
        <v>7266</v>
      </c>
      <c r="K8" s="138">
        <v>7709</v>
      </c>
      <c r="L8" s="138">
        <v>5033</v>
      </c>
      <c r="M8" s="138">
        <v>7870</v>
      </c>
      <c r="N8" s="138">
        <v>14349</v>
      </c>
      <c r="O8" s="138">
        <v>8332</v>
      </c>
      <c r="P8" s="138">
        <v>14852</v>
      </c>
      <c r="Q8" s="138">
        <v>11269</v>
      </c>
      <c r="R8" s="138">
        <v>14991</v>
      </c>
      <c r="S8" s="138">
        <v>13184</v>
      </c>
      <c r="T8" s="138">
        <v>13109</v>
      </c>
      <c r="U8" s="138">
        <v>10737</v>
      </c>
      <c r="V8" s="138">
        <v>15175</v>
      </c>
      <c r="W8" s="138">
        <v>9132</v>
      </c>
      <c r="X8" s="138">
        <v>10110</v>
      </c>
      <c r="Y8" s="138">
        <v>10807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770.20220208650403</v>
      </c>
      <c r="D9" s="39">
        <v>767.07257513192724</v>
      </c>
      <c r="E9" s="39">
        <v>738.17799341469299</v>
      </c>
      <c r="F9" s="39">
        <v>767.05257916315441</v>
      </c>
      <c r="G9" s="39">
        <v>794.51226632929297</v>
      </c>
      <c r="H9" s="39">
        <v>1238.1728383619659</v>
      </c>
      <c r="I9" s="39">
        <v>794.23804786288633</v>
      </c>
      <c r="J9" s="39">
        <v>943.48028351734627</v>
      </c>
      <c r="K9" s="39">
        <v>1009.885151648476</v>
      </c>
      <c r="L9" s="39">
        <v>661.8339554511432</v>
      </c>
      <c r="M9" s="39">
        <v>1043.7765514746543</v>
      </c>
      <c r="N9" s="39">
        <v>1911.5951661654881</v>
      </c>
      <c r="O9" s="39">
        <v>1112.8176772294794</v>
      </c>
      <c r="P9" s="39">
        <v>1989.7519855128132</v>
      </c>
      <c r="Q9" s="39">
        <v>1514.0980015194152</v>
      </c>
      <c r="R9" s="39">
        <v>2020.1687716095739</v>
      </c>
      <c r="S9" s="39">
        <v>1780.9624209229914</v>
      </c>
      <c r="T9" s="39">
        <v>1775.4511999934196</v>
      </c>
      <c r="U9" s="39">
        <v>1457.8082424836678</v>
      </c>
      <c r="V9" s="39">
        <v>2066.1853837684057</v>
      </c>
      <c r="W9" s="39">
        <v>1257.6802895599265</v>
      </c>
      <c r="X9" s="39">
        <v>1401.8119596827214</v>
      </c>
      <c r="Y9" s="39">
        <v>1503.9474006716507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2730.74</v>
      </c>
      <c r="C11" s="41">
        <v>2989.14</v>
      </c>
      <c r="D11" s="41">
        <v>2784.61</v>
      </c>
      <c r="E11" s="41">
        <v>2893.41</v>
      </c>
      <c r="F11" s="41">
        <v>3081.54</v>
      </c>
      <c r="G11" s="41">
        <v>2958.31</v>
      </c>
      <c r="H11" s="41">
        <v>2833.89</v>
      </c>
      <c r="I11" s="41">
        <v>2643.84</v>
      </c>
      <c r="J11" s="41">
        <v>2912.21</v>
      </c>
      <c r="K11" s="41">
        <v>2869.92</v>
      </c>
      <c r="L11" s="41">
        <v>3344.46</v>
      </c>
      <c r="M11" s="41">
        <v>2633.71</v>
      </c>
      <c r="N11" s="41">
        <v>2921.04</v>
      </c>
      <c r="O11" s="41">
        <v>3204.69</v>
      </c>
      <c r="P11" s="41">
        <v>2515.66</v>
      </c>
      <c r="Q11" s="41">
        <v>2850.7</v>
      </c>
      <c r="R11" s="41">
        <v>2962.58</v>
      </c>
      <c r="S11" s="41">
        <v>2871.62</v>
      </c>
      <c r="T11" s="41">
        <v>2666.78</v>
      </c>
      <c r="U11" s="41">
        <v>2753.6</v>
      </c>
      <c r="V11" s="41">
        <v>2563.11</v>
      </c>
      <c r="W11" s="41">
        <v>3173.52</v>
      </c>
      <c r="X11" s="41">
        <v>2785.9</v>
      </c>
      <c r="Y11" s="41">
        <v>2732.68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2856.4552380952382</v>
      </c>
      <c r="C12" s="187">
        <f t="shared" ref="C12:W12" si="0">AVERAGE($B11:$V11)</f>
        <v>2856.4552380952382</v>
      </c>
      <c r="D12" s="187">
        <f t="shared" si="0"/>
        <v>2856.4552380952382</v>
      </c>
      <c r="E12" s="187">
        <f t="shared" si="0"/>
        <v>2856.4552380952382</v>
      </c>
      <c r="F12" s="187">
        <f t="shared" si="0"/>
        <v>2856.4552380952382</v>
      </c>
      <c r="G12" s="187">
        <f t="shared" si="0"/>
        <v>2856.4552380952382</v>
      </c>
      <c r="H12" s="187">
        <f t="shared" si="0"/>
        <v>2856.4552380952382</v>
      </c>
      <c r="I12" s="187">
        <f t="shared" si="0"/>
        <v>2856.4552380952382</v>
      </c>
      <c r="J12" s="187">
        <f t="shared" si="0"/>
        <v>2856.4552380952382</v>
      </c>
      <c r="K12" s="187">
        <f t="shared" si="0"/>
        <v>2856.4552380952382</v>
      </c>
      <c r="L12" s="187">
        <f t="shared" si="0"/>
        <v>2856.4552380952382</v>
      </c>
      <c r="M12" s="187">
        <f t="shared" si="0"/>
        <v>2856.4552380952382</v>
      </c>
      <c r="N12" s="187">
        <f t="shared" si="0"/>
        <v>2856.4552380952382</v>
      </c>
      <c r="O12" s="187">
        <f t="shared" si="0"/>
        <v>2856.4552380952382</v>
      </c>
      <c r="P12" s="187">
        <f t="shared" si="0"/>
        <v>2856.4552380952382</v>
      </c>
      <c r="Q12" s="187">
        <f t="shared" si="0"/>
        <v>2856.4552380952382</v>
      </c>
      <c r="R12" s="187">
        <f t="shared" si="0"/>
        <v>2856.4552380952382</v>
      </c>
      <c r="S12" s="187">
        <f t="shared" si="0"/>
        <v>2856.4552380952382</v>
      </c>
      <c r="T12" s="187">
        <f t="shared" si="0"/>
        <v>2856.4552380952382</v>
      </c>
      <c r="U12" s="187">
        <f t="shared" si="0"/>
        <v>2856.4552380952382</v>
      </c>
      <c r="V12" s="187">
        <f t="shared" si="0"/>
        <v>2856.4552380952382</v>
      </c>
      <c r="W12" s="187">
        <f t="shared" si="0"/>
        <v>2856.4552380952382</v>
      </c>
      <c r="X12" s="187">
        <f t="shared" ref="X12:Y12" si="1">AVERAGE($B11:$V11)</f>
        <v>2856.4552380952382</v>
      </c>
      <c r="Y12" s="187">
        <f t="shared" si="1"/>
        <v>2856.4552380952382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0.95598907470397865</v>
      </c>
      <c r="C13" s="189">
        <f t="shared" si="2"/>
        <v>1.046450845836898</v>
      </c>
      <c r="D13" s="189">
        <f t="shared" si="2"/>
        <v>0.97484811344596933</v>
      </c>
      <c r="E13" s="189">
        <f t="shared" si="2"/>
        <v>1.0129372802387773</v>
      </c>
      <c r="F13" s="189">
        <f t="shared" si="2"/>
        <v>1.0787986308704962</v>
      </c>
      <c r="G13" s="189">
        <f t="shared" si="2"/>
        <v>1.0356577482980904</v>
      </c>
      <c r="H13" s="189">
        <f t="shared" si="2"/>
        <v>0.99210026546388819</v>
      </c>
      <c r="I13" s="189">
        <f t="shared" si="2"/>
        <v>0.92556675306523772</v>
      </c>
      <c r="J13" s="189">
        <f t="shared" si="2"/>
        <v>1.0195188642066524</v>
      </c>
      <c r="K13" s="189">
        <f t="shared" si="2"/>
        <v>1.0047138011214698</v>
      </c>
      <c r="L13" s="189">
        <f t="shared" si="2"/>
        <v>1.1708427828297343</v>
      </c>
      <c r="M13" s="189">
        <f t="shared" si="2"/>
        <v>0.92202039957616466</v>
      </c>
      <c r="N13" s="189">
        <f t="shared" si="2"/>
        <v>1.0226101081660319</v>
      </c>
      <c r="O13" s="189">
        <f t="shared" si="2"/>
        <v>1.1219115067026131</v>
      </c>
      <c r="P13" s="189">
        <f t="shared" si="2"/>
        <v>0.88069295343746057</v>
      </c>
      <c r="Q13" s="189">
        <f t="shared" si="2"/>
        <v>0.99798518176707851</v>
      </c>
      <c r="R13" s="189">
        <f t="shared" ref="R13:V13" si="3">R11/R12</f>
        <v>1.0371526080610065</v>
      </c>
      <c r="S13" s="189">
        <f t="shared" si="3"/>
        <v>1.0053089443526075</v>
      </c>
      <c r="T13" s="189">
        <f t="shared" si="3"/>
        <v>0.93359768584305958</v>
      </c>
      <c r="U13" s="189">
        <f t="shared" si="3"/>
        <v>0.9639920007415117</v>
      </c>
      <c r="V13" s="189">
        <f t="shared" si="3"/>
        <v>0.89730445127127267</v>
      </c>
      <c r="W13" s="189">
        <f t="shared" ref="W13:Y13" si="4">W11/W12</f>
        <v>1.1109993805175777</v>
      </c>
      <c r="X13" s="189">
        <f t="shared" si="4"/>
        <v>0.97529972213312666</v>
      </c>
      <c r="Y13" s="189">
        <f t="shared" si="4"/>
        <v>0.95666823815598279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2.5286189984662668</v>
      </c>
      <c r="C17" s="14">
        <f t="shared" si="5"/>
        <v>2.5190795891432836</v>
      </c>
      <c r="D17" s="14">
        <f t="shared" si="5"/>
        <v>2.5095368617366978</v>
      </c>
      <c r="E17" s="14">
        <f t="shared" si="5"/>
        <v>2.5</v>
      </c>
      <c r="F17" s="14">
        <f t="shared" si="5"/>
        <v>2.5019935217417606</v>
      </c>
      <c r="G17" s="14">
        <f t="shared" si="5"/>
        <v>2.5</v>
      </c>
      <c r="H17" s="14">
        <f t="shared" si="5"/>
        <v>2.462005983309715</v>
      </c>
      <c r="I17" s="14">
        <f t="shared" si="5"/>
        <v>2.4680062608839872</v>
      </c>
      <c r="J17" s="14">
        <f t="shared" si="5"/>
        <v>2.4629964312441772</v>
      </c>
      <c r="K17" s="14">
        <f t="shared" si="5"/>
        <v>2.4640011184118551</v>
      </c>
      <c r="L17" s="14">
        <f t="shared" si="5"/>
        <v>2.4930036248075873</v>
      </c>
      <c r="M17" s="14">
        <f t="shared" si="5"/>
        <v>2.4929984267769383</v>
      </c>
      <c r="N17" s="14">
        <f t="shared" si="5"/>
        <v>2.4339992765519352</v>
      </c>
      <c r="O17" s="14">
        <f t="shared" si="5"/>
        <v>2.443996941812522</v>
      </c>
      <c r="P17" s="14">
        <f t="shared" si="5"/>
        <v>2.3869967561370675</v>
      </c>
      <c r="Q17" s="14">
        <f t="shared" si="5"/>
        <v>2.3749994726517181</v>
      </c>
      <c r="R17" s="14">
        <f t="shared" ref="R17:V17" si="6">R4/R6</f>
        <v>2.3294270306979601</v>
      </c>
      <c r="S17" s="14">
        <f t="shared" si="6"/>
        <v>2.3099006300080949</v>
      </c>
      <c r="T17" s="14">
        <f t="shared" si="6"/>
        <v>2.2819988931260093</v>
      </c>
      <c r="U17" s="14">
        <f t="shared" si="6"/>
        <v>2.278999146155845</v>
      </c>
      <c r="V17" s="14">
        <f t="shared" si="6"/>
        <v>2.2420012676222774</v>
      </c>
      <c r="W17" s="14">
        <f t="shared" ref="W17:Y17" si="7">W4/W6</f>
        <v>2.2435043245593262</v>
      </c>
      <c r="X17" s="14">
        <f t="shared" si="7"/>
        <v>2.2449996869369211</v>
      </c>
      <c r="Y17" s="14">
        <f t="shared" si="7"/>
        <v>2.2580026789497425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52.30090159373227</v>
      </c>
      <c r="C18" s="94">
        <f t="shared" si="8"/>
        <v>52.399206869191502</v>
      </c>
      <c r="D18" s="94">
        <f t="shared" si="8"/>
        <v>52.513071445143268</v>
      </c>
      <c r="E18" s="94">
        <f t="shared" si="8"/>
        <v>52.638195746841127</v>
      </c>
      <c r="F18" s="94">
        <f t="shared" si="8"/>
        <v>52.53158093171627</v>
      </c>
      <c r="G18" s="94">
        <f t="shared" si="8"/>
        <v>52.517859748124785</v>
      </c>
      <c r="H18" s="94">
        <f t="shared" si="8"/>
        <v>53.258124232693085</v>
      </c>
      <c r="I18" s="94">
        <f t="shared" si="8"/>
        <v>53.094259289212118</v>
      </c>
      <c r="J18" s="94">
        <f t="shared" si="8"/>
        <v>53.174930420756091</v>
      </c>
      <c r="K18" s="94">
        <f t="shared" si="8"/>
        <v>53.143748653610459</v>
      </c>
      <c r="L18" s="94">
        <f t="shared" si="8"/>
        <v>52.520847624175502</v>
      </c>
      <c r="M18" s="94">
        <f t="shared" si="8"/>
        <v>52.536841440392294</v>
      </c>
      <c r="N18" s="94">
        <f t="shared" si="8"/>
        <v>53.861971637772861</v>
      </c>
      <c r="O18" s="94">
        <f t="shared" si="8"/>
        <v>53.670750316877211</v>
      </c>
      <c r="P18" s="94">
        <f t="shared" si="8"/>
        <v>55.019605759365845</v>
      </c>
      <c r="Q18" s="94">
        <f t="shared" si="8"/>
        <v>55.350790679226179</v>
      </c>
      <c r="R18" s="94">
        <f t="shared" ref="R18:V18" si="9">R7*1000/R4</f>
        <v>56.513148986931789</v>
      </c>
      <c r="S18" s="94">
        <f t="shared" si="9"/>
        <v>57.062723757069442</v>
      </c>
      <c r="T18" s="94">
        <f t="shared" si="9"/>
        <v>57.835769303624595</v>
      </c>
      <c r="U18" s="94">
        <f t="shared" si="9"/>
        <v>57.97597987411293</v>
      </c>
      <c r="V18" s="94">
        <f t="shared" si="9"/>
        <v>59.029356073572345</v>
      </c>
      <c r="W18" s="94">
        <f t="shared" ref="W18:Y18" si="10">W7*1000/W4</f>
        <v>59.068007728666323</v>
      </c>
      <c r="X18" s="94">
        <f t="shared" si="10"/>
        <v>59.127115567707051</v>
      </c>
      <c r="Y18" s="94">
        <f t="shared" si="10"/>
        <v>58.895872321153021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132.24905340682608</v>
      </c>
      <c r="C19" s="15">
        <f t="shared" si="11"/>
        <v>131.99777251147685</v>
      </c>
      <c r="D19" s="15">
        <f t="shared" si="11"/>
        <v>131.78348851459984</v>
      </c>
      <c r="E19" s="15">
        <f t="shared" si="11"/>
        <v>131.5954893671028</v>
      </c>
      <c r="F19" s="15">
        <f t="shared" si="11"/>
        <v>131.43367517800709</v>
      </c>
      <c r="G19" s="15">
        <f t="shared" si="11"/>
        <v>131.29464937031196</v>
      </c>
      <c r="H19" s="15">
        <f t="shared" si="11"/>
        <v>131.12182052074249</v>
      </c>
      <c r="I19" s="15">
        <f t="shared" si="11"/>
        <v>131.0369643427733</v>
      </c>
      <c r="J19" s="15">
        <f t="shared" si="11"/>
        <v>130.9696638579797</v>
      </c>
      <c r="K19" s="15">
        <f t="shared" si="11"/>
        <v>130.9462561190947</v>
      </c>
      <c r="L19" s="15">
        <f t="shared" si="11"/>
        <v>130.9346635050365</v>
      </c>
      <c r="M19" s="15">
        <f t="shared" si="11"/>
        <v>130.97426305872744</v>
      </c>
      <c r="N19" s="15">
        <f t="shared" si="11"/>
        <v>131.1</v>
      </c>
      <c r="O19" s="15">
        <f t="shared" si="11"/>
        <v>131.17114963923137</v>
      </c>
      <c r="P19" s="15">
        <f t="shared" si="11"/>
        <v>131.33162047154656</v>
      </c>
      <c r="Q19" s="15">
        <f t="shared" si="11"/>
        <v>131.4580986740178</v>
      </c>
      <c r="R19" s="15">
        <f t="shared" ref="R19:V19" si="12">R7*1000/R6</f>
        <v>131.64325684001994</v>
      </c>
      <c r="S19" s="15">
        <f t="shared" si="12"/>
        <v>131.80922155643259</v>
      </c>
      <c r="T19" s="15">
        <f t="shared" si="12"/>
        <v>131.98116153396256</v>
      </c>
      <c r="U19" s="15">
        <f t="shared" si="12"/>
        <v>132.12720863065184</v>
      </c>
      <c r="V19" s="15">
        <f t="shared" si="12"/>
        <v>132.34389114387596</v>
      </c>
      <c r="W19" s="15">
        <f t="shared" ref="W19:Y19" si="13">W7*1000/W6</f>
        <v>132.51933078236658</v>
      </c>
      <c r="X19" s="15">
        <f t="shared" si="13"/>
        <v>132.74035593898549</v>
      </c>
      <c r="Y19" s="15">
        <f t="shared" si="13"/>
        <v>132.9870374802455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49.674649296223805</v>
      </c>
      <c r="D20" s="4">
        <f t="shared" si="14"/>
        <v>50.174491748346796</v>
      </c>
      <c r="E20" s="4">
        <f t="shared" si="14"/>
        <v>50.516885776882326</v>
      </c>
      <c r="F20" s="4">
        <f t="shared" si="14"/>
        <v>50.799762194904332</v>
      </c>
      <c r="G20" s="4">
        <f t="shared" si="14"/>
        <v>51.110470654827466</v>
      </c>
      <c r="H20" s="4">
        <f t="shared" si="14"/>
        <v>52.088264848168855</v>
      </c>
      <c r="I20" s="4">
        <f t="shared" si="14"/>
        <v>52.327419129086337</v>
      </c>
      <c r="J20" s="4">
        <f t="shared" si="14"/>
        <v>52.719787709295417</v>
      </c>
      <c r="K20" s="4">
        <f t="shared" si="14"/>
        <v>53.165884140147874</v>
      </c>
      <c r="L20" s="4">
        <f t="shared" si="14"/>
        <v>52.747174954948157</v>
      </c>
      <c r="M20" s="4">
        <f t="shared" si="14"/>
        <v>53.199897968783517</v>
      </c>
      <c r="N20" s="4">
        <f t="shared" si="14"/>
        <v>54.733578482286447</v>
      </c>
      <c r="O20" s="4">
        <f t="shared" si="14"/>
        <v>54.647977868177129</v>
      </c>
      <c r="P20" s="4">
        <f t="shared" si="14"/>
        <v>56.125752573585125</v>
      </c>
      <c r="Q20" s="4">
        <f t="shared" si="14"/>
        <v>56.572463356367578</v>
      </c>
      <c r="R20" s="4">
        <f t="shared" ref="R20:V20" si="15">IF(SUM(R21)=0,"",R21/R17)</f>
        <v>57.850609439760085</v>
      </c>
      <c r="S20" s="4">
        <f t="shared" si="15"/>
        <v>58.48092914787896</v>
      </c>
      <c r="T20" s="4">
        <f t="shared" si="15"/>
        <v>59.35041320330388</v>
      </c>
      <c r="U20" s="4">
        <f t="shared" si="15"/>
        <v>59.576266813039183</v>
      </c>
      <c r="V20" s="4">
        <f t="shared" si="15"/>
        <v>60.73020280938907</v>
      </c>
      <c r="W20" s="4">
        <f t="shared" ref="W20:Y20" si="16">IF(SUM(W21)=0,"",W21/W17)</f>
        <v>61.387145737239706</v>
      </c>
      <c r="X20" s="4">
        <f t="shared" si="16"/>
        <v>61.762137871567354</v>
      </c>
      <c r="Y20" s="4">
        <f t="shared" si="16"/>
        <v>61.631543326516422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125.13439513996816</v>
      </c>
      <c r="D21" s="3">
        <f t="shared" si="17"/>
        <v>125.91473656138005</v>
      </c>
      <c r="E21" s="3">
        <f t="shared" si="17"/>
        <v>126.29221444220582</v>
      </c>
      <c r="F21" s="3">
        <f t="shared" si="17"/>
        <v>127.10067591767263</v>
      </c>
      <c r="G21" s="3">
        <f t="shared" si="17"/>
        <v>127.77617663706867</v>
      </c>
      <c r="H21" s="3">
        <f t="shared" si="17"/>
        <v>128.24161971641283</v>
      </c>
      <c r="I21" s="3">
        <f t="shared" si="17"/>
        <v>129.14439802648559</v>
      </c>
      <c r="J21" s="3">
        <f t="shared" si="17"/>
        <v>129.84864898394525</v>
      </c>
      <c r="K21" s="3">
        <f t="shared" si="17"/>
        <v>131.00079798267947</v>
      </c>
      <c r="L21" s="3">
        <f t="shared" si="17"/>
        <v>131.49889836104575</v>
      </c>
      <c r="M21" s="3">
        <f t="shared" si="17"/>
        <v>132.62726194087094</v>
      </c>
      <c r="N21" s="3">
        <f t="shared" si="17"/>
        <v>133.22149042898377</v>
      </c>
      <c r="O21" s="3">
        <f t="shared" si="17"/>
        <v>133.55949078606329</v>
      </c>
      <c r="P21" s="3">
        <f t="shared" si="17"/>
        <v>133.97198932889935</v>
      </c>
      <c r="Q21" s="3">
        <f t="shared" si="17"/>
        <v>134.35957063798165</v>
      </c>
      <c r="R21" s="3">
        <f t="shared" ref="R21:V21" si="18">IF(SUM(R9)=0,"",R9*1000/R8)</f>
        <v>134.75877337132772</v>
      </c>
      <c r="S21" s="3">
        <f t="shared" si="18"/>
        <v>135.08513508214438</v>
      </c>
      <c r="T21" s="3">
        <f t="shared" si="18"/>
        <v>135.43757723651075</v>
      </c>
      <c r="U21" s="3">
        <f t="shared" si="18"/>
        <v>135.7742611980691</v>
      </c>
      <c r="V21" s="3">
        <f t="shared" si="18"/>
        <v>136.15719168160828</v>
      </c>
      <c r="W21" s="3">
        <f t="shared" ref="W21:Y21" si="19">IF(SUM(W9)=0,"",W9*1000/W8)</f>
        <v>137.72232693385089</v>
      </c>
      <c r="X21" s="3">
        <f t="shared" si="19"/>
        <v>138.65598018622367</v>
      </c>
      <c r="Y21" s="3">
        <f t="shared" si="19"/>
        <v>139.16418993908121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33993.986717729822</v>
      </c>
      <c r="C22" s="13">
        <f t="shared" si="20"/>
        <v>34689.303742159987</v>
      </c>
      <c r="D22" s="13">
        <f t="shared" si="20"/>
        <v>36065.184074984645</v>
      </c>
      <c r="E22" s="13">
        <f t="shared" si="20"/>
        <v>36591.533650293073</v>
      </c>
      <c r="F22" s="13">
        <f t="shared" si="20"/>
        <v>36483.907022157437</v>
      </c>
      <c r="G22" s="13">
        <f t="shared" si="20"/>
        <v>35808.741909546232</v>
      </c>
      <c r="H22" s="13">
        <f t="shared" si="20"/>
        <v>36660.437872341274</v>
      </c>
      <c r="I22" s="13">
        <f t="shared" si="20"/>
        <v>36971.244697843722</v>
      </c>
      <c r="J22" s="13">
        <f t="shared" si="20"/>
        <v>37255.490620184028</v>
      </c>
      <c r="K22" s="13">
        <f t="shared" si="20"/>
        <v>37369.927494292904</v>
      </c>
      <c r="L22" s="13">
        <f t="shared" si="20"/>
        <v>37951.174651380301</v>
      </c>
      <c r="M22" s="13">
        <f t="shared" si="20"/>
        <v>37841.271757847251</v>
      </c>
      <c r="N22" s="13">
        <f t="shared" si="20"/>
        <v>37800.633826969548</v>
      </c>
      <c r="O22" s="13">
        <f t="shared" si="20"/>
        <v>37226.112614143254</v>
      </c>
      <c r="P22" s="13">
        <f t="shared" si="20"/>
        <v>37466.932451316425</v>
      </c>
      <c r="Q22" s="13">
        <f t="shared" si="20"/>
        <v>37697.759639262615</v>
      </c>
      <c r="R22" s="13">
        <f t="shared" ref="R22:V22" si="21">R3*1000000/R4</f>
        <v>38064.849147808818</v>
      </c>
      <c r="S22" s="13">
        <f t="shared" si="21"/>
        <v>38241.016598254209</v>
      </c>
      <c r="T22" s="13">
        <f t="shared" si="21"/>
        <v>38668.125830833931</v>
      </c>
      <c r="U22" s="13">
        <f t="shared" si="21"/>
        <v>38754.905321118982</v>
      </c>
      <c r="V22" s="13">
        <f t="shared" si="21"/>
        <v>35082.998607751317</v>
      </c>
      <c r="W22" s="13">
        <f t="shared" ref="W22:Y22" si="22">W3*1000000/W4</f>
        <v>38558.642361537102</v>
      </c>
      <c r="X22" s="13">
        <f t="shared" si="22"/>
        <v>40424.286780066541</v>
      </c>
      <c r="Y22" s="13">
        <f t="shared" si="22"/>
        <v>40982.644001519351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85957.840648061552</v>
      </c>
      <c r="C23" s="46">
        <f t="shared" si="23"/>
        <v>87385.117018466946</v>
      </c>
      <c r="D23" s="46">
        <f t="shared" si="23"/>
        <v>90506.908861493299</v>
      </c>
      <c r="E23" s="46">
        <f t="shared" si="23"/>
        <v>91478.834125732683</v>
      </c>
      <c r="F23" s="46">
        <f t="shared" si="23"/>
        <v>91282.499017266629</v>
      </c>
      <c r="G23" s="46">
        <f t="shared" si="23"/>
        <v>89521.854773865576</v>
      </c>
      <c r="H23" s="46">
        <f t="shared" si="23"/>
        <v>90258.217392458304</v>
      </c>
      <c r="I23" s="46">
        <f t="shared" si="23"/>
        <v>91245.263386952225</v>
      </c>
      <c r="J23" s="46">
        <f t="shared" si="23"/>
        <v>91760.140441764175</v>
      </c>
      <c r="K23" s="46">
        <f t="shared" si="23"/>
        <v>92079.543140907655</v>
      </c>
      <c r="L23" s="46">
        <f t="shared" si="23"/>
        <v>94612.415971596914</v>
      </c>
      <c r="M23" s="46">
        <f t="shared" si="23"/>
        <v>94338.230959551787</v>
      </c>
      <c r="N23" s="46">
        <f t="shared" si="23"/>
        <v>92006.715388048484</v>
      </c>
      <c r="O23" s="46">
        <f t="shared" si="23"/>
        <v>90980.50538453467</v>
      </c>
      <c r="P23" s="46">
        <f t="shared" si="23"/>
        <v>89433.44622369892</v>
      </c>
      <c r="Q23" s="46">
        <f t="shared" si="23"/>
        <v>89532.159263399939</v>
      </c>
      <c r="R23" s="46">
        <f t="shared" ref="R23:V23" si="24">R3*1000000/R6</f>
        <v>88669.288524346077</v>
      </c>
      <c r="S23" s="46">
        <f t="shared" si="24"/>
        <v>88332.948332457425</v>
      </c>
      <c r="T23" s="46">
        <f t="shared" si="24"/>
        <v>88240.620345220275</v>
      </c>
      <c r="U23" s="46">
        <f t="shared" si="24"/>
        <v>88322.396136180774</v>
      </c>
      <c r="V23" s="46">
        <f t="shared" si="24"/>
        <v>78656.127350569033</v>
      </c>
      <c r="W23" s="46">
        <f t="shared" ref="W23:Y23" si="25">W3*1000000/W6</f>
        <v>86506.480887244921</v>
      </c>
      <c r="X23" s="46">
        <f t="shared" si="25"/>
        <v>90752.511165897711</v>
      </c>
      <c r="Y23" s="46">
        <f t="shared" si="25"/>
        <v>92538.919945874281</v>
      </c>
      <c r="DA23" s="11"/>
    </row>
    <row r="24" spans="1:105" ht="12" customHeight="1" x14ac:dyDescent="0.25">
      <c r="A24" s="180" t="s">
        <v>188</v>
      </c>
      <c r="B24" s="15">
        <v>2.1343126362425089</v>
      </c>
      <c r="C24" s="15">
        <v>2.1426281920239609</v>
      </c>
      <c r="D24" s="15">
        <v>2.2041320570831822</v>
      </c>
      <c r="E24" s="15">
        <v>2.2132313821579905</v>
      </c>
      <c r="F24" s="15">
        <v>2.1819436107532586</v>
      </c>
      <c r="G24" s="15">
        <v>2.1062133043167921</v>
      </c>
      <c r="H24" s="15">
        <v>2.0915168339130314</v>
      </c>
      <c r="I24" s="15">
        <v>2.0850541441565738</v>
      </c>
      <c r="J24" s="15">
        <v>2.1099589419641958</v>
      </c>
      <c r="K24" s="15">
        <v>2.1556561740835578</v>
      </c>
      <c r="L24" s="15">
        <v>2.209079200927099</v>
      </c>
      <c r="M24" s="15">
        <v>2.20071982660959</v>
      </c>
      <c r="N24" s="15">
        <v>2.1817460613634934</v>
      </c>
      <c r="O24" s="15">
        <v>2.1802767285528506</v>
      </c>
      <c r="P24" s="15">
        <v>2.1342649862838461</v>
      </c>
      <c r="Q24" s="15">
        <v>2.1023974625357207</v>
      </c>
      <c r="R24" s="15">
        <v>2.0479502316035001</v>
      </c>
      <c r="S24" s="15">
        <v>2.0039361815935335</v>
      </c>
      <c r="T24" s="15">
        <v>1.9736230322919273</v>
      </c>
      <c r="U24" s="15">
        <v>1.9557601164659968</v>
      </c>
      <c r="V24" s="15">
        <v>1.880001641940908</v>
      </c>
      <c r="W24" s="15">
        <v>1.9754399534114975</v>
      </c>
      <c r="X24" s="15">
        <v>1.9879781818315165</v>
      </c>
      <c r="Y24" s="15">
        <v>2.0374174673314456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467.88147354526592</v>
      </c>
      <c r="C28" s="22">
        <f t="shared" ref="C28:W28" si="26">SUM(C29:C30,C33:C34,C41:C42)</f>
        <v>503.99587274290616</v>
      </c>
      <c r="D28" s="22">
        <f t="shared" si="26"/>
        <v>483.44402407566633</v>
      </c>
      <c r="E28" s="22">
        <f t="shared" si="26"/>
        <v>501.30421324161659</v>
      </c>
      <c r="F28" s="22">
        <f t="shared" si="26"/>
        <v>533.41401547721409</v>
      </c>
      <c r="G28" s="22">
        <f t="shared" si="26"/>
        <v>525.41504729148755</v>
      </c>
      <c r="H28" s="22">
        <f t="shared" si="26"/>
        <v>516.30515907136703</v>
      </c>
      <c r="I28" s="22">
        <f t="shared" si="26"/>
        <v>502.12407566638001</v>
      </c>
      <c r="J28" s="22">
        <f t="shared" si="26"/>
        <v>511.80722269991406</v>
      </c>
      <c r="K28" s="22">
        <f t="shared" si="26"/>
        <v>517.98710232158214</v>
      </c>
      <c r="L28" s="22">
        <f t="shared" si="26"/>
        <v>512.41427343078237</v>
      </c>
      <c r="M28" s="22">
        <f t="shared" si="26"/>
        <v>477.52777300085978</v>
      </c>
      <c r="N28" s="22">
        <f t="shared" si="26"/>
        <v>490.1290627687016</v>
      </c>
      <c r="O28" s="22">
        <f t="shared" si="26"/>
        <v>498.05623387790189</v>
      </c>
      <c r="P28" s="22">
        <f t="shared" si="26"/>
        <v>468.02562338779029</v>
      </c>
      <c r="Q28" s="22">
        <f t="shared" si="26"/>
        <v>508.94625967325874</v>
      </c>
      <c r="R28" s="22">
        <f t="shared" si="26"/>
        <v>525.17841788478063</v>
      </c>
      <c r="S28" s="22">
        <f t="shared" si="26"/>
        <v>535.57850386930363</v>
      </c>
      <c r="T28" s="22">
        <f t="shared" si="26"/>
        <v>500.51805674978505</v>
      </c>
      <c r="U28" s="22">
        <f t="shared" si="26"/>
        <v>463.19423903697339</v>
      </c>
      <c r="V28" s="22">
        <f t="shared" si="26"/>
        <v>497.73714531384348</v>
      </c>
      <c r="W28" s="22">
        <f t="shared" si="26"/>
        <v>479.17506448839202</v>
      </c>
      <c r="X28" s="22">
        <f t="shared" ref="X28:Y28" si="27">SUM(X29:X30,X33:X34,X41:X42)</f>
        <v>454.44402407566645</v>
      </c>
      <c r="Y28" s="22">
        <f t="shared" si="27"/>
        <v>457.16491831470324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1.5202063628546862</v>
      </c>
      <c r="C29" s="31">
        <v>1.2265692175408422</v>
      </c>
      <c r="D29" s="31">
        <v>0.97067927773000862</v>
      </c>
      <c r="E29" s="31">
        <v>0.70481513327601031</v>
      </c>
      <c r="F29" s="31">
        <v>0.65391229578675836</v>
      </c>
      <c r="G29" s="31">
        <v>0.71797076526225279</v>
      </c>
      <c r="H29" s="31">
        <v>0.61582115219260525</v>
      </c>
      <c r="I29" s="31">
        <v>0.51410146173688742</v>
      </c>
      <c r="J29" s="31">
        <v>0.47394668959587277</v>
      </c>
      <c r="K29" s="31">
        <v>0.51848667239896806</v>
      </c>
      <c r="L29" s="31">
        <v>0.60524505588993982</v>
      </c>
      <c r="M29" s="31">
        <v>0.54436801375752364</v>
      </c>
      <c r="N29" s="31">
        <v>0.44772141014617362</v>
      </c>
      <c r="O29" s="31">
        <v>0.63499570077386069</v>
      </c>
      <c r="P29" s="31">
        <v>0.49785038693035244</v>
      </c>
      <c r="Q29" s="31">
        <v>0.61625107480653485</v>
      </c>
      <c r="R29" s="31">
        <v>0.58658641444539983</v>
      </c>
      <c r="S29" s="31">
        <v>0.38073946689595867</v>
      </c>
      <c r="T29" s="31">
        <v>0.23748925193465178</v>
      </c>
      <c r="U29" s="31">
        <v>0.24866723989681858</v>
      </c>
      <c r="V29" s="31">
        <v>0.23026655202063626</v>
      </c>
      <c r="W29" s="31">
        <v>0.21444539982803096</v>
      </c>
      <c r="X29" s="31">
        <v>1.0212381771281169</v>
      </c>
      <c r="Y29" s="31">
        <v>0.24204643164230438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226.48607050730863</v>
      </c>
      <c r="C30" s="98">
        <f t="shared" ref="C30:W30" si="28">SUM(C31:C32)</f>
        <v>244.19329320722269</v>
      </c>
      <c r="D30" s="98">
        <f t="shared" si="28"/>
        <v>222.67360275150475</v>
      </c>
      <c r="E30" s="98">
        <f t="shared" si="28"/>
        <v>226.34995700773865</v>
      </c>
      <c r="F30" s="98">
        <f t="shared" si="28"/>
        <v>240.41152192605327</v>
      </c>
      <c r="G30" s="98">
        <f t="shared" si="28"/>
        <v>232.16096302665517</v>
      </c>
      <c r="H30" s="98">
        <f t="shared" si="28"/>
        <v>239.46543422184004</v>
      </c>
      <c r="I30" s="98">
        <f t="shared" si="28"/>
        <v>226.79105760963023</v>
      </c>
      <c r="J30" s="98">
        <f t="shared" si="28"/>
        <v>227.6866723989682</v>
      </c>
      <c r="K30" s="98">
        <f t="shared" si="28"/>
        <v>225.26362854686155</v>
      </c>
      <c r="L30" s="98">
        <f t="shared" si="28"/>
        <v>193.47334479793633</v>
      </c>
      <c r="M30" s="98">
        <f t="shared" si="28"/>
        <v>172.6284608770421</v>
      </c>
      <c r="N30" s="98">
        <f t="shared" si="28"/>
        <v>191.83551160791058</v>
      </c>
      <c r="O30" s="98">
        <f t="shared" si="28"/>
        <v>180.45692175408431</v>
      </c>
      <c r="P30" s="98">
        <f t="shared" si="28"/>
        <v>153.57566638005162</v>
      </c>
      <c r="Q30" s="98">
        <f t="shared" si="28"/>
        <v>176.10077386070506</v>
      </c>
      <c r="R30" s="98">
        <f t="shared" si="28"/>
        <v>175.96431642304381</v>
      </c>
      <c r="S30" s="98">
        <f t="shared" si="28"/>
        <v>156.85743766122101</v>
      </c>
      <c r="T30" s="98">
        <f t="shared" si="28"/>
        <v>146.49974204643169</v>
      </c>
      <c r="U30" s="98">
        <f t="shared" si="28"/>
        <v>116.75649183147036</v>
      </c>
      <c r="V30" s="98">
        <f t="shared" si="28"/>
        <v>135.59750644883925</v>
      </c>
      <c r="W30" s="98">
        <f t="shared" si="28"/>
        <v>134.16784178847811</v>
      </c>
      <c r="X30" s="98">
        <f t="shared" ref="X30:Y30" si="29">SUM(X31:X32)</f>
        <v>129.35657781599312</v>
      </c>
      <c r="Y30" s="98">
        <f t="shared" si="29"/>
        <v>134.46070507308681</v>
      </c>
      <c r="DA30" s="63"/>
    </row>
    <row r="31" spans="1:105" ht="12" customHeight="1" x14ac:dyDescent="0.25">
      <c r="A31" s="97" t="s">
        <v>74</v>
      </c>
      <c r="B31" s="98">
        <v>5.4934651762682716</v>
      </c>
      <c r="C31" s="98">
        <v>5.4934651762682716</v>
      </c>
      <c r="D31" s="98">
        <v>2.1974204643164228</v>
      </c>
      <c r="E31" s="98">
        <v>1.098710232158211</v>
      </c>
      <c r="F31" s="98">
        <v>2.1974204643164228</v>
      </c>
      <c r="G31" s="98">
        <v>3.2960447119518479</v>
      </c>
      <c r="H31" s="98">
        <v>3.2960447119518479</v>
      </c>
      <c r="I31" s="98">
        <v>1.098710232158211</v>
      </c>
      <c r="J31" s="98">
        <v>1.098710232158211</v>
      </c>
      <c r="K31" s="98">
        <v>2.2666380051590709</v>
      </c>
      <c r="L31" s="98">
        <v>2.2666380051590709</v>
      </c>
      <c r="M31" s="98">
        <v>0.76362854686156489</v>
      </c>
      <c r="N31" s="98">
        <v>0.33619948409286332</v>
      </c>
      <c r="O31" s="98">
        <v>0.38564058469475487</v>
      </c>
      <c r="P31" s="98">
        <v>0.49879621668099738</v>
      </c>
      <c r="Q31" s="98">
        <v>0.47351676698194323</v>
      </c>
      <c r="R31" s="98">
        <v>0.46251074806534809</v>
      </c>
      <c r="S31" s="98">
        <v>0.35821152192605332</v>
      </c>
      <c r="T31" s="98">
        <v>0.45597592433361989</v>
      </c>
      <c r="U31" s="98">
        <v>0.67463456577815994</v>
      </c>
      <c r="V31" s="98">
        <v>0.4845227858985382</v>
      </c>
      <c r="W31" s="98">
        <v>0.2329320722269991</v>
      </c>
      <c r="X31" s="98">
        <v>0.25047291487532242</v>
      </c>
      <c r="Y31" s="98">
        <v>0.14720550300945831</v>
      </c>
      <c r="DA31" s="63" t="s">
        <v>233</v>
      </c>
    </row>
    <row r="32" spans="1:105" ht="12" customHeight="1" x14ac:dyDescent="0.25">
      <c r="A32" s="97" t="s">
        <v>196</v>
      </c>
      <c r="B32" s="98">
        <v>220.99260533104035</v>
      </c>
      <c r="C32" s="98">
        <v>238.69982803095442</v>
      </c>
      <c r="D32" s="98">
        <v>220.47618228718832</v>
      </c>
      <c r="E32" s="98">
        <v>225.25124677558046</v>
      </c>
      <c r="F32" s="98">
        <v>238.21410146173685</v>
      </c>
      <c r="G32" s="98">
        <v>228.86491831470332</v>
      </c>
      <c r="H32" s="98">
        <v>236.16938950988819</v>
      </c>
      <c r="I32" s="98">
        <v>225.69234737747203</v>
      </c>
      <c r="J32" s="98">
        <v>226.58796216681</v>
      </c>
      <c r="K32" s="98">
        <v>222.99699054170247</v>
      </c>
      <c r="L32" s="98">
        <v>191.20670679277725</v>
      </c>
      <c r="M32" s="98">
        <v>171.86483233018055</v>
      </c>
      <c r="N32" s="98">
        <v>191.4993121238177</v>
      </c>
      <c r="O32" s="98">
        <v>180.07128116938955</v>
      </c>
      <c r="P32" s="98">
        <v>153.07687016337061</v>
      </c>
      <c r="Q32" s="98">
        <v>175.62725709372313</v>
      </c>
      <c r="R32" s="98">
        <v>175.50180567497847</v>
      </c>
      <c r="S32" s="98">
        <v>156.49922613929496</v>
      </c>
      <c r="T32" s="98">
        <v>146.04376612209808</v>
      </c>
      <c r="U32" s="98">
        <v>116.08185726569219</v>
      </c>
      <c r="V32" s="98">
        <v>135.11298366294071</v>
      </c>
      <c r="W32" s="98">
        <v>133.93490971625113</v>
      </c>
      <c r="X32" s="98">
        <v>129.10610490111779</v>
      </c>
      <c r="Y32" s="98">
        <v>134.31349957007737</v>
      </c>
      <c r="DA32" s="63" t="s">
        <v>234</v>
      </c>
    </row>
    <row r="33" spans="1:105" ht="12" customHeight="1" x14ac:dyDescent="0.25">
      <c r="A33" s="73" t="s">
        <v>189</v>
      </c>
      <c r="B33" s="98">
        <v>156.63525365434219</v>
      </c>
      <c r="C33" s="98">
        <v>173.33748925193461</v>
      </c>
      <c r="D33" s="98">
        <v>175.11728288907989</v>
      </c>
      <c r="E33" s="98">
        <v>187.98847807394671</v>
      </c>
      <c r="F33" s="98">
        <v>203.61444539982801</v>
      </c>
      <c r="G33" s="98">
        <v>203.8994840928633</v>
      </c>
      <c r="H33" s="98">
        <v>188.67824591573509</v>
      </c>
      <c r="I33" s="98">
        <v>187.7525365434222</v>
      </c>
      <c r="J33" s="98">
        <v>200.79578675838351</v>
      </c>
      <c r="K33" s="98">
        <v>196.42209802235601</v>
      </c>
      <c r="L33" s="98">
        <v>229.30945829750641</v>
      </c>
      <c r="M33" s="98">
        <v>215.63995402989335</v>
      </c>
      <c r="N33" s="98">
        <v>199.11925641908277</v>
      </c>
      <c r="O33" s="98">
        <v>210.44328970805952</v>
      </c>
      <c r="P33" s="98">
        <v>202.12617655572359</v>
      </c>
      <c r="Q33" s="98">
        <v>219.9980004847456</v>
      </c>
      <c r="R33" s="98">
        <v>233.93137424852029</v>
      </c>
      <c r="S33" s="98">
        <v>265.51332632088071</v>
      </c>
      <c r="T33" s="98">
        <v>242.76930948360703</v>
      </c>
      <c r="U33" s="98">
        <v>245.28253371827793</v>
      </c>
      <c r="V33" s="98">
        <v>256.20745879669295</v>
      </c>
      <c r="W33" s="98">
        <v>239.11945165440079</v>
      </c>
      <c r="X33" s="98">
        <v>212.72207466802675</v>
      </c>
      <c r="Y33" s="98">
        <v>205.5392485083282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15.112170019900594</v>
      </c>
      <c r="C34" s="98">
        <f>SUM(C35:C40)</f>
        <v>16.343508168529659</v>
      </c>
      <c r="D34" s="98">
        <f>SUM(D35:D40)</f>
        <v>15.167067927772997</v>
      </c>
      <c r="E34" s="98">
        <f t="shared" ref="E34:G34" si="30">SUM(E35:E40)</f>
        <v>15.548753224419599</v>
      </c>
      <c r="F34" s="98">
        <f t="shared" si="30"/>
        <v>16.613327601031809</v>
      </c>
      <c r="G34" s="98">
        <f t="shared" si="30"/>
        <v>15.972312983662945</v>
      </c>
      <c r="H34" s="98">
        <f t="shared" ref="H34" si="31">SUM(H35:H40)</f>
        <v>16.093723129836633</v>
      </c>
      <c r="I34" s="98">
        <f t="shared" ref="I34" si="32">SUM(I35:I40)</f>
        <v>14.532416165090281</v>
      </c>
      <c r="J34" s="98">
        <f t="shared" ref="J34" si="33">SUM(J35:J40)</f>
        <v>16.090197764402411</v>
      </c>
      <c r="K34" s="98">
        <f t="shared" ref="K34" si="34">SUM(K35:K40)</f>
        <v>18.014617368873605</v>
      </c>
      <c r="L34" s="98">
        <f t="shared" ref="L34" si="35">SUM(L35:L40)</f>
        <v>18.935769561478939</v>
      </c>
      <c r="M34" s="98">
        <f t="shared" ref="M34" si="36">SUM(M35:M40)</f>
        <v>15.489710630467808</v>
      </c>
      <c r="N34" s="98">
        <f t="shared" ref="N34" si="37">SUM(N35:N40)</f>
        <v>19.926487347039327</v>
      </c>
      <c r="O34" s="98">
        <f t="shared" ref="O34" si="38">SUM(O35:O40)</f>
        <v>22.326443739919743</v>
      </c>
      <c r="P34" s="98">
        <f t="shared" ref="P34" si="39">SUM(P35:P40)</f>
        <v>24.903660073683174</v>
      </c>
      <c r="Q34" s="98">
        <f t="shared" ref="Q34" si="40">SUM(Q35:Q40)</f>
        <v>27.167863659708321</v>
      </c>
      <c r="R34" s="98">
        <f t="shared" ref="R34" si="41">SUM(R35:R40)</f>
        <v>30.79364724761037</v>
      </c>
      <c r="S34" s="98">
        <f t="shared" ref="S34" si="42">SUM(S35:S40)</f>
        <v>29.472228279291219</v>
      </c>
      <c r="T34" s="98">
        <f t="shared" ref="T34" si="43">SUM(T35:T40)</f>
        <v>31.190535744251925</v>
      </c>
      <c r="U34" s="98">
        <f t="shared" ref="U34" si="44">SUM(U35:U40)</f>
        <v>22.714886746038523</v>
      </c>
      <c r="V34" s="98">
        <f t="shared" ref="V34" si="45">SUM(V35:V40)</f>
        <v>24.032266052834157</v>
      </c>
      <c r="W34" s="98">
        <f t="shared" ref="W34:Y34" si="46">SUM(W35:W40)</f>
        <v>24.800582739408256</v>
      </c>
      <c r="X34" s="98">
        <f t="shared" si="46"/>
        <v>31.030203921827116</v>
      </c>
      <c r="Y34" s="98">
        <f t="shared" si="46"/>
        <v>37.760493538103361</v>
      </c>
      <c r="DA34" s="63"/>
    </row>
    <row r="35" spans="1:105" ht="12" customHeight="1" x14ac:dyDescent="0.25">
      <c r="A35" s="97" t="s">
        <v>199</v>
      </c>
      <c r="B35" s="98">
        <v>15.101203783319001</v>
      </c>
      <c r="C35" s="98">
        <v>16.306190885640579</v>
      </c>
      <c r="D35" s="98">
        <v>15.06784178847807</v>
      </c>
      <c r="E35" s="98">
        <v>15.38753224419604</v>
      </c>
      <c r="F35" s="98">
        <v>16.398452278589851</v>
      </c>
      <c r="G35" s="98">
        <v>15.691057609630271</v>
      </c>
      <c r="H35" s="98">
        <v>15.737747205503013</v>
      </c>
      <c r="I35" s="98">
        <v>14.04772141014617</v>
      </c>
      <c r="J35" s="98">
        <v>15.421668099742051</v>
      </c>
      <c r="K35" s="98">
        <v>17.109286328460879</v>
      </c>
      <c r="L35" s="98">
        <v>17.725193465176272</v>
      </c>
      <c r="M35" s="98">
        <v>13.830008598452279</v>
      </c>
      <c r="N35" s="98">
        <v>17.312037833190029</v>
      </c>
      <c r="O35" s="98">
        <v>19.072055030094582</v>
      </c>
      <c r="P35" s="98">
        <v>21.1408426483233</v>
      </c>
      <c r="Q35" s="98">
        <v>22.42768701633706</v>
      </c>
      <c r="R35" s="98">
        <v>25.258641444539979</v>
      </c>
      <c r="S35" s="98">
        <v>22.696904557179696</v>
      </c>
      <c r="T35" s="98">
        <v>23.933447979363709</v>
      </c>
      <c r="U35" s="98">
        <v>15.44359415305245</v>
      </c>
      <c r="V35" s="98">
        <v>15.30042992261393</v>
      </c>
      <c r="W35" s="98">
        <v>15.96027515047291</v>
      </c>
      <c r="X35" s="98">
        <v>21.612467755803959</v>
      </c>
      <c r="Y35" s="98">
        <v>27.708512467755799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0.13270289186075837</v>
      </c>
      <c r="N36" s="98">
        <v>0.68624659037552438</v>
      </c>
      <c r="O36" s="98">
        <v>0.89591923433074971</v>
      </c>
      <c r="P36" s="98">
        <v>0.9808741751449116</v>
      </c>
      <c r="Q36" s="98">
        <v>1.3662299537753868</v>
      </c>
      <c r="R36" s="98">
        <v>1.5464417446009142</v>
      </c>
      <c r="S36" s="98">
        <v>2.0398121142009433</v>
      </c>
      <c r="T36" s="98">
        <v>1.7628487279148723</v>
      </c>
      <c r="U36" s="98">
        <v>1.1096416901485835</v>
      </c>
      <c r="V36" s="98">
        <v>1.9901336366690621</v>
      </c>
      <c r="W36" s="98">
        <v>1.4765070730282097</v>
      </c>
      <c r="X36" s="98">
        <v>1.4878995366164547</v>
      </c>
      <c r="Y36" s="98">
        <v>1.514663787458481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238</v>
      </c>
    </row>
    <row r="38" spans="1:105" ht="12" customHeight="1" x14ac:dyDescent="0.25">
      <c r="A38" s="97" t="s">
        <v>52</v>
      </c>
      <c r="B38" s="98">
        <v>7.7386070507308674E-4</v>
      </c>
      <c r="C38" s="98">
        <v>2.3731728288907999E-2</v>
      </c>
      <c r="D38" s="98">
        <v>8.091143594153051E-2</v>
      </c>
      <c r="E38" s="98">
        <v>0.13061049011177989</v>
      </c>
      <c r="F38" s="98">
        <v>0.17773000859845231</v>
      </c>
      <c r="G38" s="98">
        <v>0.23413585554600169</v>
      </c>
      <c r="H38" s="98">
        <v>0.29638865004299231</v>
      </c>
      <c r="I38" s="98">
        <v>0.40447119518486668</v>
      </c>
      <c r="J38" s="98">
        <v>0.52416165090283751</v>
      </c>
      <c r="K38" s="98">
        <v>0.68667239896818566</v>
      </c>
      <c r="L38" s="98">
        <v>0.91083404987102312</v>
      </c>
      <c r="M38" s="98">
        <v>1.1309544282029229</v>
      </c>
      <c r="N38" s="98">
        <v>1.3644024075666381</v>
      </c>
      <c r="O38" s="98">
        <v>1.633018056749785</v>
      </c>
      <c r="P38" s="98">
        <v>1.760017196904557</v>
      </c>
      <c r="Q38" s="98">
        <v>1.909286328460877</v>
      </c>
      <c r="R38" s="98">
        <v>2.058813413585554</v>
      </c>
      <c r="S38" s="98">
        <v>2.175494411006019</v>
      </c>
      <c r="T38" s="98">
        <v>2.2396388650042991</v>
      </c>
      <c r="U38" s="98">
        <v>2.3079965606190882</v>
      </c>
      <c r="V38" s="98">
        <v>2.3923473774720549</v>
      </c>
      <c r="W38" s="98">
        <v>2.4895098882201201</v>
      </c>
      <c r="X38" s="98">
        <v>2.5202923473774721</v>
      </c>
      <c r="Y38" s="98">
        <v>2.6107480653482371</v>
      </c>
      <c r="DA38" s="63" t="s">
        <v>239</v>
      </c>
    </row>
    <row r="39" spans="1:105" ht="12" customHeight="1" x14ac:dyDescent="0.25">
      <c r="A39" s="97" t="s">
        <v>197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DA39" s="63" t="s">
        <v>240</v>
      </c>
    </row>
    <row r="40" spans="1:105" ht="12" customHeight="1" x14ac:dyDescent="0.25">
      <c r="A40" s="97" t="s">
        <v>191</v>
      </c>
      <c r="B40" s="98">
        <v>1.0192375876520207E-2</v>
      </c>
      <c r="C40" s="98">
        <v>1.3585554600171967E-2</v>
      </c>
      <c r="D40" s="98">
        <v>1.8314703353396397E-2</v>
      </c>
      <c r="E40" s="98">
        <v>3.0610490111779874E-2</v>
      </c>
      <c r="F40" s="98">
        <v>3.7145313843508138E-2</v>
      </c>
      <c r="G40" s="98">
        <v>4.711951848667241E-2</v>
      </c>
      <c r="H40" s="98">
        <v>5.9587274290627656E-2</v>
      </c>
      <c r="I40" s="98">
        <v>8.0223559759243349E-2</v>
      </c>
      <c r="J40" s="98">
        <v>0.14436801375752362</v>
      </c>
      <c r="K40" s="98">
        <v>0.21865864144454006</v>
      </c>
      <c r="L40" s="98">
        <v>0.29974204643164226</v>
      </c>
      <c r="M40" s="98">
        <v>0.39604471195184859</v>
      </c>
      <c r="N40" s="98">
        <v>0.56380051590713665</v>
      </c>
      <c r="O40" s="98">
        <v>0.72545141874462549</v>
      </c>
      <c r="P40" s="98">
        <v>1.021926053310404</v>
      </c>
      <c r="Q40" s="98">
        <v>1.464660361134996</v>
      </c>
      <c r="R40" s="98">
        <v>1.9297506448839212</v>
      </c>
      <c r="S40" s="98">
        <v>2.5600171969045573</v>
      </c>
      <c r="T40" s="98">
        <v>3.2546001719690443</v>
      </c>
      <c r="U40" s="98">
        <v>3.8536543422184</v>
      </c>
      <c r="V40" s="98">
        <v>4.34935511607911</v>
      </c>
      <c r="W40" s="98">
        <v>4.874290627687019</v>
      </c>
      <c r="X40" s="98">
        <v>5.4095442820292305</v>
      </c>
      <c r="Y40" s="98">
        <v>5.9265692175408411</v>
      </c>
      <c r="DA40" s="63" t="s">
        <v>241</v>
      </c>
    </row>
    <row r="41" spans="1:105" ht="12" customHeight="1" x14ac:dyDescent="0.25">
      <c r="A41" s="73" t="s">
        <v>198</v>
      </c>
      <c r="B41" s="98">
        <v>0</v>
      </c>
      <c r="C41" s="98">
        <v>0</v>
      </c>
      <c r="D41" s="98">
        <v>0</v>
      </c>
      <c r="E41" s="98">
        <v>0</v>
      </c>
      <c r="F41" s="98">
        <v>0</v>
      </c>
      <c r="G41" s="98">
        <v>0</v>
      </c>
      <c r="H41" s="98">
        <v>0</v>
      </c>
      <c r="I41" s="98">
        <v>0</v>
      </c>
      <c r="J41" s="98">
        <v>0</v>
      </c>
      <c r="K41" s="98">
        <v>0</v>
      </c>
      <c r="L41" s="98">
        <v>0</v>
      </c>
      <c r="M41" s="98">
        <v>0</v>
      </c>
      <c r="N41" s="98">
        <v>0</v>
      </c>
      <c r="O41" s="98">
        <v>0</v>
      </c>
      <c r="P41" s="98">
        <v>0</v>
      </c>
      <c r="Q41" s="98">
        <v>0</v>
      </c>
      <c r="R41" s="98">
        <v>0</v>
      </c>
      <c r="S41" s="98">
        <v>0</v>
      </c>
      <c r="T41" s="98">
        <v>0</v>
      </c>
      <c r="U41" s="98">
        <v>0</v>
      </c>
      <c r="V41" s="98">
        <v>0</v>
      </c>
      <c r="W41" s="98">
        <v>0</v>
      </c>
      <c r="X41" s="98">
        <v>0</v>
      </c>
      <c r="Y41" s="98">
        <v>0</v>
      </c>
      <c r="DA41" s="63" t="s">
        <v>242</v>
      </c>
    </row>
    <row r="42" spans="1:105" ht="12" customHeight="1" x14ac:dyDescent="0.25">
      <c r="A42" s="32" t="s">
        <v>53</v>
      </c>
      <c r="B42" s="33">
        <v>68.127773000859847</v>
      </c>
      <c r="C42" s="33">
        <v>68.895012897678413</v>
      </c>
      <c r="D42" s="33">
        <v>69.515391229578682</v>
      </c>
      <c r="E42" s="33">
        <v>70.712209802235591</v>
      </c>
      <c r="F42" s="33">
        <v>72.120808254514188</v>
      </c>
      <c r="G42" s="33">
        <v>72.664316423043843</v>
      </c>
      <c r="H42" s="33">
        <v>71.45193465176267</v>
      </c>
      <c r="I42" s="33">
        <v>72.53396388650043</v>
      </c>
      <c r="J42" s="33">
        <v>66.760619088564056</v>
      </c>
      <c r="K42" s="33">
        <v>77.768271711091998</v>
      </c>
      <c r="L42" s="33">
        <v>70.090455717970769</v>
      </c>
      <c r="M42" s="33">
        <v>73.225279449699045</v>
      </c>
      <c r="N42" s="33">
        <v>78.800085984522781</v>
      </c>
      <c r="O42" s="33">
        <v>84.194582975064478</v>
      </c>
      <c r="P42" s="33">
        <v>86.922269991401535</v>
      </c>
      <c r="Q42" s="33">
        <v>85.0633705932932</v>
      </c>
      <c r="R42" s="33">
        <v>83.902493551160774</v>
      </c>
      <c r="S42" s="33">
        <v>83.354772141014621</v>
      </c>
      <c r="T42" s="33">
        <v>79.820980223559758</v>
      </c>
      <c r="U42" s="33">
        <v>78.191659501289763</v>
      </c>
      <c r="V42" s="33">
        <v>81.66964746345657</v>
      </c>
      <c r="W42" s="33">
        <v>80.872742906276855</v>
      </c>
      <c r="X42" s="33">
        <v>80.313929492691315</v>
      </c>
      <c r="Y42" s="33">
        <v>79.16242476354256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467.87128116938942</v>
      </c>
      <c r="C44" s="205">
        <f t="shared" si="47"/>
        <v>503.98228718830603</v>
      </c>
      <c r="D44" s="205">
        <f t="shared" si="47"/>
        <v>483.42570937231295</v>
      </c>
      <c r="E44" s="205">
        <f t="shared" si="47"/>
        <v>501.27360275150477</v>
      </c>
      <c r="F44" s="205">
        <f t="shared" si="47"/>
        <v>533.37687016337065</v>
      </c>
      <c r="G44" s="205">
        <f t="shared" si="47"/>
        <v>525.36792777300082</v>
      </c>
      <c r="H44" s="205">
        <f t="shared" si="47"/>
        <v>516.24557179707642</v>
      </c>
      <c r="I44" s="205">
        <f t="shared" si="47"/>
        <v>502.04385210662082</v>
      </c>
      <c r="J44" s="205">
        <f t="shared" si="47"/>
        <v>511.66285468615655</v>
      </c>
      <c r="K44" s="205">
        <f t="shared" si="47"/>
        <v>517.76844368013747</v>
      </c>
      <c r="L44" s="205">
        <f t="shared" si="47"/>
        <v>512.1145313843507</v>
      </c>
      <c r="M44" s="205">
        <f t="shared" si="47"/>
        <v>477.13172828890794</v>
      </c>
      <c r="N44" s="205">
        <f t="shared" si="47"/>
        <v>489.56526225279458</v>
      </c>
      <c r="O44" s="205">
        <f t="shared" si="47"/>
        <v>497.33078245915726</v>
      </c>
      <c r="P44" s="205">
        <f t="shared" si="47"/>
        <v>467.00369733447991</v>
      </c>
      <c r="Q44" s="205">
        <f t="shared" si="47"/>
        <v>507.48159931212354</v>
      </c>
      <c r="R44" s="205">
        <f t="shared" ref="R44:V44" si="48">SUM(R45,R50)</f>
        <v>523.24866723989692</v>
      </c>
      <c r="S44" s="205">
        <f t="shared" si="48"/>
        <v>533.01848667239892</v>
      </c>
      <c r="T44" s="205">
        <f t="shared" si="48"/>
        <v>497.2634565778161</v>
      </c>
      <c r="U44" s="205">
        <f t="shared" si="48"/>
        <v>459.34058469475474</v>
      </c>
      <c r="V44" s="205">
        <f t="shared" si="48"/>
        <v>493.38779019776445</v>
      </c>
      <c r="W44" s="205">
        <f t="shared" ref="W44:Y44" si="49">SUM(W45,W50)</f>
        <v>474.30077386070514</v>
      </c>
      <c r="X44" s="205">
        <f t="shared" si="49"/>
        <v>449.03447979363699</v>
      </c>
      <c r="Y44" s="205">
        <f t="shared" si="49"/>
        <v>451.23834909716248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431.71249632566429</v>
      </c>
      <c r="C45" s="192">
        <f t="shared" si="50"/>
        <v>466.53495159805732</v>
      </c>
      <c r="D45" s="192">
        <f t="shared" si="50"/>
        <v>444.87908491269161</v>
      </c>
      <c r="E45" s="192">
        <f t="shared" si="50"/>
        <v>461.70239514397377</v>
      </c>
      <c r="F45" s="192">
        <f t="shared" si="50"/>
        <v>492.96852180662347</v>
      </c>
      <c r="G45" s="192">
        <f t="shared" si="50"/>
        <v>483.91592519563369</v>
      </c>
      <c r="H45" s="192">
        <f t="shared" si="50"/>
        <v>472.82381809502698</v>
      </c>
      <c r="I45" s="192">
        <f t="shared" si="50"/>
        <v>457.57646409976309</v>
      </c>
      <c r="J45" s="192">
        <f t="shared" si="50"/>
        <v>466.10318930089085</v>
      </c>
      <c r="K45" s="192">
        <f t="shared" si="50"/>
        <v>470.90971338463379</v>
      </c>
      <c r="L45" s="192">
        <f t="shared" si="50"/>
        <v>464.88447390387012</v>
      </c>
      <c r="M45" s="192">
        <f t="shared" si="50"/>
        <v>429.23513540129329</v>
      </c>
      <c r="N45" s="192">
        <f t="shared" si="50"/>
        <v>439.82866230956631</v>
      </c>
      <c r="O45" s="192">
        <f t="shared" si="50"/>
        <v>446.76549621592522</v>
      </c>
      <c r="P45" s="192">
        <f t="shared" si="50"/>
        <v>415.02080548513516</v>
      </c>
      <c r="Q45" s="192">
        <f t="shared" si="50"/>
        <v>454.45384130478072</v>
      </c>
      <c r="R45" s="192">
        <f t="shared" ref="R45:V45" si="51">SUM(R46:R49)</f>
        <v>469.68762570171458</v>
      </c>
      <c r="S45" s="192">
        <f t="shared" si="51"/>
        <v>479.64788004253433</v>
      </c>
      <c r="T45" s="192">
        <f t="shared" si="51"/>
        <v>444.04050459762988</v>
      </c>
      <c r="U45" s="192">
        <f t="shared" si="51"/>
        <v>406.44977401292664</v>
      </c>
      <c r="V45" s="192">
        <f t="shared" si="51"/>
        <v>438.80625594991278</v>
      </c>
      <c r="W45" s="192">
        <f t="shared" ref="W45:Y45" si="52">SUM(W46:W49)</f>
        <v>418.423861468398</v>
      </c>
      <c r="X45" s="192">
        <f t="shared" si="52"/>
        <v>395.98310529167065</v>
      </c>
      <c r="Y45" s="192">
        <f t="shared" si="52"/>
        <v>399.61593541150995</v>
      </c>
      <c r="DA45" s="213" t="s">
        <v>245</v>
      </c>
    </row>
    <row r="46" spans="1:105" ht="12" customHeight="1" x14ac:dyDescent="0.25">
      <c r="A46" s="97" t="s">
        <v>215</v>
      </c>
      <c r="B46" s="74">
        <v>390.37089846326847</v>
      </c>
      <c r="C46" s="74">
        <v>424.89358580898522</v>
      </c>
      <c r="D46" s="74">
        <v>404.06356129899302</v>
      </c>
      <c r="E46" s="74">
        <v>420.90827866271803</v>
      </c>
      <c r="F46" s="74">
        <v>452.15520350552481</v>
      </c>
      <c r="G46" s="74">
        <v>443.23374649867787</v>
      </c>
      <c r="H46" s="74">
        <v>431.41584822218636</v>
      </c>
      <c r="I46" s="74">
        <v>417.71056117223907</v>
      </c>
      <c r="J46" s="74">
        <v>424.71448707882803</v>
      </c>
      <c r="K46" s="74">
        <v>430.8662564395504</v>
      </c>
      <c r="L46" s="74">
        <v>423.34073925642235</v>
      </c>
      <c r="M46" s="74">
        <v>383.17034404552163</v>
      </c>
      <c r="N46" s="74">
        <v>394.47479521179707</v>
      </c>
      <c r="O46" s="74">
        <v>397.57923054752297</v>
      </c>
      <c r="P46" s="74">
        <v>360.14843960036796</v>
      </c>
      <c r="Q46" s="74">
        <v>408.72631234150032</v>
      </c>
      <c r="R46" s="74">
        <v>423.81472753621983</v>
      </c>
      <c r="S46" s="74">
        <v>436.39167642846138</v>
      </c>
      <c r="T46" s="74">
        <v>396.2267609831261</v>
      </c>
      <c r="U46" s="74">
        <v>352.72186836107164</v>
      </c>
      <c r="V46" s="74">
        <v>395.38694417518519</v>
      </c>
      <c r="W46" s="74">
        <v>374.960829363789</v>
      </c>
      <c r="X46" s="74">
        <v>353.75100189164789</v>
      </c>
      <c r="Y46" s="74">
        <v>359.70000150896345</v>
      </c>
      <c r="DA46" s="90" t="s">
        <v>246</v>
      </c>
    </row>
    <row r="47" spans="1:105" ht="12" customHeight="1" x14ac:dyDescent="0.25">
      <c r="A47" s="97" t="s">
        <v>56</v>
      </c>
      <c r="B47" s="74">
        <v>0.61758269501250174</v>
      </c>
      <c r="C47" s="74">
        <v>0.6399918232059727</v>
      </c>
      <c r="D47" s="74">
        <v>0.70373372294465719</v>
      </c>
      <c r="E47" s="74">
        <v>1.5416553495067538</v>
      </c>
      <c r="F47" s="74">
        <v>0.61638429677813866</v>
      </c>
      <c r="G47" s="74">
        <v>0.73542370403152968</v>
      </c>
      <c r="H47" s="74">
        <v>1.307254293537893</v>
      </c>
      <c r="I47" s="74">
        <v>0.74493204131286661</v>
      </c>
      <c r="J47" s="74">
        <v>0.75996599979828361</v>
      </c>
      <c r="K47" s="74">
        <v>0.81614040634030072</v>
      </c>
      <c r="L47" s="74">
        <v>1.0757619184102412</v>
      </c>
      <c r="M47" s="74">
        <v>1.1732588134135857</v>
      </c>
      <c r="N47" s="74">
        <v>1.3238989204165474</v>
      </c>
      <c r="O47" s="74">
        <v>1.4603515811598358</v>
      </c>
      <c r="P47" s="74">
        <v>1.5583739371357603</v>
      </c>
      <c r="Q47" s="74">
        <v>1.7374844750167202</v>
      </c>
      <c r="R47" s="74">
        <v>1.7718782841310792</v>
      </c>
      <c r="S47" s="74">
        <v>1.590618133180471</v>
      </c>
      <c r="T47" s="74">
        <v>1.9074710996465065</v>
      </c>
      <c r="U47" s="74">
        <v>2.0973297028757036</v>
      </c>
      <c r="V47" s="74">
        <v>2.2944014521830502</v>
      </c>
      <c r="W47" s="74">
        <v>2.3535635807776814</v>
      </c>
      <c r="X47" s="74">
        <v>2.3004203687780631</v>
      </c>
      <c r="Y47" s="74">
        <v>2.446522403745103</v>
      </c>
      <c r="DA47" s="90" t="s">
        <v>247</v>
      </c>
    </row>
    <row r="48" spans="1:105" ht="12" customHeight="1" x14ac:dyDescent="0.25">
      <c r="A48" s="97" t="s">
        <v>55</v>
      </c>
      <c r="B48" s="74">
        <v>28.26689997211011</v>
      </c>
      <c r="C48" s="74">
        <v>27.485680496628387</v>
      </c>
      <c r="D48" s="74">
        <v>28.239365269612541</v>
      </c>
      <c r="E48" s="74">
        <v>28.202793625135346</v>
      </c>
      <c r="F48" s="74">
        <v>28.260532992468654</v>
      </c>
      <c r="G48" s="74">
        <v>27.559439835608234</v>
      </c>
      <c r="H48" s="74">
        <v>27.503348695535148</v>
      </c>
      <c r="I48" s="74">
        <v>27.226733170007154</v>
      </c>
      <c r="J48" s="74">
        <v>27.637152860327202</v>
      </c>
      <c r="K48" s="74">
        <v>25.126722503878788</v>
      </c>
      <c r="L48" s="74">
        <v>27.424153232284397</v>
      </c>
      <c r="M48" s="74">
        <v>30.023912228002231</v>
      </c>
      <c r="N48" s="74">
        <v>27.274513447311318</v>
      </c>
      <c r="O48" s="74">
        <v>31.442486610797349</v>
      </c>
      <c r="P48" s="74">
        <v>36.439929436085009</v>
      </c>
      <c r="Q48" s="74">
        <v>29.876715053476101</v>
      </c>
      <c r="R48" s="74">
        <v>29.852302246347865</v>
      </c>
      <c r="S48" s="74">
        <v>27.11007710245044</v>
      </c>
      <c r="T48" s="74">
        <v>30.802804093935091</v>
      </c>
      <c r="U48" s="74">
        <v>36.078198209774897</v>
      </c>
      <c r="V48" s="74">
        <v>28.885289138445522</v>
      </c>
      <c r="W48" s="74">
        <v>31.418551041842083</v>
      </c>
      <c r="X48" s="74">
        <v>29.910230598390648</v>
      </c>
      <c r="Y48" s="74">
        <v>27.54913926509148</v>
      </c>
      <c r="DA48" s="90" t="s">
        <v>248</v>
      </c>
    </row>
    <row r="49" spans="1:105" ht="12" customHeight="1" x14ac:dyDescent="0.25">
      <c r="A49" s="107" t="s">
        <v>54</v>
      </c>
      <c r="B49" s="193">
        <v>12.457115195273186</v>
      </c>
      <c r="C49" s="193">
        <v>13.515693469237739</v>
      </c>
      <c r="D49" s="193">
        <v>11.872424621141338</v>
      </c>
      <c r="E49" s="193">
        <v>11.049667506613641</v>
      </c>
      <c r="F49" s="193">
        <v>11.936401011851846</v>
      </c>
      <c r="G49" s="193">
        <v>12.387315157316035</v>
      </c>
      <c r="H49" s="193">
        <v>12.59736688376762</v>
      </c>
      <c r="I49" s="193">
        <v>11.894237716203993</v>
      </c>
      <c r="J49" s="193">
        <v>12.991583361937325</v>
      </c>
      <c r="K49" s="193">
        <v>14.100594034864312</v>
      </c>
      <c r="L49" s="193">
        <v>13.043819496753123</v>
      </c>
      <c r="M49" s="193">
        <v>14.867620314355802</v>
      </c>
      <c r="N49" s="193">
        <v>16.755454730041389</v>
      </c>
      <c r="O49" s="193">
        <v>16.283427476445084</v>
      </c>
      <c r="P49" s="193">
        <v>16.874062511546395</v>
      </c>
      <c r="Q49" s="193">
        <v>14.113329434787554</v>
      </c>
      <c r="R49" s="193">
        <v>14.248717635015772</v>
      </c>
      <c r="S49" s="193">
        <v>14.555508378442045</v>
      </c>
      <c r="T49" s="193">
        <v>15.103468420922187</v>
      </c>
      <c r="U49" s="193">
        <v>15.552377739204408</v>
      </c>
      <c r="V49" s="193">
        <v>12.239621184099079</v>
      </c>
      <c r="W49" s="193">
        <v>9.6909174819892403</v>
      </c>
      <c r="X49" s="193">
        <v>10.021452432854053</v>
      </c>
      <c r="Y49" s="193">
        <v>9.9202722337099001</v>
      </c>
      <c r="DA49" s="214" t="s">
        <v>249</v>
      </c>
    </row>
    <row r="50" spans="1:105" ht="12" customHeight="1" x14ac:dyDescent="0.25">
      <c r="A50" s="209" t="s">
        <v>58</v>
      </c>
      <c r="B50" s="77">
        <v>36.158784843725144</v>
      </c>
      <c r="C50" s="77">
        <v>37.447335590248741</v>
      </c>
      <c r="D50" s="77">
        <v>38.546624459621363</v>
      </c>
      <c r="E50" s="77">
        <v>39.571207607530965</v>
      </c>
      <c r="F50" s="77">
        <v>40.408348356747176</v>
      </c>
      <c r="G50" s="77">
        <v>41.452002577367161</v>
      </c>
      <c r="H50" s="77">
        <v>43.421753702049401</v>
      </c>
      <c r="I50" s="77">
        <v>44.467388006857718</v>
      </c>
      <c r="J50" s="77">
        <v>45.559665385265689</v>
      </c>
      <c r="K50" s="77">
        <v>46.858730295503676</v>
      </c>
      <c r="L50" s="77">
        <v>47.230057480480625</v>
      </c>
      <c r="M50" s="77">
        <v>47.896592887614652</v>
      </c>
      <c r="N50" s="77">
        <v>49.736599943228242</v>
      </c>
      <c r="O50" s="77">
        <v>50.565286243232059</v>
      </c>
      <c r="P50" s="77">
        <v>51.98289184934476</v>
      </c>
      <c r="Q50" s="77">
        <v>53.027758007342797</v>
      </c>
      <c r="R50" s="77">
        <v>53.561041538182323</v>
      </c>
      <c r="S50" s="77">
        <v>53.370606629864625</v>
      </c>
      <c r="T50" s="77">
        <v>53.222951980186195</v>
      </c>
      <c r="U50" s="77">
        <v>52.890810681828107</v>
      </c>
      <c r="V50" s="77">
        <v>54.58153424785165</v>
      </c>
      <c r="W50" s="77">
        <v>55.876912392307148</v>
      </c>
      <c r="X50" s="77">
        <v>53.051374501966343</v>
      </c>
      <c r="Y50" s="77">
        <v>51.622413685652518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0.92271638311855675</v>
      </c>
      <c r="C53" s="195">
        <f t="shared" si="56"/>
        <v>0.92569711963655377</v>
      </c>
      <c r="D53" s="195">
        <f t="shared" si="56"/>
        <v>0.92026360263364804</v>
      </c>
      <c r="E53" s="195">
        <f t="shared" si="56"/>
        <v>0.92105866458891206</v>
      </c>
      <c r="F53" s="195">
        <f t="shared" si="56"/>
        <v>0.9242405311944436</v>
      </c>
      <c r="G53" s="195">
        <f t="shared" si="56"/>
        <v>0.92109909953376989</v>
      </c>
      <c r="H53" s="195">
        <f t="shared" si="56"/>
        <v>0.91588934399786492</v>
      </c>
      <c r="I53" s="195">
        <f t="shared" si="56"/>
        <v>0.91142728305452081</v>
      </c>
      <c r="J53" s="195">
        <f t="shared" si="56"/>
        <v>0.91095764531663914</v>
      </c>
      <c r="K53" s="195">
        <f t="shared" si="56"/>
        <v>0.90949867480828617</v>
      </c>
      <c r="L53" s="195">
        <f t="shared" si="56"/>
        <v>0.907774424301517</v>
      </c>
      <c r="M53" s="195">
        <f t="shared" si="56"/>
        <v>0.89961557773702949</v>
      </c>
      <c r="N53" s="195">
        <f t="shared" si="56"/>
        <v>0.89840659912355869</v>
      </c>
      <c r="O53" s="195">
        <f t="shared" si="56"/>
        <v>0.89832665094004183</v>
      </c>
      <c r="P53" s="195">
        <f t="shared" si="56"/>
        <v>0.88868847902907866</v>
      </c>
      <c r="Q53" s="195">
        <f t="shared" si="56"/>
        <v>0.89550801826269089</v>
      </c>
      <c r="R53" s="195">
        <f t="shared" ref="R53:V53" si="57">IF(R45=0,0,R45/R$44)</f>
        <v>0.89763750030991307</v>
      </c>
      <c r="S53" s="195">
        <f t="shared" si="57"/>
        <v>0.8998710026681177</v>
      </c>
      <c r="T53" s="195">
        <f t="shared" si="57"/>
        <v>0.89296830226281176</v>
      </c>
      <c r="U53" s="195">
        <f t="shared" si="57"/>
        <v>0.88485491497126123</v>
      </c>
      <c r="V53" s="195">
        <f t="shared" si="57"/>
        <v>0.88937396641701694</v>
      </c>
      <c r="W53" s="195">
        <f t="shared" ref="W53:Y53" si="58">IF(W45=0,0,W45/W$44)</f>
        <v>0.88219097359365195</v>
      </c>
      <c r="X53" s="195">
        <f t="shared" si="58"/>
        <v>0.88185456376012106</v>
      </c>
      <c r="Y53" s="195">
        <f t="shared" si="58"/>
        <v>0.88559834555520678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0.83435533270514528</v>
      </c>
      <c r="C54" s="196">
        <f t="shared" si="59"/>
        <v>0.84307245831881705</v>
      </c>
      <c r="D54" s="196">
        <f t="shared" si="59"/>
        <v>0.83583382816696916</v>
      </c>
      <c r="E54" s="196">
        <f t="shared" si="59"/>
        <v>0.83967772560202802</v>
      </c>
      <c r="F54" s="196">
        <f t="shared" si="59"/>
        <v>0.84772180572253153</v>
      </c>
      <c r="G54" s="196">
        <f t="shared" si="59"/>
        <v>0.84366350336137919</v>
      </c>
      <c r="H54" s="196">
        <f t="shared" si="59"/>
        <v>0.83567951337656299</v>
      </c>
      <c r="I54" s="196">
        <f t="shared" si="59"/>
        <v>0.83202007039721382</v>
      </c>
      <c r="J54" s="196">
        <f t="shared" si="59"/>
        <v>0.83006707090226262</v>
      </c>
      <c r="K54" s="196">
        <f t="shared" si="59"/>
        <v>0.83216013200241934</v>
      </c>
      <c r="L54" s="196">
        <f t="shared" si="59"/>
        <v>0.82665246407292026</v>
      </c>
      <c r="M54" s="196">
        <f t="shared" si="59"/>
        <v>0.80307035002607963</v>
      </c>
      <c r="N54" s="196">
        <f t="shared" si="59"/>
        <v>0.80576549364751271</v>
      </c>
      <c r="O54" s="196">
        <f t="shared" si="59"/>
        <v>0.79942614567634107</v>
      </c>
      <c r="P54" s="196">
        <f t="shared" si="59"/>
        <v>0.77118969647561597</v>
      </c>
      <c r="Q54" s="196">
        <f t="shared" si="59"/>
        <v>0.80540124586884898</v>
      </c>
      <c r="R54" s="196">
        <f t="shared" ref="R54:V54" si="60">IF(R46=0,0,R46/R$44)</f>
        <v>0.80996809752390819</v>
      </c>
      <c r="S54" s="196">
        <f t="shared" si="60"/>
        <v>0.81871771306250052</v>
      </c>
      <c r="T54" s="196">
        <f t="shared" si="60"/>
        <v>0.79681455723686601</v>
      </c>
      <c r="U54" s="196">
        <f t="shared" si="60"/>
        <v>0.76788744585995083</v>
      </c>
      <c r="V54" s="196">
        <f t="shared" si="60"/>
        <v>0.80137156214729677</v>
      </c>
      <c r="W54" s="196">
        <f t="shared" ref="W54:Y54" si="61">IF(W46=0,0,W46/W$44)</f>
        <v>0.79055496011884907</v>
      </c>
      <c r="X54" s="196">
        <f t="shared" si="61"/>
        <v>0.78780364940844061</v>
      </c>
      <c r="Y54" s="196">
        <f t="shared" si="61"/>
        <v>0.79713969840695298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1.3199841919532358E-3</v>
      </c>
      <c r="C55" s="197">
        <f t="shared" si="62"/>
        <v>1.2698696749373032E-3</v>
      </c>
      <c r="D55" s="197">
        <f t="shared" si="62"/>
        <v>1.4557225842589038E-3</v>
      </c>
      <c r="E55" s="197">
        <f t="shared" si="62"/>
        <v>3.0754768275140852E-3</v>
      </c>
      <c r="F55" s="197">
        <f t="shared" si="62"/>
        <v>1.1556262208920745E-3</v>
      </c>
      <c r="G55" s="197">
        <f t="shared" si="62"/>
        <v>1.3998260364863557E-3</v>
      </c>
      <c r="H55" s="197">
        <f t="shared" si="62"/>
        <v>2.532233427179387E-3</v>
      </c>
      <c r="I55" s="197">
        <f t="shared" si="62"/>
        <v>1.4837987522147026E-3</v>
      </c>
      <c r="J55" s="197">
        <f t="shared" si="62"/>
        <v>1.485286635209099E-3</v>
      </c>
      <c r="K55" s="197">
        <f t="shared" si="62"/>
        <v>1.5762652519713792E-3</v>
      </c>
      <c r="L55" s="197">
        <f t="shared" si="62"/>
        <v>2.1006275988737048E-3</v>
      </c>
      <c r="M55" s="197">
        <f t="shared" si="62"/>
        <v>2.4589830100402925E-3</v>
      </c>
      <c r="N55" s="197">
        <f t="shared" si="62"/>
        <v>2.7042337814665693E-3</v>
      </c>
      <c r="O55" s="197">
        <f t="shared" si="62"/>
        <v>2.9363788300792852E-3</v>
      </c>
      <c r="P55" s="197">
        <f t="shared" si="62"/>
        <v>3.3369627393326894E-3</v>
      </c>
      <c r="Q55" s="197">
        <f t="shared" si="62"/>
        <v>3.4237388653536004E-3</v>
      </c>
      <c r="R55" s="197">
        <f t="shared" ref="R55:V55" si="63">IF(R47=0,0,R47/R$44)</f>
        <v>3.3863025270138253E-3</v>
      </c>
      <c r="S55" s="197">
        <f t="shared" si="63"/>
        <v>2.9841706675327539E-3</v>
      </c>
      <c r="T55" s="197">
        <f t="shared" si="63"/>
        <v>3.8359366135082337E-3</v>
      </c>
      <c r="U55" s="197">
        <f t="shared" si="63"/>
        <v>4.5659577506512745E-3</v>
      </c>
      <c r="V55" s="197">
        <f t="shared" si="63"/>
        <v>4.6503004285196967E-3</v>
      </c>
      <c r="W55" s="197">
        <f t="shared" ref="W55:Y55" si="64">IF(W47=0,0,W47/W$44)</f>
        <v>4.9621752914720879E-3</v>
      </c>
      <c r="X55" s="197">
        <f t="shared" si="64"/>
        <v>5.1230372550349996E-3</v>
      </c>
      <c r="Y55" s="197">
        <f t="shared" si="64"/>
        <v>5.4217962826965038E-3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6.0415975739011606E-2</v>
      </c>
      <c r="C56" s="197">
        <f t="shared" si="65"/>
        <v>5.453699702418062E-2</v>
      </c>
      <c r="D56" s="197">
        <f t="shared" si="65"/>
        <v>5.8415108510217521E-2</v>
      </c>
      <c r="E56" s="197">
        <f t="shared" si="65"/>
        <v>5.6262275672066965E-2</v>
      </c>
      <c r="F56" s="197">
        <f t="shared" si="65"/>
        <v>5.2984174180280064E-2</v>
      </c>
      <c r="G56" s="197">
        <f t="shared" si="65"/>
        <v>5.2457408187117242E-2</v>
      </c>
      <c r="H56" s="197">
        <f t="shared" si="65"/>
        <v>5.3275708689945037E-2</v>
      </c>
      <c r="I56" s="197">
        <f t="shared" si="65"/>
        <v>5.4231782852755497E-2</v>
      </c>
      <c r="J56" s="197">
        <f t="shared" si="65"/>
        <v>5.4014381945469273E-2</v>
      </c>
      <c r="K56" s="197">
        <f t="shared" si="65"/>
        <v>4.8528879676957216E-2</v>
      </c>
      <c r="L56" s="197">
        <f t="shared" si="65"/>
        <v>5.3550820278720233E-2</v>
      </c>
      <c r="M56" s="197">
        <f t="shared" si="65"/>
        <v>6.2925834623646024E-2</v>
      </c>
      <c r="N56" s="197">
        <f t="shared" si="65"/>
        <v>5.571170087069556E-2</v>
      </c>
      <c r="O56" s="197">
        <f t="shared" si="65"/>
        <v>6.3222482339265876E-2</v>
      </c>
      <c r="P56" s="197">
        <f t="shared" si="65"/>
        <v>7.8029209713056741E-2</v>
      </c>
      <c r="Q56" s="197">
        <f t="shared" si="65"/>
        <v>5.8872509060374043E-2</v>
      </c>
      <c r="R56" s="197">
        <f t="shared" ref="R56:V56" si="66">IF(R48=0,0,R48/R$44)</f>
        <v>5.7051845738694068E-2</v>
      </c>
      <c r="S56" s="197">
        <f t="shared" si="66"/>
        <v>5.0861419970059489E-2</v>
      </c>
      <c r="T56" s="197">
        <f t="shared" si="66"/>
        <v>6.1944636563324058E-2</v>
      </c>
      <c r="U56" s="197">
        <f t="shared" si="66"/>
        <v>7.8543458627218662E-2</v>
      </c>
      <c r="V56" s="197">
        <f t="shared" si="66"/>
        <v>5.8544799268071553E-2</v>
      </c>
      <c r="W56" s="197">
        <f t="shared" ref="W56:Y56" si="67">IF(W48=0,0,W48/W$44)</f>
        <v>6.6241829601292684E-2</v>
      </c>
      <c r="X56" s="197">
        <f t="shared" si="67"/>
        <v>6.6610097763843232E-2</v>
      </c>
      <c r="Y56" s="197">
        <f t="shared" si="67"/>
        <v>6.105230045321234E-2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2.6625090482446555E-2</v>
      </c>
      <c r="C57" s="198">
        <f t="shared" si="68"/>
        <v>2.6817794618618784E-2</v>
      </c>
      <c r="D57" s="198">
        <f t="shared" si="68"/>
        <v>2.4558943372202255E-2</v>
      </c>
      <c r="E57" s="198">
        <f t="shared" si="68"/>
        <v>2.2043186487302958E-2</v>
      </c>
      <c r="F57" s="198">
        <f t="shared" si="68"/>
        <v>2.2378925070739918E-2</v>
      </c>
      <c r="G57" s="198">
        <f t="shared" si="68"/>
        <v>2.3578361948787069E-2</v>
      </c>
      <c r="H57" s="198">
        <f t="shared" si="68"/>
        <v>2.4401888504177502E-2</v>
      </c>
      <c r="I57" s="198">
        <f t="shared" si="68"/>
        <v>2.3691631052336782E-2</v>
      </c>
      <c r="J57" s="198">
        <f t="shared" si="68"/>
        <v>2.5390905833698039E-2</v>
      </c>
      <c r="K57" s="198">
        <f t="shared" si="68"/>
        <v>2.7233397876938317E-2</v>
      </c>
      <c r="L57" s="198">
        <f t="shared" si="68"/>
        <v>2.5470512351002814E-2</v>
      </c>
      <c r="M57" s="198">
        <f t="shared" si="68"/>
        <v>3.1160410077263428E-2</v>
      </c>
      <c r="N57" s="198">
        <f t="shared" si="68"/>
        <v>3.4225170823883849E-2</v>
      </c>
      <c r="O57" s="198">
        <f t="shared" si="68"/>
        <v>3.2741644094355538E-2</v>
      </c>
      <c r="P57" s="198">
        <f t="shared" si="68"/>
        <v>3.6132610101073277E-2</v>
      </c>
      <c r="Q57" s="198">
        <f t="shared" si="68"/>
        <v>2.7810524468114231E-2</v>
      </c>
      <c r="R57" s="198">
        <f t="shared" ref="R57:V57" si="69">IF(R49=0,0,R49/R$44)</f>
        <v>2.7231254520296903E-2</v>
      </c>
      <c r="S57" s="198">
        <f t="shared" si="69"/>
        <v>2.730769896802487E-2</v>
      </c>
      <c r="T57" s="198">
        <f t="shared" si="69"/>
        <v>3.0373171849113478E-2</v>
      </c>
      <c r="U57" s="198">
        <f t="shared" si="69"/>
        <v>3.3858052733440523E-2</v>
      </c>
      <c r="V57" s="198">
        <f t="shared" si="69"/>
        <v>2.4807304573129133E-2</v>
      </c>
      <c r="W57" s="198">
        <f t="shared" ref="W57:Y57" si="70">IF(W49=0,0,W49/W$44)</f>
        <v>2.0432008582038103E-2</v>
      </c>
      <c r="X57" s="198">
        <f t="shared" si="70"/>
        <v>2.2317779332802278E-2</v>
      </c>
      <c r="Y57" s="198">
        <f t="shared" si="70"/>
        <v>2.1984550412345E-2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7.7283616881443334E-2</v>
      </c>
      <c r="C58" s="195">
        <f t="shared" si="71"/>
        <v>7.4302880363446303E-2</v>
      </c>
      <c r="D58" s="195">
        <f t="shared" si="71"/>
        <v>7.9736397366352046E-2</v>
      </c>
      <c r="E58" s="195">
        <f t="shared" si="71"/>
        <v>7.8941335411087887E-2</v>
      </c>
      <c r="F58" s="195">
        <f t="shared" si="71"/>
        <v>7.5759468805556382E-2</v>
      </c>
      <c r="G58" s="195">
        <f t="shared" si="71"/>
        <v>7.8900900466230217E-2</v>
      </c>
      <c r="H58" s="195">
        <f t="shared" si="71"/>
        <v>8.4110656002135034E-2</v>
      </c>
      <c r="I58" s="195">
        <f t="shared" si="71"/>
        <v>8.8572716945479135E-2</v>
      </c>
      <c r="J58" s="195">
        <f t="shared" si="71"/>
        <v>8.9042354683360886E-2</v>
      </c>
      <c r="K58" s="195">
        <f t="shared" si="71"/>
        <v>9.0501325191713805E-2</v>
      </c>
      <c r="L58" s="195">
        <f t="shared" si="71"/>
        <v>9.2225575698483081E-2</v>
      </c>
      <c r="M58" s="195">
        <f t="shared" si="71"/>
        <v>0.10038442226297052</v>
      </c>
      <c r="N58" s="195">
        <f t="shared" si="71"/>
        <v>0.10159340087644123</v>
      </c>
      <c r="O58" s="195">
        <f t="shared" si="71"/>
        <v>0.10167334905995826</v>
      </c>
      <c r="P58" s="195">
        <f t="shared" si="71"/>
        <v>0.11131152097092134</v>
      </c>
      <c r="Q58" s="195">
        <f t="shared" si="71"/>
        <v>0.10449198173730904</v>
      </c>
      <c r="R58" s="195">
        <f t="shared" ref="R58:V58" si="72">IF(R50=0,0,R50/R$44)</f>
        <v>0.10236249969008689</v>
      </c>
      <c r="S58" s="195">
        <f t="shared" si="72"/>
        <v>0.10012899733188239</v>
      </c>
      <c r="T58" s="195">
        <f t="shared" si="72"/>
        <v>0.10703169773718815</v>
      </c>
      <c r="U58" s="195">
        <f t="shared" si="72"/>
        <v>0.11514508502873874</v>
      </c>
      <c r="V58" s="195">
        <f t="shared" si="72"/>
        <v>0.11062603358298298</v>
      </c>
      <c r="W58" s="195">
        <f t="shared" ref="W58:Y58" si="73">IF(W50=0,0,W50/W$44)</f>
        <v>0.11780902640634809</v>
      </c>
      <c r="X58" s="195">
        <f t="shared" si="73"/>
        <v>0.11814543623987893</v>
      </c>
      <c r="Y58" s="195">
        <f t="shared" si="73"/>
        <v>0.11440165444479314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1074.1237683599998</v>
      </c>
      <c r="C62" s="22">
        <v>1167.07433292</v>
      </c>
      <c r="D62" s="22">
        <v>1104.98326056</v>
      </c>
      <c r="E62" s="22">
        <v>1146.0297151200002</v>
      </c>
      <c r="F62" s="22">
        <v>1225.6347081599999</v>
      </c>
      <c r="G62" s="22">
        <v>1200.43008156</v>
      </c>
      <c r="H62" s="22">
        <v>1186.9809207599997</v>
      </c>
      <c r="I62" s="22">
        <v>1146.10021416</v>
      </c>
      <c r="J62" s="22">
        <v>1179.3457182000002</v>
      </c>
      <c r="K62" s="22">
        <v>1161.2365196400001</v>
      </c>
      <c r="L62" s="22">
        <v>1140.2019803999997</v>
      </c>
      <c r="M62" s="22">
        <v>1043.8536598576525</v>
      </c>
      <c r="N62" s="22">
        <v>1064.4486284970085</v>
      </c>
      <c r="O62" s="22">
        <v>1056.490556161184</v>
      </c>
      <c r="P62" s="22">
        <v>952.97250927796563</v>
      </c>
      <c r="Q62" s="22">
        <v>1065.287124828968</v>
      </c>
      <c r="R62" s="22">
        <v>1097.5074901517783</v>
      </c>
      <c r="S62" s="22">
        <v>1111.6155821931879</v>
      </c>
      <c r="T62" s="22">
        <v>1025.4326725946871</v>
      </c>
      <c r="U62" s="22">
        <v>938.98826620831596</v>
      </c>
      <c r="V62" s="22">
        <v>1023.1270099428868</v>
      </c>
      <c r="W62" s="22">
        <v>978.59719198470816</v>
      </c>
      <c r="X62" s="22">
        <v>904.9510478254731</v>
      </c>
      <c r="Y62" s="22">
        <v>900.80971865226911</v>
      </c>
      <c r="DA62" s="57" t="s">
        <v>251</v>
      </c>
    </row>
    <row r="63" spans="1:105" ht="12" customHeight="1" x14ac:dyDescent="0.25">
      <c r="A63" s="30" t="s">
        <v>51</v>
      </c>
      <c r="B63" s="31">
        <v>6.2078016000000007</v>
      </c>
      <c r="C63" s="31">
        <v>5.0087267999999989</v>
      </c>
      <c r="D63" s="31">
        <v>3.9637936800000007</v>
      </c>
      <c r="E63" s="31">
        <v>2.8781306400000002</v>
      </c>
      <c r="F63" s="31">
        <v>2.6702676000000003</v>
      </c>
      <c r="G63" s="31">
        <v>2.9318520000000006</v>
      </c>
      <c r="H63" s="31">
        <v>2.5147214400000002</v>
      </c>
      <c r="I63" s="31">
        <v>2.0993464800000003</v>
      </c>
      <c r="J63" s="31">
        <v>1.9353734400000002</v>
      </c>
      <c r="K63" s="31">
        <v>2.1172535999999997</v>
      </c>
      <c r="L63" s="31">
        <v>2.4715336800000003</v>
      </c>
      <c r="M63" s="31">
        <v>2.2229407200000004</v>
      </c>
      <c r="N63" s="31">
        <v>1.8282818399999998</v>
      </c>
      <c r="O63" s="31">
        <v>2.5930212000000008</v>
      </c>
      <c r="P63" s="31">
        <v>2.0329847999999999</v>
      </c>
      <c r="Q63" s="31">
        <v>2.5164770400000003</v>
      </c>
      <c r="R63" s="31">
        <v>2.3953406400000001</v>
      </c>
      <c r="S63" s="31">
        <v>1.55475936</v>
      </c>
      <c r="T63" s="31">
        <v>0.96979344000000023</v>
      </c>
      <c r="U63" s="31">
        <v>1.0154390400000002</v>
      </c>
      <c r="V63" s="31">
        <v>0.94029936000000003</v>
      </c>
      <c r="W63" s="31">
        <v>0.87569328000000013</v>
      </c>
      <c r="X63" s="31">
        <v>4.1702522400000008</v>
      </c>
      <c r="Y63" s="31">
        <v>0.98840280000000025</v>
      </c>
      <c r="DA63" s="59" t="s">
        <v>252</v>
      </c>
    </row>
    <row r="64" spans="1:105" ht="12" customHeight="1" x14ac:dyDescent="0.25">
      <c r="A64" s="73" t="s">
        <v>75</v>
      </c>
      <c r="B64" s="98">
        <v>700.01189747999979</v>
      </c>
      <c r="C64" s="98">
        <v>754.93141272000003</v>
      </c>
      <c r="D64" s="98">
        <v>689.70490344000007</v>
      </c>
      <c r="E64" s="98">
        <v>701.60522472000014</v>
      </c>
      <c r="F64" s="98">
        <v>744.71588999999994</v>
      </c>
      <c r="G64" s="98">
        <v>718.58018159999995</v>
      </c>
      <c r="H64" s="98">
        <v>741.29971643999988</v>
      </c>
      <c r="I64" s="98">
        <v>703.00868615999991</v>
      </c>
      <c r="J64" s="98">
        <v>705.78224496000007</v>
      </c>
      <c r="K64" s="98">
        <v>697.76406359999987</v>
      </c>
      <c r="L64" s="98">
        <v>599.12958347999984</v>
      </c>
      <c r="M64" s="98">
        <v>535.13671643999987</v>
      </c>
      <c r="N64" s="98">
        <v>594.93007260000002</v>
      </c>
      <c r="O64" s="98">
        <v>559.60943040000018</v>
      </c>
      <c r="P64" s="98">
        <v>476.18661204000011</v>
      </c>
      <c r="Q64" s="98">
        <v>546.04048824000006</v>
      </c>
      <c r="R64" s="98">
        <v>545.65535411999997</v>
      </c>
      <c r="S64" s="98">
        <v>486.42450264000007</v>
      </c>
      <c r="T64" s="98">
        <v>454.24758744000019</v>
      </c>
      <c r="U64" s="98">
        <v>361.85448744000007</v>
      </c>
      <c r="V64" s="98">
        <v>420.40796364000016</v>
      </c>
      <c r="W64" s="98">
        <v>416.07897408000008</v>
      </c>
      <c r="X64" s="98">
        <v>401.14029276000002</v>
      </c>
      <c r="Y64" s="98">
        <v>417.05179776</v>
      </c>
      <c r="DA64" s="63"/>
    </row>
    <row r="65" spans="1:105" ht="12" customHeight="1" x14ac:dyDescent="0.25">
      <c r="A65" s="97" t="s">
        <v>74</v>
      </c>
      <c r="B65" s="98">
        <v>14.513025240000001</v>
      </c>
      <c r="C65" s="98">
        <v>14.513025240000001</v>
      </c>
      <c r="D65" s="98">
        <v>5.8053009600000003</v>
      </c>
      <c r="E65" s="98">
        <v>2.9026504799999988</v>
      </c>
      <c r="F65" s="98">
        <v>5.8053009600000003</v>
      </c>
      <c r="G65" s="98">
        <v>8.707724279999999</v>
      </c>
      <c r="H65" s="98">
        <v>8.707724279999999</v>
      </c>
      <c r="I65" s="98">
        <v>2.9026504799999988</v>
      </c>
      <c r="J65" s="98">
        <v>2.9026504799999988</v>
      </c>
      <c r="K65" s="98">
        <v>5.9881647599999992</v>
      </c>
      <c r="L65" s="98">
        <v>5.9881647599999992</v>
      </c>
      <c r="M65" s="98">
        <v>2.0174079600000003</v>
      </c>
      <c r="N65" s="98">
        <v>0.8881956000000002</v>
      </c>
      <c r="O65" s="98">
        <v>1.0188126</v>
      </c>
      <c r="P65" s="98">
        <v>1.3177551600000001</v>
      </c>
      <c r="Q65" s="98">
        <v>1.2509701200000001</v>
      </c>
      <c r="R65" s="98">
        <v>1.2218936399999998</v>
      </c>
      <c r="S65" s="98">
        <v>0.94634856000000023</v>
      </c>
      <c r="T65" s="98">
        <v>1.2046294799999999</v>
      </c>
      <c r="U65" s="98">
        <v>1.7822973600000003</v>
      </c>
      <c r="V65" s="98">
        <v>1.2800465999999999</v>
      </c>
      <c r="W65" s="98">
        <v>0.61537644000000002</v>
      </c>
      <c r="X65" s="98">
        <v>0.66171708000000007</v>
      </c>
      <c r="Y65" s="98">
        <v>0.38889792000000012</v>
      </c>
      <c r="DA65" s="63" t="s">
        <v>253</v>
      </c>
    </row>
    <row r="66" spans="1:105" ht="12" customHeight="1" x14ac:dyDescent="0.25">
      <c r="A66" s="97" t="s">
        <v>196</v>
      </c>
      <c r="B66" s="98">
        <v>685.49887223999974</v>
      </c>
      <c r="C66" s="98">
        <v>740.41838747999998</v>
      </c>
      <c r="D66" s="98">
        <v>683.89960248000011</v>
      </c>
      <c r="E66" s="98">
        <v>698.7025742400001</v>
      </c>
      <c r="F66" s="98">
        <v>738.91058903999999</v>
      </c>
      <c r="G66" s="98">
        <v>709.87245731999997</v>
      </c>
      <c r="H66" s="98">
        <v>732.5919921599999</v>
      </c>
      <c r="I66" s="98">
        <v>700.10603567999988</v>
      </c>
      <c r="J66" s="98">
        <v>702.87959448000004</v>
      </c>
      <c r="K66" s="98">
        <v>691.77589883999985</v>
      </c>
      <c r="L66" s="98">
        <v>593.14141871999982</v>
      </c>
      <c r="M66" s="98">
        <v>533.11930847999986</v>
      </c>
      <c r="N66" s="98">
        <v>594.041877</v>
      </c>
      <c r="O66" s="98">
        <v>558.59061780000013</v>
      </c>
      <c r="P66" s="98">
        <v>474.86885688000012</v>
      </c>
      <c r="Q66" s="98">
        <v>544.78951812000003</v>
      </c>
      <c r="R66" s="98">
        <v>544.43346048000001</v>
      </c>
      <c r="S66" s="98">
        <v>485.47815408000008</v>
      </c>
      <c r="T66" s="98">
        <v>453.04295796000019</v>
      </c>
      <c r="U66" s="98">
        <v>360.0721900800001</v>
      </c>
      <c r="V66" s="98">
        <v>419.12791704000017</v>
      </c>
      <c r="W66" s="98">
        <v>415.4635976400001</v>
      </c>
      <c r="X66" s="98">
        <v>400.47857568000001</v>
      </c>
      <c r="Y66" s="98">
        <v>416.66289984000002</v>
      </c>
      <c r="DA66" s="63" t="s">
        <v>254</v>
      </c>
    </row>
    <row r="67" spans="1:105" ht="12" customHeight="1" x14ac:dyDescent="0.25">
      <c r="A67" s="73" t="s">
        <v>189</v>
      </c>
      <c r="B67" s="98">
        <v>367.90406927999999</v>
      </c>
      <c r="C67" s="98">
        <v>407.13419339999996</v>
      </c>
      <c r="D67" s="98">
        <v>411.31456343999986</v>
      </c>
      <c r="E67" s="98">
        <v>441.54635976000009</v>
      </c>
      <c r="F67" s="98">
        <v>478.24855056000001</v>
      </c>
      <c r="G67" s="98">
        <v>478.91804796000008</v>
      </c>
      <c r="H67" s="98">
        <v>443.16648287999988</v>
      </c>
      <c r="I67" s="98">
        <v>440.99218152000009</v>
      </c>
      <c r="J67" s="98">
        <v>471.62809980000009</v>
      </c>
      <c r="K67" s="98">
        <v>461.35520244000014</v>
      </c>
      <c r="L67" s="98">
        <v>538.60086323999997</v>
      </c>
      <c r="M67" s="98">
        <v>506.4940026976526</v>
      </c>
      <c r="N67" s="98">
        <v>467.69027405700831</v>
      </c>
      <c r="O67" s="98">
        <v>494.28810456118379</v>
      </c>
      <c r="P67" s="98">
        <v>474.75291243796556</v>
      </c>
      <c r="Q67" s="98">
        <v>516.730159548968</v>
      </c>
      <c r="R67" s="98">
        <v>549.45679539177843</v>
      </c>
      <c r="S67" s="98">
        <v>623.63632019318777</v>
      </c>
      <c r="T67" s="98">
        <v>570.21529171468694</v>
      </c>
      <c r="U67" s="98">
        <v>576.11833972831596</v>
      </c>
      <c r="V67" s="98">
        <v>601.77874694288676</v>
      </c>
      <c r="W67" s="98">
        <v>561.64252462470802</v>
      </c>
      <c r="X67" s="98">
        <v>499.64050282547299</v>
      </c>
      <c r="Y67" s="98">
        <v>482.7695180922691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1074.12376836</v>
      </c>
      <c r="C78" s="203">
        <f t="shared" si="74"/>
        <v>1167.07433292</v>
      </c>
      <c r="D78" s="203">
        <f t="shared" si="74"/>
        <v>1104.9832605599997</v>
      </c>
      <c r="E78" s="203">
        <f t="shared" si="74"/>
        <v>1146.0297151200002</v>
      </c>
      <c r="F78" s="203">
        <f t="shared" si="74"/>
        <v>1225.6347081599999</v>
      </c>
      <c r="G78" s="203">
        <f t="shared" si="74"/>
        <v>1200.4300815600002</v>
      </c>
      <c r="H78" s="203">
        <f t="shared" si="74"/>
        <v>1186.9809207599999</v>
      </c>
      <c r="I78" s="203">
        <f t="shared" si="74"/>
        <v>1146.1002141600002</v>
      </c>
      <c r="J78" s="203">
        <f t="shared" si="74"/>
        <v>1179.3457182000002</v>
      </c>
      <c r="K78" s="203">
        <f t="shared" si="74"/>
        <v>1161.2365196399996</v>
      </c>
      <c r="L78" s="203">
        <f t="shared" si="74"/>
        <v>1140.2019803999997</v>
      </c>
      <c r="M78" s="203">
        <f t="shared" si="74"/>
        <v>1043.8536598576525</v>
      </c>
      <c r="N78" s="203">
        <f t="shared" si="74"/>
        <v>1064.4486284970085</v>
      </c>
      <c r="O78" s="203">
        <f t="shared" si="74"/>
        <v>1056.4905561611843</v>
      </c>
      <c r="P78" s="203">
        <f t="shared" si="74"/>
        <v>952.97250927796574</v>
      </c>
      <c r="Q78" s="203">
        <f t="shared" si="74"/>
        <v>1065.2871248289675</v>
      </c>
      <c r="R78" s="203">
        <f t="shared" ref="R78:V78" si="75">R79+R84</f>
        <v>1097.5074901517789</v>
      </c>
      <c r="S78" s="203">
        <f t="shared" si="75"/>
        <v>1111.6155821931877</v>
      </c>
      <c r="T78" s="203">
        <f t="shared" si="75"/>
        <v>1025.4326725946873</v>
      </c>
      <c r="U78" s="203">
        <f t="shared" si="75"/>
        <v>938.98826620831562</v>
      </c>
      <c r="V78" s="203">
        <f t="shared" si="75"/>
        <v>1023.1270099428871</v>
      </c>
      <c r="W78" s="203">
        <f t="shared" ref="W78:Y78" si="76">W79+W84</f>
        <v>978.5971919847085</v>
      </c>
      <c r="X78" s="203">
        <f t="shared" si="76"/>
        <v>904.95104782547253</v>
      </c>
      <c r="Y78" s="203">
        <f t="shared" si="76"/>
        <v>900.80971865226945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1074.12376836</v>
      </c>
      <c r="C79" s="192">
        <f t="shared" si="77"/>
        <v>1167.07433292</v>
      </c>
      <c r="D79" s="192">
        <f t="shared" si="77"/>
        <v>1104.9832605599997</v>
      </c>
      <c r="E79" s="192">
        <f t="shared" si="77"/>
        <v>1146.0297151200002</v>
      </c>
      <c r="F79" s="192">
        <f t="shared" si="77"/>
        <v>1225.6347081599999</v>
      </c>
      <c r="G79" s="192">
        <f t="shared" si="77"/>
        <v>1200.4300815600002</v>
      </c>
      <c r="H79" s="192">
        <f t="shared" si="77"/>
        <v>1186.9809207599999</v>
      </c>
      <c r="I79" s="192">
        <f t="shared" si="77"/>
        <v>1146.1002141600002</v>
      </c>
      <c r="J79" s="192">
        <f t="shared" si="77"/>
        <v>1179.3457182000002</v>
      </c>
      <c r="K79" s="192">
        <f t="shared" si="77"/>
        <v>1161.2365196399996</v>
      </c>
      <c r="L79" s="192">
        <f t="shared" si="77"/>
        <v>1140.2019803999997</v>
      </c>
      <c r="M79" s="192">
        <f t="shared" si="77"/>
        <v>1043.8536598576525</v>
      </c>
      <c r="N79" s="192">
        <f t="shared" si="77"/>
        <v>1064.4486284970085</v>
      </c>
      <c r="O79" s="192">
        <f t="shared" si="77"/>
        <v>1056.4905561611843</v>
      </c>
      <c r="P79" s="192">
        <f t="shared" si="77"/>
        <v>952.97250927796574</v>
      </c>
      <c r="Q79" s="192">
        <f t="shared" si="77"/>
        <v>1065.2871248289675</v>
      </c>
      <c r="R79" s="192">
        <f t="shared" ref="R79:V79" si="78">SUM(R80:R83)</f>
        <v>1097.5074901517789</v>
      </c>
      <c r="S79" s="192">
        <f t="shared" si="78"/>
        <v>1111.6155821931877</v>
      </c>
      <c r="T79" s="192">
        <f t="shared" si="78"/>
        <v>1025.4326725946873</v>
      </c>
      <c r="U79" s="192">
        <f t="shared" si="78"/>
        <v>938.98826620831562</v>
      </c>
      <c r="V79" s="192">
        <f t="shared" si="78"/>
        <v>1023.1270099428871</v>
      </c>
      <c r="W79" s="192">
        <f t="shared" ref="W79:Y79" si="79">SUM(W80:W83)</f>
        <v>978.5971919847085</v>
      </c>
      <c r="X79" s="192">
        <f t="shared" si="79"/>
        <v>904.95104782547253</v>
      </c>
      <c r="Y79" s="192">
        <f t="shared" si="79"/>
        <v>900.80971865226945</v>
      </c>
      <c r="DA79" s="213" t="s">
        <v>265</v>
      </c>
    </row>
    <row r="80" spans="1:105" ht="12" customHeight="1" x14ac:dyDescent="0.25">
      <c r="A80" s="97" t="s">
        <v>57</v>
      </c>
      <c r="B80" s="74">
        <v>1006.1423437538632</v>
      </c>
      <c r="C80" s="74">
        <v>1094.9228346470081</v>
      </c>
      <c r="D80" s="74">
        <v>1037.555970785824</v>
      </c>
      <c r="E80" s="74">
        <v>1079.3627562446131</v>
      </c>
      <c r="F80" s="74">
        <v>1156.0306410853909</v>
      </c>
      <c r="G80" s="74">
        <v>1128.7295857366275</v>
      </c>
      <c r="H80" s="74">
        <v>1112.4391509820712</v>
      </c>
      <c r="I80" s="74">
        <v>1073.9899637729964</v>
      </c>
      <c r="J80" s="74">
        <v>1103.3439743617569</v>
      </c>
      <c r="K80" s="74">
        <v>1086.0100147934338</v>
      </c>
      <c r="L80" s="74">
        <v>1059.7476885714591</v>
      </c>
      <c r="M80" s="74">
        <v>961.60571453527257</v>
      </c>
      <c r="N80" s="74">
        <v>986.25007579282578</v>
      </c>
      <c r="O80" s="74">
        <v>975.85639333639483</v>
      </c>
      <c r="P80" s="74">
        <v>867.2017510113244</v>
      </c>
      <c r="Q80" s="74">
        <v>985.15789572202175</v>
      </c>
      <c r="R80" s="74">
        <v>1016.5799991496656</v>
      </c>
      <c r="S80" s="74">
        <v>1036.2157495055585</v>
      </c>
      <c r="T80" s="74">
        <v>942.62326025873381</v>
      </c>
      <c r="U80" s="74">
        <v>843.00304142319419</v>
      </c>
      <c r="V80" s="74">
        <v>944.57849026193207</v>
      </c>
      <c r="W80" s="74">
        <v>897.53477963350497</v>
      </c>
      <c r="X80" s="74">
        <v>829.45774843659865</v>
      </c>
      <c r="Y80" s="74">
        <v>833.17345681247707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52.786547688027468</v>
      </c>
      <c r="C82" s="74">
        <v>53.189876216707738</v>
      </c>
      <c r="D82" s="74">
        <v>56.180444963933276</v>
      </c>
      <c r="E82" s="74">
        <v>57.893498824613154</v>
      </c>
      <c r="F82" s="74">
        <v>59.055810721345168</v>
      </c>
      <c r="G82" s="74">
        <v>59.23460668837744</v>
      </c>
      <c r="H82" s="74">
        <v>61.733476916453036</v>
      </c>
      <c r="I82" s="74">
        <v>62.280181358776332</v>
      </c>
      <c r="J82" s="74">
        <v>64.233298003588502</v>
      </c>
      <c r="K82" s="74">
        <v>59.243755471632106</v>
      </c>
      <c r="L82" s="74">
        <v>64.271797728540648</v>
      </c>
      <c r="M82" s="74">
        <v>68.656660315729511</v>
      </c>
      <c r="N82" s="74">
        <v>62.546972419384431</v>
      </c>
      <c r="O82" s="74">
        <v>67.22045573789913</v>
      </c>
      <c r="P82" s="74">
        <v>73.000299014121524</v>
      </c>
      <c r="Q82" s="74">
        <v>64.301670946101027</v>
      </c>
      <c r="R82" s="74">
        <v>64.718521761404361</v>
      </c>
      <c r="S82" s="74">
        <v>55.909818852786081</v>
      </c>
      <c r="T82" s="74">
        <v>64.549881402236934</v>
      </c>
      <c r="U82" s="74">
        <v>77.209337533476258</v>
      </c>
      <c r="V82" s="74">
        <v>59.23547269948358</v>
      </c>
      <c r="W82" s="74">
        <v>65.744474641351999</v>
      </c>
      <c r="X82" s="74">
        <v>60.695857148690315</v>
      </c>
      <c r="Y82" s="74">
        <v>53.353531390934776</v>
      </c>
      <c r="DA82" s="90" t="s">
        <v>268</v>
      </c>
    </row>
    <row r="83" spans="1:105" ht="12" customHeight="1" x14ac:dyDescent="0.25">
      <c r="A83" s="107" t="s">
        <v>54</v>
      </c>
      <c r="B83" s="193">
        <v>15.194876918109133</v>
      </c>
      <c r="C83" s="193">
        <v>18.961622056284089</v>
      </c>
      <c r="D83" s="193">
        <v>11.246844810242562</v>
      </c>
      <c r="E83" s="193">
        <v>8.7734600507739913</v>
      </c>
      <c r="F83" s="193">
        <v>10.548256353263989</v>
      </c>
      <c r="G83" s="193">
        <v>12.465889134995203</v>
      </c>
      <c r="H83" s="193">
        <v>12.808292861475609</v>
      </c>
      <c r="I83" s="193">
        <v>9.8300690282274203</v>
      </c>
      <c r="J83" s="193">
        <v>11.768445834654903</v>
      </c>
      <c r="K83" s="193">
        <v>15.982749374933663</v>
      </c>
      <c r="L83" s="193">
        <v>16.182494099999968</v>
      </c>
      <c r="M83" s="193">
        <v>13.59128500665037</v>
      </c>
      <c r="N83" s="193">
        <v>15.651580284798342</v>
      </c>
      <c r="O83" s="193">
        <v>13.413707086890266</v>
      </c>
      <c r="P83" s="193">
        <v>12.77045925251975</v>
      </c>
      <c r="Q83" s="193">
        <v>15.82755816084488</v>
      </c>
      <c r="R83" s="193">
        <v>16.208969240708949</v>
      </c>
      <c r="S83" s="193">
        <v>19.49001383484331</v>
      </c>
      <c r="T83" s="193">
        <v>18.259530933716693</v>
      </c>
      <c r="U83" s="193">
        <v>18.775887251645134</v>
      </c>
      <c r="V83" s="193">
        <v>19.31304698147142</v>
      </c>
      <c r="W83" s="193">
        <v>15.317937709851504</v>
      </c>
      <c r="X83" s="193">
        <v>14.797442240183669</v>
      </c>
      <c r="Y83" s="193">
        <v>14.282730448857539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0.93670987775465342</v>
      </c>
      <c r="C88" s="196">
        <f t="shared" si="86"/>
        <v>0.93817746116267497</v>
      </c>
      <c r="D88" s="196">
        <f t="shared" si="86"/>
        <v>0.93897890386139971</v>
      </c>
      <c r="E88" s="196">
        <f t="shared" si="86"/>
        <v>0.94182789678502676</v>
      </c>
      <c r="F88" s="196">
        <f t="shared" si="86"/>
        <v>0.94320977807563644</v>
      </c>
      <c r="G88" s="196">
        <f t="shared" si="86"/>
        <v>0.94027099376733758</v>
      </c>
      <c r="H88" s="196">
        <f t="shared" si="86"/>
        <v>0.9372005324818522</v>
      </c>
      <c r="I88" s="196">
        <f t="shared" si="86"/>
        <v>0.93708207232135032</v>
      </c>
      <c r="J88" s="196">
        <f t="shared" si="86"/>
        <v>0.9355560098575314</v>
      </c>
      <c r="K88" s="196">
        <f t="shared" si="86"/>
        <v>0.93521861948512686</v>
      </c>
      <c r="L88" s="196">
        <f t="shared" si="86"/>
        <v>0.92943856157808458</v>
      </c>
      <c r="M88" s="196">
        <f t="shared" si="86"/>
        <v>0.921207398617929</v>
      </c>
      <c r="N88" s="196">
        <f t="shared" si="86"/>
        <v>0.92653609520395708</v>
      </c>
      <c r="O88" s="196">
        <f t="shared" si="86"/>
        <v>0.92367734632879439</v>
      </c>
      <c r="P88" s="196">
        <f t="shared" si="86"/>
        <v>0.90999660805365012</v>
      </c>
      <c r="Q88" s="196">
        <f t="shared" si="86"/>
        <v>0.92478156617183316</v>
      </c>
      <c r="R88" s="196">
        <f t="shared" ref="R88:V88" si="87">IF(R80=0,0,R80/R$78)</f>
        <v>0.92626247043569465</v>
      </c>
      <c r="S88" s="196">
        <f t="shared" si="87"/>
        <v>0.93217094659750332</v>
      </c>
      <c r="T88" s="196">
        <f t="shared" si="87"/>
        <v>0.91924441794270306</v>
      </c>
      <c r="U88" s="196">
        <f t="shared" si="87"/>
        <v>0.89777803595702543</v>
      </c>
      <c r="V88" s="196">
        <f t="shared" si="87"/>
        <v>0.92322701002162011</v>
      </c>
      <c r="W88" s="196">
        <f t="shared" ref="W88:Y88" si="88">IF(W80=0,0,W80/W$78)</f>
        <v>0.91716467918040967</v>
      </c>
      <c r="X88" s="196">
        <f t="shared" si="88"/>
        <v>0.91657747723451066</v>
      </c>
      <c r="Y88" s="196">
        <f t="shared" si="88"/>
        <v>0.92491614994897575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4.9143822381496442E-2</v>
      </c>
      <c r="C90" s="197">
        <f t="shared" si="92"/>
        <v>4.5575397141694979E-2</v>
      </c>
      <c r="D90" s="197">
        <f t="shared" si="92"/>
        <v>5.0842801849741437E-2</v>
      </c>
      <c r="E90" s="197">
        <f t="shared" si="92"/>
        <v>5.0516577415753265E-2</v>
      </c>
      <c r="F90" s="197">
        <f t="shared" si="92"/>
        <v>4.8183859618338869E-2</v>
      </c>
      <c r="G90" s="197">
        <f t="shared" si="92"/>
        <v>4.9344487111985753E-2</v>
      </c>
      <c r="H90" s="197">
        <f t="shared" si="92"/>
        <v>5.2008819886444624E-2</v>
      </c>
      <c r="I90" s="197">
        <f t="shared" si="92"/>
        <v>5.4340956043204935E-2</v>
      </c>
      <c r="J90" s="197">
        <f t="shared" si="92"/>
        <v>5.4465197958768058E-2</v>
      </c>
      <c r="K90" s="197">
        <f t="shared" si="92"/>
        <v>5.1017819771977668E-2</v>
      </c>
      <c r="L90" s="197">
        <f t="shared" si="92"/>
        <v>5.6368782753730313E-2</v>
      </c>
      <c r="M90" s="197">
        <f t="shared" si="92"/>
        <v>6.5772304065200127E-2</v>
      </c>
      <c r="N90" s="197">
        <f t="shared" si="92"/>
        <v>5.875997276420955E-2</v>
      </c>
      <c r="O90" s="197">
        <f t="shared" si="92"/>
        <v>6.3626177579994947E-2</v>
      </c>
      <c r="P90" s="197">
        <f t="shared" si="92"/>
        <v>7.6602733345824764E-2</v>
      </c>
      <c r="Q90" s="197">
        <f t="shared" si="92"/>
        <v>6.036088247703613E-2</v>
      </c>
      <c r="R90" s="197">
        <f t="shared" ref="R90:V90" si="93">IF(R82=0,0,R82/R$78)</f>
        <v>5.8968637883696051E-2</v>
      </c>
      <c r="S90" s="197">
        <f t="shared" si="93"/>
        <v>5.0296001377092531E-2</v>
      </c>
      <c r="T90" s="197">
        <f t="shared" si="93"/>
        <v>6.2948922076867475E-2</v>
      </c>
      <c r="U90" s="197">
        <f t="shared" si="93"/>
        <v>8.2226094097268818E-2</v>
      </c>
      <c r="V90" s="197">
        <f t="shared" si="93"/>
        <v>5.7896499773562052E-2</v>
      </c>
      <c r="W90" s="197">
        <f t="shared" ref="W90:Y90" si="94">IF(W82=0,0,W82/W$78)</f>
        <v>6.718236592117599E-2</v>
      </c>
      <c r="X90" s="197">
        <f t="shared" si="94"/>
        <v>6.7070873385403296E-2</v>
      </c>
      <c r="Y90" s="197">
        <f t="shared" si="94"/>
        <v>5.9228414487755218E-2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1.4146299863850015E-2</v>
      </c>
      <c r="C91" s="198">
        <f t="shared" si="95"/>
        <v>1.6247141695629991E-2</v>
      </c>
      <c r="D91" s="198">
        <f t="shared" si="95"/>
        <v>1.0178294288858929E-2</v>
      </c>
      <c r="E91" s="198">
        <f t="shared" si="95"/>
        <v>7.6555257992200719E-3</v>
      </c>
      <c r="F91" s="198">
        <f t="shared" si="95"/>
        <v>8.6063623060248489E-3</v>
      </c>
      <c r="G91" s="198">
        <f t="shared" si="95"/>
        <v>1.0384519120676609E-2</v>
      </c>
      <c r="H91" s="198">
        <f t="shared" si="95"/>
        <v>1.0790647631703058E-2</v>
      </c>
      <c r="I91" s="198">
        <f t="shared" si="95"/>
        <v>8.576971635444703E-3</v>
      </c>
      <c r="J91" s="198">
        <f t="shared" si="95"/>
        <v>9.9787921837005758E-3</v>
      </c>
      <c r="K91" s="198">
        <f t="shared" si="95"/>
        <v>1.376356074289547E-2</v>
      </c>
      <c r="L91" s="198">
        <f t="shared" si="95"/>
        <v>1.4192655668185131E-2</v>
      </c>
      <c r="M91" s="198">
        <f t="shared" si="95"/>
        <v>1.3020297316870813E-2</v>
      </c>
      <c r="N91" s="198">
        <f t="shared" si="95"/>
        <v>1.4703932031833445E-2</v>
      </c>
      <c r="O91" s="198">
        <f t="shared" si="95"/>
        <v>1.26964760912106E-2</v>
      </c>
      <c r="P91" s="198">
        <f t="shared" si="95"/>
        <v>1.3400658600525093E-2</v>
      </c>
      <c r="Q91" s="198">
        <f t="shared" si="95"/>
        <v>1.4857551351130809E-2</v>
      </c>
      <c r="R91" s="198">
        <f t="shared" ref="R91:V91" si="96">IF(R83=0,0,R83/R$78)</f>
        <v>1.4768891680609252E-2</v>
      </c>
      <c r="S91" s="198">
        <f t="shared" si="96"/>
        <v>1.7533052025404353E-2</v>
      </c>
      <c r="T91" s="198">
        <f t="shared" si="96"/>
        <v>1.7806659980429507E-2</v>
      </c>
      <c r="U91" s="198">
        <f t="shared" si="96"/>
        <v>1.9995869945705669E-2</v>
      </c>
      <c r="V91" s="198">
        <f t="shared" si="96"/>
        <v>1.8876490204817787E-2</v>
      </c>
      <c r="W91" s="198">
        <f t="shared" ref="W91:Y91" si="97">IF(W83=0,0,W83/W$78)</f>
        <v>1.5652954898414281E-2</v>
      </c>
      <c r="X91" s="198">
        <f t="shared" si="97"/>
        <v>1.6351649380086115E-2</v>
      </c>
      <c r="Y91" s="198">
        <f t="shared" si="97"/>
        <v>1.5855435563269002E-2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31732.203152609382</v>
      </c>
      <c r="C96" s="203">
        <f t="shared" si="101"/>
        <v>33633.522694669184</v>
      </c>
      <c r="D96" s="203">
        <f t="shared" si="101"/>
        <v>31773.946706603747</v>
      </c>
      <c r="E96" s="203">
        <f t="shared" si="101"/>
        <v>32510.662502788313</v>
      </c>
      <c r="F96" s="203">
        <f t="shared" si="101"/>
        <v>34113.545499040367</v>
      </c>
      <c r="G96" s="203">
        <f t="shared" si="101"/>
        <v>33118.12436311601</v>
      </c>
      <c r="H96" s="203">
        <f t="shared" si="101"/>
        <v>31511.761927255546</v>
      </c>
      <c r="I96" s="203">
        <f t="shared" si="101"/>
        <v>30261.47483207563</v>
      </c>
      <c r="J96" s="203">
        <f t="shared" si="101"/>
        <v>30294.404537054485</v>
      </c>
      <c r="K96" s="203">
        <f t="shared" si="101"/>
        <v>30065.541930458745</v>
      </c>
      <c r="L96" s="203">
        <f t="shared" si="101"/>
        <v>29573.921247331044</v>
      </c>
      <c r="M96" s="203">
        <f t="shared" si="101"/>
        <v>27027.494873630731</v>
      </c>
      <c r="N96" s="203">
        <f t="shared" si="101"/>
        <v>26404.20341875586</v>
      </c>
      <c r="O96" s="203">
        <f t="shared" si="101"/>
        <v>26322.06081788311</v>
      </c>
      <c r="P96" s="203">
        <f t="shared" si="101"/>
        <v>23585.328359699677</v>
      </c>
      <c r="Q96" s="203">
        <f t="shared" si="101"/>
        <v>24899.322884806024</v>
      </c>
      <c r="R96" s="203">
        <f t="shared" si="101"/>
        <v>24599.527848070567</v>
      </c>
      <c r="S96" s="203">
        <f t="shared" si="101"/>
        <v>24242.23048676044</v>
      </c>
      <c r="T96" s="203">
        <f t="shared" si="101"/>
        <v>21922.071522254995</v>
      </c>
      <c r="U96" s="203">
        <f t="shared" si="101"/>
        <v>19831.944908490172</v>
      </c>
      <c r="V96" s="203">
        <f t="shared" si="101"/>
        <v>20547.297708611601</v>
      </c>
      <c r="W96" s="203">
        <f t="shared" si="101"/>
        <v>19497.163499093382</v>
      </c>
      <c r="X96" s="203">
        <f t="shared" ref="X96:Y96" si="102">X44*11630*1000/X$6</f>
        <v>18165.558191469372</v>
      </c>
      <c r="Y96" s="203">
        <f t="shared" si="102"/>
        <v>17932.22667195167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29279.823721358989</v>
      </c>
      <c r="C97" s="192">
        <f t="shared" si="103"/>
        <v>31134.455081685926</v>
      </c>
      <c r="D97" s="192">
        <f t="shared" si="103"/>
        <v>29240.406666108694</v>
      </c>
      <c r="E97" s="192">
        <f t="shared" si="103"/>
        <v>29944.227389719021</v>
      </c>
      <c r="F97" s="192">
        <f t="shared" si="103"/>
        <v>31529.121412958888</v>
      </c>
      <c r="G97" s="192">
        <f t="shared" si="103"/>
        <v>30505.074529113564</v>
      </c>
      <c r="H97" s="192">
        <f t="shared" si="103"/>
        <v>28861.286959770976</v>
      </c>
      <c r="I97" s="192">
        <f t="shared" si="103"/>
        <v>27581.133787421451</v>
      </c>
      <c r="J97" s="192">
        <f t="shared" si="103"/>
        <v>27596.919423344858</v>
      </c>
      <c r="K97" s="192">
        <f t="shared" si="103"/>
        <v>27344.57054314519</v>
      </c>
      <c r="L97" s="192">
        <f t="shared" si="103"/>
        <v>26846.449334634337</v>
      </c>
      <c r="M97" s="192">
        <f t="shared" si="103"/>
        <v>24314.355415525915</v>
      </c>
      <c r="N97" s="192">
        <f t="shared" si="103"/>
        <v>23721.710596011093</v>
      </c>
      <c r="O97" s="192">
        <f t="shared" si="103"/>
        <v>23645.80874036903</v>
      </c>
      <c r="P97" s="192">
        <f t="shared" si="103"/>
        <v>20960.009587382901</v>
      </c>
      <c r="Q97" s="192">
        <f t="shared" si="103"/>
        <v>22297.543292655515</v>
      </c>
      <c r="R97" s="192">
        <f t="shared" si="103"/>
        <v>22081.458686346163</v>
      </c>
      <c r="S97" s="192">
        <f t="shared" si="103"/>
        <v>21814.880255032731</v>
      </c>
      <c r="T97" s="192">
        <f t="shared" si="103"/>
        <v>19575.714989311975</v>
      </c>
      <c r="U97" s="192">
        <f t="shared" si="103"/>
        <v>17548.393925716809</v>
      </c>
      <c r="V97" s="192">
        <f t="shared" si="103"/>
        <v>18274.231662259179</v>
      </c>
      <c r="W97" s="192">
        <f t="shared" si="103"/>
        <v>17200.221649579802</v>
      </c>
      <c r="X97" s="192">
        <f t="shared" ref="X97:Y97" si="104">X45*11630*1000/X$6</f>
        <v>16019.380394397318</v>
      </c>
      <c r="Y97" s="192">
        <f t="shared" si="104"/>
        <v>15880.750272801351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26475.932918862662</v>
      </c>
      <c r="C98" s="74">
        <f t="shared" si="105"/>
        <v>28355.496660116474</v>
      </c>
      <c r="D98" s="74">
        <f t="shared" si="105"/>
        <v>26557.739511753876</v>
      </c>
      <c r="E98" s="74">
        <f t="shared" si="105"/>
        <v>27298.479148156424</v>
      </c>
      <c r="F98" s="74">
        <f t="shared" si="105"/>
        <v>28918.796390044234</v>
      </c>
      <c r="G98" s="74">
        <f t="shared" si="105"/>
        <v>27940.552824944301</v>
      </c>
      <c r="H98" s="74">
        <f t="shared" si="105"/>
        <v>26333.733873007019</v>
      </c>
      <c r="I98" s="74">
        <f t="shared" si="105"/>
        <v>25178.154420107083</v>
      </c>
      <c r="J98" s="74">
        <f t="shared" si="105"/>
        <v>25146.387638801029</v>
      </c>
      <c r="K98" s="74">
        <f t="shared" si="105"/>
        <v>25019.345341574823</v>
      </c>
      <c r="L98" s="74">
        <f t="shared" si="105"/>
        <v>24447.354871404696</v>
      </c>
      <c r="M98" s="74">
        <f t="shared" si="105"/>
        <v>21704.979768494704</v>
      </c>
      <c r="N98" s="74">
        <f t="shared" si="105"/>
        <v>21275.596002083159</v>
      </c>
      <c r="O98" s="74">
        <f t="shared" si="105"/>
        <v>21042.543625898536</v>
      </c>
      <c r="P98" s="74">
        <f t="shared" si="105"/>
        <v>18188.762218994529</v>
      </c>
      <c r="Q98" s="74">
        <f t="shared" si="105"/>
        <v>20053.945672713518</v>
      </c>
      <c r="R98" s="74">
        <f t="shared" si="105"/>
        <v>19924.83277108812</v>
      </c>
      <c r="S98" s="74">
        <f t="shared" si="105"/>
        <v>19847.543503654539</v>
      </c>
      <c r="T98" s="74">
        <f t="shared" si="105"/>
        <v>17467.825713720526</v>
      </c>
      <c r="U98" s="74">
        <f t="shared" si="105"/>
        <v>15228.701522215775</v>
      </c>
      <c r="V98" s="74">
        <f t="shared" si="105"/>
        <v>16466.020062655643</v>
      </c>
      <c r="W98" s="74">
        <f t="shared" si="105"/>
        <v>15413.579312456452</v>
      </c>
      <c r="X98" s="74">
        <f t="shared" ref="X98:Y98" si="106">X46*11630*1000/X$6</f>
        <v>14310.893036780963</v>
      </c>
      <c r="Y98" s="74">
        <f t="shared" si="106"/>
        <v>14294.489761044671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41.886006537293021</v>
      </c>
      <c r="C99" s="74">
        <f t="shared" si="107"/>
        <v>42.710190531275963</v>
      </c>
      <c r="D99" s="74">
        <f t="shared" si="107"/>
        <v>46.25405181184189</v>
      </c>
      <c r="E99" s="74">
        <f t="shared" si="107"/>
        <v>99.985789174456528</v>
      </c>
      <c r="F99" s="74">
        <f t="shared" si="107"/>
        <v>39.422507666285846</v>
      </c>
      <c r="G99" s="74">
        <f t="shared" si="107"/>
        <v>46.3596127630829</v>
      </c>
      <c r="H99" s="74">
        <f t="shared" si="107"/>
        <v>79.795136901515235</v>
      </c>
      <c r="I99" s="74">
        <f t="shared" si="107"/>
        <v>44.901938596010439</v>
      </c>
      <c r="J99" s="74">
        <f t="shared" si="107"/>
        <v>44.99587418050492</v>
      </c>
      <c r="K99" s="74">
        <f t="shared" si="107"/>
        <v>47.391269026670614</v>
      </c>
      <c r="L99" s="74">
        <f t="shared" si="107"/>
        <v>62.123795179061048</v>
      </c>
      <c r="M99" s="74">
        <f t="shared" si="107"/>
        <v>66.460150698209063</v>
      </c>
      <c r="N99" s="74">
        <f t="shared" si="107"/>
        <v>71.40313885771468</v>
      </c>
      <c r="O99" s="74">
        <f t="shared" si="107"/>
        <v>77.291542149691409</v>
      </c>
      <c r="P99" s="74">
        <f t="shared" si="107"/>
        <v>78.703361931244416</v>
      </c>
      <c r="Q99" s="74">
        <f t="shared" si="107"/>
        <v>85.248779481698719</v>
      </c>
      <c r="R99" s="74">
        <f t="shared" si="107"/>
        <v>83.301443315268344</v>
      </c>
      <c r="S99" s="74">
        <f t="shared" si="107"/>
        <v>72.34295313415879</v>
      </c>
      <c r="T99" s="74">
        <f t="shared" si="107"/>
        <v>84.091676796164123</v>
      </c>
      <c r="U99" s="74">
        <f t="shared" si="107"/>
        <v>90.551822565409779</v>
      </c>
      <c r="V99" s="74">
        <f t="shared" si="107"/>
        <v>95.551107339278303</v>
      </c>
      <c r="W99" s="74">
        <f t="shared" si="107"/>
        <v>96.74834296899266</v>
      </c>
      <c r="X99" s="74">
        <f t="shared" ref="X99:Y99" si="108">X47*11630*1000/X$6</f>
        <v>93.06283137340381</v>
      </c>
      <c r="Y99" s="74">
        <f t="shared" si="108"/>
        <v>97.224879910458668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1917.1320158134361</v>
      </c>
      <c r="C100" s="74">
        <f t="shared" si="109"/>
        <v>1834.2713271118848</v>
      </c>
      <c r="D100" s="74">
        <f t="shared" si="109"/>
        <v>1856.0785446641266</v>
      </c>
      <c r="E100" s="74">
        <f t="shared" si="109"/>
        <v>1829.1238560134066</v>
      </c>
      <c r="F100" s="74">
        <f t="shared" si="109"/>
        <v>1807.4780366280636</v>
      </c>
      <c r="G100" s="74">
        <f t="shared" si="109"/>
        <v>1737.2909681076892</v>
      </c>
      <c r="H100" s="74">
        <f t="shared" si="109"/>
        <v>1678.8114487433675</v>
      </c>
      <c r="I100" s="74">
        <f t="shared" si="109"/>
        <v>1641.1337318972512</v>
      </c>
      <c r="J100" s="74">
        <f t="shared" si="109"/>
        <v>1636.3335374750181</v>
      </c>
      <c r="K100" s="74">
        <f t="shared" si="109"/>
        <v>1459.0470667657441</v>
      </c>
      <c r="L100" s="74">
        <f t="shared" si="109"/>
        <v>1583.7077416528502</v>
      </c>
      <c r="M100" s="74">
        <f t="shared" si="109"/>
        <v>1700.7276727095284</v>
      </c>
      <c r="N100" s="74">
        <f t="shared" si="109"/>
        <v>1471.0230825947235</v>
      </c>
      <c r="O100" s="74">
        <f t="shared" si="109"/>
        <v>1664.1460251916972</v>
      </c>
      <c r="P100" s="74">
        <f t="shared" si="109"/>
        <v>1840.3445327303107</v>
      </c>
      <c r="Q100" s="74">
        <f t="shared" si="109"/>
        <v>1465.8856121329213</v>
      </c>
      <c r="R100" s="74">
        <f t="shared" si="109"/>
        <v>1403.4484680328308</v>
      </c>
      <c r="S100" s="74">
        <f t="shared" si="109"/>
        <v>1232.9942657981023</v>
      </c>
      <c r="T100" s="74">
        <f t="shared" si="109"/>
        <v>1357.954753161282</v>
      </c>
      <c r="U100" s="74">
        <f t="shared" si="109"/>
        <v>1557.6695444172776</v>
      </c>
      <c r="V100" s="74">
        <f t="shared" si="109"/>
        <v>1202.9374198519727</v>
      </c>
      <c r="W100" s="74">
        <f t="shared" si="109"/>
        <v>1291.5277822154872</v>
      </c>
      <c r="X100" s="74">
        <f t="shared" ref="X100:Y100" si="110">X48*11630*1000/X$6</f>
        <v>1210.0096070685581</v>
      </c>
      <c r="Y100" s="74">
        <f t="shared" si="110"/>
        <v>1094.8036905711012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844.8727801456007</v>
      </c>
      <c r="C101" s="193">
        <f t="shared" si="111"/>
        <v>901.97690392629204</v>
      </c>
      <c r="D101" s="193">
        <f t="shared" si="111"/>
        <v>780.33455787885373</v>
      </c>
      <c r="E101" s="193">
        <f t="shared" si="111"/>
        <v>716.63859637473035</v>
      </c>
      <c r="F101" s="193">
        <f t="shared" si="111"/>
        <v>763.42447862030122</v>
      </c>
      <c r="G101" s="193">
        <f t="shared" si="111"/>
        <v>780.87112329849253</v>
      </c>
      <c r="H101" s="193">
        <f t="shared" si="111"/>
        <v>768.94650111907526</v>
      </c>
      <c r="I101" s="193">
        <f t="shared" si="111"/>
        <v>716.94369682111096</v>
      </c>
      <c r="J101" s="193">
        <f t="shared" si="111"/>
        <v>769.20237288830515</v>
      </c>
      <c r="K101" s="193">
        <f t="shared" si="111"/>
        <v>818.78686577795486</v>
      </c>
      <c r="L101" s="193">
        <f t="shared" si="111"/>
        <v>753.26292639772998</v>
      </c>
      <c r="M101" s="193">
        <f t="shared" si="111"/>
        <v>842.1878236234686</v>
      </c>
      <c r="N101" s="193">
        <f t="shared" si="111"/>
        <v>903.68837247549709</v>
      </c>
      <c r="O101" s="193">
        <f t="shared" si="111"/>
        <v>861.8275471291098</v>
      </c>
      <c r="P101" s="193">
        <f t="shared" si="111"/>
        <v>852.1994737268144</v>
      </c>
      <c r="Q101" s="193">
        <f t="shared" si="111"/>
        <v>692.46322832737462</v>
      </c>
      <c r="R101" s="193">
        <f t="shared" si="111"/>
        <v>669.87600390994123</v>
      </c>
      <c r="S101" s="193">
        <f t="shared" si="111"/>
        <v>661.99953244592916</v>
      </c>
      <c r="T101" s="193">
        <f t="shared" si="111"/>
        <v>665.84284563400774</v>
      </c>
      <c r="U101" s="193">
        <f t="shared" si="111"/>
        <v>671.47103651834743</v>
      </c>
      <c r="V101" s="193">
        <f t="shared" si="111"/>
        <v>509.72307241228623</v>
      </c>
      <c r="W101" s="193">
        <f t="shared" si="111"/>
        <v>398.36621193887601</v>
      </c>
      <c r="X101" s="193">
        <f t="shared" ref="X101:Y101" si="112">X49*11630*1000/X$6</f>
        <v>405.41491917439225</v>
      </c>
      <c r="Y101" s="193">
        <f t="shared" si="112"/>
        <v>394.23194127511908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2452.3794312503915</v>
      </c>
      <c r="C102" s="77">
        <f t="shared" si="113"/>
        <v>2499.0676129832609</v>
      </c>
      <c r="D102" s="77">
        <f t="shared" si="113"/>
        <v>2533.5400404950492</v>
      </c>
      <c r="E102" s="77">
        <f t="shared" si="113"/>
        <v>2566.4351130692903</v>
      </c>
      <c r="F102" s="77">
        <f t="shared" si="113"/>
        <v>2584.4240860814766</v>
      </c>
      <c r="G102" s="77">
        <f t="shared" si="113"/>
        <v>2613.0498340024506</v>
      </c>
      <c r="H102" s="77">
        <f t="shared" si="113"/>
        <v>2650.4749674845671</v>
      </c>
      <c r="I102" s="77">
        <f t="shared" si="113"/>
        <v>2680.3410446541757</v>
      </c>
      <c r="J102" s="77">
        <f t="shared" si="113"/>
        <v>2697.4851137096225</v>
      </c>
      <c r="K102" s="77">
        <f t="shared" si="113"/>
        <v>2720.9713873135534</v>
      </c>
      <c r="L102" s="77">
        <f t="shared" si="113"/>
        <v>2727.4719126967061</v>
      </c>
      <c r="M102" s="77">
        <f t="shared" si="113"/>
        <v>2713.1394581048185</v>
      </c>
      <c r="N102" s="77">
        <f t="shared" si="113"/>
        <v>2682.492822744764</v>
      </c>
      <c r="O102" s="77">
        <f t="shared" si="113"/>
        <v>2676.2520775140797</v>
      </c>
      <c r="P102" s="77">
        <f t="shared" si="113"/>
        <v>2625.3187723167762</v>
      </c>
      <c r="Q102" s="77">
        <f t="shared" si="113"/>
        <v>2601.7795921505126</v>
      </c>
      <c r="R102" s="77">
        <f t="shared" si="113"/>
        <v>2518.0691617244074</v>
      </c>
      <c r="S102" s="77">
        <f t="shared" si="113"/>
        <v>2427.3502317277143</v>
      </c>
      <c r="T102" s="77">
        <f t="shared" si="113"/>
        <v>2346.3565329430166</v>
      </c>
      <c r="U102" s="77">
        <f t="shared" si="113"/>
        <v>2283.5509827733631</v>
      </c>
      <c r="V102" s="77">
        <f t="shared" si="113"/>
        <v>2273.0660463524159</v>
      </c>
      <c r="W102" s="77">
        <f t="shared" si="113"/>
        <v>2296.9418495135787</v>
      </c>
      <c r="X102" s="77">
        <f t="shared" ref="X102:Y102" si="114">X50*11630*1000/X$6</f>
        <v>2146.177797072055</v>
      </c>
      <c r="Y102" s="77">
        <f t="shared" si="114"/>
        <v>2051.4763991503178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15012.071454867781</v>
      </c>
      <c r="C104" s="153">
        <f t="shared" si="115"/>
        <v>16061.493590150651</v>
      </c>
      <c r="D104" s="153">
        <f t="shared" si="115"/>
        <v>15269.191509713171</v>
      </c>
      <c r="E104" s="153">
        <f t="shared" si="115"/>
        <v>15860.313691193531</v>
      </c>
      <c r="F104" s="153">
        <f t="shared" si="115"/>
        <v>16766.037746789734</v>
      </c>
      <c r="G104" s="153">
        <f t="shared" si="115"/>
        <v>16440.01377365163</v>
      </c>
      <c r="H104" s="153">
        <f t="shared" si="115"/>
        <v>15775.010703956399</v>
      </c>
      <c r="I104" s="153">
        <f t="shared" si="115"/>
        <v>15225.173383960515</v>
      </c>
      <c r="J104" s="153">
        <f t="shared" si="115"/>
        <v>15379.906405871063</v>
      </c>
      <c r="K104" s="153">
        <f t="shared" si="115"/>
        <v>15579.634675353474</v>
      </c>
      <c r="L104" s="153">
        <f t="shared" si="115"/>
        <v>15587.292237384456</v>
      </c>
      <c r="M104" s="153">
        <f t="shared" si="115"/>
        <v>14465.682788192518</v>
      </c>
      <c r="N104" s="153">
        <f t="shared" si="115"/>
        <v>14452.912225759852</v>
      </c>
      <c r="O104" s="153">
        <f t="shared" si="115"/>
        <v>14828.179736946218</v>
      </c>
      <c r="P104" s="153">
        <f t="shared" si="115"/>
        <v>13451.766537717753</v>
      </c>
      <c r="Q104" s="153">
        <f t="shared" si="115"/>
        <v>14460.556242365479</v>
      </c>
      <c r="R104" s="153">
        <f t="shared" ref="R104:V104" si="116">SUM(R105:R108)</f>
        <v>14624.711853232458</v>
      </c>
      <c r="S104" s="153">
        <f t="shared" si="116"/>
        <v>14826.182734873888</v>
      </c>
      <c r="T104" s="153">
        <f t="shared" si="116"/>
        <v>13698.439166249558</v>
      </c>
      <c r="U104" s="153">
        <f t="shared" si="116"/>
        <v>12704.730375827177</v>
      </c>
      <c r="V104" s="153">
        <f t="shared" si="116"/>
        <v>13450.231848598725</v>
      </c>
      <c r="W104" s="153">
        <f t="shared" ref="W104:Y104" si="117">SUM(W105:W108)</f>
        <v>12932.029808297362</v>
      </c>
      <c r="X104" s="153">
        <f t="shared" si="117"/>
        <v>12306.047429730314</v>
      </c>
      <c r="Y104" s="153">
        <f t="shared" si="117"/>
        <v>12422.395756899496</v>
      </c>
      <c r="DA104" s="217" t="s">
        <v>278</v>
      </c>
    </row>
    <row r="105" spans="1:105" ht="12" customHeight="1" x14ac:dyDescent="0.25">
      <c r="A105" s="97" t="s">
        <v>57</v>
      </c>
      <c r="B105" s="74">
        <v>13224.448063566715</v>
      </c>
      <c r="C105" s="74">
        <v>14285.544301006801</v>
      </c>
      <c r="D105" s="74">
        <v>13525.280613927371</v>
      </c>
      <c r="E105" s="74">
        <v>14042.657444888664</v>
      </c>
      <c r="F105" s="74">
        <v>15049.872490549611</v>
      </c>
      <c r="G105" s="74">
        <v>14728.825928278569</v>
      </c>
      <c r="H105" s="74">
        <v>14002.27089829768</v>
      </c>
      <c r="I105" s="74">
        <v>13584.071360601332</v>
      </c>
      <c r="J105" s="74">
        <v>13695.079774238971</v>
      </c>
      <c r="K105" s="74">
        <v>13957.278043065548</v>
      </c>
      <c r="L105" s="74">
        <v>13869.673599956923</v>
      </c>
      <c r="M105" s="74">
        <v>12550.701730730616</v>
      </c>
      <c r="N105" s="74">
        <v>12601.323408650636</v>
      </c>
      <c r="O105" s="74">
        <v>12815.750011549453</v>
      </c>
      <c r="P105" s="74">
        <v>11283.206822908896</v>
      </c>
      <c r="Q105" s="74">
        <v>12639.810419261614</v>
      </c>
      <c r="R105" s="74">
        <v>12842.042675761746</v>
      </c>
      <c r="S105" s="74">
        <v>13181.627275752269</v>
      </c>
      <c r="T105" s="74">
        <v>11879.017490964008</v>
      </c>
      <c r="U105" s="74">
        <v>10672.326101243219</v>
      </c>
      <c r="V105" s="74">
        <v>11763.594280997117</v>
      </c>
      <c r="W105" s="74">
        <v>11232.531269063695</v>
      </c>
      <c r="X105" s="74">
        <v>10657.186145887163</v>
      </c>
      <c r="Y105" s="74">
        <v>10831.32727085363</v>
      </c>
      <c r="DA105" s="90" t="s">
        <v>279</v>
      </c>
    </row>
    <row r="106" spans="1:105" ht="12" customHeight="1" x14ac:dyDescent="0.25">
      <c r="A106" s="97" t="s">
        <v>56</v>
      </c>
      <c r="B106" s="74">
        <v>77.314585770138464</v>
      </c>
      <c r="C106" s="74">
        <v>82.456040646717511</v>
      </c>
      <c r="D106" s="74">
        <v>93.353135682905332</v>
      </c>
      <c r="E106" s="74">
        <v>216.2272367283301</v>
      </c>
      <c r="F106" s="74">
        <v>90.019800179717791</v>
      </c>
      <c r="G106" s="74">
        <v>113.06581005339723</v>
      </c>
      <c r="H106" s="74">
        <v>213.27551779545942</v>
      </c>
      <c r="I106" s="74">
        <v>125.55551214087981</v>
      </c>
      <c r="J106" s="74">
        <v>128.96367808737949</v>
      </c>
      <c r="K106" s="74">
        <v>141.43840442558545</v>
      </c>
      <c r="L106" s="74">
        <v>194.22685186632683</v>
      </c>
      <c r="M106" s="74">
        <v>218.34935354743911</v>
      </c>
      <c r="N106" s="74">
        <v>244.02030519666306</v>
      </c>
      <c r="O106" s="74">
        <v>273.86440725266959</v>
      </c>
      <c r="P106" s="74">
        <v>288.79555536735973</v>
      </c>
      <c r="Q106" s="74">
        <v>322.5827111373053</v>
      </c>
      <c r="R106" s="74">
        <v>323.6725221205802</v>
      </c>
      <c r="S106" s="74">
        <v>288.92914522292688</v>
      </c>
      <c r="T106" s="74">
        <v>345.90632385515386</v>
      </c>
      <c r="U106" s="74">
        <v>380.6719996663544</v>
      </c>
      <c r="V106" s="74">
        <v>407.65244169572213</v>
      </c>
      <c r="W106" s="74">
        <v>415.98186268929709</v>
      </c>
      <c r="X106" s="74">
        <v>402.67924854857688</v>
      </c>
      <c r="Y106" s="74">
        <v>423.62950233949852</v>
      </c>
      <c r="DA106" s="90" t="s">
        <v>280</v>
      </c>
    </row>
    <row r="107" spans="1:105" ht="12" customHeight="1" x14ac:dyDescent="0.25">
      <c r="A107" s="97" t="s">
        <v>55</v>
      </c>
      <c r="B107" s="74">
        <v>1129.4931326474393</v>
      </c>
      <c r="C107" s="74">
        <v>1082.2692865548154</v>
      </c>
      <c r="D107" s="74">
        <v>1099.6965591062396</v>
      </c>
      <c r="E107" s="74">
        <v>1087.8163601831188</v>
      </c>
      <c r="F107" s="74">
        <v>1081.5149115476308</v>
      </c>
      <c r="G107" s="74">
        <v>1045.089872250596</v>
      </c>
      <c r="H107" s="74">
        <v>1013.6294520331431</v>
      </c>
      <c r="I107" s="74">
        <v>998.09004395845136</v>
      </c>
      <c r="J107" s="74">
        <v>1004.2835895490609</v>
      </c>
      <c r="K107" s="74">
        <v>904.3047666233208</v>
      </c>
      <c r="L107" s="74">
        <v>997.91213435023371</v>
      </c>
      <c r="M107" s="74">
        <v>1090.2328492021538</v>
      </c>
      <c r="N107" s="74">
        <v>957.18384024608349</v>
      </c>
      <c r="O107" s="74">
        <v>1109.9851222093007</v>
      </c>
      <c r="P107" s="74">
        <v>1252.3898606730922</v>
      </c>
      <c r="Q107" s="74">
        <v>1005.3401216190337</v>
      </c>
      <c r="R107" s="74">
        <v>981.52395186281274</v>
      </c>
      <c r="S107" s="74">
        <v>892.0130543654127</v>
      </c>
      <c r="T107" s="74">
        <v>996.41494134581649</v>
      </c>
      <c r="U107" s="74">
        <v>1165.3149320416494</v>
      </c>
      <c r="V107" s="74">
        <v>922.84216165364751</v>
      </c>
      <c r="W107" s="74">
        <v>1002.8285172335787</v>
      </c>
      <c r="X107" s="74">
        <v>954.20951740403223</v>
      </c>
      <c r="Y107" s="74">
        <v>880.28577290979592</v>
      </c>
      <c r="DA107" s="90" t="s">
        <v>281</v>
      </c>
    </row>
    <row r="108" spans="1:105" ht="12" customHeight="1" x14ac:dyDescent="0.25">
      <c r="A108" s="109" t="s">
        <v>54</v>
      </c>
      <c r="B108" s="77">
        <v>580.81567288348742</v>
      </c>
      <c r="C108" s="77">
        <v>611.22396194231567</v>
      </c>
      <c r="D108" s="77">
        <v>550.86120099665516</v>
      </c>
      <c r="E108" s="77">
        <v>513.61264939341822</v>
      </c>
      <c r="F108" s="77">
        <v>544.63054451277526</v>
      </c>
      <c r="G108" s="77">
        <v>553.03216306906711</v>
      </c>
      <c r="H108" s="77">
        <v>545.8348358301165</v>
      </c>
      <c r="I108" s="77">
        <v>517.45646725985148</v>
      </c>
      <c r="J108" s="77">
        <v>551.57936399565108</v>
      </c>
      <c r="K108" s="77">
        <v>576.6134612390191</v>
      </c>
      <c r="L108" s="77">
        <v>525.47965121097081</v>
      </c>
      <c r="M108" s="77">
        <v>606.39885471230923</v>
      </c>
      <c r="N108" s="77">
        <v>650.38467166646899</v>
      </c>
      <c r="O108" s="77">
        <v>628.5801959347956</v>
      </c>
      <c r="P108" s="77">
        <v>627.3742987684044</v>
      </c>
      <c r="Q108" s="77">
        <v>492.82299034752629</v>
      </c>
      <c r="R108" s="77">
        <v>477.47270348731877</v>
      </c>
      <c r="S108" s="77">
        <v>463.61325953328014</v>
      </c>
      <c r="T108" s="77">
        <v>477.10041008458006</v>
      </c>
      <c r="U108" s="77">
        <v>486.41734287595534</v>
      </c>
      <c r="V108" s="77">
        <v>356.14296425224063</v>
      </c>
      <c r="W108" s="77">
        <v>280.68815931079155</v>
      </c>
      <c r="X108" s="77">
        <v>291.97251789054235</v>
      </c>
      <c r="Y108" s="77">
        <v>287.15321079657195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6263.9524155426088</v>
      </c>
      <c r="C110" s="203">
        <f t="shared" si="118"/>
        <v>6696.931961439147</v>
      </c>
      <c r="D110" s="203">
        <f t="shared" si="118"/>
        <v>6244.7837495266876</v>
      </c>
      <c r="E110" s="203">
        <f t="shared" si="118"/>
        <v>6390.9754356457734</v>
      </c>
      <c r="F110" s="203">
        <f t="shared" si="118"/>
        <v>6740.2191397884935</v>
      </c>
      <c r="G110" s="203">
        <f t="shared" si="118"/>
        <v>6506.6782384060025</v>
      </c>
      <c r="H110" s="203">
        <f t="shared" si="118"/>
        <v>6229.8898900960476</v>
      </c>
      <c r="I110" s="203">
        <f t="shared" si="118"/>
        <v>5940.0666211957878</v>
      </c>
      <c r="J110" s="203">
        <f t="shared" si="118"/>
        <v>6003.9898700280528</v>
      </c>
      <c r="K110" s="203">
        <f t="shared" si="118"/>
        <v>5797.949509895946</v>
      </c>
      <c r="L110" s="203">
        <f t="shared" si="118"/>
        <v>5661.6613555787262</v>
      </c>
      <c r="M110" s="203">
        <f t="shared" si="118"/>
        <v>5084.2558842811759</v>
      </c>
      <c r="N110" s="203">
        <f t="shared" si="118"/>
        <v>4936.3673098723229</v>
      </c>
      <c r="O110" s="203">
        <f t="shared" si="118"/>
        <v>4807.9556388116043</v>
      </c>
      <c r="P110" s="203">
        <f t="shared" si="118"/>
        <v>4138.3028095151831</v>
      </c>
      <c r="Q110" s="203">
        <f t="shared" si="118"/>
        <v>4494.2186800639884</v>
      </c>
      <c r="R110" s="203">
        <f t="shared" ref="R110:V110" si="119">R78*1000000/R$6</f>
        <v>4436.5606082666163</v>
      </c>
      <c r="S110" s="203">
        <f t="shared" si="119"/>
        <v>4347.1558994067045</v>
      </c>
      <c r="T110" s="203">
        <f t="shared" si="119"/>
        <v>3887.0710772108569</v>
      </c>
      <c r="U110" s="203">
        <f t="shared" si="119"/>
        <v>3485.8680113164628</v>
      </c>
      <c r="V110" s="203">
        <f t="shared" si="119"/>
        <v>3663.6683339464485</v>
      </c>
      <c r="W110" s="203">
        <f t="shared" ref="W110:Y110" si="120">W78*1000000/W$6</f>
        <v>3458.9306196639623</v>
      </c>
      <c r="X110" s="203">
        <f t="shared" si="120"/>
        <v>3147.8529014876494</v>
      </c>
      <c r="Y110" s="203">
        <f t="shared" si="120"/>
        <v>3078.0917904277758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6263.9524155426088</v>
      </c>
      <c r="C111" s="192">
        <f t="shared" si="121"/>
        <v>6696.931961439147</v>
      </c>
      <c r="D111" s="192">
        <f t="shared" si="121"/>
        <v>6244.7837495266876</v>
      </c>
      <c r="E111" s="192">
        <f t="shared" si="121"/>
        <v>6390.9754356457734</v>
      </c>
      <c r="F111" s="192">
        <f t="shared" si="121"/>
        <v>6740.2191397884935</v>
      </c>
      <c r="G111" s="192">
        <f t="shared" si="121"/>
        <v>6506.6782384060025</v>
      </c>
      <c r="H111" s="192">
        <f t="shared" si="121"/>
        <v>6229.8898900960476</v>
      </c>
      <c r="I111" s="192">
        <f t="shared" si="121"/>
        <v>5940.0666211957878</v>
      </c>
      <c r="J111" s="192">
        <f t="shared" si="121"/>
        <v>6003.9898700280528</v>
      </c>
      <c r="K111" s="192">
        <f t="shared" si="121"/>
        <v>5797.949509895946</v>
      </c>
      <c r="L111" s="192">
        <f t="shared" si="121"/>
        <v>5661.6613555787262</v>
      </c>
      <c r="M111" s="192">
        <f t="shared" si="121"/>
        <v>5084.2558842811759</v>
      </c>
      <c r="N111" s="192">
        <f t="shared" si="121"/>
        <v>4936.3673098723229</v>
      </c>
      <c r="O111" s="192">
        <f t="shared" si="121"/>
        <v>4807.9556388116043</v>
      </c>
      <c r="P111" s="192">
        <f t="shared" si="121"/>
        <v>4138.3028095151831</v>
      </c>
      <c r="Q111" s="192">
        <f t="shared" si="121"/>
        <v>4494.2186800639884</v>
      </c>
      <c r="R111" s="192">
        <f t="shared" ref="R111:V111" si="122">R79*1000000/R$6</f>
        <v>4436.5606082666163</v>
      </c>
      <c r="S111" s="192">
        <f t="shared" si="122"/>
        <v>4347.1558994067045</v>
      </c>
      <c r="T111" s="192">
        <f t="shared" si="122"/>
        <v>3887.0710772108569</v>
      </c>
      <c r="U111" s="192">
        <f t="shared" si="122"/>
        <v>3485.8680113164628</v>
      </c>
      <c r="V111" s="192">
        <f t="shared" si="122"/>
        <v>3663.6683339464485</v>
      </c>
      <c r="W111" s="192">
        <f t="shared" ref="W111:Y111" si="123">W79*1000000/W$6</f>
        <v>3458.9306196639623</v>
      </c>
      <c r="X111" s="192">
        <f t="shared" si="123"/>
        <v>3147.8529014876494</v>
      </c>
      <c r="Y111" s="192">
        <f t="shared" si="123"/>
        <v>3078.0917904277758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5867.5061014238836</v>
      </c>
      <c r="C112" s="74">
        <f t="shared" si="124"/>
        <v>6282.9106251621515</v>
      </c>
      <c r="D112" s="74">
        <f t="shared" si="124"/>
        <v>5863.7201999820509</v>
      </c>
      <c r="E112" s="74">
        <f t="shared" si="124"/>
        <v>6019.1989529590292</v>
      </c>
      <c r="F112" s="74">
        <f t="shared" si="124"/>
        <v>6357.4405990210626</v>
      </c>
      <c r="G112" s="74">
        <f t="shared" si="124"/>
        <v>6118.0408133503215</v>
      </c>
      <c r="H112" s="74">
        <f t="shared" si="124"/>
        <v>5838.6561223013232</v>
      </c>
      <c r="I112" s="74">
        <f t="shared" si="124"/>
        <v>5566.3299391170312</v>
      </c>
      <c r="J112" s="74">
        <f t="shared" si="124"/>
        <v>5617.0688060284829</v>
      </c>
      <c r="K112" s="74">
        <f t="shared" si="124"/>
        <v>5422.350336489355</v>
      </c>
      <c r="L112" s="74">
        <f t="shared" si="124"/>
        <v>5262.16638647132</v>
      </c>
      <c r="M112" s="74">
        <f t="shared" si="124"/>
        <v>4683.6541370665609</v>
      </c>
      <c r="N112" s="74">
        <f t="shared" si="124"/>
        <v>4573.7224917815638</v>
      </c>
      <c r="O112" s="74">
        <f t="shared" si="124"/>
        <v>4440.9997057240662</v>
      </c>
      <c r="P112" s="74">
        <f t="shared" si="124"/>
        <v>3765.8415197577065</v>
      </c>
      <c r="Q112" s="74">
        <f t="shared" si="124"/>
        <v>4156.1705896682843</v>
      </c>
      <c r="R112" s="74">
        <f t="shared" ref="R112:V112" si="125">R80*1000000/R$6</f>
        <v>4109.4195892507241</v>
      </c>
      <c r="S112" s="74">
        <f t="shared" si="125"/>
        <v>4052.2924297568679</v>
      </c>
      <c r="T112" s="74">
        <f t="shared" si="125"/>
        <v>3573.1683898726101</v>
      </c>
      <c r="U112" s="74">
        <f t="shared" si="125"/>
        <v>3129.5357368051164</v>
      </c>
      <c r="V112" s="74">
        <f t="shared" si="125"/>
        <v>3382.3975616602702</v>
      </c>
      <c r="W112" s="74">
        <f t="shared" ref="W112:Y112" si="126">W80*1000000/W$6</f>
        <v>3172.4089920913934</v>
      </c>
      <c r="X112" s="74">
        <f t="shared" si="126"/>
        <v>2885.2510711508849</v>
      </c>
      <c r="Y112" s="74">
        <f t="shared" si="126"/>
        <v>2846.9768079920082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307.8345649155716</v>
      </c>
      <c r="C114" s="74">
        <f t="shared" si="130"/>
        <v>305.21533377349937</v>
      </c>
      <c r="D114" s="74">
        <f t="shared" si="130"/>
        <v>317.50230277167071</v>
      </c>
      <c r="E114" s="74">
        <f t="shared" si="130"/>
        <v>322.8502053569772</v>
      </c>
      <c r="F114" s="74">
        <f t="shared" si="130"/>
        <v>324.7697728284096</v>
      </c>
      <c r="G114" s="74">
        <f t="shared" si="130"/>
        <v>321.06870047686317</v>
      </c>
      <c r="H114" s="74">
        <f t="shared" si="130"/>
        <v>324.00922120638762</v>
      </c>
      <c r="I114" s="74">
        <f t="shared" si="130"/>
        <v>322.78889915610921</v>
      </c>
      <c r="J114" s="74">
        <f t="shared" si="130"/>
        <v>327.00849681351599</v>
      </c>
      <c r="K114" s="74">
        <f t="shared" si="130"/>
        <v>295.79874314289765</v>
      </c>
      <c r="L114" s="74">
        <f t="shared" si="130"/>
        <v>319.14095897780749</v>
      </c>
      <c r="M114" s="74">
        <f t="shared" si="130"/>
        <v>334.40322396622446</v>
      </c>
      <c r="N114" s="74">
        <f t="shared" si="130"/>
        <v>290.06080868223211</v>
      </c>
      <c r="O114" s="74">
        <f t="shared" si="130"/>
        <v>305.91183927176513</v>
      </c>
      <c r="P114" s="74">
        <f t="shared" si="130"/>
        <v>317.00530662156893</v>
      </c>
      <c r="Q114" s="74">
        <f t="shared" si="130"/>
        <v>271.27500557344285</v>
      </c>
      <c r="R114" s="74">
        <f t="shared" ref="R114:V114" si="131">R82*1000000/R$6</f>
        <v>261.61793595794433</v>
      </c>
      <c r="S114" s="74">
        <f t="shared" si="131"/>
        <v>218.64455910299549</v>
      </c>
      <c r="T114" s="74">
        <f t="shared" si="131"/>
        <v>244.68693434659156</v>
      </c>
      <c r="U114" s="74">
        <f t="shared" si="131"/>
        <v>286.62931110916679</v>
      </c>
      <c r="V114" s="74">
        <f t="shared" si="131"/>
        <v>212.11357286673703</v>
      </c>
      <c r="W114" s="74">
        <f t="shared" ref="W114:Y114" si="132">W82*1000000/W$6</f>
        <v>232.3791425862243</v>
      </c>
      <c r="X114" s="74">
        <f t="shared" si="132"/>
        <v>211.12924339155256</v>
      </c>
      <c r="Y114" s="74">
        <f t="shared" si="132"/>
        <v>182.31049639481287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88.61174920315338</v>
      </c>
      <c r="C115" s="193">
        <f t="shared" si="133"/>
        <v>108.80600250349508</v>
      </c>
      <c r="D115" s="193">
        <f t="shared" si="133"/>
        <v>63.561246772966527</v>
      </c>
      <c r="E115" s="193">
        <f t="shared" si="133"/>
        <v>48.926277329767963</v>
      </c>
      <c r="F115" s="193">
        <f t="shared" si="133"/>
        <v>58.008767939022924</v>
      </c>
      <c r="G115" s="193">
        <f t="shared" si="133"/>
        <v>67.568724578817523</v>
      </c>
      <c r="H115" s="193">
        <f t="shared" si="133"/>
        <v>67.224546588335741</v>
      </c>
      <c r="I115" s="193">
        <f t="shared" si="133"/>
        <v>50.94778292264813</v>
      </c>
      <c r="J115" s="193">
        <f t="shared" si="133"/>
        <v>59.912567186053359</v>
      </c>
      <c r="K115" s="193">
        <f t="shared" si="133"/>
        <v>79.800430263693869</v>
      </c>
      <c r="L115" s="193">
        <f t="shared" si="133"/>
        <v>80.354010129599132</v>
      </c>
      <c r="M115" s="193">
        <f t="shared" si="133"/>
        <v>66.198523248390828</v>
      </c>
      <c r="N115" s="193">
        <f t="shared" si="133"/>
        <v>72.584009408527152</v>
      </c>
      <c r="O115" s="193">
        <f t="shared" si="133"/>
        <v>61.044093815772719</v>
      </c>
      <c r="P115" s="193">
        <f t="shared" si="133"/>
        <v>55.455983135906777</v>
      </c>
      <c r="Q115" s="193">
        <f t="shared" si="133"/>
        <v>66.773084822262035</v>
      </c>
      <c r="R115" s="193">
        <f t="shared" ref="R115:V115" si="134">R83*1000000/R$6</f>
        <v>65.523083057947545</v>
      </c>
      <c r="S115" s="193">
        <f t="shared" si="134"/>
        <v>76.218910546841201</v>
      </c>
      <c r="T115" s="193">
        <f t="shared" si="134"/>
        <v>69.215752991655577</v>
      </c>
      <c r="U115" s="193">
        <f t="shared" si="134"/>
        <v>69.702963402179648</v>
      </c>
      <c r="V115" s="193">
        <f t="shared" si="134"/>
        <v>69.157199419441241</v>
      </c>
      <c r="W115" s="193">
        <f t="shared" ref="W115:Y115" si="135">W83*1000000/W$6</f>
        <v>54.142484986344165</v>
      </c>
      <c r="X115" s="193">
        <f t="shared" si="135"/>
        <v>51.472586945212804</v>
      </c>
      <c r="Y115" s="193">
        <f t="shared" si="135"/>
        <v>48.80448604095492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0.51271044517651254</v>
      </c>
      <c r="C118" s="206">
        <f t="shared" si="139"/>
        <v>0.51587521117716384</v>
      </c>
      <c r="D118" s="206">
        <f t="shared" si="139"/>
        <v>0.52219490939608026</v>
      </c>
      <c r="E118" s="206">
        <f t="shared" si="139"/>
        <v>0.52966181043091376</v>
      </c>
      <c r="F118" s="206">
        <f t="shared" si="139"/>
        <v>0.53176355684616916</v>
      </c>
      <c r="G118" s="206">
        <f t="shared" si="139"/>
        <v>0.53892717940949586</v>
      </c>
      <c r="H118" s="206">
        <f t="shared" si="139"/>
        <v>0.54658029373204287</v>
      </c>
      <c r="I118" s="206">
        <f t="shared" si="139"/>
        <v>0.55201405066618581</v>
      </c>
      <c r="J118" s="206">
        <f t="shared" si="139"/>
        <v>0.55730518939229323</v>
      </c>
      <c r="K118" s="206">
        <f t="shared" si="139"/>
        <v>0.56975239932078647</v>
      </c>
      <c r="L118" s="206">
        <f t="shared" si="139"/>
        <v>0.58060907955062213</v>
      </c>
      <c r="M118" s="206">
        <f t="shared" si="139"/>
        <v>0.59494412008781716</v>
      </c>
      <c r="N118" s="206">
        <f t="shared" si="139"/>
        <v>0.60926939342182895</v>
      </c>
      <c r="O118" s="206">
        <f t="shared" si="139"/>
        <v>0.62709547809337485</v>
      </c>
      <c r="P118" s="206">
        <f t="shared" si="139"/>
        <v>0.641782461102269</v>
      </c>
      <c r="Q118" s="206">
        <f t="shared" si="139"/>
        <v>0.6485268826511742</v>
      </c>
      <c r="R118" s="206">
        <f t="shared" ref="R118:V118" si="140">IF(R104=0,"",R104/R97)</f>
        <v>0.66230732584145335</v>
      </c>
      <c r="S118" s="206">
        <f t="shared" si="140"/>
        <v>0.67963621901859683</v>
      </c>
      <c r="T118" s="206">
        <f t="shared" si="140"/>
        <v>0.69976699056605007</v>
      </c>
      <c r="U118" s="206">
        <f t="shared" si="140"/>
        <v>0.72398251541462477</v>
      </c>
      <c r="V118" s="206">
        <f t="shared" si="140"/>
        <v>0.73602174346825155</v>
      </c>
      <c r="W118" s="206">
        <f t="shared" ref="W118:Y118" si="141">IF(W104=0,"",W104/W97)</f>
        <v>0.75185250933166259</v>
      </c>
      <c r="X118" s="206">
        <f t="shared" si="141"/>
        <v>0.76819746624122109</v>
      </c>
      <c r="Y118" s="206">
        <f t="shared" si="141"/>
        <v>0.78222977778166369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0.49948940813885412</v>
      </c>
      <c r="C119" s="199">
        <f t="shared" si="142"/>
        <v>0.50380158994358881</v>
      </c>
      <c r="D119" s="199">
        <f t="shared" si="142"/>
        <v>0.50927830691092424</v>
      </c>
      <c r="E119" s="199">
        <f t="shared" si="142"/>
        <v>0.51441171387883056</v>
      </c>
      <c r="F119" s="199">
        <f t="shared" si="142"/>
        <v>0.52041835654442292</v>
      </c>
      <c r="G119" s="199">
        <f t="shared" si="142"/>
        <v>0.52714869389159735</v>
      </c>
      <c r="H119" s="199">
        <f t="shared" si="142"/>
        <v>0.53172371855137823</v>
      </c>
      <c r="I119" s="199">
        <f t="shared" si="142"/>
        <v>0.53951815267894287</v>
      </c>
      <c r="J119" s="199">
        <f t="shared" si="142"/>
        <v>0.54461419950066225</v>
      </c>
      <c r="K119" s="199">
        <f t="shared" si="142"/>
        <v>0.55785944246401364</v>
      </c>
      <c r="L119" s="199">
        <f t="shared" si="142"/>
        <v>0.56732819042848048</v>
      </c>
      <c r="M119" s="199">
        <f t="shared" si="142"/>
        <v>0.57824065558210092</v>
      </c>
      <c r="N119" s="199">
        <f t="shared" si="142"/>
        <v>0.59229003067255093</v>
      </c>
      <c r="O119" s="199">
        <f t="shared" si="142"/>
        <v>0.6090399639602605</v>
      </c>
      <c r="P119" s="199">
        <f t="shared" si="142"/>
        <v>0.62033945394733025</v>
      </c>
      <c r="Q119" s="199">
        <f t="shared" si="142"/>
        <v>0.63029044884967567</v>
      </c>
      <c r="R119" s="199">
        <f t="shared" ref="R119:V119" si="143">IF(R105=0,"",R105/R98)</f>
        <v>0.64452448978122223</v>
      </c>
      <c r="S119" s="199">
        <f t="shared" si="143"/>
        <v>0.66414401728481554</v>
      </c>
      <c r="T119" s="199">
        <f t="shared" si="143"/>
        <v>0.68005129462869252</v>
      </c>
      <c r="U119" s="199">
        <f t="shared" si="143"/>
        <v>0.70080341949537384</v>
      </c>
      <c r="V119" s="199">
        <f t="shared" si="143"/>
        <v>0.71441636996887525</v>
      </c>
      <c r="W119" s="199">
        <f t="shared" ref="W119:Y119" si="144">IF(W105=0,"",W105/W98)</f>
        <v>0.72874256143646976</v>
      </c>
      <c r="X119" s="199">
        <f t="shared" si="144"/>
        <v>0.74469050383485702</v>
      </c>
      <c r="Y119" s="199">
        <f t="shared" si="144"/>
        <v>0.75772744966183758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1.845833302377532</v>
      </c>
      <c r="C120" s="200">
        <f t="shared" si="145"/>
        <v>1.9305940718371726</v>
      </c>
      <c r="D120" s="200">
        <f t="shared" si="145"/>
        <v>2.0182693629232542</v>
      </c>
      <c r="E120" s="200">
        <f t="shared" si="145"/>
        <v>2.1625796877099601</v>
      </c>
      <c r="F120" s="200">
        <f t="shared" si="145"/>
        <v>2.2834620502009004</v>
      </c>
      <c r="G120" s="200">
        <f t="shared" si="145"/>
        <v>2.4388859896481669</v>
      </c>
      <c r="H120" s="200">
        <f t="shared" si="145"/>
        <v>2.6727884189068862</v>
      </c>
      <c r="I120" s="200">
        <f t="shared" si="145"/>
        <v>2.7962158442761642</v>
      </c>
      <c r="J120" s="200">
        <f t="shared" si="145"/>
        <v>2.8661222931247057</v>
      </c>
      <c r="K120" s="200">
        <f t="shared" si="145"/>
        <v>2.9844823177448037</v>
      </c>
      <c r="L120" s="200">
        <f t="shared" si="145"/>
        <v>3.1264485903750998</v>
      </c>
      <c r="M120" s="200">
        <f t="shared" si="145"/>
        <v>3.2854176713945229</v>
      </c>
      <c r="N120" s="200">
        <f t="shared" si="145"/>
        <v>3.4175010944956257</v>
      </c>
      <c r="O120" s="200">
        <f t="shared" si="145"/>
        <v>3.5432648855973565</v>
      </c>
      <c r="P120" s="200">
        <f t="shared" si="145"/>
        <v>3.6694182850746926</v>
      </c>
      <c r="Q120" s="200">
        <f t="shared" si="145"/>
        <v>3.7840155964527051</v>
      </c>
      <c r="R120" s="200">
        <f t="shared" ref="R120:V120" si="146">IF(R106=0,"",R106/R99)</f>
        <v>3.8855571913152454</v>
      </c>
      <c r="S120" s="200">
        <f t="shared" si="146"/>
        <v>3.9938809891699143</v>
      </c>
      <c r="T120" s="200">
        <f t="shared" si="146"/>
        <v>4.1134430544609204</v>
      </c>
      <c r="U120" s="200">
        <f t="shared" si="146"/>
        <v>4.2039131723867555</v>
      </c>
      <c r="V120" s="200">
        <f t="shared" si="146"/>
        <v>4.2663288060937834</v>
      </c>
      <c r="W120" s="200">
        <f t="shared" ref="W120:Y120" si="147">IF(W106=0,"",W106/W99)</f>
        <v>4.299627775770972</v>
      </c>
      <c r="X120" s="200">
        <f t="shared" si="147"/>
        <v>4.3269610714171494</v>
      </c>
      <c r="Y120" s="200">
        <f t="shared" si="147"/>
        <v>4.3572129143244931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0.58915772274983225</v>
      </c>
      <c r="C121" s="200">
        <f t="shared" si="148"/>
        <v>0.59002682458046207</v>
      </c>
      <c r="D121" s="200">
        <f t="shared" si="148"/>
        <v>0.59248384841668389</v>
      </c>
      <c r="E121" s="200">
        <f t="shared" si="148"/>
        <v>0.59471990188462431</v>
      </c>
      <c r="F121" s="200">
        <f t="shared" si="148"/>
        <v>0.59835576954796554</v>
      </c>
      <c r="G121" s="200">
        <f t="shared" si="148"/>
        <v>0.60156294566415669</v>
      </c>
      <c r="H121" s="200">
        <f t="shared" si="148"/>
        <v>0.60377801973644518</v>
      </c>
      <c r="I121" s="200">
        <f t="shared" si="148"/>
        <v>0.60817106160178558</v>
      </c>
      <c r="J121" s="200">
        <f t="shared" si="148"/>
        <v>0.61374014927222209</v>
      </c>
      <c r="K121" s="200">
        <f t="shared" si="148"/>
        <v>0.61979136055417638</v>
      </c>
      <c r="L121" s="200">
        <f t="shared" si="148"/>
        <v>0.63011129396182286</v>
      </c>
      <c r="M121" s="200">
        <f t="shared" si="148"/>
        <v>0.64103904857691907</v>
      </c>
      <c r="N121" s="200">
        <f t="shared" si="148"/>
        <v>0.65069260406010498</v>
      </c>
      <c r="O121" s="200">
        <f t="shared" si="148"/>
        <v>0.6669998337924935</v>
      </c>
      <c r="P121" s="200">
        <f t="shared" si="148"/>
        <v>0.6805192388704866</v>
      </c>
      <c r="Q121" s="200">
        <f t="shared" si="148"/>
        <v>0.68582440082498941</v>
      </c>
      <c r="R121" s="200">
        <f t="shared" ref="R121:V121" si="149">IF(R107=0,"",R107/R100)</f>
        <v>0.69936586502430242</v>
      </c>
      <c r="S121" s="200">
        <f t="shared" si="149"/>
        <v>0.72345271921278842</v>
      </c>
      <c r="T121" s="200">
        <f t="shared" si="149"/>
        <v>0.73376151821420366</v>
      </c>
      <c r="U121" s="200">
        <f t="shared" si="149"/>
        <v>0.74811434570199054</v>
      </c>
      <c r="V121" s="200">
        <f t="shared" si="149"/>
        <v>0.7671572489342029</v>
      </c>
      <c r="W121" s="200">
        <f t="shared" ref="W121:Y121" si="150">IF(W107=0,"",W107/W100)</f>
        <v>0.77646685657301651</v>
      </c>
      <c r="X121" s="200">
        <f t="shared" si="150"/>
        <v>0.7885966457041258</v>
      </c>
      <c r="Y121" s="200">
        <f t="shared" si="150"/>
        <v>0.80405809780436288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0.68745932705204782</v>
      </c>
      <c r="C122" s="201">
        <f t="shared" si="151"/>
        <v>0.67764923833600044</v>
      </c>
      <c r="D122" s="201">
        <f t="shared" si="151"/>
        <v>0.70592952142736687</v>
      </c>
      <c r="E122" s="201">
        <f t="shared" si="151"/>
        <v>0.71669688458260228</v>
      </c>
      <c r="F122" s="201">
        <f t="shared" si="151"/>
        <v>0.71340461272221545</v>
      </c>
      <c r="G122" s="201">
        <f t="shared" si="151"/>
        <v>0.70822463088786458</v>
      </c>
      <c r="H122" s="201">
        <f t="shared" si="151"/>
        <v>0.70984760973064265</v>
      </c>
      <c r="I122" s="201">
        <f t="shared" si="151"/>
        <v>0.72175328349244872</v>
      </c>
      <c r="J122" s="201">
        <f t="shared" si="151"/>
        <v>0.7170796443652484</v>
      </c>
      <c r="K122" s="201">
        <f t="shared" si="151"/>
        <v>0.70422900676497868</v>
      </c>
      <c r="L122" s="201">
        <f t="shared" si="151"/>
        <v>0.69760455850911285</v>
      </c>
      <c r="M122" s="201">
        <f t="shared" si="151"/>
        <v>0.72002804802295783</v>
      </c>
      <c r="N122" s="201">
        <f t="shared" si="151"/>
        <v>0.71970016598183428</v>
      </c>
      <c r="O122" s="201">
        <f t="shared" si="151"/>
        <v>0.72935728038480585</v>
      </c>
      <c r="P122" s="201">
        <f t="shared" si="151"/>
        <v>0.73618245271237848</v>
      </c>
      <c r="Q122" s="201">
        <f t="shared" si="151"/>
        <v>0.71169553874784997</v>
      </c>
      <c r="R122" s="201">
        <f t="shared" ref="R122:V122" si="152">IF(R108=0,"",R108/R101)</f>
        <v>0.71277773901498143</v>
      </c>
      <c r="S122" s="201">
        <f t="shared" si="152"/>
        <v>0.70032263893048474</v>
      </c>
      <c r="T122" s="201">
        <f t="shared" si="152"/>
        <v>0.71653606134386061</v>
      </c>
      <c r="U122" s="201">
        <f t="shared" si="152"/>
        <v>0.7244055460650749</v>
      </c>
      <c r="V122" s="201">
        <f t="shared" si="152"/>
        <v>0.69869892796254807</v>
      </c>
      <c r="W122" s="201">
        <f t="shared" ref="W122:Y122" si="153">IF(W108=0,"",W108/W101)</f>
        <v>0.704598309039973</v>
      </c>
      <c r="X122" s="201">
        <f t="shared" si="153"/>
        <v>0.72018197673911499</v>
      </c>
      <c r="Y122" s="201">
        <f t="shared" si="153"/>
        <v>0.72838646677839569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239.94276204756196</v>
      </c>
      <c r="C126" s="203">
        <f t="shared" si="154"/>
        <v>254.80371414407648</v>
      </c>
      <c r="D126" s="203">
        <f t="shared" si="154"/>
        <v>241.10719077742141</v>
      </c>
      <c r="E126" s="203">
        <f t="shared" si="154"/>
        <v>247.04997609831119</v>
      </c>
      <c r="F126" s="203">
        <f t="shared" si="154"/>
        <v>259.54950626495616</v>
      </c>
      <c r="G126" s="203">
        <f t="shared" si="154"/>
        <v>252.24275720259934</v>
      </c>
      <c r="H126" s="203">
        <f t="shared" si="154"/>
        <v>240.32431674688823</v>
      </c>
      <c r="I126" s="203">
        <f t="shared" si="154"/>
        <v>230.9384606386034</v>
      </c>
      <c r="J126" s="203">
        <f t="shared" si="154"/>
        <v>231.30856142308647</v>
      </c>
      <c r="K126" s="203">
        <f t="shared" si="154"/>
        <v>229.60214993175785</v>
      </c>
      <c r="L126" s="203">
        <f t="shared" si="154"/>
        <v>225.8677760010699</v>
      </c>
      <c r="M126" s="203">
        <f t="shared" si="154"/>
        <v>206.35729678823918</v>
      </c>
      <c r="N126" s="203">
        <f t="shared" si="154"/>
        <v>201.4050604024093</v>
      </c>
      <c r="O126" s="203">
        <f t="shared" si="154"/>
        <v>200.66958999961807</v>
      </c>
      <c r="P126" s="203">
        <f t="shared" si="154"/>
        <v>179.58606065330261</v>
      </c>
      <c r="Q126" s="203">
        <f t="shared" si="154"/>
        <v>189.40881646668211</v>
      </c>
      <c r="R126" s="203">
        <f t="shared" ref="R126:V126" si="155">IF(R96=0,0,R96/R$19)</f>
        <v>186.86508096624542</v>
      </c>
      <c r="S126" s="203">
        <f t="shared" si="155"/>
        <v>183.91907789533079</v>
      </c>
      <c r="T126" s="203">
        <f t="shared" si="155"/>
        <v>166.10000448142603</v>
      </c>
      <c r="U126" s="203">
        <f t="shared" si="155"/>
        <v>150.09735779651831</v>
      </c>
      <c r="V126" s="203">
        <f t="shared" si="155"/>
        <v>155.25686551163793</v>
      </c>
      <c r="W126" s="203">
        <f t="shared" ref="W126:Y126" si="156">IF(W96=0,0,W96/W$19)</f>
        <v>147.12693902079178</v>
      </c>
      <c r="X126" s="203">
        <f t="shared" si="156"/>
        <v>136.85030496542609</v>
      </c>
      <c r="Y126" s="203">
        <f t="shared" si="156"/>
        <v>134.84191400696031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221.39911755200285</v>
      </c>
      <c r="C127" s="192">
        <f t="shared" si="157"/>
        <v>235.87106425586742</v>
      </c>
      <c r="D127" s="192">
        <f t="shared" si="157"/>
        <v>221.88217200570807</v>
      </c>
      <c r="E127" s="192">
        <f t="shared" si="157"/>
        <v>227.54752107183316</v>
      </c>
      <c r="F127" s="192">
        <f t="shared" si="157"/>
        <v>239.88617354157864</v>
      </c>
      <c r="G127" s="192">
        <f t="shared" si="157"/>
        <v>232.3405765232296</v>
      </c>
      <c r="H127" s="192">
        <f t="shared" si="157"/>
        <v>220.11048081204254</v>
      </c>
      <c r="I127" s="192">
        <f t="shared" si="157"/>
        <v>210.48361373263569</v>
      </c>
      <c r="J127" s="192">
        <f t="shared" si="157"/>
        <v>210.71230245555401</v>
      </c>
      <c r="K127" s="192">
        <f t="shared" si="157"/>
        <v>208.82285109606718</v>
      </c>
      <c r="L127" s="192">
        <f t="shared" si="157"/>
        <v>205.03699032763518</v>
      </c>
      <c r="M127" s="192">
        <f t="shared" si="157"/>
        <v>185.64223877040348</v>
      </c>
      <c r="N127" s="192">
        <f t="shared" si="157"/>
        <v>180.94363536240346</v>
      </c>
      <c r="O127" s="192">
        <f t="shared" si="157"/>
        <v>180.26684072986819</v>
      </c>
      <c r="P127" s="192">
        <f t="shared" si="157"/>
        <v>159.59606309680737</v>
      </c>
      <c r="Q127" s="192">
        <f t="shared" si="157"/>
        <v>169.61711387556025</v>
      </c>
      <c r="R127" s="192">
        <f t="shared" ref="R127:V127" si="158">IF(R97=0,0,R97/R$19)</f>
        <v>167.73710417375008</v>
      </c>
      <c r="S127" s="192">
        <f t="shared" si="158"/>
        <v>165.503445035467</v>
      </c>
      <c r="T127" s="192">
        <f t="shared" si="158"/>
        <v>148.32203900762443</v>
      </c>
      <c r="U127" s="192">
        <f t="shared" si="158"/>
        <v>132.81438477044921</v>
      </c>
      <c r="V127" s="192">
        <f t="shared" si="158"/>
        <v>138.08141429355877</v>
      </c>
      <c r="W127" s="192">
        <f t="shared" ref="W127:Y127" si="159">IF(W97=0,0,W97/W$19)</f>
        <v>129.79405757660615</v>
      </c>
      <c r="X127" s="192">
        <f t="shared" si="159"/>
        <v>120.68206598572536</v>
      </c>
      <c r="Y127" s="192">
        <f t="shared" si="159"/>
        <v>119.41577595606151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200.19752305838506</v>
      </c>
      <c r="C128" s="74">
        <f t="shared" si="160"/>
        <v>214.81799367221171</v>
      </c>
      <c r="D128" s="74">
        <f t="shared" si="160"/>
        <v>201.52554626607593</v>
      </c>
      <c r="E128" s="74">
        <f t="shared" si="160"/>
        <v>207.44236204026532</v>
      </c>
      <c r="F128" s="74">
        <f t="shared" si="160"/>
        <v>220.02577612532014</v>
      </c>
      <c r="G128" s="74">
        <f t="shared" si="160"/>
        <v>212.80800823907873</v>
      </c>
      <c r="H128" s="74">
        <f t="shared" si="160"/>
        <v>200.83410807159453</v>
      </c>
      <c r="I128" s="74">
        <f t="shared" si="160"/>
        <v>192.14543427795502</v>
      </c>
      <c r="J128" s="74">
        <f t="shared" si="160"/>
        <v>192.00162005507747</v>
      </c>
      <c r="K128" s="74">
        <f t="shared" si="160"/>
        <v>191.0657553952509</v>
      </c>
      <c r="L128" s="74">
        <f t="shared" si="160"/>
        <v>186.71415358595479</v>
      </c>
      <c r="M128" s="74">
        <f t="shared" si="160"/>
        <v>165.71942656216683</v>
      </c>
      <c r="N128" s="74">
        <f t="shared" si="160"/>
        <v>162.28524791825447</v>
      </c>
      <c r="O128" s="74">
        <f t="shared" si="160"/>
        <v>160.42051688784633</v>
      </c>
      <c r="P128" s="74">
        <f t="shared" si="160"/>
        <v>138.49491960647197</v>
      </c>
      <c r="Q128" s="74">
        <f t="shared" si="160"/>
        <v>152.55009676080996</v>
      </c>
      <c r="R128" s="74">
        <f t="shared" ref="R128:V128" si="161">IF(R98=0,0,R98/R$19)</f>
        <v>151.35475412388089</v>
      </c>
      <c r="S128" s="74">
        <f t="shared" si="161"/>
        <v>150.57780684302912</v>
      </c>
      <c r="T128" s="74">
        <f t="shared" si="161"/>
        <v>132.35090152790897</v>
      </c>
      <c r="U128" s="74">
        <f t="shared" si="161"/>
        <v>115.25787670869563</v>
      </c>
      <c r="V128" s="74">
        <f t="shared" si="161"/>
        <v>124.41843684915401</v>
      </c>
      <c r="W128" s="74">
        <f t="shared" ref="W128:Y128" si="162">IF(W98=0,0,W98/W$19)</f>
        <v>116.31193140999041</v>
      </c>
      <c r="X128" s="74">
        <f t="shared" si="162"/>
        <v>107.81116967442071</v>
      </c>
      <c r="Y128" s="74">
        <f t="shared" si="162"/>
        <v>107.48784266412461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0.31672065287637863</v>
      </c>
      <c r="C129" s="74">
        <f t="shared" si="163"/>
        <v>0.32356750965295589</v>
      </c>
      <c r="D129" s="74">
        <f t="shared" si="163"/>
        <v>0.35098518284191244</v>
      </c>
      <c r="E129" s="74">
        <f t="shared" si="163"/>
        <v>0.75979647672826467</v>
      </c>
      <c r="F129" s="74">
        <f t="shared" si="163"/>
        <v>0.29994221505937502</v>
      </c>
      <c r="G129" s="74">
        <f t="shared" si="163"/>
        <v>0.35309597904730478</v>
      </c>
      <c r="H129" s="74">
        <f t="shared" si="163"/>
        <v>0.60855726823051726</v>
      </c>
      <c r="I129" s="74">
        <f t="shared" si="163"/>
        <v>0.34266619973394385</v>
      </c>
      <c r="J129" s="74">
        <f t="shared" si="163"/>
        <v>0.34355951489115333</v>
      </c>
      <c r="K129" s="74">
        <f t="shared" si="163"/>
        <v>0.36191389071535263</v>
      </c>
      <c r="L129" s="74">
        <f t="shared" si="163"/>
        <v>0.47446408396407119</v>
      </c>
      <c r="M129" s="74">
        <f t="shared" si="163"/>
        <v>0.50742908680012233</v>
      </c>
      <c r="N129" s="74">
        <f t="shared" si="163"/>
        <v>0.54464636809851019</v>
      </c>
      <c r="O129" s="74">
        <f t="shared" si="163"/>
        <v>0.58924193591556839</v>
      </c>
      <c r="P129" s="74">
        <f t="shared" si="163"/>
        <v>0.59927199290361122</v>
      </c>
      <c r="Q129" s="74">
        <f t="shared" si="163"/>
        <v>0.64848632637760661</v>
      </c>
      <c r="R129" s="74">
        <f t="shared" ref="R129:V129" si="164">IF(R99=0,0,R99/R$19)</f>
        <v>0.63278169588664002</v>
      </c>
      <c r="S129" s="74">
        <f t="shared" si="164"/>
        <v>0.54884591745491795</v>
      </c>
      <c r="T129" s="74">
        <f t="shared" si="164"/>
        <v>0.63714908869418385</v>
      </c>
      <c r="U129" s="74">
        <f t="shared" si="164"/>
        <v>0.68533819418329034</v>
      </c>
      <c r="V129" s="74">
        <f t="shared" si="164"/>
        <v>0.72199106821939474</v>
      </c>
      <c r="W129" s="74">
        <f t="shared" ref="W129:Y129" si="165">IF(W99=0,0,W99/W$19)</f>
        <v>0.73006966151889352</v>
      </c>
      <c r="X129" s="74">
        <f t="shared" si="165"/>
        <v>0.70108921070077912</v>
      </c>
      <c r="Y129" s="74">
        <f t="shared" si="165"/>
        <v>0.73108538811461898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14.496376090616938</v>
      </c>
      <c r="C130" s="74">
        <f t="shared" si="166"/>
        <v>13.896229400025669</v>
      </c>
      <c r="D130" s="74">
        <f t="shared" si="166"/>
        <v>14.08430271185679</v>
      </c>
      <c r="E130" s="74">
        <f t="shared" si="166"/>
        <v>13.899593860020738</v>
      </c>
      <c r="F130" s="74">
        <f t="shared" si="166"/>
        <v>13.752016248348129</v>
      </c>
      <c r="G130" s="74">
        <f t="shared" si="166"/>
        <v>13.232001276820665</v>
      </c>
      <c r="H130" s="74">
        <f t="shared" si="166"/>
        <v>12.803448290117297</v>
      </c>
      <c r="I130" s="74">
        <f t="shared" si="166"/>
        <v>12.524204449702362</v>
      </c>
      <c r="J130" s="74">
        <f t="shared" si="166"/>
        <v>12.493988983963632</v>
      </c>
      <c r="K130" s="74">
        <f t="shared" si="166"/>
        <v>11.142335107608965</v>
      </c>
      <c r="L130" s="74">
        <f t="shared" si="166"/>
        <v>12.095404679387531</v>
      </c>
      <c r="M130" s="74">
        <f t="shared" si="166"/>
        <v>12.985205131079383</v>
      </c>
      <c r="N130" s="74">
        <f t="shared" si="166"/>
        <v>11.220618478983399</v>
      </c>
      <c r="O130" s="74">
        <f t="shared" si="166"/>
        <v>12.686829609778577</v>
      </c>
      <c r="P130" s="74">
        <f t="shared" si="166"/>
        <v>14.012958388258276</v>
      </c>
      <c r="Q130" s="74">
        <f t="shared" si="166"/>
        <v>11.150972263549466</v>
      </c>
      <c r="R130" s="74">
        <f t="shared" ref="R130:V130" si="167">IF(R100=0,0,R100/R$19)</f>
        <v>10.66099777323481</v>
      </c>
      <c r="S130" s="74">
        <f t="shared" si="167"/>
        <v>9.3543854613405042</v>
      </c>
      <c r="T130" s="74">
        <f t="shared" si="167"/>
        <v>10.289004410768435</v>
      </c>
      <c r="U130" s="74">
        <f t="shared" si="167"/>
        <v>11.789165612145673</v>
      </c>
      <c r="V130" s="74">
        <f t="shared" si="167"/>
        <v>9.0894820263688239</v>
      </c>
      <c r="W130" s="74">
        <f t="shared" ref="W130:Y130" si="168">IF(W100=0,0,W100/W$19)</f>
        <v>9.7459576243750679</v>
      </c>
      <c r="X130" s="74">
        <f t="shared" si="168"/>
        <v>9.1156121927587925</v>
      </c>
      <c r="Y130" s="74">
        <f t="shared" si="168"/>
        <v>8.2324090476391607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6.3884977501244808</v>
      </c>
      <c r="C131" s="193">
        <f t="shared" si="169"/>
        <v>6.8332736739770938</v>
      </c>
      <c r="D131" s="193">
        <f t="shared" si="169"/>
        <v>5.9213378449334577</v>
      </c>
      <c r="E131" s="193">
        <f t="shared" si="169"/>
        <v>5.4457686948188124</v>
      </c>
      <c r="F131" s="193">
        <f t="shared" si="169"/>
        <v>5.8084389528509943</v>
      </c>
      <c r="G131" s="193">
        <f t="shared" si="169"/>
        <v>5.9474710282829033</v>
      </c>
      <c r="H131" s="193">
        <f t="shared" si="169"/>
        <v>5.8643671821002039</v>
      </c>
      <c r="I131" s="193">
        <f t="shared" si="169"/>
        <v>5.4713088052443917</v>
      </c>
      <c r="J131" s="193">
        <f t="shared" si="169"/>
        <v>5.8731339016217481</v>
      </c>
      <c r="K131" s="193">
        <f t="shared" si="169"/>
        <v>6.2528467024920049</v>
      </c>
      <c r="L131" s="193">
        <f t="shared" si="169"/>
        <v>5.7529679783287886</v>
      </c>
      <c r="M131" s="193">
        <f t="shared" si="169"/>
        <v>6.4301779903570875</v>
      </c>
      <c r="N131" s="193">
        <f t="shared" si="169"/>
        <v>6.8931225970671024</v>
      </c>
      <c r="O131" s="193">
        <f t="shared" si="169"/>
        <v>6.5702522963277419</v>
      </c>
      <c r="P131" s="193">
        <f t="shared" si="169"/>
        <v>6.4889131091734784</v>
      </c>
      <c r="Q131" s="193">
        <f t="shared" si="169"/>
        <v>5.2675585248232206</v>
      </c>
      <c r="R131" s="193">
        <f t="shared" ref="R131:V131" si="170">IF(R101=0,0,R101/R$19)</f>
        <v>5.0885705807477173</v>
      </c>
      <c r="S131" s="193">
        <f t="shared" si="170"/>
        <v>5.0224068136424105</v>
      </c>
      <c r="T131" s="193">
        <f t="shared" si="170"/>
        <v>5.044983980252872</v>
      </c>
      <c r="U131" s="193">
        <f t="shared" si="170"/>
        <v>5.0820042554246063</v>
      </c>
      <c r="V131" s="193">
        <f t="shared" si="170"/>
        <v>3.8515043498165498</v>
      </c>
      <c r="W131" s="193">
        <f t="shared" ref="W131:Y131" si="171">IF(W101=0,0,W101/W$19)</f>
        <v>3.0060988807218139</v>
      </c>
      <c r="X131" s="193">
        <f t="shared" si="171"/>
        <v>3.054194907845075</v>
      </c>
      <c r="Y131" s="193">
        <f t="shared" si="171"/>
        <v>2.9644388561831079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18.543644495559096</v>
      </c>
      <c r="C132" s="77">
        <f t="shared" si="172"/>
        <v>18.932649888209088</v>
      </c>
      <c r="D132" s="77">
        <f t="shared" si="172"/>
        <v>19.225018771713323</v>
      </c>
      <c r="E132" s="77">
        <f t="shared" si="172"/>
        <v>19.502455026478032</v>
      </c>
      <c r="F132" s="77">
        <f t="shared" si="172"/>
        <v>19.663332723377504</v>
      </c>
      <c r="G132" s="77">
        <f t="shared" si="172"/>
        <v>19.902180679369767</v>
      </c>
      <c r="H132" s="77">
        <f t="shared" si="172"/>
        <v>20.213835934845655</v>
      </c>
      <c r="I132" s="77">
        <f t="shared" si="172"/>
        <v>20.454846905967695</v>
      </c>
      <c r="J132" s="77">
        <f t="shared" si="172"/>
        <v>20.596258967532432</v>
      </c>
      <c r="K132" s="77">
        <f t="shared" si="172"/>
        <v>20.779298835690643</v>
      </c>
      <c r="L132" s="77">
        <f t="shared" si="172"/>
        <v>20.83078567343469</v>
      </c>
      <c r="M132" s="77">
        <f t="shared" si="172"/>
        <v>20.715058017835734</v>
      </c>
      <c r="N132" s="77">
        <f t="shared" si="172"/>
        <v>20.461425040005828</v>
      </c>
      <c r="O132" s="77">
        <f t="shared" si="172"/>
        <v>20.402749269749876</v>
      </c>
      <c r="P132" s="77">
        <f t="shared" si="172"/>
        <v>19.989997556495243</v>
      </c>
      <c r="Q132" s="77">
        <f t="shared" si="172"/>
        <v>19.791702591121869</v>
      </c>
      <c r="R132" s="77">
        <f t="shared" ref="R132:V132" si="173">IF(R102=0,0,R102/R$19)</f>
        <v>19.12797679249536</v>
      </c>
      <c r="S132" s="77">
        <f t="shared" si="173"/>
        <v>18.415632859863848</v>
      </c>
      <c r="T132" s="77">
        <f t="shared" si="173"/>
        <v>17.777965473801586</v>
      </c>
      <c r="U132" s="77">
        <f t="shared" si="173"/>
        <v>17.282973026069122</v>
      </c>
      <c r="V132" s="77">
        <f t="shared" si="173"/>
        <v>17.175451218079129</v>
      </c>
      <c r="W132" s="77">
        <f t="shared" ref="W132:Y132" si="174">IF(W102=0,0,W102/W$19)</f>
        <v>17.332881444185627</v>
      </c>
      <c r="X132" s="77">
        <f t="shared" si="174"/>
        <v>16.168238979700735</v>
      </c>
      <c r="Y132" s="77">
        <f t="shared" si="174"/>
        <v>15.426138050898784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113.51364012177442</v>
      </c>
      <c r="C134" s="153">
        <f t="shared" si="175"/>
        <v>121.68003508357799</v>
      </c>
      <c r="D134" s="153">
        <f t="shared" si="175"/>
        <v>115.86574070712622</v>
      </c>
      <c r="E134" s="153">
        <f t="shared" si="175"/>
        <v>120.52323196997364</v>
      </c>
      <c r="F134" s="153">
        <f t="shared" si="175"/>
        <v>127.56272488068727</v>
      </c>
      <c r="G134" s="153">
        <f t="shared" si="175"/>
        <v>125.21465156804027</v>
      </c>
      <c r="H134" s="153">
        <f t="shared" si="175"/>
        <v>120.3080512557474</v>
      </c>
      <c r="I134" s="153">
        <f t="shared" si="175"/>
        <v>116.18991221540904</v>
      </c>
      <c r="J134" s="153">
        <f t="shared" si="175"/>
        <v>117.43105962727871</v>
      </c>
      <c r="K134" s="153">
        <f t="shared" si="175"/>
        <v>118.97732044499162</v>
      </c>
      <c r="L134" s="153">
        <f t="shared" si="175"/>
        <v>119.04633822795809</v>
      </c>
      <c r="M134" s="153">
        <f t="shared" si="175"/>
        <v>110.44675839639015</v>
      </c>
      <c r="N134" s="153">
        <f t="shared" si="175"/>
        <v>110.24341896079217</v>
      </c>
      <c r="O134" s="153">
        <f t="shared" si="175"/>
        <v>113.04452067187896</v>
      </c>
      <c r="P134" s="153">
        <f t="shared" si="175"/>
        <v>102.42595415650204</v>
      </c>
      <c r="Q134" s="153">
        <f t="shared" si="175"/>
        <v>110.00125810600632</v>
      </c>
      <c r="R134" s="153">
        <f t="shared" ref="R134:V134" si="176">IF(R104=0,0,R104/R$19)</f>
        <v>111.09351290970569</v>
      </c>
      <c r="S134" s="153">
        <f t="shared" si="176"/>
        <v>112.48213561845694</v>
      </c>
      <c r="T134" s="153">
        <f t="shared" si="176"/>
        <v>103.79086687098564</v>
      </c>
      <c r="U134" s="153">
        <f t="shared" si="176"/>
        <v>96.155292369355635</v>
      </c>
      <c r="V134" s="153">
        <f t="shared" si="176"/>
        <v>101.63092328890707</v>
      </c>
      <c r="W134" s="153">
        <f t="shared" ref="W134:Y134" si="177">IF(W104=0,0,W104/W$19)</f>
        <v>97.585987885309606</v>
      </c>
      <c r="X134" s="153">
        <f t="shared" si="177"/>
        <v>92.707657310990086</v>
      </c>
      <c r="Y134" s="153">
        <f t="shared" si="177"/>
        <v>93.410575889734929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99.99654230329736</v>
      </c>
      <c r="C135" s="74">
        <f t="shared" si="178"/>
        <v>108.22564676055205</v>
      </c>
      <c r="D135" s="74">
        <f t="shared" si="178"/>
        <v>102.63258900168628</v>
      </c>
      <c r="E135" s="74">
        <f t="shared" si="178"/>
        <v>106.71078098820574</v>
      </c>
      <c r="F135" s="74">
        <f t="shared" si="178"/>
        <v>114.50545280855023</v>
      </c>
      <c r="G135" s="74">
        <f t="shared" si="178"/>
        <v>112.18146359290265</v>
      </c>
      <c r="H135" s="74">
        <f t="shared" si="178"/>
        <v>106.78825875577762</v>
      </c>
      <c r="I135" s="74">
        <f t="shared" si="178"/>
        <v>103.66594974733552</v>
      </c>
      <c r="J135" s="74">
        <f t="shared" si="178"/>
        <v>104.56680860912631</v>
      </c>
      <c r="K135" s="74">
        <f t="shared" si="178"/>
        <v>106.58783577876027</v>
      </c>
      <c r="L135" s="74">
        <f t="shared" si="178"/>
        <v>105.92820288130511</v>
      </c>
      <c r="M135" s="74">
        <f t="shared" si="178"/>
        <v>95.825709857997197</v>
      </c>
      <c r="N135" s="74">
        <f t="shared" si="178"/>
        <v>96.119934467205468</v>
      </c>
      <c r="O135" s="74">
        <f t="shared" si="178"/>
        <v>97.702505823860292</v>
      </c>
      <c r="P135" s="74">
        <f t="shared" si="178"/>
        <v>85.913862803158224</v>
      </c>
      <c r="Q135" s="74">
        <f t="shared" si="178"/>
        <v>96.150868959432358</v>
      </c>
      <c r="R135" s="74">
        <f t="shared" ref="R135:V135" si="179">IF(R105=0,0,R105/R$19)</f>
        <v>97.551845677656672</v>
      </c>
      <c r="S135" s="74">
        <f t="shared" si="179"/>
        <v>100.00534955066637</v>
      </c>
      <c r="T135" s="74">
        <f t="shared" si="179"/>
        <v>90.005401929329082</v>
      </c>
      <c r="U135" s="74">
        <f t="shared" si="179"/>
        <v>80.773114121230094</v>
      </c>
      <c r="V135" s="74">
        <f t="shared" si="179"/>
        <v>88.886568010974344</v>
      </c>
      <c r="W135" s="74">
        <f t="shared" ref="W135:Y135" si="180">IF(W105=0,0,W105/W$19)</f>
        <v>84.761454821339385</v>
      </c>
      <c r="X135" s="74">
        <f t="shared" si="180"/>
        <v>80.285954263869613</v>
      </c>
      <c r="Y135" s="74">
        <f t="shared" si="180"/>
        <v>81.44648889154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0.58461352862997384</v>
      </c>
      <c r="C136" s="74">
        <f t="shared" si="181"/>
        <v>0.62467751597511378</v>
      </c>
      <c r="D136" s="74">
        <f t="shared" si="181"/>
        <v>0.70838264136984852</v>
      </c>
      <c r="E136" s="74">
        <f t="shared" si="181"/>
        <v>1.6431204273661386</v>
      </c>
      <c r="F136" s="74">
        <f t="shared" si="181"/>
        <v>0.68490666534127986</v>
      </c>
      <c r="G136" s="74">
        <f t="shared" si="181"/>
        <v>0.86116083629957429</v>
      </c>
      <c r="H136" s="74">
        <f t="shared" si="181"/>
        <v>1.6265448187681382</v>
      </c>
      <c r="I136" s="74">
        <f t="shared" si="181"/>
        <v>0.95816865699395459</v>
      </c>
      <c r="J136" s="74">
        <f t="shared" si="181"/>
        <v>0.98468358464464378</v>
      </c>
      <c r="K136" s="74">
        <f t="shared" si="181"/>
        <v>1.0801256073861953</v>
      </c>
      <c r="L136" s="74">
        <f t="shared" si="181"/>
        <v>1.4833875664930833</v>
      </c>
      <c r="M136" s="74">
        <f t="shared" si="181"/>
        <v>1.6671164887527072</v>
      </c>
      <c r="N136" s="74">
        <f t="shared" si="181"/>
        <v>1.8613295590897259</v>
      </c>
      <c r="O136" s="74">
        <f t="shared" si="181"/>
        <v>2.0878402606510416</v>
      </c>
      <c r="P136" s="74">
        <f t="shared" si="181"/>
        <v>2.1989796084936626</v>
      </c>
      <c r="Q136" s="74">
        <f t="shared" si="181"/>
        <v>2.4538823730991823</v>
      </c>
      <c r="R136" s="74">
        <f t="shared" ref="R136:V136" si="182">IF(R106=0,0,R106/R$19)</f>
        <v>2.4587094689849907</v>
      </c>
      <c r="S136" s="74">
        <f t="shared" si="182"/>
        <v>2.1920252757067167</v>
      </c>
      <c r="T136" s="74">
        <f t="shared" si="182"/>
        <v>2.6208764935451958</v>
      </c>
      <c r="U136" s="74">
        <f t="shared" si="182"/>
        <v>2.8811022620668862</v>
      </c>
      <c r="V136" s="74">
        <f t="shared" si="182"/>
        <v>3.0802512920868255</v>
      </c>
      <c r="W136" s="74">
        <f t="shared" ref="W136:Y136" si="183">IF(W106=0,0,W106/W$19)</f>
        <v>3.1390277949143468</v>
      </c>
      <c r="X136" s="74">
        <f t="shared" si="183"/>
        <v>3.0335857222928468</v>
      </c>
      <c r="Y136" s="74">
        <f t="shared" si="183"/>
        <v>3.1854946945669527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8.5406519256729911</v>
      </c>
      <c r="C137" s="74">
        <f t="shared" si="184"/>
        <v>8.1991481065388054</v>
      </c>
      <c r="D137" s="74">
        <f t="shared" si="184"/>
        <v>8.3447218729864474</v>
      </c>
      <c r="E137" s="74">
        <f t="shared" si="184"/>
        <v>8.2663650966676609</v>
      </c>
      <c r="F137" s="74">
        <f t="shared" si="184"/>
        <v>8.2285982651164709</v>
      </c>
      <c r="G137" s="74">
        <f t="shared" si="184"/>
        <v>7.9598816651161215</v>
      </c>
      <c r="H137" s="74">
        <f t="shared" si="184"/>
        <v>7.7304406544049975</v>
      </c>
      <c r="I137" s="74">
        <f t="shared" si="184"/>
        <v>7.6168587158932919</v>
      </c>
      <c r="J137" s="74">
        <f t="shared" si="184"/>
        <v>7.6680626640233385</v>
      </c>
      <c r="K137" s="74">
        <f t="shared" si="184"/>
        <v>6.9059230360955262</v>
      </c>
      <c r="L137" s="74">
        <f t="shared" si="184"/>
        <v>7.621451093520764</v>
      </c>
      <c r="M137" s="74">
        <f t="shared" si="184"/>
        <v>8.3240235428032552</v>
      </c>
      <c r="N137" s="74">
        <f t="shared" si="184"/>
        <v>7.3011734572546416</v>
      </c>
      <c r="O137" s="74">
        <f t="shared" si="184"/>
        <v>8.4621132410759969</v>
      </c>
      <c r="P137" s="74">
        <f t="shared" si="184"/>
        <v>9.5360877767013221</v>
      </c>
      <c r="Q137" s="74">
        <f t="shared" si="184"/>
        <v>7.6476088712648886</v>
      </c>
      <c r="R137" s="74">
        <f t="shared" ref="R137:V137" si="185">IF(R107=0,0,R107/R$19)</f>
        <v>7.455937929700525</v>
      </c>
      <c r="S137" s="74">
        <f t="shared" si="185"/>
        <v>6.7674555985713614</v>
      </c>
      <c r="T137" s="74">
        <f t="shared" si="185"/>
        <v>7.5496754973580842</v>
      </c>
      <c r="U137" s="74">
        <f t="shared" si="185"/>
        <v>8.8196439183027682</v>
      </c>
      <c r="V137" s="74">
        <f t="shared" si="185"/>
        <v>6.9730620255859899</v>
      </c>
      <c r="W137" s="74">
        <f t="shared" ref="W137:Y137" si="186">IF(W107=0,0,W107/W$19)</f>
        <v>7.5674130808923321</v>
      </c>
      <c r="X137" s="74">
        <f t="shared" si="186"/>
        <v>7.1885411987492152</v>
      </c>
      <c r="Y137" s="74">
        <f t="shared" si="186"/>
        <v>6.6193351591921701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4.3918323641740971</v>
      </c>
      <c r="C138" s="77">
        <f t="shared" si="187"/>
        <v>4.6305627005120211</v>
      </c>
      <c r="D138" s="77">
        <f t="shared" si="187"/>
        <v>4.1800471910836325</v>
      </c>
      <c r="E138" s="77">
        <f t="shared" si="187"/>
        <v>3.9029654577341071</v>
      </c>
      <c r="F138" s="77">
        <f t="shared" si="187"/>
        <v>4.1437671416792945</v>
      </c>
      <c r="G138" s="77">
        <f t="shared" si="187"/>
        <v>4.2121454737219279</v>
      </c>
      <c r="H138" s="77">
        <f t="shared" si="187"/>
        <v>4.1628070267966537</v>
      </c>
      <c r="I138" s="77">
        <f t="shared" si="187"/>
        <v>3.948935095186286</v>
      </c>
      <c r="J138" s="77">
        <f t="shared" si="187"/>
        <v>4.2115047694844074</v>
      </c>
      <c r="K138" s="77">
        <f t="shared" si="187"/>
        <v>4.4034360227496174</v>
      </c>
      <c r="L138" s="77">
        <f t="shared" si="187"/>
        <v>4.0132966866391184</v>
      </c>
      <c r="M138" s="77">
        <f t="shared" si="187"/>
        <v>4.6299085068370003</v>
      </c>
      <c r="N138" s="77">
        <f t="shared" si="187"/>
        <v>4.9609814772423269</v>
      </c>
      <c r="O138" s="77">
        <f t="shared" si="187"/>
        <v>4.7920613462916277</v>
      </c>
      <c r="P138" s="77">
        <f t="shared" si="187"/>
        <v>4.7770239681488373</v>
      </c>
      <c r="Q138" s="77">
        <f t="shared" si="187"/>
        <v>3.7488979022098916</v>
      </c>
      <c r="R138" s="77">
        <f t="shared" ref="R138:V138" si="188">IF(R108=0,0,R108/R$19)</f>
        <v>3.6270198333635091</v>
      </c>
      <c r="S138" s="77">
        <f t="shared" si="188"/>
        <v>3.5173051935125001</v>
      </c>
      <c r="T138" s="77">
        <f t="shared" si="188"/>
        <v>3.6149129507532662</v>
      </c>
      <c r="U138" s="77">
        <f t="shared" si="188"/>
        <v>3.6814320677558965</v>
      </c>
      <c r="V138" s="77">
        <f t="shared" si="188"/>
        <v>2.691041960259914</v>
      </c>
      <c r="W138" s="77">
        <f t="shared" ref="W138:Y138" si="189">IF(W108=0,0,W108/W$19)</f>
        <v>2.1180921881635455</v>
      </c>
      <c r="X138" s="77">
        <f t="shared" si="189"/>
        <v>2.1995761260784055</v>
      </c>
      <c r="Y138" s="77">
        <f t="shared" si="189"/>
        <v>2.1592571444358026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47.364818531240182</v>
      </c>
      <c r="C140" s="203">
        <f t="shared" si="190"/>
        <v>50.735189193112078</v>
      </c>
      <c r="D140" s="203">
        <f t="shared" si="190"/>
        <v>47.386693279369744</v>
      </c>
      <c r="E140" s="203">
        <f t="shared" si="190"/>
        <v>48.565307719760156</v>
      </c>
      <c r="F140" s="203">
        <f t="shared" si="190"/>
        <v>51.28228462500104</v>
      </c>
      <c r="G140" s="203">
        <f t="shared" si="190"/>
        <v>49.557832475367249</v>
      </c>
      <c r="H140" s="203">
        <f t="shared" si="190"/>
        <v>47.512228440349681</v>
      </c>
      <c r="I140" s="203">
        <f t="shared" si="190"/>
        <v>45.331228871095128</v>
      </c>
      <c r="J140" s="203">
        <f t="shared" si="190"/>
        <v>45.842599676659724</v>
      </c>
      <c r="K140" s="203">
        <f t="shared" si="190"/>
        <v>44.277321717565961</v>
      </c>
      <c r="L140" s="203">
        <f t="shared" si="190"/>
        <v>43.240355181887693</v>
      </c>
      <c r="M140" s="203">
        <f t="shared" si="190"/>
        <v>38.818740152036206</v>
      </c>
      <c r="N140" s="203">
        <f t="shared" si="190"/>
        <v>37.653450113442588</v>
      </c>
      <c r="O140" s="203">
        <f t="shared" si="190"/>
        <v>36.654063428087966</v>
      </c>
      <c r="P140" s="203">
        <f t="shared" si="190"/>
        <v>31.510330830127543</v>
      </c>
      <c r="Q140" s="203">
        <f t="shared" si="190"/>
        <v>34.187461445098883</v>
      </c>
      <c r="R140" s="203">
        <f t="shared" ref="R140:V140" si="191">IF(R110=0,0,R110/R$19)</f>
        <v>33.701389002082855</v>
      </c>
      <c r="S140" s="203">
        <f t="shared" si="191"/>
        <v>32.980665905423926</v>
      </c>
      <c r="T140" s="203">
        <f t="shared" si="191"/>
        <v>29.45171138087462</v>
      </c>
      <c r="U140" s="203">
        <f t="shared" si="191"/>
        <v>26.382665973522926</v>
      </c>
      <c r="V140" s="203">
        <f t="shared" si="191"/>
        <v>27.682942539172725</v>
      </c>
      <c r="W140" s="203">
        <f t="shared" ref="W140:Y140" si="192">IF(W110=0,0,W110/W$19)</f>
        <v>26.101328758930151</v>
      </c>
      <c r="X140" s="203">
        <f t="shared" si="192"/>
        <v>23.714362367195772</v>
      </c>
      <c r="Y140" s="203">
        <f t="shared" si="192"/>
        <v>23.145803145551003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47.364818531240182</v>
      </c>
      <c r="C141" s="192">
        <f t="shared" si="193"/>
        <v>50.735189193112078</v>
      </c>
      <c r="D141" s="192">
        <f t="shared" si="193"/>
        <v>47.386693279369744</v>
      </c>
      <c r="E141" s="192">
        <f t="shared" si="193"/>
        <v>48.565307719760156</v>
      </c>
      <c r="F141" s="192">
        <f t="shared" si="193"/>
        <v>51.28228462500104</v>
      </c>
      <c r="G141" s="192">
        <f t="shared" si="193"/>
        <v>49.557832475367249</v>
      </c>
      <c r="H141" s="192">
        <f t="shared" si="193"/>
        <v>47.512228440349681</v>
      </c>
      <c r="I141" s="192">
        <f t="shared" si="193"/>
        <v>45.331228871095128</v>
      </c>
      <c r="J141" s="192">
        <f t="shared" si="193"/>
        <v>45.842599676659724</v>
      </c>
      <c r="K141" s="192">
        <f t="shared" si="193"/>
        <v>44.277321717565961</v>
      </c>
      <c r="L141" s="192">
        <f t="shared" si="193"/>
        <v>43.240355181887693</v>
      </c>
      <c r="M141" s="192">
        <f t="shared" si="193"/>
        <v>38.818740152036206</v>
      </c>
      <c r="N141" s="192">
        <f t="shared" si="193"/>
        <v>37.653450113442588</v>
      </c>
      <c r="O141" s="192">
        <f t="shared" si="193"/>
        <v>36.654063428087966</v>
      </c>
      <c r="P141" s="192">
        <f t="shared" si="193"/>
        <v>31.510330830127543</v>
      </c>
      <c r="Q141" s="192">
        <f t="shared" si="193"/>
        <v>34.187461445098883</v>
      </c>
      <c r="R141" s="192">
        <f t="shared" ref="R141:V141" si="194">IF(R111=0,0,R111/R$19)</f>
        <v>33.701389002082855</v>
      </c>
      <c r="S141" s="192">
        <f t="shared" si="194"/>
        <v>32.980665905423926</v>
      </c>
      <c r="T141" s="192">
        <f t="shared" si="194"/>
        <v>29.45171138087462</v>
      </c>
      <c r="U141" s="192">
        <f t="shared" si="194"/>
        <v>26.382665973522926</v>
      </c>
      <c r="V141" s="192">
        <f t="shared" si="194"/>
        <v>27.682942539172725</v>
      </c>
      <c r="W141" s="192">
        <f t="shared" ref="W141:Y141" si="195">IF(W111=0,0,W111/W$19)</f>
        <v>26.101328758930151</v>
      </c>
      <c r="X141" s="192">
        <f t="shared" si="195"/>
        <v>23.714362367195772</v>
      </c>
      <c r="Y141" s="192">
        <f t="shared" si="195"/>
        <v>23.145803145551003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44.367093376269338</v>
      </c>
      <c r="C142" s="74">
        <f t="shared" si="196"/>
        <v>47.598610988801873</v>
      </c>
      <c r="D142" s="74">
        <f t="shared" si="196"/>
        <v>44.495105313078959</v>
      </c>
      <c r="E142" s="74">
        <f t="shared" si="196"/>
        <v>45.740161626419336</v>
      </c>
      <c r="F142" s="74">
        <f t="shared" si="196"/>
        <v>48.369952300358854</v>
      </c>
      <c r="G142" s="74">
        <f t="shared" si="196"/>
        <v>46.597792390568799</v>
      </c>
      <c r="H142" s="74">
        <f t="shared" si="196"/>
        <v>44.528485793695118</v>
      </c>
      <c r="I142" s="74">
        <f t="shared" si="196"/>
        <v>42.479081891399254</v>
      </c>
      <c r="J142" s="74">
        <f t="shared" si="196"/>
        <v>42.888319634991923</v>
      </c>
      <c r="K142" s="74">
        <f t="shared" si="196"/>
        <v>41.408975691200865</v>
      </c>
      <c r="L142" s="74">
        <f t="shared" si="196"/>
        <v>40.189253522379175</v>
      </c>
      <c r="M142" s="74">
        <f t="shared" si="196"/>
        <v>35.760110633082633</v>
      </c>
      <c r="N142" s="74">
        <f t="shared" si="196"/>
        <v>34.887280639066084</v>
      </c>
      <c r="O142" s="74">
        <f t="shared" si="196"/>
        <v>33.856528039423601</v>
      </c>
      <c r="P142" s="74">
        <f t="shared" si="196"/>
        <v>28.674294174064418</v>
      </c>
      <c r="Q142" s="74">
        <f t="shared" si="196"/>
        <v>31.615934138637712</v>
      </c>
      <c r="R142" s="74">
        <f t="shared" ref="R142:V142" si="197">IF(R112=0,0,R112/R$19)</f>
        <v>31.216331834183613</v>
      </c>
      <c r="S142" s="74">
        <f t="shared" si="197"/>
        <v>30.743618556475017</v>
      </c>
      <c r="T142" s="74">
        <f t="shared" si="197"/>
        <v>27.073321285728575</v>
      </c>
      <c r="U142" s="74">
        <f t="shared" si="197"/>
        <v>23.68577804101966</v>
      </c>
      <c r="V142" s="74">
        <f t="shared" si="197"/>
        <v>25.557640269040753</v>
      </c>
      <c r="W142" s="74">
        <f t="shared" ref="W142:Y142" si="198">IF(W112=0,0,W112/W$19)</f>
        <v>23.939216817366571</v>
      </c>
      <c r="X142" s="74">
        <f t="shared" si="198"/>
        <v>21.736050432749323</v>
      </c>
      <c r="Y142" s="74">
        <f t="shared" si="198"/>
        <v>21.407927132859928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2.3276882290310792</v>
      </c>
      <c r="C144" s="74">
        <f t="shared" si="202"/>
        <v>2.3122763965351134</v>
      </c>
      <c r="D144" s="74">
        <f t="shared" si="202"/>
        <v>2.4092722567174696</v>
      </c>
      <c r="E144" s="74">
        <f t="shared" si="202"/>
        <v>2.4533531271451441</v>
      </c>
      <c r="F144" s="74">
        <f t="shared" si="202"/>
        <v>2.4709784032787483</v>
      </c>
      <c r="G144" s="74">
        <f t="shared" si="202"/>
        <v>2.4454058258787086</v>
      </c>
      <c r="H144" s="74">
        <f t="shared" si="202"/>
        <v>2.4710549313577581</v>
      </c>
      <c r="I144" s="74">
        <f t="shared" si="202"/>
        <v>2.4633423154686431</v>
      </c>
      <c r="J144" s="74">
        <f t="shared" si="202"/>
        <v>2.4968262663338283</v>
      </c>
      <c r="K144" s="74">
        <f t="shared" si="202"/>
        <v>2.2589324193726528</v>
      </c>
      <c r="L144" s="74">
        <f t="shared" si="202"/>
        <v>2.4374061874419639</v>
      </c>
      <c r="M144" s="74">
        <f t="shared" si="202"/>
        <v>2.5531979807077185</v>
      </c>
      <c r="N144" s="74">
        <f t="shared" si="202"/>
        <v>2.2125157031444096</v>
      </c>
      <c r="O144" s="74">
        <f t="shared" si="202"/>
        <v>2.3321579487039226</v>
      </c>
      <c r="P144" s="74">
        <f t="shared" si="202"/>
        <v>2.4137774702189807</v>
      </c>
      <c r="Q144" s="74">
        <f t="shared" si="202"/>
        <v>2.0635853424758177</v>
      </c>
      <c r="R144" s="74">
        <f t="shared" ref="R144:V144" si="203">IF(R114=0,0,R114/R$19)</f>
        <v>1.9873250042413999</v>
      </c>
      <c r="S144" s="74">
        <f t="shared" si="203"/>
        <v>1.6587956177966301</v>
      </c>
      <c r="T144" s="74">
        <f t="shared" si="203"/>
        <v>1.8539534847450676</v>
      </c>
      <c r="U144" s="74">
        <f t="shared" si="203"/>
        <v>2.1693435748757084</v>
      </c>
      <c r="V144" s="74">
        <f t="shared" si="203"/>
        <v>1.6027454764507452</v>
      </c>
      <c r="W144" s="74">
        <f t="shared" ref="W144:Y144" si="204">IF(W114=0,0,W114/W$19)</f>
        <v>1.7535490197113595</v>
      </c>
      <c r="X144" s="74">
        <f t="shared" si="204"/>
        <v>1.5905429957457609</v>
      </c>
      <c r="Y144" s="74">
        <f t="shared" si="204"/>
        <v>1.3708892223566835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0.67003692593976372</v>
      </c>
      <c r="C145" s="193">
        <f t="shared" si="205"/>
        <v>0.82430180777508721</v>
      </c>
      <c r="D145" s="193">
        <f t="shared" si="205"/>
        <v>0.48231570957331876</v>
      </c>
      <c r="E145" s="193">
        <f t="shared" si="205"/>
        <v>0.37179296619568564</v>
      </c>
      <c r="F145" s="193">
        <f t="shared" si="205"/>
        <v>0.44135392136344659</v>
      </c>
      <c r="G145" s="193">
        <f t="shared" si="205"/>
        <v>0.51463425891973935</v>
      </c>
      <c r="H145" s="193">
        <f t="shared" si="205"/>
        <v>0.51268771529679391</v>
      </c>
      <c r="I145" s="193">
        <f t="shared" si="205"/>
        <v>0.38880466422723492</v>
      </c>
      <c r="J145" s="193">
        <f t="shared" si="205"/>
        <v>0.45745377533396653</v>
      </c>
      <c r="K145" s="193">
        <f t="shared" si="205"/>
        <v>0.60941360699244385</v>
      </c>
      <c r="L145" s="193">
        <f t="shared" si="205"/>
        <v>0.61369547206655672</v>
      </c>
      <c r="M145" s="193">
        <f t="shared" si="205"/>
        <v>0.50543153824586229</v>
      </c>
      <c r="N145" s="193">
        <f t="shared" si="205"/>
        <v>0.55365377123209114</v>
      </c>
      <c r="O145" s="193">
        <f t="shared" si="205"/>
        <v>0.46537743996043562</v>
      </c>
      <c r="P145" s="193">
        <f t="shared" si="205"/>
        <v>0.42225918584413952</v>
      </c>
      <c r="Q145" s="193">
        <f t="shared" si="205"/>
        <v>0.5079419639853614</v>
      </c>
      <c r="R145" s="193">
        <f t="shared" ref="R145:V145" si="206">IF(R115=0,0,R115/R$19)</f>
        <v>0.49773216365783751</v>
      </c>
      <c r="S145" s="193">
        <f t="shared" si="206"/>
        <v>0.57825173115227724</v>
      </c>
      <c r="T145" s="193">
        <f t="shared" si="206"/>
        <v>0.52443661040098033</v>
      </c>
      <c r="U145" s="193">
        <f t="shared" si="206"/>
        <v>0.52754435762755869</v>
      </c>
      <c r="V145" s="193">
        <f t="shared" si="206"/>
        <v>0.52255679368122765</v>
      </c>
      <c r="W145" s="193">
        <f t="shared" ref="W145:Y145" si="207">IF(W115=0,0,W115/W$19)</f>
        <v>0.40856292185221726</v>
      </c>
      <c r="X145" s="193">
        <f t="shared" si="207"/>
        <v>0.38776893870069429</v>
      </c>
      <c r="Y145" s="193">
        <f t="shared" si="207"/>
        <v>0.36698679033439302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12549.222785977856</v>
      </c>
      <c r="C150" s="203">
        <f t="shared" si="211"/>
        <v>13351.512528473801</v>
      </c>
      <c r="D150" s="203">
        <f t="shared" si="211"/>
        <v>12661.279135232518</v>
      </c>
      <c r="E150" s="203">
        <f t="shared" si="211"/>
        <v>13004.265001115326</v>
      </c>
      <c r="F150" s="203">
        <f t="shared" si="211"/>
        <v>13634.545894144543</v>
      </c>
      <c r="G150" s="203">
        <f t="shared" si="211"/>
        <v>13247.249745246405</v>
      </c>
      <c r="H150" s="203">
        <f t="shared" si="211"/>
        <v>12799.222317442855</v>
      </c>
      <c r="I150" s="203">
        <f t="shared" si="211"/>
        <v>12261.506508997516</v>
      </c>
      <c r="J150" s="203">
        <f t="shared" si="211"/>
        <v>12299.816659397811</v>
      </c>
      <c r="K150" s="203">
        <f t="shared" si="211"/>
        <v>12201.918946301925</v>
      </c>
      <c r="L150" s="203">
        <f t="shared" si="211"/>
        <v>11862.767046563597</v>
      </c>
      <c r="M150" s="203">
        <f t="shared" si="211"/>
        <v>10841.360581431696</v>
      </c>
      <c r="N150" s="203">
        <f t="shared" si="211"/>
        <v>10848.073651098501</v>
      </c>
      <c r="O150" s="203">
        <f t="shared" si="211"/>
        <v>10770.087461059624</v>
      </c>
      <c r="P150" s="203">
        <f t="shared" si="211"/>
        <v>9880.7542570222686</v>
      </c>
      <c r="Q150" s="203">
        <f t="shared" si="211"/>
        <v>10483.92775304729</v>
      </c>
      <c r="R150" s="203">
        <f t="shared" ref="R150:V150" si="212">IF(R96=0,0,R96/R$17)</f>
        <v>10560.334161100498</v>
      </c>
      <c r="S150" s="203">
        <f t="shared" si="212"/>
        <v>10494.923535596197</v>
      </c>
      <c r="T150" s="203">
        <f t="shared" si="212"/>
        <v>9606.5215405187682</v>
      </c>
      <c r="U150" s="203">
        <f t="shared" si="212"/>
        <v>8702.0413947684738</v>
      </c>
      <c r="V150" s="203">
        <f t="shared" si="212"/>
        <v>9164.7127971532082</v>
      </c>
      <c r="W150" s="203">
        <f t="shared" ref="W150:Y150" si="213">IF(W96=0,0,W96/W$17)</f>
        <v>8690.4951711751455</v>
      </c>
      <c r="X150" s="203">
        <f t="shared" si="213"/>
        <v>8091.5637971667029</v>
      </c>
      <c r="Y150" s="203">
        <f t="shared" si="213"/>
        <v>7941.6321508938281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11579.373460026465</v>
      </c>
      <c r="C151" s="192">
        <f t="shared" si="214"/>
        <v>12359.456690399558</v>
      </c>
      <c r="D151" s="192">
        <f t="shared" si="214"/>
        <v>11651.714350939315</v>
      </c>
      <c r="E151" s="192">
        <f t="shared" si="214"/>
        <v>11977.690955887609</v>
      </c>
      <c r="F151" s="192">
        <f t="shared" si="214"/>
        <v>12601.599939799171</v>
      </c>
      <c r="G151" s="192">
        <f t="shared" si="214"/>
        <v>12202.029811645425</v>
      </c>
      <c r="H151" s="192">
        <f t="shared" si="214"/>
        <v>11722.671332005568</v>
      </c>
      <c r="I151" s="192">
        <f t="shared" si="214"/>
        <v>11175.471563650928</v>
      </c>
      <c r="J151" s="192">
        <f t="shared" si="214"/>
        <v>11204.612021871399</v>
      </c>
      <c r="K151" s="192">
        <f t="shared" si="214"/>
        <v>11097.629111779719</v>
      </c>
      <c r="L151" s="192">
        <f t="shared" si="214"/>
        <v>10768.716526317276</v>
      </c>
      <c r="M151" s="192">
        <f t="shared" si="214"/>
        <v>9753.0568629201334</v>
      </c>
      <c r="N151" s="192">
        <f t="shared" si="214"/>
        <v>9745.9809559252899</v>
      </c>
      <c r="O151" s="192">
        <f t="shared" si="214"/>
        <v>9675.0565992250285</v>
      </c>
      <c r="P151" s="192">
        <f t="shared" si="214"/>
        <v>8780.9124723332152</v>
      </c>
      <c r="Q151" s="192">
        <f t="shared" si="214"/>
        <v>9388.4413657406058</v>
      </c>
      <c r="R151" s="192">
        <f t="shared" ref="R151:V151" si="215">IF(R97=0,0,R97/R$17)</f>
        <v>9479.351958807636</v>
      </c>
      <c r="S151" s="192">
        <f t="shared" si="215"/>
        <v>9444.0773649021794</v>
      </c>
      <c r="T151" s="192">
        <f t="shared" si="215"/>
        <v>8578.3192306881756</v>
      </c>
      <c r="U151" s="192">
        <f t="shared" si="215"/>
        <v>7700.0440984442548</v>
      </c>
      <c r="V151" s="192">
        <f t="shared" si="215"/>
        <v>8150.856971476941</v>
      </c>
      <c r="W151" s="192">
        <f t="shared" ref="W151:Y151" si="216">IF(W97=0,0,W97/W$17)</f>
        <v>7666.6763960699318</v>
      </c>
      <c r="X151" s="192">
        <f t="shared" si="216"/>
        <v>7135.5824624876323</v>
      </c>
      <c r="Y151" s="192">
        <f t="shared" si="216"/>
        <v>7033.0962938396133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10470.510952785546</v>
      </c>
      <c r="C152" s="74">
        <f t="shared" si="217"/>
        <v>11256.292489654892</v>
      </c>
      <c r="D152" s="74">
        <f t="shared" si="217"/>
        <v>10582.725409091971</v>
      </c>
      <c r="E152" s="74">
        <f t="shared" si="217"/>
        <v>10919.39165926257</v>
      </c>
      <c r="F152" s="74">
        <f t="shared" si="217"/>
        <v>11558.301865590938</v>
      </c>
      <c r="G152" s="74">
        <f t="shared" si="217"/>
        <v>11176.221129977721</v>
      </c>
      <c r="H152" s="74">
        <f t="shared" si="217"/>
        <v>10696.04787783909</v>
      </c>
      <c r="I152" s="74">
        <f t="shared" si="217"/>
        <v>10201.81950879201</v>
      </c>
      <c r="J152" s="74">
        <f t="shared" si="217"/>
        <v>10209.672787101192</v>
      </c>
      <c r="K152" s="74">
        <f t="shared" si="217"/>
        <v>10153.950481037431</v>
      </c>
      <c r="L152" s="74">
        <f t="shared" si="217"/>
        <v>9806.385609764835</v>
      </c>
      <c r="M152" s="74">
        <f t="shared" si="217"/>
        <v>8706.3752368892947</v>
      </c>
      <c r="N152" s="74">
        <f t="shared" si="217"/>
        <v>8741.0034206019591</v>
      </c>
      <c r="O152" s="74">
        <f t="shared" si="217"/>
        <v>8609.8895075919863</v>
      </c>
      <c r="P152" s="74">
        <f t="shared" si="217"/>
        <v>7619.9358764231529</v>
      </c>
      <c r="Q152" s="74">
        <f t="shared" si="217"/>
        <v>8443.7684739032902</v>
      </c>
      <c r="R152" s="74">
        <f t="shared" ref="R152:V152" si="218">IF(R98=0,0,R98/R$17)</f>
        <v>8553.5337696833085</v>
      </c>
      <c r="S152" s="74">
        <f t="shared" si="218"/>
        <v>8592.3797958291325</v>
      </c>
      <c r="T152" s="74">
        <f t="shared" si="218"/>
        <v>7654.6162078948792</v>
      </c>
      <c r="U152" s="74">
        <f t="shared" si="218"/>
        <v>6682.1883403963284</v>
      </c>
      <c r="V152" s="74">
        <f t="shared" si="218"/>
        <v>7344.3402108859855</v>
      </c>
      <c r="W152" s="74">
        <f t="shared" ref="W152:Y152" si="219">IF(W98=0,0,W98/W$17)</f>
        <v>6870.3140634614192</v>
      </c>
      <c r="X152" s="74">
        <f t="shared" si="219"/>
        <v>6374.563488829147</v>
      </c>
      <c r="Y152" s="74">
        <f t="shared" si="219"/>
        <v>6330.5902576224671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16.564775698790118</v>
      </c>
      <c r="C153" s="74">
        <f t="shared" si="220"/>
        <v>16.954680874454354</v>
      </c>
      <c r="D153" s="74">
        <f t="shared" si="220"/>
        <v>18.43130998276402</v>
      </c>
      <c r="E153" s="74">
        <f t="shared" si="220"/>
        <v>39.994315669782608</v>
      </c>
      <c r="F153" s="74">
        <f t="shared" si="220"/>
        <v>15.756438745229804</v>
      </c>
      <c r="G153" s="74">
        <f t="shared" si="220"/>
        <v>18.54384510523316</v>
      </c>
      <c r="H153" s="74">
        <f t="shared" si="220"/>
        <v>32.410618594129218</v>
      </c>
      <c r="I153" s="74">
        <f t="shared" si="220"/>
        <v>18.193608058322965</v>
      </c>
      <c r="J153" s="74">
        <f t="shared" si="220"/>
        <v>18.268753299725795</v>
      </c>
      <c r="K153" s="74">
        <f t="shared" si="220"/>
        <v>19.233460842426947</v>
      </c>
      <c r="L153" s="74">
        <f t="shared" si="220"/>
        <v>24.919255857020996</v>
      </c>
      <c r="M153" s="74">
        <f t="shared" si="220"/>
        <v>26.658721475461086</v>
      </c>
      <c r="N153" s="74">
        <f t="shared" si="220"/>
        <v>29.335727231137952</v>
      </c>
      <c r="O153" s="74">
        <f t="shared" si="220"/>
        <v>31.625056818757841</v>
      </c>
      <c r="P153" s="74">
        <f t="shared" si="220"/>
        <v>32.97170879218617</v>
      </c>
      <c r="Q153" s="74">
        <f t="shared" si="220"/>
        <v>35.89423090966725</v>
      </c>
      <c r="R153" s="74">
        <f t="shared" ref="R153:V153" si="221">IF(R99=0,0,R99/R$17)</f>
        <v>35.760486255845052</v>
      </c>
      <c r="S153" s="74">
        <f t="shared" si="221"/>
        <v>31.318642972925321</v>
      </c>
      <c r="T153" s="74">
        <f t="shared" si="221"/>
        <v>36.850007705731464</v>
      </c>
      <c r="U153" s="74">
        <f t="shared" si="221"/>
        <v>39.733153352931346</v>
      </c>
      <c r="V153" s="74">
        <f t="shared" si="221"/>
        <v>42.618667847861509</v>
      </c>
      <c r="W153" s="74">
        <f t="shared" ref="W153:Y153" si="222">IF(W99=0,0,W99/W$17)</f>
        <v>43.123760409062804</v>
      </c>
      <c r="X153" s="74">
        <f t="shared" si="222"/>
        <v>41.453382784377489</v>
      </c>
      <c r="Y153" s="74">
        <f t="shared" si="222"/>
        <v>43.057911674259202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758.17353938108988</v>
      </c>
      <c r="C154" s="74">
        <f t="shared" si="223"/>
        <v>728.15139903368595</v>
      </c>
      <c r="D154" s="74">
        <f t="shared" si="223"/>
        <v>739.60999456276068</v>
      </c>
      <c r="E154" s="74">
        <f t="shared" si="223"/>
        <v>731.64954240536258</v>
      </c>
      <c r="F154" s="74">
        <f t="shared" si="223"/>
        <v>722.41515452437682</v>
      </c>
      <c r="G154" s="74">
        <f t="shared" si="223"/>
        <v>694.91638724307563</v>
      </c>
      <c r="H154" s="74">
        <f t="shared" si="223"/>
        <v>681.88763964192879</v>
      </c>
      <c r="I154" s="74">
        <f t="shared" si="223"/>
        <v>664.96335844360135</v>
      </c>
      <c r="J154" s="74">
        <f t="shared" si="223"/>
        <v>664.36699489995931</v>
      </c>
      <c r="K154" s="74">
        <f t="shared" si="223"/>
        <v>592.14545637307049</v>
      </c>
      <c r="L154" s="74">
        <f t="shared" si="223"/>
        <v>635.26090611885195</v>
      </c>
      <c r="M154" s="74">
        <f t="shared" si="223"/>
        <v>682.20166304248596</v>
      </c>
      <c r="N154" s="74">
        <f t="shared" si="223"/>
        <v>604.36463427327385</v>
      </c>
      <c r="O154" s="74">
        <f t="shared" si="223"/>
        <v>680.91166429919087</v>
      </c>
      <c r="P154" s="74">
        <f t="shared" si="223"/>
        <v>770.98744604436877</v>
      </c>
      <c r="Q154" s="74">
        <f t="shared" si="223"/>
        <v>617.21513162958342</v>
      </c>
      <c r="R154" s="74">
        <f t="shared" ref="R154:V154" si="224">IF(R100=0,0,R100/R$17)</f>
        <v>602.48655550816682</v>
      </c>
      <c r="S154" s="74">
        <f t="shared" si="224"/>
        <v>533.78671349761976</v>
      </c>
      <c r="T154" s="74">
        <f t="shared" si="224"/>
        <v>595.07248546517917</v>
      </c>
      <c r="U154" s="74">
        <f t="shared" si="224"/>
        <v>683.48842826234181</v>
      </c>
      <c r="V154" s="74">
        <f t="shared" si="224"/>
        <v>536.54627105886107</v>
      </c>
      <c r="W154" s="74">
        <f t="shared" ref="W154:Y154" si="225">IF(W100=0,0,W100/W$17)</f>
        <v>575.67430027984085</v>
      </c>
      <c r="X154" s="74">
        <f t="shared" si="225"/>
        <v>538.97985559164863</v>
      </c>
      <c r="Y154" s="74">
        <f t="shared" si="225"/>
        <v>484.85491216526094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334.12419216104053</v>
      </c>
      <c r="C155" s="193">
        <f t="shared" si="226"/>
        <v>358.05812083652597</v>
      </c>
      <c r="D155" s="193">
        <f t="shared" si="226"/>
        <v>310.94763730182137</v>
      </c>
      <c r="E155" s="193">
        <f t="shared" si="226"/>
        <v>286.65543854989215</v>
      </c>
      <c r="F155" s="193">
        <f t="shared" si="226"/>
        <v>305.12648093862526</v>
      </c>
      <c r="G155" s="193">
        <f t="shared" si="226"/>
        <v>312.34844931939699</v>
      </c>
      <c r="H155" s="193">
        <f t="shared" si="226"/>
        <v>312.32519593042088</v>
      </c>
      <c r="I155" s="193">
        <f t="shared" si="226"/>
        <v>290.4950883569951</v>
      </c>
      <c r="J155" s="193">
        <f t="shared" si="226"/>
        <v>312.30348657052025</v>
      </c>
      <c r="K155" s="193">
        <f t="shared" si="226"/>
        <v>332.29971352679212</v>
      </c>
      <c r="L155" s="193">
        <f t="shared" si="226"/>
        <v>302.15075457656729</v>
      </c>
      <c r="M155" s="193">
        <f t="shared" si="226"/>
        <v>337.82124151289071</v>
      </c>
      <c r="N155" s="193">
        <f t="shared" si="226"/>
        <v>371.27717381891949</v>
      </c>
      <c r="O155" s="193">
        <f t="shared" si="226"/>
        <v>352.63037051509542</v>
      </c>
      <c r="P155" s="193">
        <f t="shared" si="226"/>
        <v>357.01744107350555</v>
      </c>
      <c r="Q155" s="193">
        <f t="shared" si="226"/>
        <v>291.56352929806354</v>
      </c>
      <c r="R155" s="193">
        <f t="shared" ref="R155:V155" si="227">IF(R101=0,0,R101/R$17)</f>
        <v>287.57114736031377</v>
      </c>
      <c r="S155" s="193">
        <f t="shared" si="227"/>
        <v>286.59221260250024</v>
      </c>
      <c r="T155" s="193">
        <f t="shared" si="227"/>
        <v>291.78052962238695</v>
      </c>
      <c r="U155" s="193">
        <f t="shared" si="227"/>
        <v>294.63417643265331</v>
      </c>
      <c r="V155" s="193">
        <f t="shared" si="227"/>
        <v>227.35182168423384</v>
      </c>
      <c r="W155" s="193">
        <f t="shared" ref="W155:Y155" si="228">IF(W101=0,0,W101/W$17)</f>
        <v>177.56427191961126</v>
      </c>
      <c r="X155" s="193">
        <f t="shared" si="228"/>
        <v>180.58573528245816</v>
      </c>
      <c r="Y155" s="193">
        <f t="shared" si="228"/>
        <v>174.59321237762521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969.84932595139151</v>
      </c>
      <c r="C156" s="77">
        <f t="shared" si="229"/>
        <v>992.05583807424341</v>
      </c>
      <c r="D156" s="77">
        <f t="shared" si="229"/>
        <v>1009.5647842932024</v>
      </c>
      <c r="E156" s="77">
        <f t="shared" si="229"/>
        <v>1026.5740452277162</v>
      </c>
      <c r="F156" s="77">
        <f t="shared" si="229"/>
        <v>1032.9459543453702</v>
      </c>
      <c r="G156" s="77">
        <f t="shared" si="229"/>
        <v>1045.2199336009803</v>
      </c>
      <c r="H156" s="77">
        <f t="shared" si="229"/>
        <v>1076.5509854372856</v>
      </c>
      <c r="I156" s="77">
        <f t="shared" si="229"/>
        <v>1086.0349453465869</v>
      </c>
      <c r="J156" s="77">
        <f t="shared" si="229"/>
        <v>1095.2046375264108</v>
      </c>
      <c r="K156" s="77">
        <f t="shared" si="229"/>
        <v>1104.289834522204</v>
      </c>
      <c r="L156" s="77">
        <f t="shared" si="229"/>
        <v>1094.0505202463214</v>
      </c>
      <c r="M156" s="77">
        <f t="shared" si="229"/>
        <v>1088.3037185115629</v>
      </c>
      <c r="N156" s="77">
        <f t="shared" si="229"/>
        <v>1102.0926951732094</v>
      </c>
      <c r="O156" s="77">
        <f t="shared" si="229"/>
        <v>1095.0308618345946</v>
      </c>
      <c r="P156" s="77">
        <f t="shared" si="229"/>
        <v>1099.8417846890545</v>
      </c>
      <c r="Q156" s="77">
        <f t="shared" si="229"/>
        <v>1095.4863873066849</v>
      </c>
      <c r="R156" s="77">
        <f t="shared" ref="R156:V156" si="230">IF(R102=0,0,R102/R$17)</f>
        <v>1080.9822022928638</v>
      </c>
      <c r="S156" s="77">
        <f t="shared" si="230"/>
        <v>1050.8461706940216</v>
      </c>
      <c r="T156" s="77">
        <f t="shared" si="230"/>
        <v>1028.2023098305917</v>
      </c>
      <c r="U156" s="77">
        <f t="shared" si="230"/>
        <v>1001.9972963242202</v>
      </c>
      <c r="V156" s="77">
        <f t="shared" si="230"/>
        <v>1013.8558256762647</v>
      </c>
      <c r="W156" s="77">
        <f t="shared" ref="W156:Y156" si="231">IF(W102=0,0,W102/W$17)</f>
        <v>1023.8187751052135</v>
      </c>
      <c r="X156" s="77">
        <f t="shared" si="231"/>
        <v>955.98133467907132</v>
      </c>
      <c r="Y156" s="77">
        <f t="shared" si="231"/>
        <v>908.53585705421506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5936.865721555263</v>
      </c>
      <c r="C158" s="153">
        <f t="shared" si="232"/>
        <v>6375.9373301948835</v>
      </c>
      <c r="D158" s="153">
        <f t="shared" si="232"/>
        <v>6084.4659197977644</v>
      </c>
      <c r="E158" s="153">
        <f t="shared" si="232"/>
        <v>6344.1254764774121</v>
      </c>
      <c r="F158" s="153">
        <f t="shared" si="232"/>
        <v>6701.0716059400793</v>
      </c>
      <c r="G158" s="153">
        <f t="shared" si="232"/>
        <v>6576.0055094606523</v>
      </c>
      <c r="H158" s="153">
        <f t="shared" si="232"/>
        <v>6407.3811399718024</v>
      </c>
      <c r="I158" s="153">
        <f t="shared" si="232"/>
        <v>6169.0173259557223</v>
      </c>
      <c r="J158" s="153">
        <f t="shared" si="232"/>
        <v>6244.3884249162056</v>
      </c>
      <c r="K158" s="153">
        <f t="shared" si="232"/>
        <v>6322.9008132087038</v>
      </c>
      <c r="L158" s="153">
        <f t="shared" si="232"/>
        <v>6252.4145902866467</v>
      </c>
      <c r="M158" s="153">
        <f t="shared" si="232"/>
        <v>5802.5238334764654</v>
      </c>
      <c r="N158" s="153">
        <f t="shared" si="232"/>
        <v>5937.9279053172986</v>
      </c>
      <c r="O158" s="153">
        <f t="shared" si="232"/>
        <v>6067.1842436714805</v>
      </c>
      <c r="P158" s="153">
        <f t="shared" si="232"/>
        <v>5635.4356172176203</v>
      </c>
      <c r="Q158" s="153">
        <f t="shared" si="232"/>
        <v>6088.656611877087</v>
      </c>
      <c r="R158" s="153">
        <f t="shared" ref="R158:V158" si="233">IF(R104=0,0,R104/R$17)</f>
        <v>6278.244246547828</v>
      </c>
      <c r="S158" s="153">
        <f t="shared" si="233"/>
        <v>6418.5370324012292</v>
      </c>
      <c r="T158" s="153">
        <f t="shared" si="233"/>
        <v>6002.8246321735378</v>
      </c>
      <c r="U158" s="153">
        <f t="shared" si="233"/>
        <v>5574.6972951952075</v>
      </c>
      <c r="V158" s="153">
        <f t="shared" si="233"/>
        <v>5999.2079589068107</v>
      </c>
      <c r="W158" s="153">
        <f t="shared" ref="W158:Y158" si="234">IF(W104=0,0,W104/W$17)</f>
        <v>5764.2098866190054</v>
      </c>
      <c r="X158" s="153">
        <f t="shared" si="234"/>
        <v>5481.5363678382919</v>
      </c>
      <c r="Y158" s="153">
        <f t="shared" si="234"/>
        <v>5501.4973510472028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5229.9093187182416</v>
      </c>
      <c r="C159" s="74">
        <f t="shared" si="235"/>
        <v>5670.9380531582119</v>
      </c>
      <c r="D159" s="74">
        <f t="shared" si="235"/>
        <v>5389.5524788455778</v>
      </c>
      <c r="E159" s="74">
        <f t="shared" si="235"/>
        <v>5617.0629779554656</v>
      </c>
      <c r="F159" s="74">
        <f t="shared" si="235"/>
        <v>6015.1524613351739</v>
      </c>
      <c r="G159" s="74">
        <f t="shared" si="235"/>
        <v>5891.5303713114281</v>
      </c>
      <c r="H159" s="74">
        <f t="shared" si="235"/>
        <v>5687.3423514081787</v>
      </c>
      <c r="I159" s="74">
        <f t="shared" si="235"/>
        <v>5504.0668153474653</v>
      </c>
      <c r="J159" s="74">
        <f t="shared" si="235"/>
        <v>5560.3327721108117</v>
      </c>
      <c r="K159" s="74">
        <f t="shared" si="235"/>
        <v>5664.4771541587443</v>
      </c>
      <c r="L159" s="74">
        <f t="shared" si="235"/>
        <v>5563.4390026317751</v>
      </c>
      <c r="M159" s="74">
        <f t="shared" si="235"/>
        <v>5034.3801247226356</v>
      </c>
      <c r="N159" s="74">
        <f t="shared" si="235"/>
        <v>5177.2091840972071</v>
      </c>
      <c r="O159" s="74">
        <f t="shared" si="235"/>
        <v>5243.7667954056478</v>
      </c>
      <c r="P159" s="74">
        <f t="shared" si="235"/>
        <v>4726.94686069401</v>
      </c>
      <c r="Q159" s="74">
        <f t="shared" si="235"/>
        <v>5322.0266213992463</v>
      </c>
      <c r="R159" s="74">
        <f t="shared" ref="R159:V159" si="236">IF(R105=0,0,R105/R$17)</f>
        <v>5512.9619887315885</v>
      </c>
      <c r="S159" s="74">
        <f t="shared" si="236"/>
        <v>5706.5776356388433</v>
      </c>
      <c r="T159" s="74">
        <f t="shared" si="236"/>
        <v>5205.5316620646854</v>
      </c>
      <c r="U159" s="74">
        <f t="shared" si="236"/>
        <v>4682.9004386618635</v>
      </c>
      <c r="V159" s="74">
        <f t="shared" si="236"/>
        <v>5246.9168732776097</v>
      </c>
      <c r="W159" s="74">
        <f t="shared" ref="W159:Y159" si="237">IF(W105=0,0,W105/W$17)</f>
        <v>5006.6902684798752</v>
      </c>
      <c r="X159" s="74">
        <f t="shared" si="237"/>
        <v>4747.0768962234615</v>
      </c>
      <c r="Y159" s="74">
        <f t="shared" si="237"/>
        <v>4796.8620107623474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30.575814631240849</v>
      </c>
      <c r="C160" s="74">
        <f t="shared" si="238"/>
        <v>32.732606386112664</v>
      </c>
      <c r="D160" s="74">
        <f t="shared" si="238"/>
        <v>37.199348256754156</v>
      </c>
      <c r="E160" s="74">
        <f t="shared" si="238"/>
        <v>86.490894691332045</v>
      </c>
      <c r="F160" s="74">
        <f t="shared" si="238"/>
        <v>35.979229921047349</v>
      </c>
      <c r="G160" s="74">
        <f t="shared" si="238"/>
        <v>45.226324021358892</v>
      </c>
      <c r="H160" s="74">
        <f t="shared" si="238"/>
        <v>86.626726027996753</v>
      </c>
      <c r="I160" s="74">
        <f t="shared" si="238"/>
        <v>50.873255117233171</v>
      </c>
      <c r="J160" s="74">
        <f t="shared" si="238"/>
        <v>52.360481099939626</v>
      </c>
      <c r="K160" s="74">
        <f t="shared" si="238"/>
        <v>57.401923793260295</v>
      </c>
      <c r="L160" s="74">
        <f t="shared" si="238"/>
        <v>77.908772347379738</v>
      </c>
      <c r="M160" s="74">
        <f t="shared" si="238"/>
        <v>87.585034632264524</v>
      </c>
      <c r="N160" s="74">
        <f t="shared" si="238"/>
        <v>100.25487992023908</v>
      </c>
      <c r="O160" s="74">
        <f t="shared" si="238"/>
        <v>112.0559533309259</v>
      </c>
      <c r="P160" s="74">
        <f t="shared" si="238"/>
        <v>120.98699113220594</v>
      </c>
      <c r="Q160" s="74">
        <f t="shared" si="238"/>
        <v>135.82432958485563</v>
      </c>
      <c r="R160" s="74">
        <f t="shared" ref="R160:V160" si="239">IF(R106=0,0,R106/R$17)</f>
        <v>138.94941453632873</v>
      </c>
      <c r="S160" s="74">
        <f t="shared" si="239"/>
        <v>125.08293277616637</v>
      </c>
      <c r="T160" s="74">
        <f t="shared" si="239"/>
        <v>151.58040825397251</v>
      </c>
      <c r="U160" s="74">
        <f t="shared" si="239"/>
        <v>167.03472676085104</v>
      </c>
      <c r="V160" s="74">
        <f t="shared" si="239"/>
        <v>181.8252503166745</v>
      </c>
      <c r="W160" s="74">
        <f t="shared" ref="W160:Y160" si="240">IF(W106=0,0,W106/W$17)</f>
        <v>185.41611805049902</v>
      </c>
      <c r="X160" s="74">
        <f t="shared" si="240"/>
        <v>179.36717358655523</v>
      </c>
      <c r="Y160" s="74">
        <f t="shared" si="240"/>
        <v>187.61248881092556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446.6837959109431</v>
      </c>
      <c r="C161" s="74">
        <f t="shared" si="241"/>
        <v>429.62885778566664</v>
      </c>
      <c r="D161" s="74">
        <f t="shared" si="241"/>
        <v>438.20697590598712</v>
      </c>
      <c r="E161" s="74">
        <f t="shared" si="241"/>
        <v>435.12654407324754</v>
      </c>
      <c r="F161" s="74">
        <f t="shared" si="241"/>
        <v>432.2612757185459</v>
      </c>
      <c r="G161" s="74">
        <f t="shared" si="241"/>
        <v>418.0359489002384</v>
      </c>
      <c r="H161" s="74">
        <f t="shared" si="241"/>
        <v>411.70876874576254</v>
      </c>
      <c r="I161" s="74">
        <f t="shared" si="241"/>
        <v>404.4114716309337</v>
      </c>
      <c r="J161" s="74">
        <f t="shared" si="241"/>
        <v>407.74869862143862</v>
      </c>
      <c r="K161" s="74">
        <f t="shared" si="241"/>
        <v>367.0066380514391</v>
      </c>
      <c r="L161" s="74">
        <f t="shared" si="241"/>
        <v>400.28507155790987</v>
      </c>
      <c r="M161" s="74">
        <f t="shared" si="241"/>
        <v>437.3179050143471</v>
      </c>
      <c r="N161" s="74">
        <f t="shared" si="241"/>
        <v>393.25559767710956</v>
      </c>
      <c r="O161" s="74">
        <f t="shared" si="241"/>
        <v>454.16796691493045</v>
      </c>
      <c r="P161" s="74">
        <f t="shared" si="241"/>
        <v>524.67178996081418</v>
      </c>
      <c r="Q161" s="74">
        <f t="shared" si="241"/>
        <v>423.30119782997605</v>
      </c>
      <c r="R161" s="74">
        <f t="shared" ref="R161:V161" si="242">IF(R107=0,0,R107/R$17)</f>
        <v>421.3585310584815</v>
      </c>
      <c r="S161" s="74">
        <f t="shared" si="242"/>
        <v>386.16944935951062</v>
      </c>
      <c r="T161" s="74">
        <f t="shared" si="242"/>
        <v>436.64129038242947</v>
      </c>
      <c r="U161" s="74">
        <f t="shared" si="242"/>
        <v>511.32749830436381</v>
      </c>
      <c r="V161" s="74">
        <f t="shared" si="242"/>
        <v>411.61536123142099</v>
      </c>
      <c r="W161" s="74">
        <f t="shared" ref="W161:Y161" si="243">IF(W107=0,0,W107/W$17)</f>
        <v>446.99201434815882</v>
      </c>
      <c r="X161" s="74">
        <f t="shared" si="243"/>
        <v>425.03770622166826</v>
      </c>
      <c r="Y161" s="74">
        <f t="shared" si="243"/>
        <v>389.85151838670112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229.69679229483802</v>
      </c>
      <c r="C162" s="77">
        <f t="shared" si="244"/>
        <v>242.63781286489146</v>
      </c>
      <c r="D162" s="77">
        <f t="shared" si="244"/>
        <v>219.50711678944521</v>
      </c>
      <c r="E162" s="77">
        <f t="shared" si="244"/>
        <v>205.44505975736729</v>
      </c>
      <c r="F162" s="77">
        <f t="shared" si="244"/>
        <v>217.67863896531242</v>
      </c>
      <c r="G162" s="77">
        <f t="shared" si="244"/>
        <v>221.21286522762685</v>
      </c>
      <c r="H162" s="77">
        <f t="shared" si="244"/>
        <v>221.70329378986389</v>
      </c>
      <c r="I162" s="77">
        <f t="shared" si="244"/>
        <v>209.66578386009022</v>
      </c>
      <c r="J162" s="77">
        <f t="shared" si="244"/>
        <v>223.94647308401579</v>
      </c>
      <c r="K162" s="77">
        <f t="shared" si="244"/>
        <v>234.01509720525979</v>
      </c>
      <c r="L162" s="77">
        <f t="shared" si="244"/>
        <v>210.78174374958155</v>
      </c>
      <c r="M162" s="77">
        <f t="shared" si="244"/>
        <v>243.24076910721891</v>
      </c>
      <c r="N162" s="77">
        <f t="shared" si="244"/>
        <v>267.20824362274271</v>
      </c>
      <c r="O162" s="77">
        <f t="shared" si="244"/>
        <v>257.19352801997644</v>
      </c>
      <c r="P162" s="77">
        <f t="shared" si="244"/>
        <v>262.82997543059037</v>
      </c>
      <c r="Q162" s="77">
        <f t="shared" si="244"/>
        <v>207.50446306300984</v>
      </c>
      <c r="R162" s="77">
        <f t="shared" ref="R162:V162" si="245">IF(R108=0,0,R108/R$17)</f>
        <v>204.97431222142851</v>
      </c>
      <c r="S162" s="77">
        <f t="shared" si="245"/>
        <v>200.70701462670948</v>
      </c>
      <c r="T162" s="77">
        <f t="shared" si="245"/>
        <v>209.07127147245077</v>
      </c>
      <c r="U162" s="77">
        <f t="shared" si="245"/>
        <v>213.43463146812985</v>
      </c>
      <c r="V162" s="77">
        <f t="shared" si="245"/>
        <v>158.85047408110657</v>
      </c>
      <c r="W162" s="77">
        <f t="shared" ref="W162:Y162" si="246">IF(W108=0,0,W108/W$17)</f>
        <v>125.11148574047206</v>
      </c>
      <c r="X162" s="77">
        <f t="shared" si="246"/>
        <v>130.05459180660725</v>
      </c>
      <c r="Y162" s="77">
        <f t="shared" si="246"/>
        <v>127.17133308722849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2477.2227130073798</v>
      </c>
      <c r="C164" s="203">
        <f t="shared" si="247"/>
        <v>2658.483674077449</v>
      </c>
      <c r="D164" s="203">
        <f t="shared" si="247"/>
        <v>2488.4208097286337</v>
      </c>
      <c r="E164" s="203">
        <f t="shared" si="247"/>
        <v>2556.3901742583093</v>
      </c>
      <c r="F164" s="203">
        <f t="shared" si="247"/>
        <v>2693.9394851415504</v>
      </c>
      <c r="G164" s="203">
        <f t="shared" si="247"/>
        <v>2602.671295362401</v>
      </c>
      <c r="H164" s="203">
        <f t="shared" si="247"/>
        <v>2530.4121648482369</v>
      </c>
      <c r="I164" s="203">
        <f t="shared" si="247"/>
        <v>2406.8280195805428</v>
      </c>
      <c r="J164" s="203">
        <f t="shared" si="247"/>
        <v>2437.6770481129565</v>
      </c>
      <c r="K164" s="203">
        <f t="shared" si="247"/>
        <v>2353.0628564133731</v>
      </c>
      <c r="L164" s="203">
        <f t="shared" si="247"/>
        <v>2271.0201057231511</v>
      </c>
      <c r="M164" s="203">
        <f t="shared" si="247"/>
        <v>2039.4139962833162</v>
      </c>
      <c r="N164" s="203">
        <f t="shared" si="247"/>
        <v>2028.0890620745399</v>
      </c>
      <c r="O164" s="203">
        <f t="shared" si="247"/>
        <v>1967.2510863478899</v>
      </c>
      <c r="P164" s="203">
        <f t="shared" si="247"/>
        <v>1733.685979620808</v>
      </c>
      <c r="Q164" s="203">
        <f t="shared" si="247"/>
        <v>1892.3030223017836</v>
      </c>
      <c r="R164" s="203">
        <f t="shared" ref="R164:V164" si="248">IF(R110=0,0,R110/R$17)</f>
        <v>1904.5716177412526</v>
      </c>
      <c r="S164" s="203">
        <f t="shared" si="248"/>
        <v>1881.966627885404</v>
      </c>
      <c r="T164" s="203">
        <f t="shared" si="248"/>
        <v>1703.3623850211995</v>
      </c>
      <c r="U164" s="203">
        <f t="shared" si="248"/>
        <v>1529.5609115064094</v>
      </c>
      <c r="V164" s="203">
        <f t="shared" si="248"/>
        <v>1634.1062723090697</v>
      </c>
      <c r="W164" s="203">
        <f t="shared" ref="W164:Y164" si="249">IF(W110=0,0,W110/W$17)</f>
        <v>1541.7534888609464</v>
      </c>
      <c r="X164" s="203">
        <f t="shared" si="249"/>
        <v>1402.1618442996676</v>
      </c>
      <c r="Y164" s="203">
        <f t="shared" si="249"/>
        <v>1363.1922668309139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2477.2227130073798</v>
      </c>
      <c r="C165" s="192">
        <f t="shared" si="250"/>
        <v>2658.483674077449</v>
      </c>
      <c r="D165" s="192">
        <f t="shared" si="250"/>
        <v>2488.4208097286337</v>
      </c>
      <c r="E165" s="192">
        <f t="shared" si="250"/>
        <v>2556.3901742583093</v>
      </c>
      <c r="F165" s="192">
        <f t="shared" si="250"/>
        <v>2693.9394851415504</v>
      </c>
      <c r="G165" s="192">
        <f t="shared" si="250"/>
        <v>2602.671295362401</v>
      </c>
      <c r="H165" s="192">
        <f t="shared" si="250"/>
        <v>2530.4121648482369</v>
      </c>
      <c r="I165" s="192">
        <f t="shared" si="250"/>
        <v>2406.8280195805428</v>
      </c>
      <c r="J165" s="192">
        <f t="shared" si="250"/>
        <v>2437.6770481129565</v>
      </c>
      <c r="K165" s="192">
        <f t="shared" si="250"/>
        <v>2353.0628564133731</v>
      </c>
      <c r="L165" s="192">
        <f t="shared" si="250"/>
        <v>2271.0201057231511</v>
      </c>
      <c r="M165" s="192">
        <f t="shared" si="250"/>
        <v>2039.4139962833162</v>
      </c>
      <c r="N165" s="192">
        <f t="shared" si="250"/>
        <v>2028.0890620745399</v>
      </c>
      <c r="O165" s="192">
        <f t="shared" si="250"/>
        <v>1967.2510863478899</v>
      </c>
      <c r="P165" s="192">
        <f t="shared" si="250"/>
        <v>1733.685979620808</v>
      </c>
      <c r="Q165" s="192">
        <f t="shared" si="250"/>
        <v>1892.3030223017836</v>
      </c>
      <c r="R165" s="192">
        <f t="shared" ref="R165:V165" si="251">IF(R111=0,0,R111/R$17)</f>
        <v>1904.5716177412526</v>
      </c>
      <c r="S165" s="192">
        <f t="shared" si="251"/>
        <v>1881.966627885404</v>
      </c>
      <c r="T165" s="192">
        <f t="shared" si="251"/>
        <v>1703.3623850211995</v>
      </c>
      <c r="U165" s="192">
        <f t="shared" si="251"/>
        <v>1529.5609115064094</v>
      </c>
      <c r="V165" s="192">
        <f t="shared" si="251"/>
        <v>1634.1062723090697</v>
      </c>
      <c r="W165" s="192">
        <f t="shared" ref="W165:Y165" si="252">IF(W111=0,0,W111/W$17)</f>
        <v>1541.7534888609464</v>
      </c>
      <c r="X165" s="192">
        <f t="shared" si="252"/>
        <v>1402.1618442996676</v>
      </c>
      <c r="Y165" s="192">
        <f t="shared" si="252"/>
        <v>1363.1922668309139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2320.4389846721938</v>
      </c>
      <c r="C166" s="74">
        <f t="shared" si="253"/>
        <v>2494.129463888401</v>
      </c>
      <c r="D166" s="74">
        <f t="shared" si="253"/>
        <v>2336.5746442648892</v>
      </c>
      <c r="E166" s="74">
        <f t="shared" si="253"/>
        <v>2407.6795811836118</v>
      </c>
      <c r="F166" s="74">
        <f t="shared" si="253"/>
        <v>2540.9500639295566</v>
      </c>
      <c r="G166" s="74">
        <f t="shared" si="253"/>
        <v>2447.2163253401286</v>
      </c>
      <c r="H166" s="74">
        <f t="shared" si="253"/>
        <v>2371.5036282943238</v>
      </c>
      <c r="I166" s="74">
        <f t="shared" si="253"/>
        <v>2255.3953883096269</v>
      </c>
      <c r="J166" s="74">
        <f t="shared" si="253"/>
        <v>2280.5834124538428</v>
      </c>
      <c r="K166" s="74">
        <f t="shared" si="253"/>
        <v>2200.6281961366444</v>
      </c>
      <c r="L166" s="74">
        <f t="shared" si="253"/>
        <v>2110.7736603782355</v>
      </c>
      <c r="M166" s="74">
        <f t="shared" si="253"/>
        <v>1878.7232622211486</v>
      </c>
      <c r="N166" s="74">
        <f t="shared" si="253"/>
        <v>1879.0977203003999</v>
      </c>
      <c r="O166" s="74">
        <f t="shared" si="253"/>
        <v>1817.1052630002569</v>
      </c>
      <c r="P166" s="74">
        <f t="shared" si="253"/>
        <v>1577.6483608851047</v>
      </c>
      <c r="Q166" s="74">
        <f t="shared" si="253"/>
        <v>1749.9669526359369</v>
      </c>
      <c r="R166" s="74">
        <f t="shared" ref="R166:V166" si="254">IF(R112=0,0,R112/R$17)</f>
        <v>1764.1332117707202</v>
      </c>
      <c r="S166" s="74">
        <f t="shared" si="254"/>
        <v>1754.3146129808481</v>
      </c>
      <c r="T166" s="74">
        <f t="shared" si="254"/>
        <v>1565.8063641643071</v>
      </c>
      <c r="U166" s="74">
        <f t="shared" si="254"/>
        <v>1373.2061910088619</v>
      </c>
      <c r="V166" s="74">
        <f t="shared" si="254"/>
        <v>1508.6510478414777</v>
      </c>
      <c r="W166" s="74">
        <f t="shared" ref="W166:Y166" si="255">IF(W112=0,0,W112/W$17)</f>
        <v>1414.0418439864272</v>
      </c>
      <c r="X166" s="74">
        <f t="shared" si="255"/>
        <v>1285.1899659226783</v>
      </c>
      <c r="Y166" s="74">
        <f t="shared" si="255"/>
        <v>1260.8385430774658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121.74019300744342</v>
      </c>
      <c r="C168" s="74">
        <f t="shared" si="259"/>
        <v>121.16144924079209</v>
      </c>
      <c r="D168" s="74">
        <f t="shared" si="259"/>
        <v>126.51828614780605</v>
      </c>
      <c r="E168" s="74">
        <f t="shared" si="259"/>
        <v>129.14008214279087</v>
      </c>
      <c r="F168" s="74">
        <f t="shared" si="259"/>
        <v>129.80440197236058</v>
      </c>
      <c r="G168" s="74">
        <f t="shared" si="259"/>
        <v>128.42748019074526</v>
      </c>
      <c r="H168" s="74">
        <f t="shared" si="259"/>
        <v>131.60375052006037</v>
      </c>
      <c r="I168" s="74">
        <f t="shared" si="259"/>
        <v>130.78933561558028</v>
      </c>
      <c r="J168" s="74">
        <f t="shared" si="259"/>
        <v>132.76856298501755</v>
      </c>
      <c r="K168" s="74">
        <f t="shared" si="259"/>
        <v>120.04813672063246</v>
      </c>
      <c r="L168" s="74">
        <f t="shared" si="259"/>
        <v>128.01463896886196</v>
      </c>
      <c r="M168" s="74">
        <f t="shared" si="259"/>
        <v>134.13695747837119</v>
      </c>
      <c r="N168" s="74">
        <f t="shared" si="259"/>
        <v>119.17045805089128</v>
      </c>
      <c r="O168" s="74">
        <f t="shared" si="259"/>
        <v>125.16866696440879</v>
      </c>
      <c r="P168" s="74">
        <f t="shared" si="259"/>
        <v>132.80508480228772</v>
      </c>
      <c r="Q168" s="74">
        <f t="shared" si="259"/>
        <v>114.22108034009824</v>
      </c>
      <c r="R168" s="74">
        <f t="shared" ref="R168:V168" si="260">IF(R114=0,0,R114/R$17)</f>
        <v>112.30999405014907</v>
      </c>
      <c r="S168" s="74">
        <f t="shared" si="260"/>
        <v>94.65539610776645</v>
      </c>
      <c r="T168" s="74">
        <f t="shared" si="260"/>
        <v>107.22482604336663</v>
      </c>
      <c r="U168" s="74">
        <f t="shared" si="260"/>
        <v>125.76981943703028</v>
      </c>
      <c r="V168" s="74">
        <f t="shared" si="260"/>
        <v>94.60903342471839</v>
      </c>
      <c r="W168" s="74">
        <f t="shared" ref="W168:Y168" si="261">IF(W114=0,0,W114/W$17)</f>
        <v>103.57864704890582</v>
      </c>
      <c r="X168" s="74">
        <f t="shared" si="261"/>
        <v>94.044219524866591</v>
      </c>
      <c r="Y168" s="74">
        <f t="shared" si="261"/>
        <v>80.739716606363984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35.043535327742461</v>
      </c>
      <c r="C169" s="193">
        <f t="shared" si="262"/>
        <v>43.192760948255319</v>
      </c>
      <c r="D169" s="193">
        <f t="shared" si="262"/>
        <v>25.327879315938659</v>
      </c>
      <c r="E169" s="193">
        <f t="shared" si="262"/>
        <v>19.570510931907187</v>
      </c>
      <c r="F169" s="193">
        <f t="shared" si="262"/>
        <v>23.185019239634229</v>
      </c>
      <c r="G169" s="193">
        <f t="shared" si="262"/>
        <v>27.02748983152701</v>
      </c>
      <c r="H169" s="193">
        <f t="shared" si="262"/>
        <v>27.304786033852235</v>
      </c>
      <c r="I169" s="193">
        <f t="shared" si="262"/>
        <v>20.643295655335866</v>
      </c>
      <c r="J169" s="193">
        <f t="shared" si="262"/>
        <v>24.32507267409586</v>
      </c>
      <c r="K169" s="193">
        <f t="shared" si="262"/>
        <v>32.386523556096584</v>
      </c>
      <c r="L169" s="193">
        <f t="shared" si="262"/>
        <v>32.231806376054081</v>
      </c>
      <c r="M169" s="193">
        <f t="shared" si="262"/>
        <v>26.553776583796441</v>
      </c>
      <c r="N169" s="193">
        <f t="shared" si="262"/>
        <v>29.82088372324888</v>
      </c>
      <c r="O169" s="193">
        <f t="shared" si="262"/>
        <v>24.97715638322406</v>
      </c>
      <c r="P169" s="193">
        <f t="shared" si="262"/>
        <v>23.232533933415347</v>
      </c>
      <c r="Q169" s="193">
        <f t="shared" si="262"/>
        <v>28.11498932574878</v>
      </c>
      <c r="R169" s="193">
        <f t="shared" ref="R169:V169" si="263">IF(R115=0,0,R115/R$17)</f>
        <v>28.128411920383286</v>
      </c>
      <c r="S169" s="193">
        <f t="shared" si="263"/>
        <v>32.996618796789583</v>
      </c>
      <c r="T169" s="193">
        <f t="shared" si="263"/>
        <v>30.331194813525951</v>
      </c>
      <c r="U169" s="193">
        <f t="shared" si="263"/>
        <v>30.584901060517179</v>
      </c>
      <c r="V169" s="193">
        <f t="shared" si="263"/>
        <v>30.846191042873464</v>
      </c>
      <c r="W169" s="193">
        <f t="shared" ref="W169:Y169" si="264">IF(W115=0,0,W115/W$17)</f>
        <v>24.132997825613259</v>
      </c>
      <c r="X169" s="193">
        <f t="shared" si="264"/>
        <v>22.927658852123063</v>
      </c>
      <c r="Y169" s="193">
        <f t="shared" si="264"/>
        <v>21.614007147084163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171477</v>
      </c>
      <c r="C3" s="67">
        <f t="shared" si="0"/>
        <v>174270</v>
      </c>
      <c r="D3" s="67">
        <f t="shared" si="0"/>
        <v>176945</v>
      </c>
      <c r="E3" s="67">
        <f t="shared" si="0"/>
        <v>179320</v>
      </c>
      <c r="F3" s="67">
        <f t="shared" si="0"/>
        <v>181839</v>
      </c>
      <c r="G3" s="67">
        <f t="shared" si="0"/>
        <v>184492</v>
      </c>
      <c r="H3" s="67">
        <f t="shared" si="0"/>
        <v>190530</v>
      </c>
      <c r="I3" s="67">
        <f t="shared" si="0"/>
        <v>192944</v>
      </c>
      <c r="J3" s="67">
        <f t="shared" si="0"/>
        <v>196427</v>
      </c>
      <c r="K3" s="67">
        <f t="shared" si="0"/>
        <v>200284</v>
      </c>
      <c r="L3" s="67">
        <f t="shared" si="0"/>
        <v>201390</v>
      </c>
      <c r="M3" s="67">
        <f t="shared" si="0"/>
        <v>205311</v>
      </c>
      <c r="N3" s="67">
        <f t="shared" si="0"/>
        <v>215634</v>
      </c>
      <c r="O3" s="67">
        <f t="shared" si="0"/>
        <v>219738</v>
      </c>
      <c r="P3" s="67">
        <f t="shared" si="0"/>
        <v>230281</v>
      </c>
      <c r="Q3" s="67">
        <f t="shared" si="0"/>
        <v>237035</v>
      </c>
      <c r="R3" s="67">
        <f t="shared" si="0"/>
        <v>247378</v>
      </c>
      <c r="S3" s="67">
        <f t="shared" si="0"/>
        <v>255711</v>
      </c>
      <c r="T3" s="67">
        <f t="shared" si="0"/>
        <v>263806</v>
      </c>
      <c r="U3" s="67">
        <f t="shared" si="0"/>
        <v>269370</v>
      </c>
      <c r="V3" s="67">
        <f t="shared" si="0"/>
        <v>279263</v>
      </c>
      <c r="W3" s="67">
        <f t="shared" si="0"/>
        <v>282919</v>
      </c>
      <c r="X3" s="67">
        <f t="shared" si="0"/>
        <v>287482</v>
      </c>
      <c r="Y3" s="67">
        <f t="shared" si="0"/>
        <v>292652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171477</v>
      </c>
      <c r="C4" s="71">
        <f t="shared" si="1"/>
        <v>174270</v>
      </c>
      <c r="D4" s="71">
        <f t="shared" si="1"/>
        <v>176945</v>
      </c>
      <c r="E4" s="71">
        <f t="shared" si="1"/>
        <v>179320</v>
      </c>
      <c r="F4" s="71">
        <f t="shared" si="1"/>
        <v>181839</v>
      </c>
      <c r="G4" s="71">
        <f t="shared" si="1"/>
        <v>184492</v>
      </c>
      <c r="H4" s="71">
        <f t="shared" si="1"/>
        <v>190530</v>
      </c>
      <c r="I4" s="71">
        <f t="shared" si="1"/>
        <v>192944</v>
      </c>
      <c r="J4" s="71">
        <f t="shared" si="1"/>
        <v>196427</v>
      </c>
      <c r="K4" s="71">
        <f t="shared" si="1"/>
        <v>200284</v>
      </c>
      <c r="L4" s="71">
        <f t="shared" si="1"/>
        <v>201390</v>
      </c>
      <c r="M4" s="71">
        <f t="shared" si="1"/>
        <v>205311</v>
      </c>
      <c r="N4" s="71">
        <f t="shared" si="1"/>
        <v>215634</v>
      </c>
      <c r="O4" s="71">
        <f t="shared" si="1"/>
        <v>219738</v>
      </c>
      <c r="P4" s="71">
        <f t="shared" si="1"/>
        <v>230281</v>
      </c>
      <c r="Q4" s="71">
        <f t="shared" si="1"/>
        <v>237035</v>
      </c>
      <c r="R4" s="71">
        <f t="shared" ref="R4:V4" si="2">SUM(R5:R13)</f>
        <v>247378</v>
      </c>
      <c r="S4" s="71">
        <f t="shared" si="2"/>
        <v>255711</v>
      </c>
      <c r="T4" s="71">
        <f t="shared" si="2"/>
        <v>263806</v>
      </c>
      <c r="U4" s="71">
        <f t="shared" si="2"/>
        <v>269370</v>
      </c>
      <c r="V4" s="71">
        <f t="shared" si="2"/>
        <v>279263</v>
      </c>
      <c r="W4" s="71">
        <f t="shared" ref="W4:Y4" si="3">SUM(W5:W13)</f>
        <v>282919</v>
      </c>
      <c r="X4" s="71">
        <f t="shared" si="3"/>
        <v>287482</v>
      </c>
      <c r="Y4" s="71">
        <f t="shared" si="3"/>
        <v>292652</v>
      </c>
      <c r="DA4" s="88" t="s">
        <v>335</v>
      </c>
    </row>
    <row r="5" spans="1:105" ht="12" customHeight="1" x14ac:dyDescent="0.25">
      <c r="A5" s="28" t="s">
        <v>51</v>
      </c>
      <c r="B5" s="82">
        <v>784</v>
      </c>
      <c r="C5" s="82">
        <v>667</v>
      </c>
      <c r="D5" s="82">
        <v>534</v>
      </c>
      <c r="E5" s="82">
        <v>421</v>
      </c>
      <c r="F5" s="82">
        <v>363</v>
      </c>
      <c r="G5" s="82">
        <v>341</v>
      </c>
      <c r="H5" s="82">
        <v>318</v>
      </c>
      <c r="I5" s="82">
        <v>294</v>
      </c>
      <c r="J5" s="82">
        <v>283</v>
      </c>
      <c r="K5" s="82">
        <v>297</v>
      </c>
      <c r="L5" s="82">
        <v>320</v>
      </c>
      <c r="M5" s="82">
        <v>340</v>
      </c>
      <c r="N5" s="82">
        <v>346</v>
      </c>
      <c r="O5" s="82">
        <v>382</v>
      </c>
      <c r="P5" s="82">
        <v>389</v>
      </c>
      <c r="Q5" s="82">
        <v>389</v>
      </c>
      <c r="R5" s="82">
        <v>345</v>
      </c>
      <c r="S5" s="82">
        <v>274</v>
      </c>
      <c r="T5" s="82">
        <v>215</v>
      </c>
      <c r="U5" s="82">
        <v>191</v>
      </c>
      <c r="V5" s="82">
        <v>249</v>
      </c>
      <c r="W5" s="82">
        <v>320</v>
      </c>
      <c r="X5" s="82">
        <v>332</v>
      </c>
      <c r="Y5" s="82">
        <v>328</v>
      </c>
      <c r="DA5" s="89" t="s">
        <v>336</v>
      </c>
    </row>
    <row r="6" spans="1:105" ht="12" customHeight="1" x14ac:dyDescent="0.25">
      <c r="A6" s="28" t="s">
        <v>74</v>
      </c>
      <c r="B6" s="82">
        <v>795</v>
      </c>
      <c r="C6" s="82">
        <v>632</v>
      </c>
      <c r="D6" s="82">
        <v>466</v>
      </c>
      <c r="E6" s="82">
        <v>365</v>
      </c>
      <c r="F6" s="82">
        <v>346</v>
      </c>
      <c r="G6" s="82">
        <v>345</v>
      </c>
      <c r="H6" s="82">
        <v>325</v>
      </c>
      <c r="I6" s="82">
        <v>255</v>
      </c>
      <c r="J6" s="82">
        <v>195</v>
      </c>
      <c r="K6" s="82">
        <v>159</v>
      </c>
      <c r="L6" s="82">
        <v>140</v>
      </c>
      <c r="M6" s="82">
        <v>103</v>
      </c>
      <c r="N6" s="82">
        <v>90</v>
      </c>
      <c r="O6" s="82">
        <v>67</v>
      </c>
      <c r="P6" s="82">
        <v>56</v>
      </c>
      <c r="Q6" s="82">
        <v>39</v>
      </c>
      <c r="R6" s="82">
        <v>42</v>
      </c>
      <c r="S6" s="82">
        <v>48</v>
      </c>
      <c r="T6" s="82">
        <v>51</v>
      </c>
      <c r="U6" s="82">
        <v>57</v>
      </c>
      <c r="V6" s="82">
        <v>35</v>
      </c>
      <c r="W6" s="82">
        <v>27</v>
      </c>
      <c r="X6" s="82">
        <v>22</v>
      </c>
      <c r="Y6" s="82">
        <v>18</v>
      </c>
      <c r="DA6" s="89" t="s">
        <v>337</v>
      </c>
    </row>
    <row r="7" spans="1:105" ht="12" customHeight="1" x14ac:dyDescent="0.25">
      <c r="A7" s="28" t="s">
        <v>200</v>
      </c>
      <c r="B7" s="82">
        <v>88266</v>
      </c>
      <c r="C7" s="82">
        <v>89164</v>
      </c>
      <c r="D7" s="82">
        <v>88299</v>
      </c>
      <c r="E7" s="82">
        <v>87485</v>
      </c>
      <c r="F7" s="82">
        <v>87485</v>
      </c>
      <c r="G7" s="82">
        <v>88206</v>
      </c>
      <c r="H7" s="82">
        <v>93506</v>
      </c>
      <c r="I7" s="82">
        <v>93805</v>
      </c>
      <c r="J7" s="82">
        <v>93350</v>
      </c>
      <c r="K7" s="82">
        <v>90170</v>
      </c>
      <c r="L7" s="82">
        <v>86186</v>
      </c>
      <c r="M7" s="82">
        <v>85565</v>
      </c>
      <c r="N7" s="82">
        <v>87921</v>
      </c>
      <c r="O7" s="82">
        <v>88202</v>
      </c>
      <c r="P7" s="82">
        <v>87986</v>
      </c>
      <c r="Q7" s="82">
        <v>87436</v>
      </c>
      <c r="R7" s="82">
        <v>86234</v>
      </c>
      <c r="S7" s="82">
        <v>82414</v>
      </c>
      <c r="T7" s="82">
        <v>80681</v>
      </c>
      <c r="U7" s="82">
        <v>78655</v>
      </c>
      <c r="V7" s="82">
        <v>81686</v>
      </c>
      <c r="W7" s="82">
        <v>85413</v>
      </c>
      <c r="X7" s="82">
        <v>89920</v>
      </c>
      <c r="Y7" s="82">
        <v>92909</v>
      </c>
      <c r="DA7" s="89" t="s">
        <v>338</v>
      </c>
    </row>
    <row r="8" spans="1:105" ht="12" customHeight="1" x14ac:dyDescent="0.25">
      <c r="A8" s="28" t="s">
        <v>189</v>
      </c>
      <c r="B8" s="82">
        <v>68161</v>
      </c>
      <c r="C8" s="82">
        <v>70440</v>
      </c>
      <c r="D8" s="82">
        <v>74448</v>
      </c>
      <c r="E8" s="82">
        <v>77855</v>
      </c>
      <c r="F8" s="82">
        <v>80290</v>
      </c>
      <c r="G8" s="82">
        <v>82021</v>
      </c>
      <c r="H8" s="82">
        <v>83153</v>
      </c>
      <c r="I8" s="82">
        <v>85149</v>
      </c>
      <c r="J8" s="82">
        <v>88753</v>
      </c>
      <c r="K8" s="82">
        <v>94756</v>
      </c>
      <c r="L8" s="82">
        <v>98945</v>
      </c>
      <c r="M8" s="82">
        <v>101458</v>
      </c>
      <c r="N8" s="82">
        <v>107576</v>
      </c>
      <c r="O8" s="82">
        <v>109501</v>
      </c>
      <c r="P8" s="82">
        <v>117894</v>
      </c>
      <c r="Q8" s="82">
        <v>124143</v>
      </c>
      <c r="R8" s="82">
        <v>134893</v>
      </c>
      <c r="S8" s="82">
        <v>147473</v>
      </c>
      <c r="T8" s="82">
        <v>156683</v>
      </c>
      <c r="U8" s="82">
        <v>164672</v>
      </c>
      <c r="V8" s="82">
        <v>170532</v>
      </c>
      <c r="W8" s="82">
        <v>167345</v>
      </c>
      <c r="X8" s="82">
        <v>161896</v>
      </c>
      <c r="Y8" s="82">
        <v>159609</v>
      </c>
      <c r="DA8" s="89" t="s">
        <v>339</v>
      </c>
    </row>
    <row r="9" spans="1:105" ht="12" customHeight="1" x14ac:dyDescent="0.25">
      <c r="A9" s="28" t="s">
        <v>202</v>
      </c>
      <c r="B9" s="82">
        <v>6162</v>
      </c>
      <c r="C9" s="82">
        <v>6196</v>
      </c>
      <c r="D9" s="82">
        <v>6208</v>
      </c>
      <c r="E9" s="82">
        <v>6244</v>
      </c>
      <c r="F9" s="82">
        <v>6350</v>
      </c>
      <c r="G9" s="82">
        <v>6455</v>
      </c>
      <c r="H9" s="82">
        <v>6702</v>
      </c>
      <c r="I9" s="82">
        <v>6936</v>
      </c>
      <c r="J9" s="82">
        <v>7519</v>
      </c>
      <c r="K9" s="82">
        <v>8063</v>
      </c>
      <c r="L9" s="82">
        <v>8648</v>
      </c>
      <c r="M9" s="82">
        <v>9097</v>
      </c>
      <c r="N9" s="82">
        <v>10529</v>
      </c>
      <c r="O9" s="82">
        <v>11974</v>
      </c>
      <c r="P9" s="82">
        <v>13708</v>
      </c>
      <c r="Q9" s="82">
        <v>14320</v>
      </c>
      <c r="R9" s="82">
        <v>15046</v>
      </c>
      <c r="S9" s="82">
        <v>14541</v>
      </c>
      <c r="T9" s="82">
        <v>14191</v>
      </c>
      <c r="U9" s="82">
        <v>12466</v>
      </c>
      <c r="V9" s="82">
        <v>12100</v>
      </c>
      <c r="W9" s="82">
        <v>13538</v>
      </c>
      <c r="X9" s="82">
        <v>17149</v>
      </c>
      <c r="Y9" s="82">
        <v>20745</v>
      </c>
      <c r="DA9" s="89" t="s">
        <v>340</v>
      </c>
    </row>
    <row r="10" spans="1:105" ht="12" customHeight="1" x14ac:dyDescent="0.25">
      <c r="A10" s="28" t="s">
        <v>197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341</v>
      </c>
    </row>
    <row r="11" spans="1:105" ht="12" customHeight="1" x14ac:dyDescent="0.25">
      <c r="A11" s="28" t="s">
        <v>198</v>
      </c>
      <c r="B11" s="82">
        <v>0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X11" s="82">
        <v>0</v>
      </c>
      <c r="Y11" s="82">
        <v>0</v>
      </c>
      <c r="DA11" s="89" t="s">
        <v>342</v>
      </c>
    </row>
    <row r="12" spans="1:105" ht="12" customHeight="1" x14ac:dyDescent="0.25">
      <c r="A12" s="28" t="s">
        <v>95</v>
      </c>
      <c r="B12" s="82">
        <v>27</v>
      </c>
      <c r="C12" s="82">
        <v>31</v>
      </c>
      <c r="D12" s="82">
        <v>43</v>
      </c>
      <c r="E12" s="82">
        <v>57</v>
      </c>
      <c r="F12" s="82">
        <v>70</v>
      </c>
      <c r="G12" s="82">
        <v>87</v>
      </c>
      <c r="H12" s="82">
        <v>116</v>
      </c>
      <c r="I12" s="82">
        <v>165</v>
      </c>
      <c r="J12" s="82">
        <v>245</v>
      </c>
      <c r="K12" s="82">
        <v>350</v>
      </c>
      <c r="L12" s="82">
        <v>488</v>
      </c>
      <c r="M12" s="82">
        <v>665</v>
      </c>
      <c r="N12" s="82">
        <v>911</v>
      </c>
      <c r="O12" s="82">
        <v>1222</v>
      </c>
      <c r="P12" s="82">
        <v>1669</v>
      </c>
      <c r="Q12" s="82">
        <v>2166</v>
      </c>
      <c r="R12" s="82">
        <v>2823</v>
      </c>
      <c r="S12" s="82">
        <v>3691</v>
      </c>
      <c r="T12" s="82">
        <v>4743</v>
      </c>
      <c r="U12" s="82">
        <v>5806</v>
      </c>
      <c r="V12" s="82">
        <v>6619</v>
      </c>
      <c r="W12" s="82">
        <v>7524</v>
      </c>
      <c r="X12" s="82">
        <v>8499</v>
      </c>
      <c r="Y12" s="82">
        <v>9066</v>
      </c>
      <c r="DA12" s="89" t="s">
        <v>343</v>
      </c>
    </row>
    <row r="13" spans="1:105" ht="12" customHeight="1" x14ac:dyDescent="0.25">
      <c r="A13" s="73" t="s">
        <v>94</v>
      </c>
      <c r="B13" s="83">
        <v>7282</v>
      </c>
      <c r="C13" s="83">
        <v>7140</v>
      </c>
      <c r="D13" s="83">
        <v>6947</v>
      </c>
      <c r="E13" s="83">
        <v>6893</v>
      </c>
      <c r="F13" s="83">
        <v>6935</v>
      </c>
      <c r="G13" s="83">
        <v>7037</v>
      </c>
      <c r="H13" s="83">
        <v>6410</v>
      </c>
      <c r="I13" s="83">
        <v>6340</v>
      </c>
      <c r="J13" s="83">
        <v>6082</v>
      </c>
      <c r="K13" s="83">
        <v>6489</v>
      </c>
      <c r="L13" s="83">
        <v>6663</v>
      </c>
      <c r="M13" s="83">
        <v>8083</v>
      </c>
      <c r="N13" s="83">
        <v>8261</v>
      </c>
      <c r="O13" s="83">
        <v>8390</v>
      </c>
      <c r="P13" s="83">
        <v>8579</v>
      </c>
      <c r="Q13" s="83">
        <v>8542</v>
      </c>
      <c r="R13" s="83">
        <v>7995</v>
      </c>
      <c r="S13" s="83">
        <v>7270</v>
      </c>
      <c r="T13" s="83">
        <v>7242</v>
      </c>
      <c r="U13" s="83">
        <v>7523</v>
      </c>
      <c r="V13" s="83">
        <v>8042</v>
      </c>
      <c r="W13" s="83">
        <v>8752</v>
      </c>
      <c r="X13" s="83">
        <v>9664</v>
      </c>
      <c r="Y13" s="83">
        <v>9977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164168</v>
      </c>
      <c r="C14" s="85">
        <f t="shared" si="4"/>
        <v>167099</v>
      </c>
      <c r="D14" s="85">
        <f t="shared" si="4"/>
        <v>169955</v>
      </c>
      <c r="E14" s="85">
        <f t="shared" si="4"/>
        <v>172370</v>
      </c>
      <c r="F14" s="85">
        <f t="shared" si="4"/>
        <v>174834</v>
      </c>
      <c r="G14" s="85">
        <f t="shared" si="4"/>
        <v>177368</v>
      </c>
      <c r="H14" s="85">
        <f t="shared" si="4"/>
        <v>184004</v>
      </c>
      <c r="I14" s="85">
        <f t="shared" si="4"/>
        <v>186439</v>
      </c>
      <c r="J14" s="85">
        <f t="shared" si="4"/>
        <v>190100</v>
      </c>
      <c r="K14" s="85">
        <f t="shared" si="4"/>
        <v>193445</v>
      </c>
      <c r="L14" s="85">
        <f t="shared" si="4"/>
        <v>194239</v>
      </c>
      <c r="M14" s="85">
        <f t="shared" si="4"/>
        <v>196563</v>
      </c>
      <c r="N14" s="85">
        <f t="shared" si="4"/>
        <v>206462</v>
      </c>
      <c r="O14" s="85">
        <f t="shared" si="4"/>
        <v>210126</v>
      </c>
      <c r="P14" s="85">
        <f t="shared" si="4"/>
        <v>220033</v>
      </c>
      <c r="Q14" s="85">
        <f t="shared" si="4"/>
        <v>226327</v>
      </c>
      <c r="R14" s="85">
        <f t="shared" ref="R14:V14" si="5">SUM(R5:R11)</f>
        <v>236560</v>
      </c>
      <c r="S14" s="85">
        <f t="shared" si="5"/>
        <v>244750</v>
      </c>
      <c r="T14" s="85">
        <f t="shared" si="5"/>
        <v>251821</v>
      </c>
      <c r="U14" s="85">
        <f t="shared" si="5"/>
        <v>256041</v>
      </c>
      <c r="V14" s="85">
        <f t="shared" si="5"/>
        <v>264602</v>
      </c>
      <c r="W14" s="85">
        <f t="shared" ref="W14:Y14" si="6">SUM(W5:W11)</f>
        <v>266643</v>
      </c>
      <c r="X14" s="85">
        <f t="shared" si="6"/>
        <v>269319</v>
      </c>
      <c r="Y14" s="85">
        <f t="shared" si="6"/>
        <v>273609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19476</v>
      </c>
      <c r="C15" s="71">
        <f t="shared" si="7"/>
        <v>20126</v>
      </c>
      <c r="D15" s="71">
        <f t="shared" si="7"/>
        <v>20161</v>
      </c>
      <c r="E15" s="71">
        <f t="shared" si="7"/>
        <v>22420</v>
      </c>
      <c r="F15" s="71">
        <f t="shared" si="7"/>
        <v>22459</v>
      </c>
      <c r="G15" s="71">
        <f t="shared" si="7"/>
        <v>22689</v>
      </c>
      <c r="H15" s="71">
        <f t="shared" si="7"/>
        <v>25967</v>
      </c>
      <c r="I15" s="71">
        <f t="shared" si="7"/>
        <v>27220</v>
      </c>
      <c r="J15" s="71">
        <f t="shared" si="7"/>
        <v>28351</v>
      </c>
      <c r="K15" s="71">
        <f t="shared" si="7"/>
        <v>30212</v>
      </c>
      <c r="L15" s="71">
        <f t="shared" si="7"/>
        <v>34960</v>
      </c>
      <c r="M15" s="71">
        <f t="shared" si="7"/>
        <v>42174</v>
      </c>
      <c r="N15" s="71">
        <f t="shared" si="7"/>
        <v>47054</v>
      </c>
      <c r="O15" s="71">
        <f t="shared" si="7"/>
        <v>50099</v>
      </c>
      <c r="P15" s="71">
        <f t="shared" si="7"/>
        <v>53326</v>
      </c>
      <c r="Q15" s="71">
        <f t="shared" si="7"/>
        <v>58716</v>
      </c>
      <c r="R15" s="71">
        <f t="shared" si="7"/>
        <v>62484</v>
      </c>
      <c r="S15" s="71">
        <f t="shared" si="7"/>
        <v>65127</v>
      </c>
      <c r="T15" s="71">
        <f t="shared" si="7"/>
        <v>71293</v>
      </c>
      <c r="U15" s="71">
        <f t="shared" si="7"/>
        <v>74329</v>
      </c>
      <c r="V15" s="71">
        <f t="shared" si="7"/>
        <v>84513</v>
      </c>
      <c r="W15" s="71">
        <f t="shared" si="7"/>
        <v>89834</v>
      </c>
      <c r="X15" s="71">
        <f t="shared" si="7"/>
        <v>97426</v>
      </c>
      <c r="Y15" s="71">
        <f t="shared" si="7"/>
        <v>109231</v>
      </c>
      <c r="DA15" s="88" t="s">
        <v>345</v>
      </c>
    </row>
    <row r="16" spans="1:105" ht="12" customHeight="1" x14ac:dyDescent="0.25">
      <c r="A16" s="28" t="s">
        <v>91</v>
      </c>
      <c r="B16" s="82">
        <v>19476</v>
      </c>
      <c r="C16" s="82">
        <v>20126</v>
      </c>
      <c r="D16" s="82">
        <v>20161</v>
      </c>
      <c r="E16" s="82">
        <v>22420</v>
      </c>
      <c r="F16" s="82">
        <v>22459</v>
      </c>
      <c r="G16" s="82">
        <v>22689</v>
      </c>
      <c r="H16" s="82">
        <v>25967</v>
      </c>
      <c r="I16" s="82">
        <v>27220</v>
      </c>
      <c r="J16" s="82">
        <v>28351</v>
      </c>
      <c r="K16" s="82">
        <v>30212</v>
      </c>
      <c r="L16" s="82">
        <v>34960</v>
      </c>
      <c r="M16" s="82">
        <v>42174</v>
      </c>
      <c r="N16" s="82">
        <v>47054</v>
      </c>
      <c r="O16" s="82">
        <v>50099</v>
      </c>
      <c r="P16" s="82">
        <v>53326</v>
      </c>
      <c r="Q16" s="82">
        <v>58716</v>
      </c>
      <c r="R16" s="82">
        <v>62484</v>
      </c>
      <c r="S16" s="82">
        <v>65127</v>
      </c>
      <c r="T16" s="82">
        <v>71293</v>
      </c>
      <c r="U16" s="82">
        <v>74329</v>
      </c>
      <c r="V16" s="82">
        <v>84513</v>
      </c>
      <c r="W16" s="82">
        <v>89834</v>
      </c>
      <c r="X16" s="82">
        <v>97426</v>
      </c>
      <c r="Y16" s="82">
        <v>109231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171477</v>
      </c>
      <c r="C17" s="71">
        <f t="shared" si="8"/>
        <v>174270</v>
      </c>
      <c r="D17" s="71">
        <f t="shared" si="8"/>
        <v>176945</v>
      </c>
      <c r="E17" s="71">
        <f t="shared" si="8"/>
        <v>179320</v>
      </c>
      <c r="F17" s="71">
        <f t="shared" si="8"/>
        <v>181839</v>
      </c>
      <c r="G17" s="71">
        <f t="shared" si="8"/>
        <v>184492</v>
      </c>
      <c r="H17" s="71">
        <f t="shared" si="8"/>
        <v>190530</v>
      </c>
      <c r="I17" s="71">
        <f t="shared" si="8"/>
        <v>192944</v>
      </c>
      <c r="J17" s="71">
        <f t="shared" si="8"/>
        <v>196427</v>
      </c>
      <c r="K17" s="71">
        <f t="shared" si="8"/>
        <v>200284</v>
      </c>
      <c r="L17" s="71">
        <f t="shared" si="8"/>
        <v>201390</v>
      </c>
      <c r="M17" s="71">
        <f t="shared" si="8"/>
        <v>205311</v>
      </c>
      <c r="N17" s="71">
        <f t="shared" si="8"/>
        <v>215634</v>
      </c>
      <c r="O17" s="71">
        <f t="shared" si="8"/>
        <v>219738</v>
      </c>
      <c r="P17" s="71">
        <f t="shared" si="8"/>
        <v>230281</v>
      </c>
      <c r="Q17" s="71">
        <f t="shared" si="8"/>
        <v>237035</v>
      </c>
      <c r="R17" s="71">
        <f t="shared" ref="R17:V17" si="9">SUM(R18:R25)</f>
        <v>247378</v>
      </c>
      <c r="S17" s="71">
        <f t="shared" si="9"/>
        <v>255711</v>
      </c>
      <c r="T17" s="71">
        <f t="shared" si="9"/>
        <v>263806</v>
      </c>
      <c r="U17" s="71">
        <f t="shared" si="9"/>
        <v>269370</v>
      </c>
      <c r="V17" s="71">
        <f t="shared" si="9"/>
        <v>279263</v>
      </c>
      <c r="W17" s="71">
        <f t="shared" ref="W17:Y17" si="10">SUM(W18:W25)</f>
        <v>282919</v>
      </c>
      <c r="X17" s="71">
        <f t="shared" si="10"/>
        <v>287482</v>
      </c>
      <c r="Y17" s="71">
        <f t="shared" si="10"/>
        <v>292652</v>
      </c>
      <c r="DA17" s="88" t="s">
        <v>347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1542</v>
      </c>
      <c r="C19" s="82">
        <v>1253</v>
      </c>
      <c r="D19" s="82">
        <v>950</v>
      </c>
      <c r="E19" s="82">
        <v>905</v>
      </c>
      <c r="F19" s="82">
        <v>891</v>
      </c>
      <c r="G19" s="82">
        <v>888</v>
      </c>
      <c r="H19" s="82">
        <v>870</v>
      </c>
      <c r="I19" s="82">
        <v>787</v>
      </c>
      <c r="J19" s="82">
        <v>735</v>
      </c>
      <c r="K19" s="82">
        <v>701</v>
      </c>
      <c r="L19" s="82">
        <v>614</v>
      </c>
      <c r="M19" s="82">
        <v>295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X19" s="82">
        <v>0</v>
      </c>
      <c r="Y19" s="82">
        <v>0</v>
      </c>
      <c r="DA19" s="89" t="s">
        <v>349</v>
      </c>
    </row>
    <row r="20" spans="1:105" ht="12" customHeight="1" x14ac:dyDescent="0.25">
      <c r="A20" s="28" t="s">
        <v>200</v>
      </c>
      <c r="B20" s="82">
        <v>57552</v>
      </c>
      <c r="C20" s="82">
        <v>58922</v>
      </c>
      <c r="D20" s="82">
        <v>60154</v>
      </c>
      <c r="E20" s="82">
        <v>61571</v>
      </c>
      <c r="F20" s="82">
        <v>63464</v>
      </c>
      <c r="G20" s="82">
        <v>66345</v>
      </c>
      <c r="H20" s="82">
        <v>70745</v>
      </c>
      <c r="I20" s="82">
        <v>74370</v>
      </c>
      <c r="J20" s="82">
        <v>76300</v>
      </c>
      <c r="K20" s="82">
        <v>76786</v>
      </c>
      <c r="L20" s="82">
        <v>74461</v>
      </c>
      <c r="M20" s="82">
        <v>72814</v>
      </c>
      <c r="N20" s="82">
        <v>72338</v>
      </c>
      <c r="O20" s="82">
        <v>68849</v>
      </c>
      <c r="P20" s="82">
        <v>66843</v>
      </c>
      <c r="Q20" s="82">
        <v>69224</v>
      </c>
      <c r="R20" s="82">
        <v>70236</v>
      </c>
      <c r="S20" s="82">
        <v>67086</v>
      </c>
      <c r="T20" s="82">
        <v>65598</v>
      </c>
      <c r="U20" s="82">
        <v>64005</v>
      </c>
      <c r="V20" s="82">
        <v>66206</v>
      </c>
      <c r="W20" s="82">
        <v>69828</v>
      </c>
      <c r="X20" s="82">
        <v>74279</v>
      </c>
      <c r="Y20" s="82">
        <v>73394</v>
      </c>
      <c r="DA20" s="89" t="s">
        <v>350</v>
      </c>
    </row>
    <row r="21" spans="1:105" ht="12" customHeight="1" x14ac:dyDescent="0.25">
      <c r="A21" s="28" t="s">
        <v>189</v>
      </c>
      <c r="B21" s="82">
        <v>51919</v>
      </c>
      <c r="C21" s="82">
        <v>55316</v>
      </c>
      <c r="D21" s="82">
        <v>61136</v>
      </c>
      <c r="E21" s="82">
        <v>66290</v>
      </c>
      <c r="F21" s="82">
        <v>70343</v>
      </c>
      <c r="G21" s="82">
        <v>73975</v>
      </c>
      <c r="H21" s="82">
        <v>79713</v>
      </c>
      <c r="I21" s="82">
        <v>82404</v>
      </c>
      <c r="J21" s="82">
        <v>87281</v>
      </c>
      <c r="K21" s="82">
        <v>92553</v>
      </c>
      <c r="L21" s="82">
        <v>97215</v>
      </c>
      <c r="M21" s="82">
        <v>100584</v>
      </c>
      <c r="N21" s="82">
        <v>106412</v>
      </c>
      <c r="O21" s="82">
        <v>107385</v>
      </c>
      <c r="P21" s="82">
        <v>115028</v>
      </c>
      <c r="Q21" s="82">
        <v>120629</v>
      </c>
      <c r="R21" s="82">
        <v>131178</v>
      </c>
      <c r="S21" s="82">
        <v>143455</v>
      </c>
      <c r="T21" s="82">
        <v>153359</v>
      </c>
      <c r="U21" s="82">
        <v>161534</v>
      </c>
      <c r="V21" s="82">
        <v>166240</v>
      </c>
      <c r="W21" s="82">
        <v>162541</v>
      </c>
      <c r="X21" s="82">
        <v>155541</v>
      </c>
      <c r="Y21" s="82">
        <v>154752</v>
      </c>
      <c r="DA21" s="89" t="s">
        <v>351</v>
      </c>
    </row>
    <row r="22" spans="1:105" ht="12" customHeight="1" x14ac:dyDescent="0.25">
      <c r="A22" s="28" t="s">
        <v>202</v>
      </c>
      <c r="B22" s="82">
        <v>1775</v>
      </c>
      <c r="C22" s="82">
        <v>1842</v>
      </c>
      <c r="D22" s="82">
        <v>1928</v>
      </c>
      <c r="E22" s="82">
        <v>2019</v>
      </c>
      <c r="F22" s="82">
        <v>2134</v>
      </c>
      <c r="G22" s="82">
        <v>2256</v>
      </c>
      <c r="H22" s="82">
        <v>2438</v>
      </c>
      <c r="I22" s="82">
        <v>2651</v>
      </c>
      <c r="J22" s="82">
        <v>3010</v>
      </c>
      <c r="K22" s="82">
        <v>3431</v>
      </c>
      <c r="L22" s="82">
        <v>3645</v>
      </c>
      <c r="M22" s="82">
        <v>3512</v>
      </c>
      <c r="N22" s="82">
        <v>3382</v>
      </c>
      <c r="O22" s="82">
        <v>3460</v>
      </c>
      <c r="P22" s="82">
        <v>4923</v>
      </c>
      <c r="Q22" s="82">
        <v>6106</v>
      </c>
      <c r="R22" s="82">
        <v>6803</v>
      </c>
      <c r="S22" s="82">
        <v>7527</v>
      </c>
      <c r="T22" s="82">
        <v>8329</v>
      </c>
      <c r="U22" s="82">
        <v>8360</v>
      </c>
      <c r="V22" s="82">
        <v>9155</v>
      </c>
      <c r="W22" s="82">
        <v>9669</v>
      </c>
      <c r="X22" s="82">
        <v>10288</v>
      </c>
      <c r="Y22" s="82">
        <v>11183</v>
      </c>
      <c r="DA22" s="89" t="s">
        <v>352</v>
      </c>
    </row>
    <row r="23" spans="1:105" ht="12" customHeight="1" x14ac:dyDescent="0.25">
      <c r="A23" s="28" t="s">
        <v>197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353</v>
      </c>
    </row>
    <row r="24" spans="1:105" ht="12" customHeight="1" x14ac:dyDescent="0.25">
      <c r="A24" s="28" t="s">
        <v>198</v>
      </c>
      <c r="B24" s="82">
        <v>0</v>
      </c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X24" s="82">
        <v>0</v>
      </c>
      <c r="Y24" s="82">
        <v>0</v>
      </c>
      <c r="DA24" s="89" t="s">
        <v>354</v>
      </c>
    </row>
    <row r="25" spans="1:105" ht="12" customHeight="1" x14ac:dyDescent="0.25">
      <c r="A25" s="73" t="s">
        <v>53</v>
      </c>
      <c r="B25" s="83">
        <v>58689</v>
      </c>
      <c r="C25" s="83">
        <v>56937</v>
      </c>
      <c r="D25" s="83">
        <v>52777</v>
      </c>
      <c r="E25" s="83">
        <v>48535</v>
      </c>
      <c r="F25" s="83">
        <v>45007</v>
      </c>
      <c r="G25" s="83">
        <v>41028</v>
      </c>
      <c r="H25" s="83">
        <v>36764</v>
      </c>
      <c r="I25" s="83">
        <v>32732</v>
      </c>
      <c r="J25" s="83">
        <v>29101</v>
      </c>
      <c r="K25" s="83">
        <v>26813</v>
      </c>
      <c r="L25" s="83">
        <v>25455</v>
      </c>
      <c r="M25" s="83">
        <v>28106</v>
      </c>
      <c r="N25" s="83">
        <v>33502</v>
      </c>
      <c r="O25" s="83">
        <v>40044</v>
      </c>
      <c r="P25" s="83">
        <v>43487</v>
      </c>
      <c r="Q25" s="83">
        <v>41076</v>
      </c>
      <c r="R25" s="83">
        <v>39161</v>
      </c>
      <c r="S25" s="83">
        <v>37643</v>
      </c>
      <c r="T25" s="83">
        <v>36520</v>
      </c>
      <c r="U25" s="83">
        <v>35471</v>
      </c>
      <c r="V25" s="83">
        <v>37662</v>
      </c>
      <c r="W25" s="83">
        <v>40881</v>
      </c>
      <c r="X25" s="83">
        <v>47374</v>
      </c>
      <c r="Y25" s="83">
        <v>53323</v>
      </c>
      <c r="DA25" s="90" t="s">
        <v>355</v>
      </c>
    </row>
    <row r="26" spans="1:105" ht="12" customHeight="1" x14ac:dyDescent="0.25">
      <c r="A26" s="84" t="s">
        <v>52</v>
      </c>
      <c r="B26" s="85">
        <v>16</v>
      </c>
      <c r="C26" s="85">
        <v>510</v>
      </c>
      <c r="D26" s="85">
        <v>1712</v>
      </c>
      <c r="E26" s="85">
        <v>2788</v>
      </c>
      <c r="F26" s="85">
        <v>3818</v>
      </c>
      <c r="G26" s="85">
        <v>5200</v>
      </c>
      <c r="H26" s="85">
        <v>6793</v>
      </c>
      <c r="I26" s="85">
        <v>9142</v>
      </c>
      <c r="J26" s="85">
        <v>11482</v>
      </c>
      <c r="K26" s="85">
        <v>16391</v>
      </c>
      <c r="L26" s="85">
        <v>20467</v>
      </c>
      <c r="M26" s="85">
        <v>24081</v>
      </c>
      <c r="N26" s="85">
        <v>32236</v>
      </c>
      <c r="O26" s="85">
        <v>36444</v>
      </c>
      <c r="P26" s="85">
        <v>37076</v>
      </c>
      <c r="Q26" s="85">
        <v>41139</v>
      </c>
      <c r="R26" s="85">
        <v>44120</v>
      </c>
      <c r="S26" s="85">
        <v>46966</v>
      </c>
      <c r="T26" s="85">
        <v>50740</v>
      </c>
      <c r="U26" s="85">
        <v>51833</v>
      </c>
      <c r="V26" s="85">
        <v>60548</v>
      </c>
      <c r="W26" s="85">
        <v>62754</v>
      </c>
      <c r="X26" s="85">
        <v>68294</v>
      </c>
      <c r="Y26" s="85">
        <v>72114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171477</v>
      </c>
      <c r="C27" s="71">
        <f t="shared" si="11"/>
        <v>174270</v>
      </c>
      <c r="D27" s="71">
        <f t="shared" si="11"/>
        <v>176945</v>
      </c>
      <c r="E27" s="71">
        <f t="shared" si="11"/>
        <v>179320</v>
      </c>
      <c r="F27" s="71">
        <f t="shared" si="11"/>
        <v>181839</v>
      </c>
      <c r="G27" s="71">
        <f t="shared" si="11"/>
        <v>184492</v>
      </c>
      <c r="H27" s="71">
        <f t="shared" si="11"/>
        <v>190530</v>
      </c>
      <c r="I27" s="71">
        <f t="shared" si="11"/>
        <v>192944</v>
      </c>
      <c r="J27" s="71">
        <f t="shared" si="11"/>
        <v>196427</v>
      </c>
      <c r="K27" s="71">
        <f t="shared" si="11"/>
        <v>200284</v>
      </c>
      <c r="L27" s="71">
        <f t="shared" si="11"/>
        <v>201390</v>
      </c>
      <c r="M27" s="71">
        <f t="shared" si="11"/>
        <v>205311</v>
      </c>
      <c r="N27" s="71">
        <f t="shared" si="11"/>
        <v>215634</v>
      </c>
      <c r="O27" s="71">
        <f t="shared" si="11"/>
        <v>219738</v>
      </c>
      <c r="P27" s="71">
        <f t="shared" si="11"/>
        <v>230281</v>
      </c>
      <c r="Q27" s="71">
        <f t="shared" si="11"/>
        <v>237035</v>
      </c>
      <c r="R27" s="71">
        <f t="shared" ref="R27:V27" si="12">SUM(R28:R32)</f>
        <v>247378</v>
      </c>
      <c r="S27" s="71">
        <f t="shared" si="12"/>
        <v>255711</v>
      </c>
      <c r="T27" s="71">
        <f t="shared" si="12"/>
        <v>263806</v>
      </c>
      <c r="U27" s="71">
        <f t="shared" si="12"/>
        <v>269370</v>
      </c>
      <c r="V27" s="71">
        <f t="shared" si="12"/>
        <v>279263</v>
      </c>
      <c r="W27" s="71">
        <f t="shared" ref="W27:Y27" si="13">SUM(W28:W32)</f>
        <v>282919</v>
      </c>
      <c r="X27" s="71">
        <f t="shared" si="13"/>
        <v>287482</v>
      </c>
      <c r="Y27" s="71">
        <f t="shared" si="13"/>
        <v>292652</v>
      </c>
      <c r="DA27" s="88" t="s">
        <v>357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40746</v>
      </c>
      <c r="C29" s="82">
        <v>35382</v>
      </c>
      <c r="D29" s="82">
        <v>22664</v>
      </c>
      <c r="E29" s="82">
        <v>17745</v>
      </c>
      <c r="F29" s="82">
        <v>18239</v>
      </c>
      <c r="G29" s="82">
        <v>18726</v>
      </c>
      <c r="H29" s="82">
        <v>18357</v>
      </c>
      <c r="I29" s="82">
        <v>16261</v>
      </c>
      <c r="J29" s="82">
        <v>15575</v>
      </c>
      <c r="K29" s="82">
        <v>15657</v>
      </c>
      <c r="L29" s="82">
        <v>14488</v>
      </c>
      <c r="M29" s="82">
        <v>10651</v>
      </c>
      <c r="N29" s="82">
        <v>6446</v>
      </c>
      <c r="O29" s="82">
        <v>5151</v>
      </c>
      <c r="P29" s="82">
        <v>5349</v>
      </c>
      <c r="Q29" s="82">
        <v>5365</v>
      </c>
      <c r="R29" s="82">
        <v>5503</v>
      </c>
      <c r="S29" s="82">
        <v>5558</v>
      </c>
      <c r="T29" s="82">
        <v>6393</v>
      </c>
      <c r="U29" s="82">
        <v>7275</v>
      </c>
      <c r="V29" s="82">
        <v>7610</v>
      </c>
      <c r="W29" s="82">
        <v>6220</v>
      </c>
      <c r="X29" s="82">
        <v>4808</v>
      </c>
      <c r="Y29" s="82">
        <v>3953</v>
      </c>
      <c r="DA29" s="89" t="s">
        <v>359</v>
      </c>
    </row>
    <row r="30" spans="1:105" ht="12" customHeight="1" x14ac:dyDescent="0.25">
      <c r="A30" s="28" t="s">
        <v>189</v>
      </c>
      <c r="B30" s="82">
        <v>38426</v>
      </c>
      <c r="C30" s="82">
        <v>42618</v>
      </c>
      <c r="D30" s="82">
        <v>42384</v>
      </c>
      <c r="E30" s="82">
        <v>42468</v>
      </c>
      <c r="F30" s="82">
        <v>41765</v>
      </c>
      <c r="G30" s="82">
        <v>42541</v>
      </c>
      <c r="H30" s="82">
        <v>44816</v>
      </c>
      <c r="I30" s="82">
        <v>48956</v>
      </c>
      <c r="J30" s="82">
        <v>55046</v>
      </c>
      <c r="K30" s="82">
        <v>59942</v>
      </c>
      <c r="L30" s="82">
        <v>65079</v>
      </c>
      <c r="M30" s="82">
        <v>64330</v>
      </c>
      <c r="N30" s="82">
        <v>65031</v>
      </c>
      <c r="O30" s="82">
        <v>65027</v>
      </c>
      <c r="P30" s="82">
        <v>70331</v>
      </c>
      <c r="Q30" s="82">
        <v>86847</v>
      </c>
      <c r="R30" s="82">
        <v>99937</v>
      </c>
      <c r="S30" s="82">
        <v>112638</v>
      </c>
      <c r="T30" s="82">
        <v>117875</v>
      </c>
      <c r="U30" s="82">
        <v>127560</v>
      </c>
      <c r="V30" s="82">
        <v>147112</v>
      </c>
      <c r="W30" s="82">
        <v>154859</v>
      </c>
      <c r="X30" s="82">
        <v>155798</v>
      </c>
      <c r="Y30" s="82">
        <v>154671</v>
      </c>
      <c r="DA30" s="89" t="s">
        <v>360</v>
      </c>
    </row>
    <row r="31" spans="1:105" ht="12" customHeight="1" x14ac:dyDescent="0.25">
      <c r="A31" s="28" t="s">
        <v>202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  <c r="DA31" s="89" t="s">
        <v>361</v>
      </c>
    </row>
    <row r="32" spans="1:105" ht="12" customHeight="1" x14ac:dyDescent="0.25">
      <c r="A32" s="32" t="s">
        <v>53</v>
      </c>
      <c r="B32" s="86">
        <v>92305</v>
      </c>
      <c r="C32" s="86">
        <v>96270</v>
      </c>
      <c r="D32" s="86">
        <v>111897</v>
      </c>
      <c r="E32" s="86">
        <v>119107</v>
      </c>
      <c r="F32" s="86">
        <v>121835</v>
      </c>
      <c r="G32" s="86">
        <v>123225</v>
      </c>
      <c r="H32" s="86">
        <v>127357</v>
      </c>
      <c r="I32" s="86">
        <v>127727</v>
      </c>
      <c r="J32" s="86">
        <v>125806</v>
      </c>
      <c r="K32" s="86">
        <v>124685</v>
      </c>
      <c r="L32" s="86">
        <v>121823</v>
      </c>
      <c r="M32" s="86">
        <v>130330</v>
      </c>
      <c r="N32" s="86">
        <v>144157</v>
      </c>
      <c r="O32" s="86">
        <v>149560</v>
      </c>
      <c r="P32" s="86">
        <v>154601</v>
      </c>
      <c r="Q32" s="86">
        <v>144823</v>
      </c>
      <c r="R32" s="86">
        <v>141938</v>
      </c>
      <c r="S32" s="86">
        <v>137515</v>
      </c>
      <c r="T32" s="86">
        <v>139538</v>
      </c>
      <c r="U32" s="86">
        <v>134535</v>
      </c>
      <c r="V32" s="86">
        <v>124541</v>
      </c>
      <c r="W32" s="86">
        <v>121840</v>
      </c>
      <c r="X32" s="86">
        <v>126876</v>
      </c>
      <c r="Y32" s="86">
        <v>134028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431.71249632566429</v>
      </c>
      <c r="C3" s="65">
        <f t="shared" si="0"/>
        <v>466.53495159805732</v>
      </c>
      <c r="D3" s="65">
        <f t="shared" si="0"/>
        <v>444.87908491269155</v>
      </c>
      <c r="E3" s="65">
        <f t="shared" si="0"/>
        <v>461.70239514397383</v>
      </c>
      <c r="F3" s="65">
        <f t="shared" si="0"/>
        <v>492.96852180662347</v>
      </c>
      <c r="G3" s="65">
        <f t="shared" si="0"/>
        <v>483.91592519563369</v>
      </c>
      <c r="H3" s="65">
        <f t="shared" si="0"/>
        <v>472.82381809502692</v>
      </c>
      <c r="I3" s="65">
        <f t="shared" si="0"/>
        <v>457.57646409976309</v>
      </c>
      <c r="J3" s="65">
        <f t="shared" si="0"/>
        <v>466.10318930089085</v>
      </c>
      <c r="K3" s="65">
        <f t="shared" si="0"/>
        <v>470.90971338463379</v>
      </c>
      <c r="L3" s="65">
        <f t="shared" si="0"/>
        <v>464.88447390387012</v>
      </c>
      <c r="M3" s="65">
        <f t="shared" si="0"/>
        <v>429.23513540129329</v>
      </c>
      <c r="N3" s="65">
        <f t="shared" si="0"/>
        <v>439.82866230956631</v>
      </c>
      <c r="O3" s="65">
        <f t="shared" si="0"/>
        <v>446.76549621592522</v>
      </c>
      <c r="P3" s="65">
        <f t="shared" si="0"/>
        <v>415.02080548513516</v>
      </c>
      <c r="Q3" s="65">
        <f t="shared" si="0"/>
        <v>454.45384130478072</v>
      </c>
      <c r="R3" s="65">
        <f t="shared" ref="R3:V3" si="1">SUM(R4,R15,R17,R27)</f>
        <v>469.68762570171458</v>
      </c>
      <c r="S3" s="65">
        <f t="shared" si="1"/>
        <v>479.64788004253433</v>
      </c>
      <c r="T3" s="65">
        <f t="shared" si="1"/>
        <v>444.04050459762988</v>
      </c>
      <c r="U3" s="65">
        <f t="shared" si="1"/>
        <v>406.44977401292664</v>
      </c>
      <c r="V3" s="65">
        <f t="shared" si="1"/>
        <v>438.80625594991278</v>
      </c>
      <c r="W3" s="65">
        <f t="shared" ref="W3:Y3" si="2">SUM(W4,W15,W17,W27)</f>
        <v>418.42386146839806</v>
      </c>
      <c r="X3" s="65">
        <f t="shared" si="2"/>
        <v>395.98310529167065</v>
      </c>
      <c r="Y3" s="65">
        <f t="shared" si="2"/>
        <v>399.61593541150995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390.37089846326847</v>
      </c>
      <c r="C4" s="69">
        <f t="shared" si="3"/>
        <v>424.89358580898522</v>
      </c>
      <c r="D4" s="69">
        <f t="shared" si="3"/>
        <v>404.06356129899297</v>
      </c>
      <c r="E4" s="69">
        <f t="shared" si="3"/>
        <v>420.90827866271809</v>
      </c>
      <c r="F4" s="69">
        <f t="shared" si="3"/>
        <v>452.15520350552481</v>
      </c>
      <c r="G4" s="69">
        <f t="shared" si="3"/>
        <v>443.23374649867787</v>
      </c>
      <c r="H4" s="69">
        <f t="shared" si="3"/>
        <v>431.4158482221863</v>
      </c>
      <c r="I4" s="69">
        <f t="shared" si="3"/>
        <v>417.71056117223907</v>
      </c>
      <c r="J4" s="69">
        <f t="shared" si="3"/>
        <v>424.71448707882803</v>
      </c>
      <c r="K4" s="69">
        <f t="shared" si="3"/>
        <v>430.8662564395504</v>
      </c>
      <c r="L4" s="69">
        <f t="shared" si="3"/>
        <v>423.34073925642235</v>
      </c>
      <c r="M4" s="69">
        <f t="shared" si="3"/>
        <v>383.17034404552163</v>
      </c>
      <c r="N4" s="69">
        <f t="shared" si="3"/>
        <v>394.47479521179707</v>
      </c>
      <c r="O4" s="69">
        <f t="shared" si="3"/>
        <v>397.57923054752297</v>
      </c>
      <c r="P4" s="69">
        <f t="shared" si="3"/>
        <v>360.14843960036796</v>
      </c>
      <c r="Q4" s="69">
        <f t="shared" si="3"/>
        <v>408.72631234150032</v>
      </c>
      <c r="R4" s="69">
        <f t="shared" ref="R4:V4" si="4">SUM(R5:R14)</f>
        <v>423.81472753621983</v>
      </c>
      <c r="S4" s="69">
        <f t="shared" si="4"/>
        <v>436.39167642846138</v>
      </c>
      <c r="T4" s="69">
        <f t="shared" si="4"/>
        <v>396.2267609831261</v>
      </c>
      <c r="U4" s="69">
        <f t="shared" si="4"/>
        <v>352.72186836107164</v>
      </c>
      <c r="V4" s="69">
        <f t="shared" si="4"/>
        <v>395.38694417518519</v>
      </c>
      <c r="W4" s="69">
        <f t="shared" ref="W4:Y4" si="5">SUM(W5:W14)</f>
        <v>374.96082936378906</v>
      </c>
      <c r="X4" s="69">
        <f t="shared" si="5"/>
        <v>353.75100189164789</v>
      </c>
      <c r="Y4" s="69">
        <f t="shared" si="5"/>
        <v>359.70000150896345</v>
      </c>
      <c r="DA4" s="88" t="s">
        <v>246</v>
      </c>
    </row>
    <row r="5" spans="1:105" ht="12" customHeight="1" x14ac:dyDescent="0.25">
      <c r="A5" s="28" t="s">
        <v>51</v>
      </c>
      <c r="B5" s="72">
        <v>1.5202063628546862</v>
      </c>
      <c r="C5" s="72">
        <v>1.2265692175408422</v>
      </c>
      <c r="D5" s="72">
        <v>0.97067927773000862</v>
      </c>
      <c r="E5" s="72">
        <v>0.70481513327601031</v>
      </c>
      <c r="F5" s="72">
        <v>0.65391229578675836</v>
      </c>
      <c r="G5" s="72">
        <v>0.71797076526225279</v>
      </c>
      <c r="H5" s="72">
        <v>0.61582115219260525</v>
      </c>
      <c r="I5" s="72">
        <v>0.51410146173688742</v>
      </c>
      <c r="J5" s="72">
        <v>0.47394668959587277</v>
      </c>
      <c r="K5" s="72">
        <v>0.51848667239896806</v>
      </c>
      <c r="L5" s="72">
        <v>0.60524505588993982</v>
      </c>
      <c r="M5" s="72">
        <v>0.54436801375752364</v>
      </c>
      <c r="N5" s="72">
        <v>0.44772141014617362</v>
      </c>
      <c r="O5" s="72">
        <v>0.63499570077386081</v>
      </c>
      <c r="P5" s="72">
        <v>0.49785038693035255</v>
      </c>
      <c r="Q5" s="72">
        <v>0.61625107480653485</v>
      </c>
      <c r="R5" s="72">
        <v>0.58658641444539983</v>
      </c>
      <c r="S5" s="72">
        <v>0.38073946689595861</v>
      </c>
      <c r="T5" s="72">
        <v>0.23748925193465176</v>
      </c>
      <c r="U5" s="72">
        <v>0.24866723989681858</v>
      </c>
      <c r="V5" s="72">
        <v>0.23026655202063631</v>
      </c>
      <c r="W5" s="72">
        <v>0.21444539982803099</v>
      </c>
      <c r="X5" s="72">
        <v>1.0212381771281172</v>
      </c>
      <c r="Y5" s="72">
        <v>0.24204643164230441</v>
      </c>
      <c r="DA5" s="89" t="s">
        <v>364</v>
      </c>
    </row>
    <row r="6" spans="1:105" ht="12" customHeight="1" x14ac:dyDescent="0.25">
      <c r="A6" s="28" t="s">
        <v>74</v>
      </c>
      <c r="B6" s="72">
        <v>1.9626933886909055</v>
      </c>
      <c r="C6" s="72">
        <v>1.6727460086553174</v>
      </c>
      <c r="D6" s="72">
        <v>0.7592044175278847</v>
      </c>
      <c r="E6" s="72">
        <v>0.41626169983955463</v>
      </c>
      <c r="F6" s="72">
        <v>0.86179437194687791</v>
      </c>
      <c r="G6" s="72">
        <v>1.2678664603947629</v>
      </c>
      <c r="H6" s="72">
        <v>1.1921576883929106</v>
      </c>
      <c r="I6" s="72">
        <v>0.38261995267499183</v>
      </c>
      <c r="J6" s="72">
        <v>0.35052803885498207</v>
      </c>
      <c r="K6" s="72">
        <v>0.32890063291633531</v>
      </c>
      <c r="L6" s="72">
        <v>0.68012802140059181</v>
      </c>
      <c r="M6" s="72">
        <v>6.1564918314703232E-2</v>
      </c>
      <c r="N6" s="72">
        <v>1.2085602369351358E-2</v>
      </c>
      <c r="O6" s="72">
        <v>1.3184293493837648E-2</v>
      </c>
      <c r="P6" s="72">
        <v>3.0753797649756335E-2</v>
      </c>
      <c r="Q6" s="72">
        <v>9.117225566064778E-2</v>
      </c>
      <c r="R6" s="72">
        <v>7.3574089997133718E-2</v>
      </c>
      <c r="S6" s="72">
        <v>5.7170153816757392E-2</v>
      </c>
      <c r="T6" s="72">
        <v>7.253272188783795E-2</v>
      </c>
      <c r="U6" s="72">
        <v>0.13517722365529763</v>
      </c>
      <c r="V6" s="72">
        <v>9.888220120378266E-3</v>
      </c>
      <c r="W6" s="72">
        <v>3.0772905321486552E-2</v>
      </c>
      <c r="X6" s="72">
        <v>3.2932072226999121E-2</v>
      </c>
      <c r="Y6" s="72">
        <v>1.9757332569026481E-2</v>
      </c>
      <c r="DA6" s="89" t="s">
        <v>365</v>
      </c>
    </row>
    <row r="7" spans="1:105" ht="12" customHeight="1" x14ac:dyDescent="0.25">
      <c r="A7" s="28" t="s">
        <v>200</v>
      </c>
      <c r="B7" s="72">
        <v>210.8343275064023</v>
      </c>
      <c r="C7" s="72">
        <v>228.5138955089825</v>
      </c>
      <c r="D7" s="72">
        <v>210.06411640134613</v>
      </c>
      <c r="E7" s="72">
        <v>214.73484487288621</v>
      </c>
      <c r="F7" s="72">
        <v>227.630533611684</v>
      </c>
      <c r="G7" s="72">
        <v>218.46649414748975</v>
      </c>
      <c r="H7" s="72">
        <v>224.7883819692035</v>
      </c>
      <c r="I7" s="72">
        <v>214.23228457824882</v>
      </c>
      <c r="J7" s="72">
        <v>214.97674780168126</v>
      </c>
      <c r="K7" s="72">
        <v>211.74428972500095</v>
      </c>
      <c r="L7" s="72">
        <v>180.48804337441473</v>
      </c>
      <c r="M7" s="72">
        <v>160.78310045858416</v>
      </c>
      <c r="N7" s="72">
        <v>180.14947453902752</v>
      </c>
      <c r="O7" s="72">
        <v>169.19025031049978</v>
      </c>
      <c r="P7" s="72">
        <v>142.72858507690836</v>
      </c>
      <c r="Q7" s="72">
        <v>165.0949555746632</v>
      </c>
      <c r="R7" s="72">
        <v>165.04596828126498</v>
      </c>
      <c r="S7" s="72">
        <v>148.9505971147417</v>
      </c>
      <c r="T7" s="72">
        <v>137.03492882392302</v>
      </c>
      <c r="U7" s="72">
        <v>106.64988057705175</v>
      </c>
      <c r="V7" s="72">
        <v>127.72569504155928</v>
      </c>
      <c r="W7" s="72">
        <v>125.15541224801777</v>
      </c>
      <c r="X7" s="72">
        <v>120.32457724276296</v>
      </c>
      <c r="Y7" s="72">
        <v>126.96275437087989</v>
      </c>
      <c r="DA7" s="89" t="s">
        <v>366</v>
      </c>
    </row>
    <row r="8" spans="1:105" ht="12" customHeight="1" x14ac:dyDescent="0.25">
      <c r="A8" s="28" t="s">
        <v>189</v>
      </c>
      <c r="B8" s="72">
        <v>145.07888783239247</v>
      </c>
      <c r="C8" s="72">
        <v>160.36824031592613</v>
      </c>
      <c r="D8" s="72">
        <v>161.77839625279748</v>
      </c>
      <c r="E8" s="72">
        <v>174.26084625546912</v>
      </c>
      <c r="F8" s="72">
        <v>189.45969630641386</v>
      </c>
      <c r="G8" s="72">
        <v>189.38590400267645</v>
      </c>
      <c r="H8" s="72">
        <v>174.33899860223784</v>
      </c>
      <c r="I8" s="72">
        <v>172.99224655607171</v>
      </c>
      <c r="J8" s="72">
        <v>184.61431158238651</v>
      </c>
      <c r="K8" s="72">
        <v>181.43594626202247</v>
      </c>
      <c r="L8" s="72">
        <v>210.99682304702577</v>
      </c>
      <c r="M8" s="72">
        <v>196.16842457246577</v>
      </c>
      <c r="N8" s="72">
        <v>181.80493119757747</v>
      </c>
      <c r="O8" s="72">
        <v>191.71550872635854</v>
      </c>
      <c r="P8" s="72">
        <v>180.67569037008471</v>
      </c>
      <c r="Q8" s="72">
        <v>201.46604619102573</v>
      </c>
      <c r="R8" s="72">
        <v>215.13626304963248</v>
      </c>
      <c r="S8" s="72">
        <v>245.59248101643885</v>
      </c>
      <c r="T8" s="72">
        <v>221.43900342020888</v>
      </c>
      <c r="U8" s="72">
        <v>218.46355458883966</v>
      </c>
      <c r="V8" s="72">
        <v>234.86596008053701</v>
      </c>
      <c r="W8" s="72">
        <v>217.76570667168664</v>
      </c>
      <c r="X8" s="72">
        <v>193.76869881302804</v>
      </c>
      <c r="Y8" s="72">
        <v>187.96998698054097</v>
      </c>
      <c r="DA8" s="89" t="s">
        <v>367</v>
      </c>
    </row>
    <row r="9" spans="1:105" ht="12" customHeight="1" x14ac:dyDescent="0.25">
      <c r="A9" s="28" t="s">
        <v>202</v>
      </c>
      <c r="B9" s="72">
        <v>14.757122152068227</v>
      </c>
      <c r="C9" s="72">
        <v>15.96187804283395</v>
      </c>
      <c r="D9" s="72">
        <v>14.71488387136057</v>
      </c>
      <c r="E9" s="72">
        <v>15.031292771718325</v>
      </c>
      <c r="F9" s="72">
        <v>16.037606045604019</v>
      </c>
      <c r="G9" s="72">
        <v>15.337771942427155</v>
      </c>
      <c r="H9" s="72">
        <v>15.361374619351922</v>
      </c>
      <c r="I9" s="72">
        <v>13.693243272677941</v>
      </c>
      <c r="J9" s="72">
        <v>15.028848707012729</v>
      </c>
      <c r="K9" s="72">
        <v>16.680312977884153</v>
      </c>
      <c r="L9" s="72">
        <v>17.230018152288139</v>
      </c>
      <c r="M9" s="72">
        <v>13.317922996082917</v>
      </c>
      <c r="N9" s="72">
        <v>16.953267411865852</v>
      </c>
      <c r="O9" s="72">
        <v>18.77156300754751</v>
      </c>
      <c r="P9" s="72">
        <v>20.377371739753503</v>
      </c>
      <c r="Q9" s="72">
        <v>21.606749785038687</v>
      </c>
      <c r="R9" s="72">
        <v>24.608670106047544</v>
      </c>
      <c r="S9" s="72">
        <v>21.961378618515308</v>
      </c>
      <c r="T9" s="72">
        <v>22.870177701347071</v>
      </c>
      <c r="U9" s="72">
        <v>14.578876468902257</v>
      </c>
      <c r="V9" s="72">
        <v>14.344727792384257</v>
      </c>
      <c r="W9" s="72">
        <v>14.927457724276296</v>
      </c>
      <c r="X9" s="72">
        <v>20.646789911149334</v>
      </c>
      <c r="Y9" s="72">
        <v>26.633371548676791</v>
      </c>
      <c r="DA9" s="89" t="s">
        <v>368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369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370</v>
      </c>
    </row>
    <row r="12" spans="1:105" ht="12" customHeight="1" x14ac:dyDescent="0.25">
      <c r="A12" s="28" t="s">
        <v>95</v>
      </c>
      <c r="B12" s="72">
        <v>1.8609635785549573E-2</v>
      </c>
      <c r="C12" s="72">
        <v>2.3555771432762648E-2</v>
      </c>
      <c r="D12" s="72">
        <v>2.8546232775010935E-2</v>
      </c>
      <c r="E12" s="72">
        <v>4.3506134633480527E-2</v>
      </c>
      <c r="F12" s="72">
        <v>4.911866390368344E-2</v>
      </c>
      <c r="G12" s="72">
        <v>5.7358238096465591E-2</v>
      </c>
      <c r="H12" s="72">
        <v>6.6447558430210996E-2</v>
      </c>
      <c r="I12" s="72">
        <v>8.1301860504376836E-2</v>
      </c>
      <c r="J12" s="72">
        <v>0.1333722676815367</v>
      </c>
      <c r="K12" s="72">
        <v>0.18665400752625239</v>
      </c>
      <c r="L12" s="72">
        <v>0.23832639934716318</v>
      </c>
      <c r="M12" s="72">
        <v>0.29495394161210525</v>
      </c>
      <c r="N12" s="72">
        <v>0.39133714700960748</v>
      </c>
      <c r="O12" s="72">
        <v>0.467735882063262</v>
      </c>
      <c r="P12" s="72">
        <v>0.61384578493205555</v>
      </c>
      <c r="Q12" s="72">
        <v>0.82497517159933065</v>
      </c>
      <c r="R12" s="72">
        <v>1.032238633080214</v>
      </c>
      <c r="S12" s="72">
        <v>1.3122227563124516</v>
      </c>
      <c r="T12" s="72">
        <v>1.6156962866841225</v>
      </c>
      <c r="U12" s="72">
        <v>1.8725377327895367</v>
      </c>
      <c r="V12" s="72">
        <v>2.0842198691141416</v>
      </c>
      <c r="W12" s="72">
        <v>2.3006240024249434</v>
      </c>
      <c r="X12" s="72">
        <v>2.5110288986219951</v>
      </c>
      <c r="Y12" s="72">
        <v>2.7135411375152305</v>
      </c>
      <c r="DA12" s="89" t="s">
        <v>371</v>
      </c>
    </row>
    <row r="13" spans="1:105" ht="12" customHeight="1" x14ac:dyDescent="0.25">
      <c r="A13" s="73" t="s">
        <v>94</v>
      </c>
      <c r="B13" s="74">
        <v>11.762673656913758</v>
      </c>
      <c r="C13" s="74">
        <v>12.342539607198539</v>
      </c>
      <c r="D13" s="74">
        <v>11.22356131762907</v>
      </c>
      <c r="E13" s="74">
        <v>11.14715871840677</v>
      </c>
      <c r="F13" s="74">
        <v>12.440960173053348</v>
      </c>
      <c r="G13" s="74">
        <v>13.127790728985973</v>
      </c>
      <c r="H13" s="74">
        <v>10.398257094085766</v>
      </c>
      <c r="I13" s="74">
        <v>11.219867779663121</v>
      </c>
      <c r="J13" s="74">
        <v>4.3680553228776304</v>
      </c>
      <c r="K13" s="74">
        <v>15.292945571099722</v>
      </c>
      <c r="L13" s="74">
        <v>8.4277973897116976</v>
      </c>
      <c r="M13" s="74">
        <v>7.6958197495662448</v>
      </c>
      <c r="N13" s="74">
        <v>10.372291793728499</v>
      </c>
      <c r="O13" s="74">
        <v>12.337919051589802</v>
      </c>
      <c r="P13" s="74">
        <v>11.145177972039175</v>
      </c>
      <c r="Q13" s="74">
        <v>14.442648748638632</v>
      </c>
      <c r="R13" s="74">
        <v>12.482563069594411</v>
      </c>
      <c r="S13" s="74">
        <v>13.048151960593335</v>
      </c>
      <c r="T13" s="74">
        <v>8.1805746998692346</v>
      </c>
      <c r="U13" s="74">
        <v>6.3002013666389178</v>
      </c>
      <c r="V13" s="74">
        <v>11.155188051613649</v>
      </c>
      <c r="W13" s="74">
        <v>9.7951818287632886</v>
      </c>
      <c r="X13" s="74">
        <v>10.943291301156945</v>
      </c>
      <c r="Y13" s="74">
        <v>10.644080070185346</v>
      </c>
      <c r="DA13" s="90" t="s">
        <v>372</v>
      </c>
    </row>
    <row r="14" spans="1:105" ht="12" customHeight="1" x14ac:dyDescent="0.25">
      <c r="A14" s="75" t="s">
        <v>97</v>
      </c>
      <c r="B14" s="76">
        <v>4.4363779281606037</v>
      </c>
      <c r="C14" s="76">
        <v>4.7841613364151589</v>
      </c>
      <c r="D14" s="76">
        <v>4.5241735278268083</v>
      </c>
      <c r="E14" s="76">
        <v>4.569553076488627</v>
      </c>
      <c r="F14" s="76">
        <v>5.0215820371322231</v>
      </c>
      <c r="G14" s="76">
        <v>4.8725902133450516</v>
      </c>
      <c r="H14" s="76">
        <v>4.654409538291608</v>
      </c>
      <c r="I14" s="76">
        <v>4.5948957106612864</v>
      </c>
      <c r="J14" s="76">
        <v>4.7686766687375002</v>
      </c>
      <c r="K14" s="76">
        <v>4.6787205907015306</v>
      </c>
      <c r="L14" s="76">
        <v>4.674357816344278</v>
      </c>
      <c r="M14" s="76">
        <v>4.304189395138236</v>
      </c>
      <c r="N14" s="76">
        <v>4.3436861100725963</v>
      </c>
      <c r="O14" s="76">
        <v>4.4480735751964202</v>
      </c>
      <c r="P14" s="76">
        <v>4.0791644720700093</v>
      </c>
      <c r="Q14" s="76">
        <v>4.5835135400676155</v>
      </c>
      <c r="R14" s="76">
        <v>4.8488638921576594</v>
      </c>
      <c r="S14" s="76">
        <v>5.0889353411470015</v>
      </c>
      <c r="T14" s="76">
        <v>4.7763580772713166</v>
      </c>
      <c r="U14" s="76">
        <v>4.4729731632974188</v>
      </c>
      <c r="V14" s="76">
        <v>4.9709985678358466</v>
      </c>
      <c r="W14" s="76">
        <v>4.7712285834705632</v>
      </c>
      <c r="X14" s="76">
        <v>4.5024454755735777</v>
      </c>
      <c r="Y14" s="76">
        <v>4.5144636369539084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0.61758269501250174</v>
      </c>
      <c r="C15" s="69">
        <f t="shared" si="6"/>
        <v>0.6399918232059727</v>
      </c>
      <c r="D15" s="69">
        <f t="shared" si="6"/>
        <v>0.70373372294465719</v>
      </c>
      <c r="E15" s="69">
        <f t="shared" si="6"/>
        <v>1.5416553495067538</v>
      </c>
      <c r="F15" s="69">
        <f t="shared" si="6"/>
        <v>0.61638429677813866</v>
      </c>
      <c r="G15" s="69">
        <f t="shared" si="6"/>
        <v>0.73542370403152968</v>
      </c>
      <c r="H15" s="69">
        <f t="shared" si="6"/>
        <v>1.307254293537893</v>
      </c>
      <c r="I15" s="69">
        <f t="shared" si="6"/>
        <v>0.74493204131286661</v>
      </c>
      <c r="J15" s="69">
        <f t="shared" si="6"/>
        <v>0.75996599979828361</v>
      </c>
      <c r="K15" s="69">
        <f t="shared" si="6"/>
        <v>0.81614040634030072</v>
      </c>
      <c r="L15" s="69">
        <f t="shared" si="6"/>
        <v>1.0757619184102412</v>
      </c>
      <c r="M15" s="69">
        <f t="shared" si="6"/>
        <v>1.1732588134135857</v>
      </c>
      <c r="N15" s="69">
        <f t="shared" si="6"/>
        <v>1.3238989204165474</v>
      </c>
      <c r="O15" s="69">
        <f t="shared" si="6"/>
        <v>1.4603515811598358</v>
      </c>
      <c r="P15" s="69">
        <f t="shared" si="6"/>
        <v>1.5583739371357603</v>
      </c>
      <c r="Q15" s="69">
        <f t="shared" si="6"/>
        <v>1.7374844750167202</v>
      </c>
      <c r="R15" s="69">
        <f t="shared" si="6"/>
        <v>1.7718782841310792</v>
      </c>
      <c r="S15" s="69">
        <f t="shared" si="6"/>
        <v>1.590618133180471</v>
      </c>
      <c r="T15" s="69">
        <f t="shared" si="6"/>
        <v>1.9074710996465065</v>
      </c>
      <c r="U15" s="69">
        <f t="shared" si="6"/>
        <v>2.0973297028757036</v>
      </c>
      <c r="V15" s="69">
        <f t="shared" si="6"/>
        <v>2.2944014521830502</v>
      </c>
      <c r="W15" s="69">
        <f t="shared" si="6"/>
        <v>2.3535635807776814</v>
      </c>
      <c r="X15" s="69">
        <f t="shared" si="6"/>
        <v>2.3004203687780631</v>
      </c>
      <c r="Y15" s="69">
        <f t="shared" si="6"/>
        <v>2.446522403745103</v>
      </c>
      <c r="DA15" s="88" t="s">
        <v>247</v>
      </c>
    </row>
    <row r="16" spans="1:105" ht="12" customHeight="1" x14ac:dyDescent="0.25">
      <c r="A16" s="28" t="s">
        <v>91</v>
      </c>
      <c r="B16" s="72">
        <v>0.61758269501250174</v>
      </c>
      <c r="C16" s="72">
        <v>0.6399918232059727</v>
      </c>
      <c r="D16" s="72">
        <v>0.70373372294465719</v>
      </c>
      <c r="E16" s="72">
        <v>1.5416553495067538</v>
      </c>
      <c r="F16" s="72">
        <v>0.61638429677813866</v>
      </c>
      <c r="G16" s="72">
        <v>0.73542370403152968</v>
      </c>
      <c r="H16" s="72">
        <v>1.307254293537893</v>
      </c>
      <c r="I16" s="72">
        <v>0.74493204131286661</v>
      </c>
      <c r="J16" s="72">
        <v>0.75996599979828361</v>
      </c>
      <c r="K16" s="72">
        <v>0.81614040634030072</v>
      </c>
      <c r="L16" s="72">
        <v>1.0757619184102412</v>
      </c>
      <c r="M16" s="72">
        <v>1.1732588134135857</v>
      </c>
      <c r="N16" s="72">
        <v>1.3238989204165474</v>
      </c>
      <c r="O16" s="72">
        <v>1.4603515811598358</v>
      </c>
      <c r="P16" s="72">
        <v>1.5583739371357603</v>
      </c>
      <c r="Q16" s="72">
        <v>1.7374844750167202</v>
      </c>
      <c r="R16" s="72">
        <v>1.7718782841310792</v>
      </c>
      <c r="S16" s="72">
        <v>1.590618133180471</v>
      </c>
      <c r="T16" s="72">
        <v>1.9074710996465065</v>
      </c>
      <c r="U16" s="72">
        <v>2.0973297028757036</v>
      </c>
      <c r="V16" s="72">
        <v>2.2944014521830502</v>
      </c>
      <c r="W16" s="72">
        <v>2.3535635807776814</v>
      </c>
      <c r="X16" s="72">
        <v>2.3004203687780631</v>
      </c>
      <c r="Y16" s="72">
        <v>2.446522403745103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28.26689997211011</v>
      </c>
      <c r="C17" s="69">
        <f t="shared" si="7"/>
        <v>27.485680496628387</v>
      </c>
      <c r="D17" s="69">
        <f t="shared" si="7"/>
        <v>28.239365269612541</v>
      </c>
      <c r="E17" s="69">
        <f t="shared" si="7"/>
        <v>28.202793625135346</v>
      </c>
      <c r="F17" s="69">
        <f t="shared" si="7"/>
        <v>28.260532992468654</v>
      </c>
      <c r="G17" s="69">
        <f t="shared" si="7"/>
        <v>27.559439835608234</v>
      </c>
      <c r="H17" s="69">
        <f t="shared" si="7"/>
        <v>27.503348695535148</v>
      </c>
      <c r="I17" s="69">
        <f t="shared" si="7"/>
        <v>27.226733170007154</v>
      </c>
      <c r="J17" s="69">
        <f t="shared" si="7"/>
        <v>27.637152860327202</v>
      </c>
      <c r="K17" s="69">
        <f t="shared" si="7"/>
        <v>25.126722503878788</v>
      </c>
      <c r="L17" s="69">
        <f t="shared" si="7"/>
        <v>27.424153232284397</v>
      </c>
      <c r="M17" s="69">
        <f t="shared" si="7"/>
        <v>30.023912228002231</v>
      </c>
      <c r="N17" s="69">
        <f t="shared" si="7"/>
        <v>27.274513447311318</v>
      </c>
      <c r="O17" s="69">
        <f t="shared" si="7"/>
        <v>31.442486610797349</v>
      </c>
      <c r="P17" s="69">
        <f t="shared" si="7"/>
        <v>36.439929436085009</v>
      </c>
      <c r="Q17" s="69">
        <f t="shared" si="7"/>
        <v>29.876715053476101</v>
      </c>
      <c r="R17" s="69">
        <f t="shared" ref="R17:V17" si="8">SUM(R18:R26)</f>
        <v>29.852302246347865</v>
      </c>
      <c r="S17" s="69">
        <f t="shared" si="8"/>
        <v>27.11007710245044</v>
      </c>
      <c r="T17" s="69">
        <f t="shared" si="8"/>
        <v>30.802804093935091</v>
      </c>
      <c r="U17" s="69">
        <f t="shared" si="8"/>
        <v>36.078198209774897</v>
      </c>
      <c r="V17" s="69">
        <f t="shared" si="8"/>
        <v>28.885289138445522</v>
      </c>
      <c r="W17" s="69">
        <f t="shared" ref="W17:Y17" si="9">SUM(W18:W26)</f>
        <v>31.418551041842083</v>
      </c>
      <c r="X17" s="69">
        <f t="shared" si="9"/>
        <v>29.910230598390648</v>
      </c>
      <c r="Y17" s="69">
        <f t="shared" si="9"/>
        <v>27.54913926509148</v>
      </c>
      <c r="DA17" s="88" t="s">
        <v>248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0.26494833757287667</v>
      </c>
      <c r="C19" s="72">
        <v>0.20890467505965937</v>
      </c>
      <c r="D19" s="72">
        <v>0.1054323139687145</v>
      </c>
      <c r="E19" s="72">
        <v>5.7116433552049178E-2</v>
      </c>
      <c r="F19" s="72">
        <v>0.11226262974816482</v>
      </c>
      <c r="G19" s="72">
        <v>0.16907764061077282</v>
      </c>
      <c r="H19" s="72">
        <v>0.16911048289418268</v>
      </c>
      <c r="I19" s="72">
        <v>5.7345542803140193E-2</v>
      </c>
      <c r="J19" s="72">
        <v>5.3044320866400763E-2</v>
      </c>
      <c r="K19" s="72">
        <v>0.11917129618549278</v>
      </c>
      <c r="L19" s="72">
        <v>0.11316518582210759</v>
      </c>
      <c r="M19" s="72">
        <v>2.8565969236648524E-2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376</v>
      </c>
    </row>
    <row r="20" spans="1:105" ht="12" customHeight="1" x14ac:dyDescent="0.25">
      <c r="A20" s="28" t="s">
        <v>200</v>
      </c>
      <c r="B20" s="72">
        <v>10.158277824638054</v>
      </c>
      <c r="C20" s="72">
        <v>10.185932521971946</v>
      </c>
      <c r="D20" s="72">
        <v>10.412065885842157</v>
      </c>
      <c r="E20" s="72">
        <v>10.516401902694243</v>
      </c>
      <c r="F20" s="72">
        <v>10.583567850052805</v>
      </c>
      <c r="G20" s="72">
        <v>10.398424167213564</v>
      </c>
      <c r="H20" s="72">
        <v>11.381007540684644</v>
      </c>
      <c r="I20" s="72">
        <v>11.460062799223246</v>
      </c>
      <c r="J20" s="72">
        <v>11.611214365128738</v>
      </c>
      <c r="K20" s="72">
        <v>11.25270081670142</v>
      </c>
      <c r="L20" s="72">
        <v>10.718663418362473</v>
      </c>
      <c r="M20" s="72">
        <v>11.081731871596444</v>
      </c>
      <c r="N20" s="72">
        <v>11.349837584790292</v>
      </c>
      <c r="O20" s="72">
        <v>10.881030858889842</v>
      </c>
      <c r="P20" s="72">
        <v>10.348285086462214</v>
      </c>
      <c r="Q20" s="72">
        <v>10.532301519059901</v>
      </c>
      <c r="R20" s="72">
        <v>10.455837393713574</v>
      </c>
      <c r="S20" s="72">
        <v>7.5486290245533567</v>
      </c>
      <c r="T20" s="72">
        <v>9.0088372981752176</v>
      </c>
      <c r="U20" s="72">
        <v>9.4319766886404892</v>
      </c>
      <c r="V20" s="72">
        <v>7.3872886213814839</v>
      </c>
      <c r="W20" s="72">
        <v>8.7794974682334956</v>
      </c>
      <c r="X20" s="72">
        <v>8.781527658354829</v>
      </c>
      <c r="Y20" s="72">
        <v>7.3507451991974779</v>
      </c>
      <c r="DA20" s="89" t="s">
        <v>377</v>
      </c>
    </row>
    <row r="21" spans="1:105" ht="12" customHeight="1" x14ac:dyDescent="0.25">
      <c r="A21" s="28" t="s">
        <v>189</v>
      </c>
      <c r="B21" s="72">
        <v>8.7604667048421003</v>
      </c>
      <c r="C21" s="72">
        <v>8.9588199222049738</v>
      </c>
      <c r="D21" s="72">
        <v>10.04962425210525</v>
      </c>
      <c r="E21" s="72">
        <v>10.695688185623945</v>
      </c>
      <c r="F21" s="72">
        <v>11.039837504041824</v>
      </c>
      <c r="G21" s="72">
        <v>11.297298481987609</v>
      </c>
      <c r="H21" s="72">
        <v>11.062305788350724</v>
      </c>
      <c r="I21" s="72">
        <v>11.316076578951188</v>
      </c>
      <c r="J21" s="72">
        <v>11.952931504370204</v>
      </c>
      <c r="K21" s="72">
        <v>10.226973665794358</v>
      </c>
      <c r="L21" s="72">
        <v>13.080118770113787</v>
      </c>
      <c r="M21" s="72">
        <v>14.572179229960829</v>
      </c>
      <c r="N21" s="72">
        <v>11.679754003530764</v>
      </c>
      <c r="O21" s="72">
        <v>14.309211823942315</v>
      </c>
      <c r="P21" s="72">
        <v>17.496947443997744</v>
      </c>
      <c r="Q21" s="72">
        <v>13.550472391184812</v>
      </c>
      <c r="R21" s="72">
        <v>13.835319065586827</v>
      </c>
      <c r="S21" s="72">
        <v>13.940236094481051</v>
      </c>
      <c r="T21" s="72">
        <v>15.697124410114919</v>
      </c>
      <c r="U21" s="72">
        <v>20.508132618573899</v>
      </c>
      <c r="V21" s="72">
        <v>15.583232620332403</v>
      </c>
      <c r="W21" s="72">
        <v>16.497154670137672</v>
      </c>
      <c r="X21" s="72">
        <v>14.343591034857408</v>
      </c>
      <c r="Y21" s="72">
        <v>13.102644961099712</v>
      </c>
      <c r="DA21" s="89" t="s">
        <v>378</v>
      </c>
    </row>
    <row r="22" spans="1:105" ht="12" customHeight="1" x14ac:dyDescent="0.25">
      <c r="A22" s="28" t="s">
        <v>202</v>
      </c>
      <c r="B22" s="72">
        <v>0.34408163125077434</v>
      </c>
      <c r="C22" s="72">
        <v>0.34431284280662899</v>
      </c>
      <c r="D22" s="72">
        <v>0.35295791711749791</v>
      </c>
      <c r="E22" s="72">
        <v>0.35623947247771165</v>
      </c>
      <c r="F22" s="72">
        <v>0.36084623298583335</v>
      </c>
      <c r="G22" s="72">
        <v>0.35328566720311583</v>
      </c>
      <c r="H22" s="72">
        <v>0.37637258615108438</v>
      </c>
      <c r="I22" s="72">
        <v>0.3544781374682221</v>
      </c>
      <c r="J22" s="72">
        <v>0.39281939272931177</v>
      </c>
      <c r="K22" s="72">
        <v>0.42897335057672681</v>
      </c>
      <c r="L22" s="72">
        <v>0.49517531288812455</v>
      </c>
      <c r="M22" s="72">
        <v>0.5120856023693513</v>
      </c>
      <c r="N22" s="72">
        <v>0.35877042132416165</v>
      </c>
      <c r="O22" s="72">
        <v>0.30049202254705254</v>
      </c>
      <c r="P22" s="72">
        <v>0.76347090856979072</v>
      </c>
      <c r="Q22" s="72">
        <v>0.82093723129836627</v>
      </c>
      <c r="R22" s="72">
        <v>0.64997133849240474</v>
      </c>
      <c r="S22" s="72">
        <v>0.73552593866437344</v>
      </c>
      <c r="T22" s="72">
        <v>1.0632702780166237</v>
      </c>
      <c r="U22" s="72">
        <v>0.86471768415018624</v>
      </c>
      <c r="V22" s="72">
        <v>0.95570213022966277</v>
      </c>
      <c r="W22" s="72">
        <v>1.0328174261966176</v>
      </c>
      <c r="X22" s="72">
        <v>0.96567784465462869</v>
      </c>
      <c r="Y22" s="72">
        <v>1.0751409190790102</v>
      </c>
      <c r="DA22" s="89" t="s">
        <v>379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380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381</v>
      </c>
    </row>
    <row r="25" spans="1:105" ht="12" customHeight="1" x14ac:dyDescent="0.25">
      <c r="A25" s="73" t="s">
        <v>53</v>
      </c>
      <c r="B25" s="74">
        <v>8.73835161310123</v>
      </c>
      <c r="C25" s="74">
        <v>7.7639788062962678</v>
      </c>
      <c r="D25" s="74">
        <v>7.2383734646373963</v>
      </c>
      <c r="E25" s="74">
        <v>6.4467371406756167</v>
      </c>
      <c r="F25" s="74">
        <v>5.9862887670415743</v>
      </c>
      <c r="G25" s="74">
        <v>5.1072180230471718</v>
      </c>
      <c r="H25" s="74">
        <v>4.2181636474115196</v>
      </c>
      <c r="I25" s="74">
        <v>3.6342989163764878</v>
      </c>
      <c r="J25" s="74">
        <v>3.1029816263297123</v>
      </c>
      <c r="K25" s="74">
        <v>2.4122309756526041</v>
      </c>
      <c r="L25" s="74">
        <v>2.1061964952268779</v>
      </c>
      <c r="M25" s="74">
        <v>2.6983951266360373</v>
      </c>
      <c r="N25" s="74">
        <v>2.5217490300994627</v>
      </c>
      <c r="O25" s="74">
        <v>4.3187338486683542</v>
      </c>
      <c r="P25" s="74">
        <v>6.0712088001506999</v>
      </c>
      <c r="Q25" s="74">
        <v>3.063717583472148</v>
      </c>
      <c r="R25" s="74">
        <v>2.8523610349694999</v>
      </c>
      <c r="S25" s="74">
        <v>2.7101916337456378</v>
      </c>
      <c r="T25" s="74">
        <v>2.7939332426240311</v>
      </c>
      <c r="U25" s="74">
        <v>2.9653746577912372</v>
      </c>
      <c r="V25" s="74">
        <v>2.5667183890299166</v>
      </c>
      <c r="W25" s="74">
        <v>2.6195715890541753</v>
      </c>
      <c r="X25" s="74">
        <v>3.2991417131463092</v>
      </c>
      <c r="Y25" s="74">
        <v>3.4098601203670436</v>
      </c>
      <c r="DA25" s="90" t="s">
        <v>382</v>
      </c>
    </row>
    <row r="26" spans="1:105" ht="12" customHeight="1" x14ac:dyDescent="0.25">
      <c r="A26" s="32" t="s">
        <v>52</v>
      </c>
      <c r="B26" s="77">
        <v>7.7386070507308674E-4</v>
      </c>
      <c r="C26" s="77">
        <v>2.3731728288907999E-2</v>
      </c>
      <c r="D26" s="77">
        <v>8.091143594153051E-2</v>
      </c>
      <c r="E26" s="77">
        <v>0.13061049011177989</v>
      </c>
      <c r="F26" s="77">
        <v>0.17773000859845231</v>
      </c>
      <c r="G26" s="77">
        <v>0.23413585554600169</v>
      </c>
      <c r="H26" s="77">
        <v>0.29638865004299231</v>
      </c>
      <c r="I26" s="77">
        <v>0.40447119518486668</v>
      </c>
      <c r="J26" s="77">
        <v>0.52416165090283751</v>
      </c>
      <c r="K26" s="77">
        <v>0.68667239896818566</v>
      </c>
      <c r="L26" s="77">
        <v>0.91083404987102312</v>
      </c>
      <c r="M26" s="77">
        <v>1.1309544282029229</v>
      </c>
      <c r="N26" s="77">
        <v>1.3644024075666381</v>
      </c>
      <c r="O26" s="77">
        <v>1.633018056749785</v>
      </c>
      <c r="P26" s="77">
        <v>1.760017196904557</v>
      </c>
      <c r="Q26" s="77">
        <v>1.909286328460877</v>
      </c>
      <c r="R26" s="77">
        <v>2.058813413585554</v>
      </c>
      <c r="S26" s="77">
        <v>2.175494411006019</v>
      </c>
      <c r="T26" s="77">
        <v>2.2396388650042991</v>
      </c>
      <c r="U26" s="77">
        <v>2.3079965606190882</v>
      </c>
      <c r="V26" s="77">
        <v>2.3923473774720549</v>
      </c>
      <c r="W26" s="77">
        <v>2.4895098882201201</v>
      </c>
      <c r="X26" s="77">
        <v>2.5202923473774721</v>
      </c>
      <c r="Y26" s="77">
        <v>2.6107480653482371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12.457115195273186</v>
      </c>
      <c r="C27" s="69">
        <f t="shared" si="10"/>
        <v>13.515693469237739</v>
      </c>
      <c r="D27" s="69">
        <f t="shared" si="10"/>
        <v>11.872424621141338</v>
      </c>
      <c r="E27" s="69">
        <f t="shared" si="10"/>
        <v>11.049667506613641</v>
      </c>
      <c r="F27" s="69">
        <f t="shared" si="10"/>
        <v>11.936401011851846</v>
      </c>
      <c r="G27" s="69">
        <f t="shared" si="10"/>
        <v>12.387315157316035</v>
      </c>
      <c r="H27" s="69">
        <f t="shared" si="10"/>
        <v>12.59736688376762</v>
      </c>
      <c r="I27" s="69">
        <f t="shared" si="10"/>
        <v>11.894237716203993</v>
      </c>
      <c r="J27" s="69">
        <f t="shared" si="10"/>
        <v>12.991583361937325</v>
      </c>
      <c r="K27" s="69">
        <f t="shared" si="10"/>
        <v>14.100594034864312</v>
      </c>
      <c r="L27" s="69">
        <f t="shared" si="10"/>
        <v>13.043819496753123</v>
      </c>
      <c r="M27" s="69">
        <f t="shared" si="10"/>
        <v>14.867620314355802</v>
      </c>
      <c r="N27" s="69">
        <f t="shared" si="10"/>
        <v>16.755454730041389</v>
      </c>
      <c r="O27" s="69">
        <f t="shared" si="10"/>
        <v>16.283427476445084</v>
      </c>
      <c r="P27" s="69">
        <f t="shared" si="10"/>
        <v>16.874062511546395</v>
      </c>
      <c r="Q27" s="69">
        <f t="shared" si="10"/>
        <v>14.113329434787554</v>
      </c>
      <c r="R27" s="69">
        <f t="shared" ref="R27:V27" si="11">SUM(R28:R32)</f>
        <v>14.248717635015772</v>
      </c>
      <c r="S27" s="69">
        <f t="shared" si="11"/>
        <v>14.555508378442045</v>
      </c>
      <c r="T27" s="69">
        <f t="shared" si="11"/>
        <v>15.103468420922187</v>
      </c>
      <c r="U27" s="69">
        <f t="shared" si="11"/>
        <v>15.552377739204408</v>
      </c>
      <c r="V27" s="69">
        <f t="shared" si="11"/>
        <v>12.239621184099079</v>
      </c>
      <c r="W27" s="69">
        <f t="shared" ref="W27:Y27" si="12">SUM(W28:W32)</f>
        <v>9.6909174819892403</v>
      </c>
      <c r="X27" s="69">
        <f t="shared" si="12"/>
        <v>10.021452432854053</v>
      </c>
      <c r="Y27" s="69">
        <f t="shared" si="12"/>
        <v>9.9202722337099001</v>
      </c>
      <c r="DA27" s="88" t="s">
        <v>249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3.2658234500044894</v>
      </c>
      <c r="C29" s="72">
        <v>3.6118144925532949</v>
      </c>
      <c r="D29" s="72">
        <v>1.3327837328198235</v>
      </c>
      <c r="E29" s="72">
        <v>0.62533209876660711</v>
      </c>
      <c r="F29" s="72">
        <v>1.2233634626213801</v>
      </c>
      <c r="G29" s="72">
        <v>1.8591006109463122</v>
      </c>
      <c r="H29" s="72">
        <v>1.9347765406647548</v>
      </c>
      <c r="I29" s="72">
        <v>0.65874473668007894</v>
      </c>
      <c r="J29" s="72">
        <v>0.69513787243682812</v>
      </c>
      <c r="K29" s="72">
        <v>1.8185660760572429</v>
      </c>
      <c r="L29" s="72">
        <v>1.4733447979363714</v>
      </c>
      <c r="M29" s="72">
        <v>0.6734976593102131</v>
      </c>
      <c r="N29" s="72">
        <v>0.32411388172351197</v>
      </c>
      <c r="O29" s="72">
        <v>0.37245629120091722</v>
      </c>
      <c r="P29" s="72">
        <v>0.46804241903124105</v>
      </c>
      <c r="Q29" s="72">
        <v>0.38234451132129543</v>
      </c>
      <c r="R29" s="72">
        <v>0.38893665806821437</v>
      </c>
      <c r="S29" s="72">
        <v>0.30104136810929594</v>
      </c>
      <c r="T29" s="72">
        <v>0.38344320244578195</v>
      </c>
      <c r="U29" s="72">
        <v>0.53945734212286234</v>
      </c>
      <c r="V29" s="72">
        <v>0.47463456577815993</v>
      </c>
      <c r="W29" s="72">
        <v>0.20215916690551256</v>
      </c>
      <c r="X29" s="72">
        <v>0.2175408426483233</v>
      </c>
      <c r="Y29" s="72">
        <v>0.12744817044043183</v>
      </c>
      <c r="DA29" s="89" t="s">
        <v>385</v>
      </c>
    </row>
    <row r="30" spans="1:105" ht="12" customHeight="1" x14ac:dyDescent="0.25">
      <c r="A30" s="28" t="s">
        <v>189</v>
      </c>
      <c r="B30" s="72">
        <v>2.7958991171076377</v>
      </c>
      <c r="C30" s="72">
        <v>4.0104290138034697</v>
      </c>
      <c r="D30" s="72">
        <v>3.2892623841771389</v>
      </c>
      <c r="E30" s="72">
        <v>3.0319436328536553</v>
      </c>
      <c r="F30" s="72">
        <v>3.1149115893724186</v>
      </c>
      <c r="G30" s="72">
        <v>3.2162816081992274</v>
      </c>
      <c r="H30" s="72">
        <v>3.2769415251465914</v>
      </c>
      <c r="I30" s="72">
        <v>3.4442134083993343</v>
      </c>
      <c r="J30" s="72">
        <v>4.2285436716267943</v>
      </c>
      <c r="K30" s="72">
        <v>4.7591780945391573</v>
      </c>
      <c r="L30" s="72">
        <v>5.2325164803668667</v>
      </c>
      <c r="M30" s="72">
        <v>5.0320531193274096</v>
      </c>
      <c r="N30" s="72">
        <v>6.3208178083500526</v>
      </c>
      <c r="O30" s="72">
        <v>5.3144883920894239</v>
      </c>
      <c r="P30" s="72">
        <v>4.9344129167860871</v>
      </c>
      <c r="Q30" s="72">
        <v>6.3477118563103083</v>
      </c>
      <c r="R30" s="72">
        <v>6.5062338779019777</v>
      </c>
      <c r="S30" s="72">
        <v>8.0204213241616493</v>
      </c>
      <c r="T30" s="72">
        <v>7.3960303811980523</v>
      </c>
      <c r="U30" s="72">
        <v>7.4204882010127058</v>
      </c>
      <c r="V30" s="72">
        <v>7.7483997324925964</v>
      </c>
      <c r="W30" s="72">
        <v>6.3330973856046713</v>
      </c>
      <c r="X30" s="72">
        <v>6.0976843567576555</v>
      </c>
      <c r="Y30" s="72">
        <v>5.9812803541460564</v>
      </c>
      <c r="DA30" s="89" t="s">
        <v>386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387</v>
      </c>
    </row>
    <row r="32" spans="1:105" ht="12" customHeight="1" x14ac:dyDescent="0.25">
      <c r="A32" s="32" t="s">
        <v>53</v>
      </c>
      <c r="B32" s="77">
        <v>6.3953926281610585</v>
      </c>
      <c r="C32" s="77">
        <v>5.8934499628809736</v>
      </c>
      <c r="D32" s="77">
        <v>7.2503785041443756</v>
      </c>
      <c r="E32" s="77">
        <v>7.3923917749933787</v>
      </c>
      <c r="F32" s="77">
        <v>7.5981259598580468</v>
      </c>
      <c r="G32" s="77">
        <v>7.3119329381704956</v>
      </c>
      <c r="H32" s="77">
        <v>7.385648817956274</v>
      </c>
      <c r="I32" s="77">
        <v>7.7912795711245799</v>
      </c>
      <c r="J32" s="77">
        <v>8.0679018178737021</v>
      </c>
      <c r="K32" s="77">
        <v>7.5228498642679114</v>
      </c>
      <c r="L32" s="77">
        <v>6.3379582184498862</v>
      </c>
      <c r="M32" s="77">
        <v>9.1620695357181798</v>
      </c>
      <c r="N32" s="77">
        <v>10.110523039967825</v>
      </c>
      <c r="O32" s="77">
        <v>10.596482793154742</v>
      </c>
      <c r="P32" s="77">
        <v>11.471607175729067</v>
      </c>
      <c r="Q32" s="77">
        <v>7.3832730671559501</v>
      </c>
      <c r="R32" s="77">
        <v>7.3535470990455813</v>
      </c>
      <c r="S32" s="77">
        <v>6.2340456861711013</v>
      </c>
      <c r="T32" s="77">
        <v>7.3239948372783541</v>
      </c>
      <c r="U32" s="77">
        <v>7.5924321960688399</v>
      </c>
      <c r="V32" s="77">
        <v>4.0165868858283229</v>
      </c>
      <c r="W32" s="77">
        <v>3.1556609294790565</v>
      </c>
      <c r="X32" s="77">
        <v>3.7062272334480748</v>
      </c>
      <c r="Y32" s="77">
        <v>3.8115437091234123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221.34350617939484</v>
      </c>
      <c r="C3" s="65">
        <f t="shared" si="0"/>
        <v>240.67381667717572</v>
      </c>
      <c r="D3" s="65">
        <f t="shared" si="0"/>
        <v>232.31359343819406</v>
      </c>
      <c r="E3" s="65">
        <f t="shared" si="0"/>
        <v>244.54612649224629</v>
      </c>
      <c r="F3" s="65">
        <f t="shared" si="0"/>
        <v>262.14269456908846</v>
      </c>
      <c r="G3" s="65">
        <f t="shared" si="0"/>
        <v>260.7954446370195</v>
      </c>
      <c r="H3" s="65">
        <f t="shared" si="0"/>
        <v>258.43618137788587</v>
      </c>
      <c r="I3" s="65">
        <f t="shared" si="0"/>
        <v>252.58863743722083</v>
      </c>
      <c r="J3" s="65">
        <f t="shared" si="0"/>
        <v>259.76172618968485</v>
      </c>
      <c r="K3" s="65">
        <f t="shared" si="0"/>
        <v>268.30193906435898</v>
      </c>
      <c r="L3" s="65">
        <f t="shared" si="0"/>
        <v>269.91614649070124</v>
      </c>
      <c r="M3" s="65">
        <f t="shared" si="0"/>
        <v>255.37091994209749</v>
      </c>
      <c r="N3" s="65">
        <f t="shared" si="0"/>
        <v>267.97414229488396</v>
      </c>
      <c r="O3" s="65">
        <f t="shared" si="0"/>
        <v>280.16462244514946</v>
      </c>
      <c r="P3" s="65">
        <f t="shared" si="0"/>
        <v>266.35307395289607</v>
      </c>
      <c r="Q3" s="65">
        <f t="shared" si="0"/>
        <v>294.72553301024089</v>
      </c>
      <c r="R3" s="65">
        <f t="shared" ref="R3:V3" si="1">SUM(R4,R15,R17,R27)</f>
        <v>311.07755535932409</v>
      </c>
      <c r="S3" s="65">
        <f t="shared" si="1"/>
        <v>325.9860716523936</v>
      </c>
      <c r="T3" s="65">
        <f t="shared" si="1"/>
        <v>310.72488759171375</v>
      </c>
      <c r="U3" s="65">
        <f t="shared" si="1"/>
        <v>294.2625297795845</v>
      </c>
      <c r="V3" s="65">
        <f t="shared" si="1"/>
        <v>322.97094554903066</v>
      </c>
      <c r="W3" s="65">
        <f t="shared" ref="W3:Y3" si="2">SUM(W4,W15,W17,W27)</f>
        <v>314.59303020925898</v>
      </c>
      <c r="X3" s="65">
        <f t="shared" si="2"/>
        <v>304.19321815939202</v>
      </c>
      <c r="Y3" s="65">
        <f t="shared" si="2"/>
        <v>312.59148435495706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194.98612902805067</v>
      </c>
      <c r="C4" s="69">
        <f t="shared" si="3"/>
        <v>214.06206408739939</v>
      </c>
      <c r="D4" s="69">
        <f t="shared" si="3"/>
        <v>205.78080638274966</v>
      </c>
      <c r="E4" s="69">
        <f t="shared" si="3"/>
        <v>216.52014901267714</v>
      </c>
      <c r="F4" s="69">
        <f t="shared" si="3"/>
        <v>235.3098679113543</v>
      </c>
      <c r="G4" s="69">
        <f t="shared" si="3"/>
        <v>233.65009055545741</v>
      </c>
      <c r="H4" s="69">
        <f t="shared" si="3"/>
        <v>229.39403905869796</v>
      </c>
      <c r="I4" s="69">
        <f t="shared" si="3"/>
        <v>225.36243031813106</v>
      </c>
      <c r="J4" s="69">
        <f t="shared" si="3"/>
        <v>231.30554039677025</v>
      </c>
      <c r="K4" s="69">
        <f t="shared" si="3"/>
        <v>240.36280959392434</v>
      </c>
      <c r="L4" s="69">
        <f t="shared" si="3"/>
        <v>240.17313553700129</v>
      </c>
      <c r="M4" s="69">
        <f t="shared" si="3"/>
        <v>221.56467094050154</v>
      </c>
      <c r="N4" s="69">
        <f t="shared" si="3"/>
        <v>233.64348855554357</v>
      </c>
      <c r="O4" s="69">
        <f t="shared" si="3"/>
        <v>242.14164024401148</v>
      </c>
      <c r="P4" s="69">
        <f t="shared" si="3"/>
        <v>223.41428636167524</v>
      </c>
      <c r="Q4" s="69">
        <f t="shared" si="3"/>
        <v>257.61629086239702</v>
      </c>
      <c r="R4" s="69">
        <f t="shared" ref="R4:V4" si="4">SUM(R5:R14)</f>
        <v>273.1589710270498</v>
      </c>
      <c r="S4" s="69">
        <f t="shared" si="4"/>
        <v>289.82692109285375</v>
      </c>
      <c r="T4" s="69">
        <f t="shared" si="4"/>
        <v>269.45452177310841</v>
      </c>
      <c r="U4" s="69">
        <f t="shared" si="4"/>
        <v>247.18869147823614</v>
      </c>
      <c r="V4" s="69">
        <f t="shared" si="4"/>
        <v>282.47090539072212</v>
      </c>
      <c r="W4" s="69">
        <f t="shared" ref="W4:Y4" si="5">SUM(W5:W14)</f>
        <v>273.24991522891071</v>
      </c>
      <c r="X4" s="69">
        <f t="shared" si="5"/>
        <v>263.43501183077666</v>
      </c>
      <c r="Y4" s="69">
        <f t="shared" si="5"/>
        <v>272.55456478674603</v>
      </c>
      <c r="DA4" s="88" t="s">
        <v>391</v>
      </c>
    </row>
    <row r="5" spans="1:105" ht="12" customHeight="1" x14ac:dyDescent="0.25">
      <c r="A5" s="28" t="s">
        <v>51</v>
      </c>
      <c r="B5" s="72">
        <v>0.96356497687644205</v>
      </c>
      <c r="C5" s="72">
        <v>0.77744651556235522</v>
      </c>
      <c r="D5" s="72">
        <v>0.61525367782568741</v>
      </c>
      <c r="E5" s="72">
        <v>0.44673880743530514</v>
      </c>
      <c r="F5" s="72">
        <v>0.41447464078876362</v>
      </c>
      <c r="G5" s="72">
        <v>0.45507735050442816</v>
      </c>
      <c r="H5" s="72">
        <v>0.39033101608535498</v>
      </c>
      <c r="I5" s="72">
        <v>0.32585718307376965</v>
      </c>
      <c r="J5" s="72">
        <v>0.30040555161442017</v>
      </c>
      <c r="K5" s="72">
        <v>0.33680529387633529</v>
      </c>
      <c r="L5" s="72">
        <v>0.40596354595656264</v>
      </c>
      <c r="M5" s="72">
        <v>0.3766474933824524</v>
      </c>
      <c r="N5" s="72">
        <v>0.3189272391764898</v>
      </c>
      <c r="O5" s="72">
        <v>0.46459469119882685</v>
      </c>
      <c r="P5" s="72">
        <v>0.36445385477160386</v>
      </c>
      <c r="Q5" s="72">
        <v>0.45132507189662235</v>
      </c>
      <c r="R5" s="72">
        <v>0.42969916094627081</v>
      </c>
      <c r="S5" s="72">
        <v>0.2790372671593418</v>
      </c>
      <c r="T5" s="72">
        <v>0.17410778891907522</v>
      </c>
      <c r="U5" s="72">
        <v>0.18235743015112194</v>
      </c>
      <c r="V5" s="72">
        <v>0.17392631422462915</v>
      </c>
      <c r="W5" s="72">
        <v>0.16644924586848936</v>
      </c>
      <c r="X5" s="72">
        <v>0.7958256498533659</v>
      </c>
      <c r="Y5" s="72">
        <v>0.18974289412868464</v>
      </c>
      <c r="DA5" s="89" t="s">
        <v>392</v>
      </c>
    </row>
    <row r="6" spans="1:105" ht="12" customHeight="1" x14ac:dyDescent="0.25">
      <c r="A6" s="28" t="s">
        <v>74</v>
      </c>
      <c r="B6" s="72">
        <v>0.94840190557716464</v>
      </c>
      <c r="C6" s="72">
        <v>0.8082951271433354</v>
      </c>
      <c r="D6" s="72">
        <v>0.36685858344196071</v>
      </c>
      <c r="E6" s="72">
        <v>0.2011436893920244</v>
      </c>
      <c r="F6" s="72">
        <v>0.41643153702945063</v>
      </c>
      <c r="G6" s="72">
        <v>0.61265145844190494</v>
      </c>
      <c r="H6" s="72">
        <v>0.57606788199069203</v>
      </c>
      <c r="I6" s="72">
        <v>0.18488750933778914</v>
      </c>
      <c r="J6" s="72">
        <v>0.16938023122909998</v>
      </c>
      <c r="K6" s="72">
        <v>0.15892955506995504</v>
      </c>
      <c r="L6" s="72">
        <v>0.32864772218088467</v>
      </c>
      <c r="M6" s="72">
        <v>2.974906125572235E-2</v>
      </c>
      <c r="N6" s="72">
        <v>6.4592309583125628E-3</v>
      </c>
      <c r="O6" s="72">
        <v>8.4156328714328366E-3</v>
      </c>
      <c r="P6" s="72">
        <v>1.9621092329487722E-2</v>
      </c>
      <c r="Q6" s="72">
        <v>5.8215749901881005E-2</v>
      </c>
      <c r="R6" s="72">
        <v>4.7399972569014071E-2</v>
      </c>
      <c r="S6" s="72">
        <v>3.7364783854508622E-2</v>
      </c>
      <c r="T6" s="72">
        <v>4.7714657196355426E-2</v>
      </c>
      <c r="U6" s="72">
        <v>8.9909233700286417E-2</v>
      </c>
      <c r="V6" s="72">
        <v>6.5727351289866171E-3</v>
      </c>
      <c r="W6" s="72">
        <v>2.0777886934900517E-2</v>
      </c>
      <c r="X6" s="72">
        <v>2.2495520336129574E-2</v>
      </c>
      <c r="Y6" s="72">
        <v>1.372381261010513E-2</v>
      </c>
      <c r="DA6" s="89" t="s">
        <v>393</v>
      </c>
    </row>
    <row r="7" spans="1:105" ht="12" customHeight="1" x14ac:dyDescent="0.25">
      <c r="A7" s="28" t="s">
        <v>200</v>
      </c>
      <c r="B7" s="72">
        <v>98.568507446470477</v>
      </c>
      <c r="C7" s="72">
        <v>107.78002108232951</v>
      </c>
      <c r="D7" s="72">
        <v>99.835024268878129</v>
      </c>
      <c r="E7" s="72">
        <v>102.92422327323831</v>
      </c>
      <c r="F7" s="72">
        <v>110.22609779495613</v>
      </c>
      <c r="G7" s="72">
        <v>107.04715038473917</v>
      </c>
      <c r="H7" s="72">
        <v>112.02710319386608</v>
      </c>
      <c r="I7" s="72">
        <v>108.11624181165209</v>
      </c>
      <c r="J7" s="72">
        <v>109.90441131159959</v>
      </c>
      <c r="K7" s="72">
        <v>109.54572684628518</v>
      </c>
      <c r="L7" s="72">
        <v>94.617874728778517</v>
      </c>
      <c r="M7" s="72">
        <v>85.981854216435323</v>
      </c>
      <c r="N7" s="72">
        <v>99.04434858088112</v>
      </c>
      <c r="O7" s="72">
        <v>95.546364605114405</v>
      </c>
      <c r="P7" s="72">
        <v>81.283046835244377</v>
      </c>
      <c r="Q7" s="72">
        <v>95.141086477628249</v>
      </c>
      <c r="R7" s="72">
        <v>96.509675083684556</v>
      </c>
      <c r="S7" s="72">
        <v>88.399828173340069</v>
      </c>
      <c r="T7" s="72">
        <v>82.867077979590704</v>
      </c>
      <c r="U7" s="72">
        <v>65.768107220748504</v>
      </c>
      <c r="V7" s="72">
        <v>80.943722298354785</v>
      </c>
      <c r="W7" s="72">
        <v>81.546689858935267</v>
      </c>
      <c r="X7" s="72">
        <v>80.448764489409612</v>
      </c>
      <c r="Y7" s="72">
        <v>86.474510845331409</v>
      </c>
      <c r="DA7" s="89" t="s">
        <v>394</v>
      </c>
    </row>
    <row r="8" spans="1:105" ht="12" customHeight="1" x14ac:dyDescent="0.25">
      <c r="A8" s="28" t="s">
        <v>189</v>
      </c>
      <c r="B8" s="72">
        <v>74.795022914096634</v>
      </c>
      <c r="C8" s="72">
        <v>83.495300147973424</v>
      </c>
      <c r="D8" s="72">
        <v>85.247379208410621</v>
      </c>
      <c r="E8" s="72">
        <v>92.870366305499161</v>
      </c>
      <c r="F8" s="72">
        <v>102.03488922089427</v>
      </c>
      <c r="G8" s="72">
        <v>103.03859691673594</v>
      </c>
      <c r="H8" s="72">
        <v>95.813080580753166</v>
      </c>
      <c r="I8" s="72">
        <v>96.178346900090276</v>
      </c>
      <c r="J8" s="72">
        <v>104.03026765928516</v>
      </c>
      <c r="K8" s="72">
        <v>103.85625745039746</v>
      </c>
      <c r="L8" s="72">
        <v>122.58824928789629</v>
      </c>
      <c r="M8" s="72">
        <v>115.75161208962652</v>
      </c>
      <c r="N8" s="72">
        <v>109.62415011473603</v>
      </c>
      <c r="O8" s="72">
        <v>117.90786070324437</v>
      </c>
      <c r="P8" s="72">
        <v>113.10970645518496</v>
      </c>
      <c r="Q8" s="72">
        <v>128.59406729397926</v>
      </c>
      <c r="R8" s="72">
        <v>141.11819345225396</v>
      </c>
      <c r="S8" s="72">
        <v>166.22549591658566</v>
      </c>
      <c r="T8" s="72">
        <v>153.83523033731259</v>
      </c>
      <c r="U8" s="72">
        <v>155.38734065898879</v>
      </c>
      <c r="V8" s="72">
        <v>170.45470120979937</v>
      </c>
      <c r="W8" s="72">
        <v>160.36714560862143</v>
      </c>
      <c r="X8" s="72">
        <v>144.69967243496384</v>
      </c>
      <c r="Y8" s="72">
        <v>142.75075907488068</v>
      </c>
      <c r="DA8" s="89" t="s">
        <v>395</v>
      </c>
    </row>
    <row r="9" spans="1:105" ht="12" customHeight="1" x14ac:dyDescent="0.25">
      <c r="A9" s="28" t="s">
        <v>202</v>
      </c>
      <c r="B9" s="72">
        <v>6.8943971738232168</v>
      </c>
      <c r="C9" s="72">
        <v>7.5877515498314212</v>
      </c>
      <c r="D9" s="72">
        <v>7.1232320135334515</v>
      </c>
      <c r="E9" s="72">
        <v>7.4266306616158078</v>
      </c>
      <c r="F9" s="72">
        <v>8.1173686584911398</v>
      </c>
      <c r="G9" s="72">
        <v>7.9625550574798192</v>
      </c>
      <c r="H9" s="72">
        <v>8.2204696525488181</v>
      </c>
      <c r="I9" s="72">
        <v>7.5581394405741786</v>
      </c>
      <c r="J9" s="72">
        <v>8.6250105569307642</v>
      </c>
      <c r="K9" s="72">
        <v>9.9305696815042648</v>
      </c>
      <c r="L9" s="72">
        <v>10.64041907049112</v>
      </c>
      <c r="M9" s="72">
        <v>8.5084366691868318</v>
      </c>
      <c r="N9" s="72">
        <v>11.29329902209907</v>
      </c>
      <c r="O9" s="72">
        <v>12.910908800760776</v>
      </c>
      <c r="P9" s="72">
        <v>14.180359296570321</v>
      </c>
      <c r="Q9" s="72">
        <v>15.149952956209571</v>
      </c>
      <c r="R9" s="72">
        <v>17.422752042956123</v>
      </c>
      <c r="S9" s="72">
        <v>15.642315037874132</v>
      </c>
      <c r="T9" s="72">
        <v>16.406483202821079</v>
      </c>
      <c r="U9" s="72">
        <v>10.507964044288629</v>
      </c>
      <c r="V9" s="72">
        <v>10.382966891438461</v>
      </c>
      <c r="W9" s="72">
        <v>11.040094283956076</v>
      </c>
      <c r="X9" s="72">
        <v>15.734872817591805</v>
      </c>
      <c r="Y9" s="72">
        <v>20.764187083690807</v>
      </c>
      <c r="DA9" s="89" t="s">
        <v>396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397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398</v>
      </c>
    </row>
    <row r="12" spans="1:105" ht="12" customHeight="1" x14ac:dyDescent="0.25">
      <c r="A12" s="28" t="s">
        <v>95</v>
      </c>
      <c r="B12" s="72">
        <v>2.880201166206978E-2</v>
      </c>
      <c r="C12" s="72">
        <v>3.7141326032934616E-2</v>
      </c>
      <c r="D12" s="72">
        <v>4.6860936128407332E-2</v>
      </c>
      <c r="E12" s="72">
        <v>7.4116624745260401E-2</v>
      </c>
      <c r="F12" s="72">
        <v>8.6263977747191578E-2</v>
      </c>
      <c r="G12" s="72">
        <v>0.104477756583138</v>
      </c>
      <c r="H12" s="72">
        <v>0.12603483272083865</v>
      </c>
      <c r="I12" s="72">
        <v>0.16152542026362018</v>
      </c>
      <c r="J12" s="72">
        <v>0.27774028143906032</v>
      </c>
      <c r="K12" s="72">
        <v>0.40531264897079244</v>
      </c>
      <c r="L12" s="72">
        <v>0.53806844577880542</v>
      </c>
      <c r="M12" s="72">
        <v>0.69099865356395385</v>
      </c>
      <c r="N12" s="72">
        <v>0.95513766291674407</v>
      </c>
      <c r="O12" s="72">
        <v>1.1931873008078875</v>
      </c>
      <c r="P12" s="72">
        <v>1.6357718382424595</v>
      </c>
      <c r="Q12" s="72">
        <v>2.2896355327343265</v>
      </c>
      <c r="R12" s="72">
        <v>2.9619892779641352</v>
      </c>
      <c r="S12" s="72">
        <v>3.8722399532170089</v>
      </c>
      <c r="T12" s="72">
        <v>4.8702964586531667</v>
      </c>
      <c r="U12" s="72">
        <v>5.7261920750079369</v>
      </c>
      <c r="V12" s="72">
        <v>6.4335749851932515</v>
      </c>
      <c r="W12" s="72">
        <v>7.1749146301119628</v>
      </c>
      <c r="X12" s="72">
        <v>7.9205731806512256</v>
      </c>
      <c r="Y12" s="72">
        <v>8.6401103550560716</v>
      </c>
      <c r="DA12" s="89" t="s">
        <v>399</v>
      </c>
    </row>
    <row r="13" spans="1:105" ht="12" customHeight="1" x14ac:dyDescent="0.25">
      <c r="A13" s="73" t="s">
        <v>94</v>
      </c>
      <c r="B13" s="74">
        <v>8.3510546713840856</v>
      </c>
      <c r="C13" s="74">
        <v>8.7919470021112751</v>
      </c>
      <c r="D13" s="74">
        <v>8.0220241667045933</v>
      </c>
      <c r="E13" s="74">
        <v>8.007376574262608</v>
      </c>
      <c r="F13" s="74">
        <v>8.9927600443151317</v>
      </c>
      <c r="G13" s="74">
        <v>9.5569914176279429</v>
      </c>
      <c r="H13" s="74">
        <v>7.5865423624413824</v>
      </c>
      <c r="I13" s="74">
        <v>8.2425363424780329</v>
      </c>
      <c r="J13" s="74">
        <v>3.2296481359346667</v>
      </c>
      <c r="K13" s="74">
        <v>11.450487527118815</v>
      </c>
      <c r="L13" s="74">
        <v>6.3795549195748249</v>
      </c>
      <c r="M13" s="74">
        <v>5.9211833619125063</v>
      </c>
      <c r="N13" s="74">
        <v>8.0574805947032004</v>
      </c>
      <c r="O13" s="74">
        <v>9.6622349348173842</v>
      </c>
      <c r="P13" s="74">
        <v>8.7421625172620399</v>
      </c>
      <c r="Q13" s="74">
        <v>11.348494239979463</v>
      </c>
      <c r="R13" s="74">
        <v>9.8203981445181192</v>
      </c>
      <c r="S13" s="74">
        <v>10.281704619676045</v>
      </c>
      <c r="T13" s="74">
        <v>6.4772532713440976</v>
      </c>
      <c r="U13" s="74">
        <v>5.0538476520534612</v>
      </c>
      <c r="V13" s="74">
        <v>9.1044423887467723</v>
      </c>
      <c r="W13" s="74">
        <v>8.1626151310120143</v>
      </c>
      <c r="X13" s="74">
        <v>9.3103622623971454</v>
      </c>
      <c r="Y13" s="74">
        <v>9.207067084094362</v>
      </c>
      <c r="DA13" s="90" t="s">
        <v>400</v>
      </c>
    </row>
    <row r="14" spans="1:105" ht="12" customHeight="1" x14ac:dyDescent="0.25">
      <c r="A14" s="75" t="s">
        <v>97</v>
      </c>
      <c r="B14" s="76">
        <v>4.4363779281606037</v>
      </c>
      <c r="C14" s="76">
        <v>4.7841613364151589</v>
      </c>
      <c r="D14" s="76">
        <v>4.5241735278268083</v>
      </c>
      <c r="E14" s="76">
        <v>4.569553076488627</v>
      </c>
      <c r="F14" s="76">
        <v>5.0215820371322231</v>
      </c>
      <c r="G14" s="76">
        <v>4.8725902133450516</v>
      </c>
      <c r="H14" s="76">
        <v>4.654409538291608</v>
      </c>
      <c r="I14" s="76">
        <v>4.5948957106612864</v>
      </c>
      <c r="J14" s="76">
        <v>4.7686766687375002</v>
      </c>
      <c r="K14" s="76">
        <v>4.6787205907015306</v>
      </c>
      <c r="L14" s="76">
        <v>4.674357816344278</v>
      </c>
      <c r="M14" s="76">
        <v>4.304189395138236</v>
      </c>
      <c r="N14" s="76">
        <v>4.3436861100725963</v>
      </c>
      <c r="O14" s="76">
        <v>4.4480735751964202</v>
      </c>
      <c r="P14" s="76">
        <v>4.0791644720700093</v>
      </c>
      <c r="Q14" s="76">
        <v>4.5835135400676155</v>
      </c>
      <c r="R14" s="76">
        <v>4.8488638921576594</v>
      </c>
      <c r="S14" s="76">
        <v>5.0889353411470015</v>
      </c>
      <c r="T14" s="76">
        <v>4.7763580772713166</v>
      </c>
      <c r="U14" s="76">
        <v>4.4729731632974188</v>
      </c>
      <c r="V14" s="76">
        <v>4.9709985678358466</v>
      </c>
      <c r="W14" s="76">
        <v>4.7712285834705632</v>
      </c>
      <c r="X14" s="76">
        <v>4.5024454755735777</v>
      </c>
      <c r="Y14" s="76">
        <v>4.5144636369539084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1.1399547054261421</v>
      </c>
      <c r="C15" s="69">
        <f t="shared" si="6"/>
        <v>1.2355644199057145</v>
      </c>
      <c r="D15" s="69">
        <f t="shared" si="6"/>
        <v>1.4203242126751232</v>
      </c>
      <c r="E15" s="69">
        <f t="shared" si="6"/>
        <v>3.3339525442927043</v>
      </c>
      <c r="F15" s="69">
        <f t="shared" si="6"/>
        <v>1.4074901500326487</v>
      </c>
      <c r="G15" s="69">
        <f t="shared" si="6"/>
        <v>1.7936145682176579</v>
      </c>
      <c r="H15" s="69">
        <f t="shared" si="6"/>
        <v>3.4940141363343837</v>
      </c>
      <c r="I15" s="69">
        <f t="shared" si="6"/>
        <v>2.0829907768280238</v>
      </c>
      <c r="J15" s="69">
        <f t="shared" si="6"/>
        <v>2.1781554940386663</v>
      </c>
      <c r="K15" s="69">
        <f t="shared" si="6"/>
        <v>2.4357566115196865</v>
      </c>
      <c r="L15" s="69">
        <f t="shared" si="6"/>
        <v>3.3633143333929114</v>
      </c>
      <c r="M15" s="69">
        <f t="shared" si="6"/>
        <v>3.8546452387083638</v>
      </c>
      <c r="N15" s="69">
        <f t="shared" si="6"/>
        <v>4.5244260095251283</v>
      </c>
      <c r="O15" s="69">
        <f t="shared" si="6"/>
        <v>5.1744124781502245</v>
      </c>
      <c r="P15" s="69">
        <f t="shared" si="6"/>
        <v>5.7183258199097997</v>
      </c>
      <c r="Q15" s="69">
        <f t="shared" si="6"/>
        <v>6.5746683520577092</v>
      </c>
      <c r="R15" s="69">
        <f t="shared" si="6"/>
        <v>6.8847344090408322</v>
      </c>
      <c r="S15" s="69">
        <f t="shared" si="6"/>
        <v>6.3527395231384212</v>
      </c>
      <c r="T15" s="69">
        <f t="shared" si="6"/>
        <v>7.8462737464258581</v>
      </c>
      <c r="U15" s="69">
        <f t="shared" si="6"/>
        <v>8.81699196475717</v>
      </c>
      <c r="V15" s="69">
        <f t="shared" si="6"/>
        <v>9.7886710081919563</v>
      </c>
      <c r="W15" s="69">
        <f t="shared" si="6"/>
        <v>10.119447343954707</v>
      </c>
      <c r="X15" s="69">
        <f t="shared" si="6"/>
        <v>9.9538293835977623</v>
      </c>
      <c r="Y15" s="69">
        <f t="shared" si="6"/>
        <v>10.660019012782366</v>
      </c>
      <c r="DA15" s="88" t="s">
        <v>402</v>
      </c>
    </row>
    <row r="16" spans="1:105" ht="12" customHeight="1" x14ac:dyDescent="0.25">
      <c r="A16" s="28" t="s">
        <v>91</v>
      </c>
      <c r="B16" s="72">
        <v>1.1399547054261421</v>
      </c>
      <c r="C16" s="72">
        <v>1.2355644199057145</v>
      </c>
      <c r="D16" s="72">
        <v>1.4203242126751232</v>
      </c>
      <c r="E16" s="72">
        <v>3.3339525442927043</v>
      </c>
      <c r="F16" s="72">
        <v>1.4074901500326487</v>
      </c>
      <c r="G16" s="72">
        <v>1.7936145682176579</v>
      </c>
      <c r="H16" s="72">
        <v>3.4940141363343837</v>
      </c>
      <c r="I16" s="72">
        <v>2.0829907768280238</v>
      </c>
      <c r="J16" s="72">
        <v>2.1781554940386663</v>
      </c>
      <c r="K16" s="72">
        <v>2.4357566115196865</v>
      </c>
      <c r="L16" s="72">
        <v>3.3633143333929114</v>
      </c>
      <c r="M16" s="72">
        <v>3.8546452387083638</v>
      </c>
      <c r="N16" s="72">
        <v>4.5244260095251283</v>
      </c>
      <c r="O16" s="72">
        <v>5.1744124781502245</v>
      </c>
      <c r="P16" s="72">
        <v>5.7183258199097997</v>
      </c>
      <c r="Q16" s="72">
        <v>6.5746683520577092</v>
      </c>
      <c r="R16" s="72">
        <v>6.8847344090408322</v>
      </c>
      <c r="S16" s="72">
        <v>6.3527395231384212</v>
      </c>
      <c r="T16" s="72">
        <v>7.8462737464258581</v>
      </c>
      <c r="U16" s="72">
        <v>8.81699196475717</v>
      </c>
      <c r="V16" s="72">
        <v>9.7886710081919563</v>
      </c>
      <c r="W16" s="72">
        <v>10.119447343954707</v>
      </c>
      <c r="X16" s="72">
        <v>9.9538293835977623</v>
      </c>
      <c r="Y16" s="72">
        <v>10.660019012782366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16.653662416765687</v>
      </c>
      <c r="C17" s="69">
        <f t="shared" si="7"/>
        <v>16.217288784858788</v>
      </c>
      <c r="D17" s="69">
        <f t="shared" si="7"/>
        <v>16.731367811784487</v>
      </c>
      <c r="E17" s="69">
        <f t="shared" si="7"/>
        <v>16.772762657612805</v>
      </c>
      <c r="F17" s="69">
        <f t="shared" si="7"/>
        <v>16.909852966544257</v>
      </c>
      <c r="G17" s="69">
        <f t="shared" si="7"/>
        <v>16.578737808362593</v>
      </c>
      <c r="H17" s="69">
        <f t="shared" si="7"/>
        <v>16.605917411511157</v>
      </c>
      <c r="I17" s="69">
        <f t="shared" si="7"/>
        <v>16.558511215951803</v>
      </c>
      <c r="J17" s="69">
        <f t="shared" si="7"/>
        <v>16.962030321956444</v>
      </c>
      <c r="K17" s="69">
        <f t="shared" si="7"/>
        <v>15.573325526946276</v>
      </c>
      <c r="L17" s="69">
        <f t="shared" si="7"/>
        <v>17.280268679002027</v>
      </c>
      <c r="M17" s="69">
        <f t="shared" si="7"/>
        <v>19.246500129195478</v>
      </c>
      <c r="N17" s="69">
        <f t="shared" si="7"/>
        <v>17.747324179503359</v>
      </c>
      <c r="O17" s="69">
        <f t="shared" si="7"/>
        <v>20.972133343424535</v>
      </c>
      <c r="P17" s="69">
        <f t="shared" si="7"/>
        <v>24.798073044338807</v>
      </c>
      <c r="Q17" s="69">
        <f t="shared" si="7"/>
        <v>20.490180200169185</v>
      </c>
      <c r="R17" s="69">
        <f t="shared" ref="R17:V17" si="8">SUM(R18:R26)</f>
        <v>20.877681183483997</v>
      </c>
      <c r="S17" s="69">
        <f t="shared" si="8"/>
        <v>19.612858997836113</v>
      </c>
      <c r="T17" s="69">
        <f t="shared" si="8"/>
        <v>22.601912297220505</v>
      </c>
      <c r="U17" s="69">
        <f t="shared" si="8"/>
        <v>26.990617647812485</v>
      </c>
      <c r="V17" s="69">
        <f t="shared" si="8"/>
        <v>22.159558950118875</v>
      </c>
      <c r="W17" s="69">
        <f t="shared" ref="W17:Y17" si="9">SUM(W18:W26)</f>
        <v>24.395463565537995</v>
      </c>
      <c r="X17" s="69">
        <f t="shared" si="9"/>
        <v>23.587107522127774</v>
      </c>
      <c r="Y17" s="69">
        <f t="shared" si="9"/>
        <v>22.151108513636942</v>
      </c>
      <c r="DA17" s="88" t="s">
        <v>404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0.15909080484666077</v>
      </c>
      <c r="C19" s="72">
        <v>0.12563788403201023</v>
      </c>
      <c r="D19" s="72">
        <v>6.3802726619402145E-2</v>
      </c>
      <c r="E19" s="72">
        <v>3.4633168525617611E-2</v>
      </c>
      <c r="F19" s="72">
        <v>6.8513592735714918E-2</v>
      </c>
      <c r="G19" s="72">
        <v>0.1047873733243545</v>
      </c>
      <c r="H19" s="72">
        <v>0.10663939337115048</v>
      </c>
      <c r="I19" s="72">
        <v>3.6443805153832574E-2</v>
      </c>
      <c r="J19" s="72">
        <v>3.3764932638963123E-2</v>
      </c>
      <c r="K19" s="72">
        <v>7.6165679637740985E-2</v>
      </c>
      <c r="L19" s="72">
        <v>7.2617672734636596E-2</v>
      </c>
      <c r="M19" s="72">
        <v>1.8658207833995272E-2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406</v>
      </c>
    </row>
    <row r="20" spans="1:105" ht="12" customHeight="1" x14ac:dyDescent="0.25">
      <c r="A20" s="28" t="s">
        <v>200</v>
      </c>
      <c r="B20" s="72">
        <v>5.4969513616332479</v>
      </c>
      <c r="C20" s="72">
        <v>5.5326579870093697</v>
      </c>
      <c r="D20" s="72">
        <v>5.6774060464875022</v>
      </c>
      <c r="E20" s="72">
        <v>5.7585023293438278</v>
      </c>
      <c r="F20" s="72">
        <v>5.8224914332985778</v>
      </c>
      <c r="G20" s="72">
        <v>5.7515447356348792</v>
      </c>
      <c r="H20" s="72">
        <v>6.3342492059397149</v>
      </c>
      <c r="I20" s="72">
        <v>6.4173929042032345</v>
      </c>
      <c r="J20" s="72">
        <v>6.5471430272191959</v>
      </c>
      <c r="K20" s="72">
        <v>6.3867154658792931</v>
      </c>
      <c r="L20" s="72">
        <v>6.1205059477492467</v>
      </c>
      <c r="M20" s="72">
        <v>6.3803839490775012</v>
      </c>
      <c r="N20" s="72">
        <v>6.6164518663851313</v>
      </c>
      <c r="O20" s="72">
        <v>6.4150963290070431</v>
      </c>
      <c r="P20" s="72">
        <v>6.1330581438855098</v>
      </c>
      <c r="Q20" s="72">
        <v>6.3527111789712167</v>
      </c>
      <c r="R20" s="72">
        <v>6.4276258583258787</v>
      </c>
      <c r="S20" s="72">
        <v>4.716518781612983</v>
      </c>
      <c r="T20" s="72">
        <v>5.7412230515423763</v>
      </c>
      <c r="U20" s="72">
        <v>6.1398818063200906</v>
      </c>
      <c r="V20" s="72">
        <v>4.9648729762543535</v>
      </c>
      <c r="W20" s="72">
        <v>6.0999763644978904</v>
      </c>
      <c r="X20" s="72">
        <v>6.2978562347027633</v>
      </c>
      <c r="Y20" s="72">
        <v>5.379391367772806</v>
      </c>
      <c r="DA20" s="89" t="s">
        <v>407</v>
      </c>
    </row>
    <row r="21" spans="1:105" ht="12" customHeight="1" x14ac:dyDescent="0.25">
      <c r="A21" s="28" t="s">
        <v>189</v>
      </c>
      <c r="B21" s="72">
        <v>4.9090031710314852</v>
      </c>
      <c r="C21" s="72">
        <v>5.0832758308185895</v>
      </c>
      <c r="D21" s="72">
        <v>5.7904349984457069</v>
      </c>
      <c r="E21" s="72">
        <v>6.2465955215302094</v>
      </c>
      <c r="F21" s="72">
        <v>6.5245752950177769</v>
      </c>
      <c r="G21" s="72">
        <v>6.7526336728586847</v>
      </c>
      <c r="H21" s="72">
        <v>6.7000920963301054</v>
      </c>
      <c r="I21" s="72">
        <v>6.9377048886436983</v>
      </c>
      <c r="J21" s="72">
        <v>7.4312358488998838</v>
      </c>
      <c r="K21" s="72">
        <v>6.4469491603254596</v>
      </c>
      <c r="L21" s="72">
        <v>8.3581051210320059</v>
      </c>
      <c r="M21" s="72">
        <v>9.4511863103413525</v>
      </c>
      <c r="N21" s="72">
        <v>7.7132991320309605</v>
      </c>
      <c r="O21" s="72">
        <v>9.5965381797162248</v>
      </c>
      <c r="P21" s="72">
        <v>11.92979979790419</v>
      </c>
      <c r="Q21" s="72">
        <v>9.3747917369827896</v>
      </c>
      <c r="R21" s="72">
        <v>9.8067234889992143</v>
      </c>
      <c r="S21" s="72">
        <v>10.157763384403074</v>
      </c>
      <c r="T21" s="72">
        <v>11.709500050487009</v>
      </c>
      <c r="U21" s="72">
        <v>15.607530340209129</v>
      </c>
      <c r="V21" s="72">
        <v>12.050321826244254</v>
      </c>
      <c r="W21" s="72">
        <v>12.898122465540023</v>
      </c>
      <c r="X21" s="72">
        <v>11.335089581243318</v>
      </c>
      <c r="Y21" s="72">
        <v>10.511135211234194</v>
      </c>
      <c r="DA21" s="89" t="s">
        <v>408</v>
      </c>
    </row>
    <row r="22" spans="1:105" ht="12" customHeight="1" x14ac:dyDescent="0.25">
      <c r="A22" s="28" t="s">
        <v>202</v>
      </c>
      <c r="B22" s="72">
        <v>0.16849186969035193</v>
      </c>
      <c r="C22" s="72">
        <v>0.17268574858624577</v>
      </c>
      <c r="D22" s="72">
        <v>0.18173589477486321</v>
      </c>
      <c r="E22" s="72">
        <v>0.18847798921462883</v>
      </c>
      <c r="F22" s="72">
        <v>0.19659865330243609</v>
      </c>
      <c r="G22" s="72">
        <v>0.19822026031409534</v>
      </c>
      <c r="H22" s="72">
        <v>0.21828634781246847</v>
      </c>
      <c r="I22" s="72">
        <v>0.21256848773778833</v>
      </c>
      <c r="J22" s="72">
        <v>0.24707849185837297</v>
      </c>
      <c r="K22" s="72">
        <v>0.28081284461002654</v>
      </c>
      <c r="L22" s="72">
        <v>0.33430053825690398</v>
      </c>
      <c r="M22" s="72">
        <v>0.35419309829329049</v>
      </c>
      <c r="N22" s="72">
        <v>0.25509610802637422</v>
      </c>
      <c r="O22" s="72">
        <v>0.21912271334717259</v>
      </c>
      <c r="P22" s="72">
        <v>0.56888804400808357</v>
      </c>
      <c r="Q22" s="72">
        <v>0.62010628800029244</v>
      </c>
      <c r="R22" s="72">
        <v>0.49612275838791431</v>
      </c>
      <c r="S22" s="72">
        <v>0.56845760958274316</v>
      </c>
      <c r="T22" s="72">
        <v>0.83251088204554624</v>
      </c>
      <c r="U22" s="72">
        <v>0.68396391721115146</v>
      </c>
      <c r="V22" s="72">
        <v>0.76455264616841978</v>
      </c>
      <c r="W22" s="72">
        <v>0.83711799992908109</v>
      </c>
      <c r="X22" s="72">
        <v>0.79370664218882203</v>
      </c>
      <c r="Y22" s="72">
        <v>0.89662680814666917</v>
      </c>
      <c r="DA22" s="89" t="s">
        <v>409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410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411</v>
      </c>
    </row>
    <row r="25" spans="1:105" ht="12" customHeight="1" x14ac:dyDescent="0.25">
      <c r="A25" s="73" t="s">
        <v>53</v>
      </c>
      <c r="B25" s="74">
        <v>5.9193513488588687</v>
      </c>
      <c r="C25" s="74">
        <v>5.2792996061236659</v>
      </c>
      <c r="D25" s="74">
        <v>4.9370767095154813</v>
      </c>
      <c r="E25" s="74">
        <v>4.4139431588867408</v>
      </c>
      <c r="F25" s="74">
        <v>4.1199439835912983</v>
      </c>
      <c r="G25" s="74">
        <v>3.5374159106845782</v>
      </c>
      <c r="H25" s="74">
        <v>2.950261718014727</v>
      </c>
      <c r="I25" s="74">
        <v>2.5499299350283793</v>
      </c>
      <c r="J25" s="74">
        <v>2.1786463704371926</v>
      </c>
      <c r="K25" s="74">
        <v>1.6960099775255675</v>
      </c>
      <c r="L25" s="74">
        <v>1.4839053493582099</v>
      </c>
      <c r="M25" s="74">
        <v>1.9111241354464152</v>
      </c>
      <c r="N25" s="74">
        <v>1.7980746654942517</v>
      </c>
      <c r="O25" s="74">
        <v>3.1083580646043028</v>
      </c>
      <c r="P25" s="74">
        <v>4.406309861636462</v>
      </c>
      <c r="Q25" s="74">
        <v>2.2332846677540106</v>
      </c>
      <c r="R25" s="74">
        <v>2.0883956641854318</v>
      </c>
      <c r="S25" s="74">
        <v>1.9946248112312899</v>
      </c>
      <c r="T25" s="74">
        <v>2.0790394481412684</v>
      </c>
      <c r="U25" s="74">
        <v>2.2512450234530115</v>
      </c>
      <c r="V25" s="74">
        <v>1.9874641239797972</v>
      </c>
      <c r="W25" s="74">
        <v>2.0707368473508816</v>
      </c>
      <c r="X25" s="74">
        <v>2.6401627166153969</v>
      </c>
      <c r="Y25" s="74">
        <v>2.7532070611350457</v>
      </c>
      <c r="DA25" s="90" t="s">
        <v>412</v>
      </c>
    </row>
    <row r="26" spans="1:105" ht="12" customHeight="1" x14ac:dyDescent="0.25">
      <c r="A26" s="32" t="s">
        <v>52</v>
      </c>
      <c r="B26" s="77">
        <v>7.7386070507308663E-4</v>
      </c>
      <c r="C26" s="77">
        <v>2.3731728288907995E-2</v>
      </c>
      <c r="D26" s="77">
        <v>8.091143594153051E-2</v>
      </c>
      <c r="E26" s="77">
        <v>0.13061049011177994</v>
      </c>
      <c r="F26" s="77">
        <v>0.17773000859845228</v>
      </c>
      <c r="G26" s="77">
        <v>0.23413585554600172</v>
      </c>
      <c r="H26" s="77">
        <v>0.29638865004299231</v>
      </c>
      <c r="I26" s="77">
        <v>0.40447119518486685</v>
      </c>
      <c r="J26" s="77">
        <v>0.52416165090283695</v>
      </c>
      <c r="K26" s="77">
        <v>0.68667239896818622</v>
      </c>
      <c r="L26" s="77">
        <v>0.91083404987102279</v>
      </c>
      <c r="M26" s="77">
        <v>1.130954428202922</v>
      </c>
      <c r="N26" s="77">
        <v>1.3644024075666383</v>
      </c>
      <c r="O26" s="77">
        <v>1.6330180567497901</v>
      </c>
      <c r="P26" s="77">
        <v>1.7600171969045584</v>
      </c>
      <c r="Q26" s="77">
        <v>1.909286328460877</v>
      </c>
      <c r="R26" s="77">
        <v>2.0588134135855576</v>
      </c>
      <c r="S26" s="77">
        <v>2.1754944110060244</v>
      </c>
      <c r="T26" s="77">
        <v>2.2396388650043026</v>
      </c>
      <c r="U26" s="77">
        <v>2.3079965606190993</v>
      </c>
      <c r="V26" s="77">
        <v>2.3923473774720527</v>
      </c>
      <c r="W26" s="77">
        <v>2.4895098882201148</v>
      </c>
      <c r="X26" s="77">
        <v>2.5202923473774757</v>
      </c>
      <c r="Y26" s="77">
        <v>2.6107480653482251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8.5637600291523448</v>
      </c>
      <c r="C27" s="69">
        <f t="shared" si="10"/>
        <v>9.158899385011809</v>
      </c>
      <c r="D27" s="69">
        <f t="shared" si="10"/>
        <v>8.3810950309847918</v>
      </c>
      <c r="E27" s="69">
        <f t="shared" si="10"/>
        <v>7.9192622776636075</v>
      </c>
      <c r="F27" s="69">
        <f t="shared" si="10"/>
        <v>8.5154835411572272</v>
      </c>
      <c r="G27" s="69">
        <f t="shared" si="10"/>
        <v>8.7730017049817999</v>
      </c>
      <c r="H27" s="69">
        <f t="shared" si="10"/>
        <v>8.9422107713423991</v>
      </c>
      <c r="I27" s="69">
        <f t="shared" si="10"/>
        <v>8.5847051263099559</v>
      </c>
      <c r="J27" s="69">
        <f t="shared" si="10"/>
        <v>9.3159999769194979</v>
      </c>
      <c r="K27" s="69">
        <f t="shared" si="10"/>
        <v>9.9300473319686784</v>
      </c>
      <c r="L27" s="69">
        <f t="shared" si="10"/>
        <v>9.0994279413050236</v>
      </c>
      <c r="M27" s="69">
        <f t="shared" si="10"/>
        <v>10.705103633692083</v>
      </c>
      <c r="N27" s="69">
        <f t="shared" si="10"/>
        <v>12.0589035503119</v>
      </c>
      <c r="O27" s="69">
        <f t="shared" si="10"/>
        <v>11.876436379563209</v>
      </c>
      <c r="P27" s="69">
        <f t="shared" si="10"/>
        <v>12.422388726972223</v>
      </c>
      <c r="Q27" s="69">
        <f t="shared" si="10"/>
        <v>10.044393595617013</v>
      </c>
      <c r="R27" s="69">
        <f t="shared" ref="R27:V27" si="11">SUM(R28:R32)</f>
        <v>10.156168739749436</v>
      </c>
      <c r="S27" s="69">
        <f t="shared" si="11"/>
        <v>10.193552038565318</v>
      </c>
      <c r="T27" s="69">
        <f t="shared" si="11"/>
        <v>10.822179774958965</v>
      </c>
      <c r="U27" s="69">
        <f t="shared" si="11"/>
        <v>11.266228688778684</v>
      </c>
      <c r="V27" s="69">
        <f t="shared" si="11"/>
        <v>8.5518101999977194</v>
      </c>
      <c r="W27" s="69">
        <f t="shared" ref="W27:Y27" si="12">SUM(W28:W32)</f>
        <v>6.8282040708555325</v>
      </c>
      <c r="X27" s="69">
        <f t="shared" si="12"/>
        <v>7.2172694228898449</v>
      </c>
      <c r="Y27" s="69">
        <f t="shared" si="12"/>
        <v>7.2257920417917774</v>
      </c>
      <c r="DA27" s="88" t="s">
        <v>414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2.000706861358938</v>
      </c>
      <c r="C29" s="72">
        <v>2.2133160021743641</v>
      </c>
      <c r="D29" s="72">
        <v>0.81678350466998928</v>
      </c>
      <c r="E29" s="72">
        <v>0.38323092336482922</v>
      </c>
      <c r="F29" s="72">
        <v>0.75074803247426036</v>
      </c>
      <c r="G29" s="72">
        <v>1.1454108920736794</v>
      </c>
      <c r="H29" s="72">
        <v>1.1965304125040026</v>
      </c>
      <c r="I29" s="72">
        <v>0.40802096908782171</v>
      </c>
      <c r="J29" s="72">
        <v>0.43057421628865977</v>
      </c>
      <c r="K29" s="72">
        <v>1.1265215486443496</v>
      </c>
      <c r="L29" s="72">
        <v>0.91270285180143196</v>
      </c>
      <c r="M29" s="72">
        <v>0.41724217914286943</v>
      </c>
      <c r="N29" s="72">
        <v>0.20082892314303871</v>
      </c>
      <c r="O29" s="72">
        <v>0.23086467737570154</v>
      </c>
      <c r="P29" s="72">
        <v>0.29019956428488908</v>
      </c>
      <c r="Q29" s="72">
        <v>0.23709026757218432</v>
      </c>
      <c r="R29" s="72">
        <v>0.24125451154144595</v>
      </c>
      <c r="S29" s="72">
        <v>0.18686081363826421</v>
      </c>
      <c r="T29" s="72">
        <v>0.23831317342640432</v>
      </c>
      <c r="U29" s="72">
        <v>0.33579561672347058</v>
      </c>
      <c r="V29" s="72">
        <v>0.29586523305722234</v>
      </c>
      <c r="W29" s="72">
        <v>0.12611255783858222</v>
      </c>
      <c r="X29" s="72">
        <v>0.13580875840856882</v>
      </c>
      <c r="Y29" s="72">
        <v>7.9596327117624835E-2</v>
      </c>
      <c r="DA29" s="89" t="s">
        <v>416</v>
      </c>
    </row>
    <row r="30" spans="1:105" ht="12" customHeight="1" x14ac:dyDescent="0.25">
      <c r="A30" s="28" t="s">
        <v>189</v>
      </c>
      <c r="B30" s="72">
        <v>1.7101561708665882</v>
      </c>
      <c r="C30" s="72">
        <v>2.4591432371230413</v>
      </c>
      <c r="D30" s="72">
        <v>2.0199214567187873</v>
      </c>
      <c r="E30" s="72">
        <v>1.8648743330876496</v>
      </c>
      <c r="F30" s="72">
        <v>1.9189186616890337</v>
      </c>
      <c r="G30" s="72">
        <v>1.9849468252676417</v>
      </c>
      <c r="H30" s="72">
        <v>2.0262170197839389</v>
      </c>
      <c r="I30" s="72">
        <v>2.1315805663595362</v>
      </c>
      <c r="J30" s="72">
        <v>2.6179963252569798</v>
      </c>
      <c r="K30" s="72">
        <v>2.9477409360971434</v>
      </c>
      <c r="L30" s="72">
        <v>3.2419976924522187</v>
      </c>
      <c r="M30" s="72">
        <v>3.1185555981288173</v>
      </c>
      <c r="N30" s="72">
        <v>3.9183501164937478</v>
      </c>
      <c r="O30" s="72">
        <v>3.2954086144676502</v>
      </c>
      <c r="P30" s="72">
        <v>3.0605405433908413</v>
      </c>
      <c r="Q30" s="72">
        <v>3.9395836830831419</v>
      </c>
      <c r="R30" s="72">
        <v>4.0423913954824178</v>
      </c>
      <c r="S30" s="72">
        <v>4.9915658429564473</v>
      </c>
      <c r="T30" s="72">
        <v>4.6106041286920671</v>
      </c>
      <c r="U30" s="72">
        <v>4.6364485862422216</v>
      </c>
      <c r="V30" s="72">
        <v>4.8573937334354236</v>
      </c>
      <c r="W30" s="72">
        <v>3.9799731914397558</v>
      </c>
      <c r="X30" s="72">
        <v>3.8406983973196613</v>
      </c>
      <c r="Y30" s="72">
        <v>3.7757044797673314</v>
      </c>
      <c r="DA30" s="89" t="s">
        <v>417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418</v>
      </c>
    </row>
    <row r="32" spans="1:105" ht="12" customHeight="1" x14ac:dyDescent="0.25">
      <c r="A32" s="32" t="s">
        <v>53</v>
      </c>
      <c r="B32" s="77">
        <v>4.8528969969268179</v>
      </c>
      <c r="C32" s="77">
        <v>4.4864401457144041</v>
      </c>
      <c r="D32" s="77">
        <v>5.544390069596016</v>
      </c>
      <c r="E32" s="77">
        <v>5.6711570212111289</v>
      </c>
      <c r="F32" s="77">
        <v>5.8458168469939338</v>
      </c>
      <c r="G32" s="77">
        <v>5.6426439876404793</v>
      </c>
      <c r="H32" s="77">
        <v>5.7194633390544576</v>
      </c>
      <c r="I32" s="77">
        <v>6.0451035908625972</v>
      </c>
      <c r="J32" s="77">
        <v>6.2674294353738587</v>
      </c>
      <c r="K32" s="77">
        <v>5.8557848472271852</v>
      </c>
      <c r="L32" s="77">
        <v>4.9447273970513734</v>
      </c>
      <c r="M32" s="77">
        <v>7.1693058564203955</v>
      </c>
      <c r="N32" s="77">
        <v>7.9397245106751138</v>
      </c>
      <c r="O32" s="77">
        <v>8.3501630877198583</v>
      </c>
      <c r="P32" s="77">
        <v>9.0716486192964929</v>
      </c>
      <c r="Q32" s="77">
        <v>5.867719644961686</v>
      </c>
      <c r="R32" s="77">
        <v>5.872522832725573</v>
      </c>
      <c r="S32" s="77">
        <v>5.0151253819706056</v>
      </c>
      <c r="T32" s="77">
        <v>5.9732624728404922</v>
      </c>
      <c r="U32" s="77">
        <v>6.2939844858129916</v>
      </c>
      <c r="V32" s="77">
        <v>3.3985512335050734</v>
      </c>
      <c r="W32" s="77">
        <v>2.7221183215771947</v>
      </c>
      <c r="X32" s="77">
        <v>3.2407622671616148</v>
      </c>
      <c r="Y32" s="77">
        <v>3.3704912349068215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0.51271044517651243</v>
      </c>
      <c r="C3" s="66">
        <f>IF(RES_hh_tes!C3=0,"",RES_hh_tes!C3/RES_hh_fec!C3)</f>
        <v>0.51587521117716384</v>
      </c>
      <c r="D3" s="66">
        <f>IF(RES_hh_tes!D3=0,"",RES_hh_tes!D3/RES_hh_fec!D3)</f>
        <v>0.52219490939608026</v>
      </c>
      <c r="E3" s="66">
        <f>IF(RES_hh_tes!E3=0,"",RES_hh_tes!E3/RES_hh_fec!E3)</f>
        <v>0.52966181043091376</v>
      </c>
      <c r="F3" s="66">
        <f>IF(RES_hh_tes!F3=0,"",RES_hh_tes!F3/RES_hh_fec!F3)</f>
        <v>0.53176355684616927</v>
      </c>
      <c r="G3" s="66">
        <f>IF(RES_hh_tes!G3=0,"",RES_hh_tes!G3/RES_hh_fec!G3)</f>
        <v>0.53892717940949597</v>
      </c>
      <c r="H3" s="66">
        <f>IF(RES_hh_tes!H3=0,"",RES_hh_tes!H3/RES_hh_fec!H3)</f>
        <v>0.54658029373204298</v>
      </c>
      <c r="I3" s="66">
        <f>IF(RES_hh_tes!I3=0,"",RES_hh_tes!I3/RES_hh_fec!I3)</f>
        <v>0.55201405066618592</v>
      </c>
      <c r="J3" s="66">
        <f>IF(RES_hh_tes!J3=0,"",RES_hh_tes!J3/RES_hh_fec!J3)</f>
        <v>0.55730518939229312</v>
      </c>
      <c r="K3" s="66">
        <f>IF(RES_hh_tes!K3=0,"",RES_hh_tes!K3/RES_hh_fec!K3)</f>
        <v>0.56975239932078647</v>
      </c>
      <c r="L3" s="66">
        <f>IF(RES_hh_tes!L3=0,"",RES_hh_tes!L3/RES_hh_fec!L3)</f>
        <v>0.58060907955062213</v>
      </c>
      <c r="M3" s="66">
        <f>IF(RES_hh_tes!M3=0,"",RES_hh_tes!M3/RES_hh_fec!M3)</f>
        <v>0.59494412008781716</v>
      </c>
      <c r="N3" s="66">
        <f>IF(RES_hh_tes!N3=0,"",RES_hh_tes!N3/RES_hh_fec!N3)</f>
        <v>0.60926939342182906</v>
      </c>
      <c r="O3" s="66">
        <f>IF(RES_hh_tes!O3=0,"",RES_hh_tes!O3/RES_hh_fec!O3)</f>
        <v>0.62709547809337485</v>
      </c>
      <c r="P3" s="66">
        <f>IF(RES_hh_tes!P3=0,"",RES_hh_tes!P3/RES_hh_fec!P3)</f>
        <v>0.64178246110226889</v>
      </c>
      <c r="Q3" s="66">
        <f>IF(RES_hh_tes!Q3=0,"",RES_hh_tes!Q3/RES_hh_fec!Q3)</f>
        <v>0.6485268826511742</v>
      </c>
      <c r="R3" s="66">
        <f>IF(RES_hh_tes!R3=0,"",RES_hh_tes!R3/RES_hh_fec!R3)</f>
        <v>0.66230732584145346</v>
      </c>
      <c r="S3" s="66">
        <f>IF(RES_hh_tes!S3=0,"",RES_hh_tes!S3/RES_hh_fec!S3)</f>
        <v>0.67963621901859705</v>
      </c>
      <c r="T3" s="66">
        <f>IF(RES_hh_tes!T3=0,"",RES_hh_tes!T3/RES_hh_fec!T3)</f>
        <v>0.69976699056604996</v>
      </c>
      <c r="U3" s="66">
        <f>IF(RES_hh_tes!U3=0,"",RES_hh_tes!U3/RES_hh_fec!U3)</f>
        <v>0.72398251541462499</v>
      </c>
      <c r="V3" s="66">
        <f>IF(RES_hh_tes!V3=0,"",RES_hh_tes!V3/RES_hh_fec!V3)</f>
        <v>0.73602174346825155</v>
      </c>
      <c r="W3" s="66">
        <f>IF(RES_hh_tes!W3=0,"",RES_hh_tes!W3/RES_hh_fec!W3)</f>
        <v>0.75185250933166248</v>
      </c>
      <c r="X3" s="66">
        <f>IF(RES_hh_tes!X3=0,"",RES_hh_tes!X3/RES_hh_fec!X3)</f>
        <v>0.76819746624122098</v>
      </c>
      <c r="Y3" s="66">
        <f>IF(RES_hh_tes!Y3=0,"",RES_hh_tes!Y3/RES_hh_fec!Y3)</f>
        <v>0.78222977778166358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0.49948940813885406</v>
      </c>
      <c r="C4" s="70">
        <f>IF(RES_hh_tes!C4=0,"",RES_hh_tes!C4/RES_hh_fec!C4)</f>
        <v>0.5038015899435887</v>
      </c>
      <c r="D4" s="70">
        <f>IF(RES_hh_tes!D4=0,"",RES_hh_tes!D4/RES_hh_fec!D4)</f>
        <v>0.50927830691092446</v>
      </c>
      <c r="E4" s="70">
        <f>IF(RES_hh_tes!E4=0,"",RES_hh_tes!E4/RES_hh_fec!E4)</f>
        <v>0.51441171387883033</v>
      </c>
      <c r="F4" s="70">
        <f>IF(RES_hh_tes!F4=0,"",RES_hh_tes!F4/RES_hh_fec!F4)</f>
        <v>0.52041835654442292</v>
      </c>
      <c r="G4" s="70">
        <f>IF(RES_hh_tes!G4=0,"",RES_hh_tes!G4/RES_hh_fec!G4)</f>
        <v>0.52714869389159735</v>
      </c>
      <c r="H4" s="70">
        <f>IF(RES_hh_tes!H4=0,"",RES_hh_tes!H4/RES_hh_fec!H4)</f>
        <v>0.53172371855137834</v>
      </c>
      <c r="I4" s="70">
        <f>IF(RES_hh_tes!I4=0,"",RES_hh_tes!I4/RES_hh_fec!I4)</f>
        <v>0.5395181526789431</v>
      </c>
      <c r="J4" s="70">
        <f>IF(RES_hh_tes!J4=0,"",RES_hh_tes!J4/RES_hh_fec!J4)</f>
        <v>0.54461419950066214</v>
      </c>
      <c r="K4" s="70">
        <f>IF(RES_hh_tes!K4=0,"",RES_hh_tes!K4/RES_hh_fec!K4)</f>
        <v>0.55785944246401376</v>
      </c>
      <c r="L4" s="70">
        <f>IF(RES_hh_tes!L4=0,"",RES_hh_tes!L4/RES_hh_fec!L4)</f>
        <v>0.56732819042848048</v>
      </c>
      <c r="M4" s="70">
        <f>IF(RES_hh_tes!M4=0,"",RES_hh_tes!M4/RES_hh_fec!M4)</f>
        <v>0.5782406555821008</v>
      </c>
      <c r="N4" s="70">
        <f>IF(RES_hh_tes!N4=0,"",RES_hh_tes!N4/RES_hh_fec!N4)</f>
        <v>0.59229003067255104</v>
      </c>
      <c r="O4" s="70">
        <f>IF(RES_hh_tes!O4=0,"",RES_hh_tes!O4/RES_hh_fec!O4)</f>
        <v>0.6090399639602605</v>
      </c>
      <c r="P4" s="70">
        <f>IF(RES_hh_tes!P4=0,"",RES_hh_tes!P4/RES_hh_fec!P4)</f>
        <v>0.62033945394733003</v>
      </c>
      <c r="Q4" s="70">
        <f>IF(RES_hh_tes!Q4=0,"",RES_hh_tes!Q4/RES_hh_fec!Q4)</f>
        <v>0.63029044884967578</v>
      </c>
      <c r="R4" s="70">
        <f>IF(RES_hh_tes!R4=0,"",RES_hh_tes!R4/RES_hh_fec!R4)</f>
        <v>0.64452448978122223</v>
      </c>
      <c r="S4" s="70">
        <f>IF(RES_hh_tes!S4=0,"",RES_hh_tes!S4/RES_hh_fec!S4)</f>
        <v>0.66414401728481565</v>
      </c>
      <c r="T4" s="70">
        <f>IF(RES_hh_tes!T4=0,"",RES_hh_tes!T4/RES_hh_fec!T4)</f>
        <v>0.68005129462869252</v>
      </c>
      <c r="U4" s="70">
        <f>IF(RES_hh_tes!U4=0,"",RES_hh_tes!U4/RES_hh_fec!U4)</f>
        <v>0.70080341949537384</v>
      </c>
      <c r="V4" s="70">
        <f>IF(RES_hh_tes!V4=0,"",RES_hh_tes!V4/RES_hh_fec!V4)</f>
        <v>0.71441636996887525</v>
      </c>
      <c r="W4" s="70">
        <f>IF(RES_hh_tes!W4=0,"",RES_hh_tes!W4/RES_hh_fec!W4)</f>
        <v>0.72874256143646976</v>
      </c>
      <c r="X4" s="70">
        <f>IF(RES_hh_tes!X4=0,"",RES_hh_tes!X4/RES_hh_fec!X4)</f>
        <v>0.7446905038348568</v>
      </c>
      <c r="Y4" s="70">
        <f>IF(RES_hh_tes!Y4=0,"",RES_hh_tes!Y4/RES_hh_fec!Y4)</f>
        <v>0.75772744966183769</v>
      </c>
      <c r="DA4" s="88" t="s">
        <v>291</v>
      </c>
    </row>
    <row r="5" spans="1:105" ht="12" customHeight="1" x14ac:dyDescent="0.25">
      <c r="A5" s="28" t="s">
        <v>51</v>
      </c>
      <c r="B5" s="78">
        <f>IF(RES_hh_tes!B5=0,"",RES_hh_tes!B5/RES_hh_fec!B5)</f>
        <v>0.63383827381634728</v>
      </c>
      <c r="C5" s="78">
        <f>IF(RES_hh_tes!C5=0,"",RES_hh_tes!C5/RES_hh_fec!C5)</f>
        <v>0.63383827381634728</v>
      </c>
      <c r="D5" s="78">
        <f>IF(RES_hh_tes!D5=0,"",RES_hh_tes!D5/RES_hh_fec!D5)</f>
        <v>0.63383827381634728</v>
      </c>
      <c r="E5" s="78">
        <f>IF(RES_hh_tes!E5=0,"",RES_hh_tes!E5/RES_hh_fec!E5)</f>
        <v>0.63383827381634728</v>
      </c>
      <c r="F5" s="78">
        <f>IF(RES_hh_tes!F5=0,"",RES_hh_tes!F5/RES_hh_fec!F5)</f>
        <v>0.63383827381634728</v>
      </c>
      <c r="G5" s="78">
        <f>IF(RES_hh_tes!G5=0,"",RES_hh_tes!G5/RES_hh_fec!G5)</f>
        <v>0.63383827381634728</v>
      </c>
      <c r="H5" s="78">
        <f>IF(RES_hh_tes!H5=0,"",RES_hh_tes!H5/RES_hh_fec!H5)</f>
        <v>0.63383827381634728</v>
      </c>
      <c r="I5" s="78">
        <f>IF(RES_hh_tes!I5=0,"",RES_hh_tes!I5/RES_hh_fec!I5)</f>
        <v>0.63383827381634728</v>
      </c>
      <c r="J5" s="78">
        <f>IF(RES_hh_tes!J5=0,"",RES_hh_tes!J5/RES_hh_fec!J5)</f>
        <v>0.63383827381634728</v>
      </c>
      <c r="K5" s="78">
        <f>IF(RES_hh_tes!K5=0,"",RES_hh_tes!K5/RES_hh_fec!K5)</f>
        <v>0.64959296314789061</v>
      </c>
      <c r="L5" s="78">
        <f>IF(RES_hh_tes!L5=0,"",RES_hh_tes!L5/RES_hh_fec!L5)</f>
        <v>0.67074244061298816</v>
      </c>
      <c r="M5" s="78">
        <f>IF(RES_hh_tes!M5=0,"",RES_hh_tes!M5/RES_hh_fec!M5)</f>
        <v>0.69189864919253219</v>
      </c>
      <c r="N5" s="78">
        <f>IF(RES_hh_tes!N5=0,"",RES_hh_tes!N5/RES_hh_fec!N5)</f>
        <v>0.71233412552766984</v>
      </c>
      <c r="O5" s="78">
        <f>IF(RES_hh_tes!O5=0,"",RES_hh_tes!O5/RES_hh_fec!O5)</f>
        <v>0.7316501365798721</v>
      </c>
      <c r="P5" s="78">
        <f>IF(RES_hh_tes!P5=0,"",RES_hh_tes!P5/RES_hh_fec!P5)</f>
        <v>0.73205497944624398</v>
      </c>
      <c r="Q5" s="78">
        <f>IF(RES_hh_tes!Q5=0,"",RES_hh_tes!Q5/RES_hh_fec!Q5)</f>
        <v>0.73237206448412417</v>
      </c>
      <c r="R5" s="78">
        <f>IF(RES_hh_tes!R5=0,"",RES_hh_tes!R5/RES_hh_fec!R5)</f>
        <v>0.7325419586345836</v>
      </c>
      <c r="S5" s="78">
        <f>IF(RES_hh_tes!S5=0,"",RES_hh_tes!S5/RES_hh_fec!S5)</f>
        <v>0.7328824338444323</v>
      </c>
      <c r="T5" s="78">
        <f>IF(RES_hh_tes!T5=0,"",RES_hh_tes!T5/RES_hh_fec!T5)</f>
        <v>0.73311860431891562</v>
      </c>
      <c r="U5" s="78">
        <f>IF(RES_hh_tes!U5=0,"",RES_hh_tes!U5/RES_hh_fec!U5)</f>
        <v>0.73333918141685617</v>
      </c>
      <c r="V5" s="78">
        <f>IF(RES_hh_tes!V5=0,"",RES_hh_tes!V5/RES_hh_fec!V5)</f>
        <v>0.75532600240195547</v>
      </c>
      <c r="W5" s="78">
        <f>IF(RES_hh_tes!W5=0,"",RES_hh_tes!W5/RES_hh_fec!W5)</f>
        <v>0.77618473514455932</v>
      </c>
      <c r="X5" s="78">
        <f>IF(RES_hh_tes!X5=0,"",RES_hh_tes!X5/RES_hh_fec!X5)</f>
        <v>0.77927526376986134</v>
      </c>
      <c r="Y5" s="78">
        <f>IF(RES_hh_tes!Y5=0,"",RES_hh_tes!Y5/RES_hh_fec!Y5)</f>
        <v>0.78391113986380179</v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0.48321450056431792</v>
      </c>
      <c r="C6" s="78">
        <f>IF(RES_hh_tes!C6=0,"",RES_hh_tes!C6/RES_hh_fec!C6)</f>
        <v>0.48321450056431792</v>
      </c>
      <c r="D6" s="78">
        <f>IF(RES_hh_tes!D6=0,"",RES_hh_tes!D6/RES_hh_fec!D6)</f>
        <v>0.48321450056431792</v>
      </c>
      <c r="E6" s="78">
        <f>IF(RES_hh_tes!E6=0,"",RES_hh_tes!E6/RES_hh_fec!E6)</f>
        <v>0.48321450056431792</v>
      </c>
      <c r="F6" s="78">
        <f>IF(RES_hh_tes!F6=0,"",RES_hh_tes!F6/RES_hh_fec!F6)</f>
        <v>0.48321450056431792</v>
      </c>
      <c r="G6" s="78">
        <f>IF(RES_hh_tes!G6=0,"",RES_hh_tes!G6/RES_hh_fec!G6)</f>
        <v>0.48321450056431792</v>
      </c>
      <c r="H6" s="78">
        <f>IF(RES_hh_tes!H6=0,"",RES_hh_tes!H6/RES_hh_fec!H6)</f>
        <v>0.48321450056431792</v>
      </c>
      <c r="I6" s="78">
        <f>IF(RES_hh_tes!I6=0,"",RES_hh_tes!I6/RES_hh_fec!I6)</f>
        <v>0.48321450056431792</v>
      </c>
      <c r="J6" s="78">
        <f>IF(RES_hh_tes!J6=0,"",RES_hh_tes!J6/RES_hh_fec!J6)</f>
        <v>0.48321450056431792</v>
      </c>
      <c r="K6" s="78">
        <f>IF(RES_hh_tes!K6=0,"",RES_hh_tes!K6/RES_hh_fec!K6)</f>
        <v>0.48321450056431797</v>
      </c>
      <c r="L6" s="78">
        <f>IF(RES_hh_tes!L6=0,"",RES_hh_tes!L6/RES_hh_fec!L6)</f>
        <v>0.48321450056431786</v>
      </c>
      <c r="M6" s="78">
        <f>IF(RES_hh_tes!M6=0,"",RES_hh_tes!M6/RES_hh_fec!M6)</f>
        <v>0.48321450056431792</v>
      </c>
      <c r="N6" s="78">
        <f>IF(RES_hh_tes!N6=0,"",RES_hh_tes!N6/RES_hh_fec!N6)</f>
        <v>0.53445668332535368</v>
      </c>
      <c r="O6" s="78">
        <f>IF(RES_hh_tes!O6=0,"",RES_hh_tes!O6/RES_hh_fec!O6)</f>
        <v>0.63830745844411851</v>
      </c>
      <c r="P6" s="78">
        <f>IF(RES_hh_tes!P6=0,"",RES_hh_tes!P6/RES_hh_fec!P6)</f>
        <v>0.63800550920393995</v>
      </c>
      <c r="Q6" s="78">
        <f>IF(RES_hh_tes!Q6=0,"",RES_hh_tes!Q6/RES_hh_fec!Q6)</f>
        <v>0.63852483938278137</v>
      </c>
      <c r="R6" s="78">
        <f>IF(RES_hh_tes!R6=0,"",RES_hh_tes!R6/RES_hh_fec!R6)</f>
        <v>0.64424816631589554</v>
      </c>
      <c r="S6" s="78">
        <f>IF(RES_hh_tes!S6=0,"",RES_hh_tes!S6/RES_hh_fec!S6)</f>
        <v>0.65357151170645389</v>
      </c>
      <c r="T6" s="78">
        <f>IF(RES_hh_tes!T6=0,"",RES_hh_tes!T6/RES_hh_fec!T6)</f>
        <v>0.65783629725270332</v>
      </c>
      <c r="U6" s="78">
        <f>IF(RES_hh_tes!U6=0,"",RES_hh_tes!U6/RES_hh_fec!U6)</f>
        <v>0.66512117403413507</v>
      </c>
      <c r="V6" s="78">
        <f>IF(RES_hh_tes!V6=0,"",RES_hh_tes!V6/RES_hh_fec!V6)</f>
        <v>0.66470356130534669</v>
      </c>
      <c r="W6" s="78">
        <f>IF(RES_hh_tes!W6=0,"",RES_hh_tes!W6/RES_hh_fec!W6)</f>
        <v>0.67520069092705337</v>
      </c>
      <c r="X6" s="78">
        <f>IF(RES_hh_tes!X6=0,"",RES_hh_tes!X6/RES_hh_fec!X6)</f>
        <v>0.68308851568978357</v>
      </c>
      <c r="Y6" s="78">
        <f>IF(RES_hh_tes!Y6=0,"",RES_hh_tes!Y6/RES_hh_fec!Y6)</f>
        <v>0.69461869724356995</v>
      </c>
      <c r="DA6" s="89" t="s">
        <v>422</v>
      </c>
    </row>
    <row r="7" spans="1:105" ht="12" customHeight="1" x14ac:dyDescent="0.25">
      <c r="A7" s="28" t="s">
        <v>200</v>
      </c>
      <c r="B7" s="78">
        <f>IF(RES_hh_tes!B7=0,"",RES_hh_tes!B7/RES_hh_fec!B7)</f>
        <v>0.46751640784623794</v>
      </c>
      <c r="C7" s="78">
        <f>IF(RES_hh_tes!C7=0,"",RES_hh_tes!C7/RES_hh_fec!C7)</f>
        <v>0.47165631150029064</v>
      </c>
      <c r="D7" s="78">
        <f>IF(RES_hh_tes!D7=0,"",RES_hh_tes!D7/RES_hh_fec!D7)</f>
        <v>0.47525977296443367</v>
      </c>
      <c r="E7" s="78">
        <f>IF(RES_hh_tes!E7=0,"",RES_hh_tes!E7/RES_hh_fec!E7)</f>
        <v>0.47930843889898272</v>
      </c>
      <c r="F7" s="78">
        <f>IF(RES_hh_tes!F7=0,"",RES_hh_tes!F7/RES_hh_fec!F7)</f>
        <v>0.48423247991410218</v>
      </c>
      <c r="G7" s="78">
        <f>IF(RES_hh_tes!G7=0,"",RES_hh_tes!G7/RES_hh_fec!G7)</f>
        <v>0.48999344637475695</v>
      </c>
      <c r="H7" s="78">
        <f>IF(RES_hh_tes!H7=0,"",RES_hh_tes!H7/RES_hh_fec!H7)</f>
        <v>0.49836696279620912</v>
      </c>
      <c r="I7" s="78">
        <f>IF(RES_hh_tes!I7=0,"",RES_hh_tes!I7/RES_hh_fec!I7)</f>
        <v>0.50466829509145428</v>
      </c>
      <c r="J7" s="78">
        <f>IF(RES_hh_tes!J7=0,"",RES_hh_tes!J7/RES_hh_fec!J7)</f>
        <v>0.5112385987576098</v>
      </c>
      <c r="K7" s="78">
        <f>IF(RES_hh_tes!K7=0,"",RES_hh_tes!K7/RES_hh_fec!K7)</f>
        <v>0.51734914310348434</v>
      </c>
      <c r="L7" s="78">
        <f>IF(RES_hh_tes!L7=0,"",RES_hh_tes!L7/RES_hh_fec!L7)</f>
        <v>0.52423347807310305</v>
      </c>
      <c r="M7" s="78">
        <f>IF(RES_hh_tes!M7=0,"",RES_hh_tes!M7/RES_hh_fec!M7)</f>
        <v>0.53476922618856482</v>
      </c>
      <c r="N7" s="78">
        <f>IF(RES_hh_tes!N7=0,"",RES_hh_tes!N7/RES_hh_fec!N7)</f>
        <v>0.54978982777673424</v>
      </c>
      <c r="O7" s="78">
        <f>IF(RES_hh_tes!O7=0,"",RES_hh_tes!O7/RES_hh_fec!O7)</f>
        <v>0.56472736714891481</v>
      </c>
      <c r="P7" s="78">
        <f>IF(RES_hh_tes!P7=0,"",RES_hh_tes!P7/RES_hh_fec!P7)</f>
        <v>0.56949381787429298</v>
      </c>
      <c r="Q7" s="78">
        <f>IF(RES_hh_tes!Q7=0,"",RES_hh_tes!Q7/RES_hh_fec!Q7)</f>
        <v>0.57628100232657475</v>
      </c>
      <c r="R7" s="78">
        <f>IF(RES_hh_tes!R7=0,"",RES_hh_tes!R7/RES_hh_fec!R7)</f>
        <v>0.58474421452826097</v>
      </c>
      <c r="S7" s="78">
        <f>IF(RES_hh_tes!S7=0,"",RES_hh_tes!S7/RES_hh_fec!S7)</f>
        <v>0.59348421480474278</v>
      </c>
      <c r="T7" s="78">
        <f>IF(RES_hh_tes!T7=0,"",RES_hh_tes!T7/RES_hh_fec!T7)</f>
        <v>0.60471500726699468</v>
      </c>
      <c r="U7" s="78">
        <f>IF(RES_hh_tes!U7=0,"",RES_hh_tes!U7/RES_hh_fec!U7)</f>
        <v>0.61667305077976875</v>
      </c>
      <c r="V7" s="78">
        <f>IF(RES_hh_tes!V7=0,"",RES_hh_tes!V7/RES_hh_fec!V7)</f>
        <v>0.6337309205639271</v>
      </c>
      <c r="W7" s="78">
        <f>IF(RES_hh_tes!W7=0,"",RES_hh_tes!W7/RES_hh_fec!W7)</f>
        <v>0.65156343137071815</v>
      </c>
      <c r="X7" s="78">
        <f>IF(RES_hh_tes!X7=0,"",RES_hh_tes!X7/RES_hh_fec!X7)</f>
        <v>0.66859794011242446</v>
      </c>
      <c r="Y7" s="78">
        <f>IF(RES_hh_tes!Y7=0,"",RES_hh_tes!Y7/RES_hh_fec!Y7)</f>
        <v>0.68110140862827051</v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0.51554725867836981</v>
      </c>
      <c r="C8" s="78">
        <f>IF(RES_hh_tes!C8=0,"",RES_hh_tes!C8/RES_hh_fec!C8)</f>
        <v>0.52064735500924197</v>
      </c>
      <c r="D8" s="78">
        <f>IF(RES_hh_tes!D8=0,"",RES_hh_tes!D8/RES_hh_fec!D8)</f>
        <v>0.52693920315047327</v>
      </c>
      <c r="E8" s="78">
        <f>IF(RES_hh_tes!E8=0,"",RES_hh_tes!E8/RES_hh_fec!E8)</f>
        <v>0.53293880008679495</v>
      </c>
      <c r="F8" s="78">
        <f>IF(RES_hh_tes!F8=0,"",RES_hh_tes!F8/RES_hh_fec!F8)</f>
        <v>0.53855722990219979</v>
      </c>
      <c r="G8" s="78">
        <f>IF(RES_hh_tes!G8=0,"",RES_hh_tes!G8/RES_hh_fec!G8)</f>
        <v>0.54406687477268512</v>
      </c>
      <c r="H8" s="78">
        <f>IF(RES_hh_tes!H8=0,"",RES_hh_tes!H8/RES_hh_fec!H8)</f>
        <v>0.549579160996301</v>
      </c>
      <c r="I8" s="78">
        <f>IF(RES_hh_tes!I8=0,"",RES_hh_tes!I8/RES_hh_fec!I8)</f>
        <v>0.55596911893340917</v>
      </c>
      <c r="J8" s="78">
        <f>IF(RES_hh_tes!J8=0,"",RES_hh_tes!J8/RES_hh_fec!J8)</f>
        <v>0.56350055836738489</v>
      </c>
      <c r="K8" s="78">
        <f>IF(RES_hh_tes!K8=0,"",RES_hh_tes!K8/RES_hh_fec!K8)</f>
        <v>0.57241279685786439</v>
      </c>
      <c r="L8" s="78">
        <f>IF(RES_hh_tes!L8=0,"",RES_hh_tes!L8/RES_hh_fec!L8)</f>
        <v>0.58099571129833794</v>
      </c>
      <c r="M8" s="78">
        <f>IF(RES_hh_tes!M8=0,"",RES_hh_tes!M8/RES_hh_fec!M8)</f>
        <v>0.59006240347751371</v>
      </c>
      <c r="N8" s="78">
        <f>IF(RES_hh_tes!N8=0,"",RES_hh_tes!N8/RES_hh_fec!N8)</f>
        <v>0.60297676962128932</v>
      </c>
      <c r="O8" s="78">
        <f>IF(RES_hh_tes!O8=0,"",RES_hh_tes!O8/RES_hh_fec!O8)</f>
        <v>0.61501472409067282</v>
      </c>
      <c r="P8" s="78">
        <f>IF(RES_hh_tes!P8=0,"",RES_hh_tes!P8/RES_hh_fec!P8)</f>
        <v>0.62603721742254403</v>
      </c>
      <c r="Q8" s="78">
        <f>IF(RES_hh_tes!Q8=0,"",RES_hh_tes!Q8/RES_hh_fec!Q8)</f>
        <v>0.63829151226827152</v>
      </c>
      <c r="R8" s="78">
        <f>IF(RES_hh_tes!R8=0,"",RES_hh_tes!R8/RES_hh_fec!R8)</f>
        <v>0.65594796270909306</v>
      </c>
      <c r="S8" s="78">
        <f>IF(RES_hh_tes!S8=0,"",RES_hh_tes!S8/RES_hh_fec!S8)</f>
        <v>0.676834629580778</v>
      </c>
      <c r="T8" s="78">
        <f>IF(RES_hh_tes!T8=0,"",RES_hh_tes!T8/RES_hh_fec!T8)</f>
        <v>0.69470702072024115</v>
      </c>
      <c r="U8" s="78">
        <f>IF(RES_hh_tes!U8=0,"",RES_hh_tes!U8/RES_hh_fec!U8)</f>
        <v>0.7112735163145919</v>
      </c>
      <c r="V8" s="78">
        <f>IF(RES_hh_tes!V8=0,"",RES_hh_tes!V8/RES_hh_fec!V8)</f>
        <v>0.72575311105683171</v>
      </c>
      <c r="W8" s="78">
        <f>IF(RES_hh_tes!W8=0,"",RES_hh_tes!W8/RES_hh_fec!W8)</f>
        <v>0.73642056896680308</v>
      </c>
      <c r="X8" s="78">
        <f>IF(RES_hh_tes!X8=0,"",RES_hh_tes!X8/RES_hh_fec!X8)</f>
        <v>0.74676494873193089</v>
      </c>
      <c r="Y8" s="78">
        <f>IF(RES_hh_tes!Y8=0,"",RES_hh_tes!Y8/RES_hh_fec!Y8)</f>
        <v>0.75943378710590925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0.46719117066175125</v>
      </c>
      <c r="C9" s="78">
        <f>IF(RES_hh_tes!C9=0,"",RES_hh_tes!C9/RES_hh_fec!C9)</f>
        <v>0.47536709210968603</v>
      </c>
      <c r="D9" s="78">
        <f>IF(RES_hh_tes!D9=0,"",RES_hh_tes!D9/RES_hh_fec!D9)</f>
        <v>0.48408346785511003</v>
      </c>
      <c r="E9" s="78">
        <f>IF(RES_hh_tes!E9=0,"",RES_hh_tes!E9/RES_hh_fec!E9)</f>
        <v>0.49407797282673915</v>
      </c>
      <c r="F9" s="78">
        <f>IF(RES_hh_tes!F9=0,"",RES_hh_tes!F9/RES_hh_fec!F9)</f>
        <v>0.50614590702682505</v>
      </c>
      <c r="G9" s="78">
        <f>IF(RES_hh_tes!G9=0,"",RES_hh_tes!G9/RES_hh_fec!G9)</f>
        <v>0.5191467892056667</v>
      </c>
      <c r="H9" s="78">
        <f>IF(RES_hh_tes!H9=0,"",RES_hh_tes!H9/RES_hh_fec!H9)</f>
        <v>0.53513893490969555</v>
      </c>
      <c r="I9" s="78">
        <f>IF(RES_hh_tes!I9=0,"",RES_hh_tes!I9/RES_hh_fec!I9)</f>
        <v>0.55196123300130773</v>
      </c>
      <c r="J9" s="78">
        <f>IF(RES_hh_tes!J9=0,"",RES_hh_tes!J9/RES_hh_fec!J9)</f>
        <v>0.57389695811537311</v>
      </c>
      <c r="K9" s="78">
        <f>IF(RES_hh_tes!K9=0,"",RES_hh_tes!K9/RES_hh_fec!K9)</f>
        <v>0.59534672368982899</v>
      </c>
      <c r="L9" s="78">
        <f>IF(RES_hh_tes!L9=0,"",RES_hh_tes!L9/RES_hh_fec!L9)</f>
        <v>0.6175512397285593</v>
      </c>
      <c r="M9" s="78">
        <f>IF(RES_hh_tes!M9=0,"",RES_hh_tes!M9/RES_hh_fec!M9)</f>
        <v>0.63887114167046488</v>
      </c>
      <c r="N9" s="78">
        <f>IF(RES_hh_tes!N9=0,"",RES_hh_tes!N9/RES_hh_fec!N9)</f>
        <v>0.66614291792476044</v>
      </c>
      <c r="O9" s="78">
        <f>IF(RES_hh_tes!O9=0,"",RES_hh_tes!O9/RES_hh_fec!O9)</f>
        <v>0.68779082464095653</v>
      </c>
      <c r="P9" s="78">
        <f>IF(RES_hh_tes!P9=0,"",RES_hh_tes!P9/RES_hh_fec!P9)</f>
        <v>0.69588755005663239</v>
      </c>
      <c r="Q9" s="78">
        <f>IF(RES_hh_tes!Q9=0,"",RES_hh_tes!Q9/RES_hh_fec!Q9)</f>
        <v>0.7011676030376377</v>
      </c>
      <c r="R9" s="78">
        <f>IF(RES_hh_tes!R9=0,"",RES_hh_tes!R9/RES_hh_fec!R9)</f>
        <v>0.70799242575382026</v>
      </c>
      <c r="S9" s="78">
        <f>IF(RES_hh_tes!S9=0,"",RES_hh_tes!S9/RES_hh_fec!S9)</f>
        <v>0.71226471295778904</v>
      </c>
      <c r="T9" s="78">
        <f>IF(RES_hh_tes!T9=0,"",RES_hh_tes!T9/RES_hh_fec!T9)</f>
        <v>0.71737453976383947</v>
      </c>
      <c r="U9" s="78">
        <f>IF(RES_hh_tes!U9=0,"",RES_hh_tes!U9/RES_hh_fec!U9)</f>
        <v>0.72076638187468267</v>
      </c>
      <c r="V9" s="78">
        <f>IF(RES_hh_tes!V9=0,"",RES_hh_tes!V9/RES_hh_fec!V9)</f>
        <v>0.72381763123806853</v>
      </c>
      <c r="W9" s="78">
        <f>IF(RES_hh_tes!W9=0,"",RES_hh_tes!W9/RES_hh_fec!W9)</f>
        <v>0.73958302129382281</v>
      </c>
      <c r="X9" s="78">
        <f>IF(RES_hh_tes!X9=0,"",RES_hh_tes!X9/RES_hh_fec!X9)</f>
        <v>0.76209778301153352</v>
      </c>
      <c r="Y9" s="78">
        <f>IF(RES_hh_tes!Y9=0,"",RES_hh_tes!Y9/RES_hh_fec!Y9)</f>
        <v>0.77963043641474006</v>
      </c>
      <c r="DA9" s="89" t="s">
        <v>425</v>
      </c>
    </row>
    <row r="10" spans="1:105" ht="12" customHeight="1" x14ac:dyDescent="0.25">
      <c r="A10" s="28" t="s">
        <v>197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X10" s="78" t="str">
        <f>IF(RES_hh_tes!X10=0,"",RES_hh_tes!X10/RES_hh_fec!X10)</f>
        <v/>
      </c>
      <c r="Y10" s="78" t="str">
        <f>IF(RES_hh_tes!Y10=0,"",RES_hh_tes!Y10/RES_hh_fec!Y10)</f>
        <v/>
      </c>
      <c r="DA10" s="89" t="s">
        <v>426</v>
      </c>
    </row>
    <row r="11" spans="1:105" ht="12" customHeight="1" x14ac:dyDescent="0.25">
      <c r="A11" s="28" t="s">
        <v>198</v>
      </c>
      <c r="B11" s="78" t="str">
        <f>IF(RES_hh_tes!B11=0,"",RES_hh_tes!B11/RES_hh_fec!B11)</f>
        <v/>
      </c>
      <c r="C11" s="78" t="str">
        <f>IF(RES_hh_tes!C11=0,"",RES_hh_tes!C11/RES_hh_fec!C11)</f>
        <v/>
      </c>
      <c r="D11" s="78" t="str">
        <f>IF(RES_hh_tes!D11=0,"",RES_hh_tes!D11/RES_hh_fec!D11)</f>
        <v/>
      </c>
      <c r="E11" s="78" t="str">
        <f>IF(RES_hh_tes!E11=0,"",RES_hh_tes!E11/RES_hh_fec!E11)</f>
        <v/>
      </c>
      <c r="F11" s="78" t="str">
        <f>IF(RES_hh_tes!F11=0,"",RES_hh_tes!F11/RES_hh_fec!F11)</f>
        <v/>
      </c>
      <c r="G11" s="78" t="str">
        <f>IF(RES_hh_tes!G11=0,"",RES_hh_tes!G11/RES_hh_fec!G11)</f>
        <v/>
      </c>
      <c r="H11" s="78" t="str">
        <f>IF(RES_hh_tes!H11=0,"",RES_hh_tes!H11/RES_hh_fec!H11)</f>
        <v/>
      </c>
      <c r="I11" s="78" t="str">
        <f>IF(RES_hh_tes!I11=0,"",RES_hh_tes!I11/RES_hh_fec!I11)</f>
        <v/>
      </c>
      <c r="J11" s="78" t="str">
        <f>IF(RES_hh_tes!J11=0,"",RES_hh_tes!J11/RES_hh_fec!J11)</f>
        <v/>
      </c>
      <c r="K11" s="78" t="str">
        <f>IF(RES_hh_tes!K11=0,"",RES_hh_tes!K11/RES_hh_fec!K11)</f>
        <v/>
      </c>
      <c r="L11" s="78" t="str">
        <f>IF(RES_hh_tes!L11=0,"",RES_hh_tes!L11/RES_hh_fec!L11)</f>
        <v/>
      </c>
      <c r="M11" s="78" t="str">
        <f>IF(RES_hh_tes!M11=0,"",RES_hh_tes!M11/RES_hh_fec!M11)</f>
        <v/>
      </c>
      <c r="N11" s="78" t="str">
        <f>IF(RES_hh_tes!N11=0,"",RES_hh_tes!N11/RES_hh_fec!N11)</f>
        <v/>
      </c>
      <c r="O11" s="78" t="str">
        <f>IF(RES_hh_tes!O11=0,"",RES_hh_tes!O11/RES_hh_fec!O11)</f>
        <v/>
      </c>
      <c r="P11" s="78" t="str">
        <f>IF(RES_hh_tes!P11=0,"",RES_hh_tes!P11/RES_hh_fec!P11)</f>
        <v/>
      </c>
      <c r="Q11" s="78" t="str">
        <f>IF(RES_hh_tes!Q11=0,"",RES_hh_tes!Q11/RES_hh_fec!Q11)</f>
        <v/>
      </c>
      <c r="R11" s="78" t="str">
        <f>IF(RES_hh_tes!R11=0,"",RES_hh_tes!R11/RES_hh_fec!R11)</f>
        <v/>
      </c>
      <c r="S11" s="78" t="str">
        <f>IF(RES_hh_tes!S11=0,"",RES_hh_tes!S11/RES_hh_fec!S11)</f>
        <v/>
      </c>
      <c r="T11" s="78" t="str">
        <f>IF(RES_hh_tes!T11=0,"",RES_hh_tes!T11/RES_hh_fec!T11)</f>
        <v/>
      </c>
      <c r="U11" s="78" t="str">
        <f>IF(RES_hh_tes!U11=0,"",RES_hh_tes!U11/RES_hh_fec!U11)</f>
        <v/>
      </c>
      <c r="V11" s="78" t="str">
        <f>IF(RES_hh_tes!V11=0,"",RES_hh_tes!V11/RES_hh_fec!V11)</f>
        <v/>
      </c>
      <c r="W11" s="78" t="str">
        <f>IF(RES_hh_tes!W11=0,"",RES_hh_tes!W11/RES_hh_fec!W11)</f>
        <v/>
      </c>
      <c r="X11" s="78" t="str">
        <f>IF(RES_hh_tes!X11=0,"",RES_hh_tes!X11/RES_hh_fec!X11)</f>
        <v/>
      </c>
      <c r="Y11" s="78" t="str">
        <f>IF(RES_hh_tes!Y11=0,"",RES_hh_tes!Y11/RES_hh_fec!Y11)</f>
        <v/>
      </c>
      <c r="DA11" s="89" t="s">
        <v>427</v>
      </c>
    </row>
    <row r="12" spans="1:105" ht="12" customHeight="1" x14ac:dyDescent="0.25">
      <c r="A12" s="28" t="s">
        <v>95</v>
      </c>
      <c r="B12" s="78">
        <f>IF(RES_hh_tes!B12=0,"",RES_hh_tes!B12/RES_hh_fec!B12)</f>
        <v>1.5476934634279416</v>
      </c>
      <c r="C12" s="78">
        <f>IF(RES_hh_tes!C12=0,"",RES_hh_tes!C12/RES_hh_fec!C12)</f>
        <v>1.5767399568700364</v>
      </c>
      <c r="D12" s="78">
        <f>IF(RES_hh_tes!D12=0,"",RES_hh_tes!D12/RES_hh_fec!D12)</f>
        <v>1.641580396886166</v>
      </c>
      <c r="E12" s="78">
        <f>IF(RES_hh_tes!E12=0,"",RES_hh_tes!E12/RES_hh_fec!E12)</f>
        <v>1.703590203304876</v>
      </c>
      <c r="F12" s="78">
        <f>IF(RES_hh_tes!F12=0,"",RES_hh_tes!F12/RES_hh_fec!F12)</f>
        <v>1.756236242833197</v>
      </c>
      <c r="G12" s="78">
        <f>IF(RES_hh_tes!G12=0,"",RES_hh_tes!G12/RES_hh_fec!G12)</f>
        <v>1.8214952210949436</v>
      </c>
      <c r="H12" s="78">
        <f>IF(RES_hh_tes!H12=0,"",RES_hh_tes!H12/RES_hh_fec!H12)</f>
        <v>1.8967564151090879</v>
      </c>
      <c r="I12" s="78">
        <f>IF(RES_hh_tes!I12=0,"",RES_hh_tes!I12/RES_hh_fec!I12)</f>
        <v>1.9867370717171295</v>
      </c>
      <c r="J12" s="78">
        <f>IF(RES_hh_tes!J12=0,"",RES_hh_tes!J12/RES_hh_fec!J12)</f>
        <v>2.0824440212881608</v>
      </c>
      <c r="K12" s="78">
        <f>IF(RES_hh_tes!K12=0,"",RES_hh_tes!K12/RES_hh_fec!K12)</f>
        <v>2.1714650242041351</v>
      </c>
      <c r="L12" s="78">
        <f>IF(RES_hh_tes!L12=0,"",RES_hh_tes!L12/RES_hh_fec!L12)</f>
        <v>2.25769552702811</v>
      </c>
      <c r="M12" s="78">
        <f>IF(RES_hh_tes!M12=0,"",RES_hh_tes!M12/RES_hh_fec!M12)</f>
        <v>2.3427340885401291</v>
      </c>
      <c r="N12" s="78">
        <f>IF(RES_hh_tes!N12=0,"",RES_hh_tes!N12/RES_hh_fec!N12)</f>
        <v>2.4407027807490382</v>
      </c>
      <c r="O12" s="78">
        <f>IF(RES_hh_tes!O12=0,"",RES_hh_tes!O12/RES_hh_fec!O12)</f>
        <v>2.550985174677078</v>
      </c>
      <c r="P12" s="78">
        <f>IF(RES_hh_tes!P12=0,"",RES_hh_tes!P12/RES_hh_fec!P12)</f>
        <v>2.6647928166901358</v>
      </c>
      <c r="Q12" s="78">
        <f>IF(RES_hh_tes!Q12=0,"",RES_hh_tes!Q12/RES_hh_fec!Q12)</f>
        <v>2.7753993229827092</v>
      </c>
      <c r="R12" s="78">
        <f>IF(RES_hh_tes!R12=0,"",RES_hh_tes!R12/RES_hh_fec!R12)</f>
        <v>2.8694811287245852</v>
      </c>
      <c r="S12" s="78">
        <f>IF(RES_hh_tes!S12=0,"",RES_hh_tes!S12/RES_hh_fec!S12)</f>
        <v>2.9509013881900668</v>
      </c>
      <c r="T12" s="78">
        <f>IF(RES_hh_tes!T12=0,"",RES_hh_tes!T12/RES_hh_fec!T12)</f>
        <v>3.0143638373078323</v>
      </c>
      <c r="U12" s="78">
        <f>IF(RES_hh_tes!U12=0,"",RES_hh_tes!U12/RES_hh_fec!U12)</f>
        <v>3.0579848804849319</v>
      </c>
      <c r="V12" s="78">
        <f>IF(RES_hh_tes!V12=0,"",RES_hh_tes!V12/RES_hh_fec!V12)</f>
        <v>3.0868024437017394</v>
      </c>
      <c r="W12" s="78">
        <f>IF(RES_hh_tes!W12=0,"",RES_hh_tes!W12/RES_hh_fec!W12)</f>
        <v>3.1186819847786236</v>
      </c>
      <c r="X12" s="78">
        <f>IF(RES_hh_tes!X12=0,"",RES_hh_tes!X12/RES_hh_fec!X12)</f>
        <v>3.1543138292824451</v>
      </c>
      <c r="Y12" s="78">
        <f>IF(RES_hh_tes!Y12=0,"",RES_hh_tes!Y12/RES_hh_fec!Y12)</f>
        <v>3.1840719993534932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0.70996228535810635</v>
      </c>
      <c r="C13" s="79">
        <f>IF(RES_hh_tes!C13=0,"",RES_hh_tes!C13/RES_hh_fec!C13)</f>
        <v>0.71232884656765028</v>
      </c>
      <c r="D13" s="79">
        <f>IF(RES_hh_tes!D13=0,"",RES_hh_tes!D13/RES_hh_fec!D13)</f>
        <v>0.71474854902821627</v>
      </c>
      <c r="E13" s="79">
        <f>IF(RES_hh_tes!E13=0,"",RES_hh_tes!E13/RES_hh_fec!E13)</f>
        <v>0.71833341361152503</v>
      </c>
      <c r="F13" s="79">
        <f>IF(RES_hh_tes!F13=0,"",RES_hh_tes!F13/RES_hh_fec!F13)</f>
        <v>0.72283488727768064</v>
      </c>
      <c r="G13" s="79">
        <f>IF(RES_hh_tes!G13=0,"",RES_hh_tes!G13/RES_hh_fec!G13)</f>
        <v>0.72799693527458842</v>
      </c>
      <c r="H13" s="79">
        <f>IF(RES_hh_tes!H13=0,"",RES_hh_tes!H13/RES_hh_fec!H13)</f>
        <v>0.72959749829193898</v>
      </c>
      <c r="I13" s="79">
        <f>IF(RES_hh_tes!I13=0,"",RES_hh_tes!I13/RES_hh_fec!I13)</f>
        <v>0.73463756475083142</v>
      </c>
      <c r="J13" s="79">
        <f>IF(RES_hh_tes!J13=0,"",RES_hh_tes!J13/RES_hh_fec!J13)</f>
        <v>0.73937894490928913</v>
      </c>
      <c r="K13" s="79">
        <f>IF(RES_hh_tes!K13=0,"",RES_hh_tes!K13/RES_hh_fec!K13)</f>
        <v>0.74874310340564465</v>
      </c>
      <c r="L13" s="79">
        <f>IF(RES_hh_tes!L13=0,"",RES_hh_tes!L13/RES_hh_fec!L13)</f>
        <v>0.75696586244025266</v>
      </c>
      <c r="M13" s="79">
        <f>IF(RES_hh_tes!M13=0,"",RES_hh_tes!M13/RES_hh_fec!M13)</f>
        <v>0.76940255289194348</v>
      </c>
      <c r="N13" s="79">
        <f>IF(RES_hh_tes!N13=0,"",RES_hh_tes!N13/RES_hh_fec!N13)</f>
        <v>0.77682741239260877</v>
      </c>
      <c r="O13" s="79">
        <f>IF(RES_hh_tes!O13=0,"",RES_hh_tes!O13/RES_hh_fec!O13)</f>
        <v>0.78313327348118378</v>
      </c>
      <c r="P13" s="79">
        <f>IF(RES_hh_tes!P13=0,"",RES_hh_tes!P13/RES_hh_fec!P13)</f>
        <v>0.78438967409889926</v>
      </c>
      <c r="Q13" s="79">
        <f>IF(RES_hh_tes!Q13=0,"",RES_hh_tes!Q13/RES_hh_fec!Q13)</f>
        <v>0.78576266981838594</v>
      </c>
      <c r="R13" s="79">
        <f>IF(RES_hh_tes!R13=0,"",RES_hh_tes!R13/RES_hh_fec!R13)</f>
        <v>0.78672930308993083</v>
      </c>
      <c r="S13" s="79">
        <f>IF(RES_hh_tes!S13=0,"",RES_hh_tes!S13/RES_hh_fec!S13)</f>
        <v>0.78798167362916793</v>
      </c>
      <c r="T13" s="79">
        <f>IF(RES_hh_tes!T13=0,"",RES_hh_tes!T13/RES_hh_fec!T13)</f>
        <v>0.79178462503956304</v>
      </c>
      <c r="U13" s="79">
        <f>IF(RES_hh_tes!U13=0,"",RES_hh_tes!U13/RES_hh_fec!U13)</f>
        <v>0.80217240020530145</v>
      </c>
      <c r="V13" s="79">
        <f>IF(RES_hh_tes!V13=0,"",RES_hh_tes!V13/RES_hh_fec!V13)</f>
        <v>0.81616216119546037</v>
      </c>
      <c r="W13" s="79">
        <f>IF(RES_hh_tes!W13=0,"",RES_hh_tes!W13/RES_hh_fec!W13)</f>
        <v>0.8333296179395786</v>
      </c>
      <c r="X13" s="79">
        <f>IF(RES_hh_tes!X13=0,"",RES_hh_tes!X13/RES_hh_fec!X13)</f>
        <v>0.85078263990037772</v>
      </c>
      <c r="Y13" s="79">
        <f>IF(RES_hh_tes!Y13=0,"",RES_hh_tes!Y13/RES_hh_fec!Y13)</f>
        <v>0.86499415857307038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1.8458333023775317</v>
      </c>
      <c r="C15" s="70">
        <f>IF(RES_hh_tes!C15=0,"",RES_hh_tes!C15/RES_hh_fec!C15)</f>
        <v>1.9305940718371724</v>
      </c>
      <c r="D15" s="70">
        <f>IF(RES_hh_tes!D15=0,"",RES_hh_tes!D15/RES_hh_fec!D15)</f>
        <v>2.0182693629232542</v>
      </c>
      <c r="E15" s="70">
        <f>IF(RES_hh_tes!E15=0,"",RES_hh_tes!E15/RES_hh_fec!E15)</f>
        <v>2.1625796877099597</v>
      </c>
      <c r="F15" s="70">
        <f>IF(RES_hh_tes!F15=0,"",RES_hh_tes!F15/RES_hh_fec!F15)</f>
        <v>2.2834620502009004</v>
      </c>
      <c r="G15" s="70">
        <f>IF(RES_hh_tes!G15=0,"",RES_hh_tes!G15/RES_hh_fec!G15)</f>
        <v>2.4388859896481669</v>
      </c>
      <c r="H15" s="70">
        <f>IF(RES_hh_tes!H15=0,"",RES_hh_tes!H15/RES_hh_fec!H15)</f>
        <v>2.6727884189068862</v>
      </c>
      <c r="I15" s="70">
        <f>IF(RES_hh_tes!I15=0,"",RES_hh_tes!I15/RES_hh_fec!I15)</f>
        <v>2.7962158442761642</v>
      </c>
      <c r="J15" s="70">
        <f>IF(RES_hh_tes!J15=0,"",RES_hh_tes!J15/RES_hh_fec!J15)</f>
        <v>2.8661222931247057</v>
      </c>
      <c r="K15" s="70">
        <f>IF(RES_hh_tes!K15=0,"",RES_hh_tes!K15/RES_hh_fec!K15)</f>
        <v>2.9844823177448037</v>
      </c>
      <c r="L15" s="70">
        <f>IF(RES_hh_tes!L15=0,"",RES_hh_tes!L15/RES_hh_fec!L15)</f>
        <v>3.1264485903750998</v>
      </c>
      <c r="M15" s="70">
        <f>IF(RES_hh_tes!M15=0,"",RES_hh_tes!M15/RES_hh_fec!M15)</f>
        <v>3.2854176713945229</v>
      </c>
      <c r="N15" s="70">
        <f>IF(RES_hh_tes!N15=0,"",RES_hh_tes!N15/RES_hh_fec!N15)</f>
        <v>3.4175010944956257</v>
      </c>
      <c r="O15" s="70">
        <f>IF(RES_hh_tes!O15=0,"",RES_hh_tes!O15/RES_hh_fec!O15)</f>
        <v>3.543264885597357</v>
      </c>
      <c r="P15" s="70">
        <f>IF(RES_hh_tes!P15=0,"",RES_hh_tes!P15/RES_hh_fec!P15)</f>
        <v>3.6694182850746935</v>
      </c>
      <c r="Q15" s="70">
        <f>IF(RES_hh_tes!Q15=0,"",RES_hh_tes!Q15/RES_hh_fec!Q15)</f>
        <v>3.7840155964527047</v>
      </c>
      <c r="R15" s="70">
        <f>IF(RES_hh_tes!R15=0,"",RES_hh_tes!R15/RES_hh_fec!R15)</f>
        <v>3.8855571913152454</v>
      </c>
      <c r="S15" s="70">
        <f>IF(RES_hh_tes!S15=0,"",RES_hh_tes!S15/RES_hh_fec!S15)</f>
        <v>3.9938809891699139</v>
      </c>
      <c r="T15" s="70">
        <f>IF(RES_hh_tes!T15=0,"",RES_hh_tes!T15/RES_hh_fec!T15)</f>
        <v>4.1134430544609213</v>
      </c>
      <c r="U15" s="70">
        <f>IF(RES_hh_tes!U15=0,"",RES_hh_tes!U15/RES_hh_fec!U15)</f>
        <v>4.2039131723867555</v>
      </c>
      <c r="V15" s="70">
        <f>IF(RES_hh_tes!V15=0,"",RES_hh_tes!V15/RES_hh_fec!V15)</f>
        <v>4.2663288060937834</v>
      </c>
      <c r="W15" s="70">
        <f>IF(RES_hh_tes!W15=0,"",RES_hh_tes!W15/RES_hh_fec!W15)</f>
        <v>4.299627775770972</v>
      </c>
      <c r="X15" s="70">
        <f>IF(RES_hh_tes!X15=0,"",RES_hh_tes!X15/RES_hh_fec!X15)</f>
        <v>4.3269610714171494</v>
      </c>
      <c r="Y15" s="70">
        <f>IF(RES_hh_tes!Y15=0,"",RES_hh_tes!Y15/RES_hh_fec!Y15)</f>
        <v>4.357212914324494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1.8458333023775317</v>
      </c>
      <c r="C16" s="78">
        <f>IF(RES_hh_tes!C16=0,"",RES_hh_tes!C16/RES_hh_fec!C16)</f>
        <v>1.9305940718371724</v>
      </c>
      <c r="D16" s="78">
        <f>IF(RES_hh_tes!D16=0,"",RES_hh_tes!D16/RES_hh_fec!D16)</f>
        <v>2.0182693629232542</v>
      </c>
      <c r="E16" s="78">
        <f>IF(RES_hh_tes!E16=0,"",RES_hh_tes!E16/RES_hh_fec!E16)</f>
        <v>2.1625796877099597</v>
      </c>
      <c r="F16" s="78">
        <f>IF(RES_hh_tes!F16=0,"",RES_hh_tes!F16/RES_hh_fec!F16)</f>
        <v>2.2834620502009004</v>
      </c>
      <c r="G16" s="78">
        <f>IF(RES_hh_tes!G16=0,"",RES_hh_tes!G16/RES_hh_fec!G16)</f>
        <v>2.4388859896481669</v>
      </c>
      <c r="H16" s="78">
        <f>IF(RES_hh_tes!H16=0,"",RES_hh_tes!H16/RES_hh_fec!H16)</f>
        <v>2.6727884189068862</v>
      </c>
      <c r="I16" s="78">
        <f>IF(RES_hh_tes!I16=0,"",RES_hh_tes!I16/RES_hh_fec!I16)</f>
        <v>2.7962158442761642</v>
      </c>
      <c r="J16" s="78">
        <f>IF(RES_hh_tes!J16=0,"",RES_hh_tes!J16/RES_hh_fec!J16)</f>
        <v>2.8661222931247057</v>
      </c>
      <c r="K16" s="78">
        <f>IF(RES_hh_tes!K16=0,"",RES_hh_tes!K16/RES_hh_fec!K16)</f>
        <v>2.9844823177448037</v>
      </c>
      <c r="L16" s="78">
        <f>IF(RES_hh_tes!L16=0,"",RES_hh_tes!L16/RES_hh_fec!L16)</f>
        <v>3.1264485903750998</v>
      </c>
      <c r="M16" s="78">
        <f>IF(RES_hh_tes!M16=0,"",RES_hh_tes!M16/RES_hh_fec!M16)</f>
        <v>3.2854176713945229</v>
      </c>
      <c r="N16" s="78">
        <f>IF(RES_hh_tes!N16=0,"",RES_hh_tes!N16/RES_hh_fec!N16)</f>
        <v>3.4175010944956257</v>
      </c>
      <c r="O16" s="78">
        <f>IF(RES_hh_tes!O16=0,"",RES_hh_tes!O16/RES_hh_fec!O16)</f>
        <v>3.543264885597357</v>
      </c>
      <c r="P16" s="78">
        <f>IF(RES_hh_tes!P16=0,"",RES_hh_tes!P16/RES_hh_fec!P16)</f>
        <v>3.6694182850746935</v>
      </c>
      <c r="Q16" s="78">
        <f>IF(RES_hh_tes!Q16=0,"",RES_hh_tes!Q16/RES_hh_fec!Q16)</f>
        <v>3.7840155964527047</v>
      </c>
      <c r="R16" s="78">
        <f>IF(RES_hh_tes!R16=0,"",RES_hh_tes!R16/RES_hh_fec!R16)</f>
        <v>3.8855571913152454</v>
      </c>
      <c r="S16" s="78">
        <f>IF(RES_hh_tes!S16=0,"",RES_hh_tes!S16/RES_hh_fec!S16)</f>
        <v>3.9938809891699139</v>
      </c>
      <c r="T16" s="78">
        <f>IF(RES_hh_tes!T16=0,"",RES_hh_tes!T16/RES_hh_fec!T16)</f>
        <v>4.1134430544609213</v>
      </c>
      <c r="U16" s="78">
        <f>IF(RES_hh_tes!U16=0,"",RES_hh_tes!U16/RES_hh_fec!U16)</f>
        <v>4.2039131723867555</v>
      </c>
      <c r="V16" s="78">
        <f>IF(RES_hh_tes!V16=0,"",RES_hh_tes!V16/RES_hh_fec!V16)</f>
        <v>4.2663288060937834</v>
      </c>
      <c r="W16" s="78">
        <f>IF(RES_hh_tes!W16=0,"",RES_hh_tes!W16/RES_hh_fec!W16)</f>
        <v>4.299627775770972</v>
      </c>
      <c r="X16" s="78">
        <f>IF(RES_hh_tes!X16=0,"",RES_hh_tes!X16/RES_hh_fec!X16)</f>
        <v>4.3269610714171494</v>
      </c>
      <c r="Y16" s="78">
        <f>IF(RES_hh_tes!Y16=0,"",RES_hh_tes!Y16/RES_hh_fec!Y16)</f>
        <v>4.357212914324494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0.58915772274983214</v>
      </c>
      <c r="C17" s="70">
        <f>IF(RES_hh_tes!C17=0,"",RES_hh_tes!C17/RES_hh_fec!C17)</f>
        <v>0.59002682458046218</v>
      </c>
      <c r="D17" s="70">
        <f>IF(RES_hh_tes!D17=0,"",RES_hh_tes!D17/RES_hh_fec!D17)</f>
        <v>0.592483848416684</v>
      </c>
      <c r="E17" s="70">
        <f>IF(RES_hh_tes!E17=0,"",RES_hh_tes!E17/RES_hh_fec!E17)</f>
        <v>0.59471990188462442</v>
      </c>
      <c r="F17" s="70">
        <f>IF(RES_hh_tes!F17=0,"",RES_hh_tes!F17/RES_hh_fec!F17)</f>
        <v>0.59835576954796577</v>
      </c>
      <c r="G17" s="70">
        <f>IF(RES_hh_tes!G17=0,"",RES_hh_tes!G17/RES_hh_fec!G17)</f>
        <v>0.60156294566415669</v>
      </c>
      <c r="H17" s="70">
        <f>IF(RES_hh_tes!H17=0,"",RES_hh_tes!H17/RES_hh_fec!H17)</f>
        <v>0.60377801973644529</v>
      </c>
      <c r="I17" s="70">
        <f>IF(RES_hh_tes!I17=0,"",RES_hh_tes!I17/RES_hh_fec!I17)</f>
        <v>0.60817106160178569</v>
      </c>
      <c r="J17" s="70">
        <f>IF(RES_hh_tes!J17=0,"",RES_hh_tes!J17/RES_hh_fec!J17)</f>
        <v>0.61374014927222231</v>
      </c>
      <c r="K17" s="70">
        <f>IF(RES_hh_tes!K17=0,"",RES_hh_tes!K17/RES_hh_fec!K17)</f>
        <v>0.61979136055417638</v>
      </c>
      <c r="L17" s="70">
        <f>IF(RES_hh_tes!L17=0,"",RES_hh_tes!L17/RES_hh_fec!L17)</f>
        <v>0.63011129396182286</v>
      </c>
      <c r="M17" s="70">
        <f>IF(RES_hh_tes!M17=0,"",RES_hh_tes!M17/RES_hh_fec!M17)</f>
        <v>0.64103904857691907</v>
      </c>
      <c r="N17" s="70">
        <f>IF(RES_hh_tes!N17=0,"",RES_hh_tes!N17/RES_hh_fec!N17)</f>
        <v>0.65069260406010521</v>
      </c>
      <c r="O17" s="70">
        <f>IF(RES_hh_tes!O17=0,"",RES_hh_tes!O17/RES_hh_fec!O17)</f>
        <v>0.6669998337924935</v>
      </c>
      <c r="P17" s="70">
        <f>IF(RES_hh_tes!P17=0,"",RES_hh_tes!P17/RES_hh_fec!P17)</f>
        <v>0.68051923887048649</v>
      </c>
      <c r="Q17" s="70">
        <f>IF(RES_hh_tes!Q17=0,"",RES_hh_tes!Q17/RES_hh_fec!Q17)</f>
        <v>0.6858244008249893</v>
      </c>
      <c r="R17" s="70">
        <f>IF(RES_hh_tes!R17=0,"",RES_hh_tes!R17/RES_hh_fec!R17)</f>
        <v>0.69936586502430231</v>
      </c>
      <c r="S17" s="70">
        <f>IF(RES_hh_tes!S17=0,"",RES_hh_tes!S17/RES_hh_fec!S17)</f>
        <v>0.72345271921278809</v>
      </c>
      <c r="T17" s="70">
        <f>IF(RES_hh_tes!T17=0,"",RES_hh_tes!T17/RES_hh_fec!T17)</f>
        <v>0.73376151821420377</v>
      </c>
      <c r="U17" s="70">
        <f>IF(RES_hh_tes!U17=0,"",RES_hh_tes!U17/RES_hh_fec!U17)</f>
        <v>0.74811434570199087</v>
      </c>
      <c r="V17" s="70">
        <f>IF(RES_hh_tes!V17=0,"",RES_hh_tes!V17/RES_hh_fec!V17)</f>
        <v>0.76715724893420278</v>
      </c>
      <c r="W17" s="70">
        <f>IF(RES_hh_tes!W17=0,"",RES_hh_tes!W17/RES_hh_fec!W17)</f>
        <v>0.77646685657301651</v>
      </c>
      <c r="X17" s="70">
        <f>IF(RES_hh_tes!X17=0,"",RES_hh_tes!X17/RES_hh_fec!X17)</f>
        <v>0.7885966457041258</v>
      </c>
      <c r="Y17" s="70">
        <f>IF(RES_hh_tes!Y17=0,"",RES_hh_tes!Y17/RES_hh_fec!Y17)</f>
        <v>0.80405809780436299</v>
      </c>
      <c r="DA17" s="88" t="s">
        <v>293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X18" s="78" t="str">
        <f>IF(RES_hh_tes!X18=0,"",RES_hh_tes!X18/RES_hh_fec!X18)</f>
        <v/>
      </c>
      <c r="Y18" s="78" t="str">
        <f>IF(RES_hh_tes!Y18=0,"",RES_hh_tes!Y18/RES_hh_fec!Y18)</f>
        <v/>
      </c>
      <c r="DA18" s="89" t="s">
        <v>432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0.60045972095560429</v>
      </c>
      <c r="C19" s="78">
        <f>IF(RES_hh_tes!C19=0,"",RES_hh_tes!C19/RES_hh_fec!C19)</f>
        <v>0.60141250546992464</v>
      </c>
      <c r="D19" s="78">
        <f>IF(RES_hh_tes!D19=0,"",RES_hh_tes!D19/RES_hh_fec!D19)</f>
        <v>0.60515343178690617</v>
      </c>
      <c r="E19" s="78">
        <f>IF(RES_hh_tes!E19=0,"",RES_hh_tes!E19/RES_hh_fec!E19)</f>
        <v>0.60636083823505937</v>
      </c>
      <c r="F19" s="78">
        <f>IF(RES_hh_tes!F19=0,"",RES_hh_tes!F19/RES_hh_fec!F19)</f>
        <v>0.61029741499383428</v>
      </c>
      <c r="G19" s="78">
        <f>IF(RES_hh_tes!G19=0,"",RES_hh_tes!G19/RES_hh_fec!G19)</f>
        <v>0.61975890452352311</v>
      </c>
      <c r="H19" s="78">
        <f>IF(RES_hh_tes!H19=0,"",RES_hh_tes!H19/RES_hh_fec!H19)</f>
        <v>0.63059008256677873</v>
      </c>
      <c r="I19" s="78">
        <f>IF(RES_hh_tes!I19=0,"",RES_hh_tes!I19/RES_hh_fec!I19)</f>
        <v>0.63551242820979881</v>
      </c>
      <c r="J19" s="78">
        <f>IF(RES_hh_tes!J19=0,"",RES_hh_tes!J19/RES_hh_fec!J19)</f>
        <v>0.63654189718074883</v>
      </c>
      <c r="K19" s="78">
        <f>IF(RES_hh_tes!K19=0,"",RES_hh_tes!K19/RES_hh_fec!K19)</f>
        <v>0.63912772685787866</v>
      </c>
      <c r="L19" s="78">
        <f>IF(RES_hh_tes!L19=0,"",RES_hh_tes!L19/RES_hh_fec!L19)</f>
        <v>0.64169622668927073</v>
      </c>
      <c r="M19" s="78">
        <f>IF(RES_hh_tes!M19=0,"",RES_hh_tes!M19/RES_hh_fec!M19)</f>
        <v>0.65316207825561357</v>
      </c>
      <c r="N19" s="78" t="str">
        <f>IF(RES_hh_tes!N19=0,"",RES_hh_tes!N19/RES_hh_fec!N19)</f>
        <v/>
      </c>
      <c r="O19" s="78" t="str">
        <f>IF(RES_hh_tes!O19=0,"",RES_hh_tes!O19/RES_hh_fec!O19)</f>
        <v/>
      </c>
      <c r="P19" s="78" t="str">
        <f>IF(RES_hh_tes!P19=0,"",RES_hh_tes!P19/RES_hh_fec!P19)</f>
        <v/>
      </c>
      <c r="Q19" s="78" t="str">
        <f>IF(RES_hh_tes!Q19=0,"",RES_hh_tes!Q19/RES_hh_fec!Q19)</f>
        <v/>
      </c>
      <c r="R19" s="78" t="str">
        <f>IF(RES_hh_tes!R19=0,"",RES_hh_tes!R19/RES_hh_fec!R19)</f>
        <v/>
      </c>
      <c r="S19" s="78" t="str">
        <f>IF(RES_hh_tes!S19=0,"",RES_hh_tes!S19/RES_hh_fec!S19)</f>
        <v/>
      </c>
      <c r="T19" s="78" t="str">
        <f>IF(RES_hh_tes!T19=0,"",RES_hh_tes!T19/RES_hh_fec!T19)</f>
        <v/>
      </c>
      <c r="U19" s="78" t="str">
        <f>IF(RES_hh_tes!U19=0,"",RES_hh_tes!U19/RES_hh_fec!U19)</f>
        <v/>
      </c>
      <c r="V19" s="78" t="str">
        <f>IF(RES_hh_tes!V19=0,"",RES_hh_tes!V19/RES_hh_fec!V19)</f>
        <v/>
      </c>
      <c r="W19" s="78" t="str">
        <f>IF(RES_hh_tes!W19=0,"",RES_hh_tes!W19/RES_hh_fec!W19)</f>
        <v/>
      </c>
      <c r="X19" s="78" t="str">
        <f>IF(RES_hh_tes!X19=0,"",RES_hh_tes!X19/RES_hh_fec!X19)</f>
        <v/>
      </c>
      <c r="Y19" s="78" t="str">
        <f>IF(RES_hh_tes!Y19=0,"",RES_hh_tes!Y19/RES_hh_fec!Y19)</f>
        <v/>
      </c>
      <c r="DA19" s="89" t="s">
        <v>433</v>
      </c>
    </row>
    <row r="20" spans="1:105" ht="12" customHeight="1" x14ac:dyDescent="0.25">
      <c r="A20" s="28" t="s">
        <v>200</v>
      </c>
      <c r="B20" s="78">
        <f>IF(RES_hh_tes!B20=0,"",RES_hh_tes!B20/RES_hh_fec!B20)</f>
        <v>0.54113024437083734</v>
      </c>
      <c r="C20" s="78">
        <f>IF(RES_hh_tes!C20=0,"",RES_hh_tes!C20/RES_hh_fec!C20)</f>
        <v>0.54316656575870137</v>
      </c>
      <c r="D20" s="78">
        <f>IF(RES_hh_tes!D20=0,"",RES_hh_tes!D20/RES_hh_fec!D20)</f>
        <v>0.54527181336869712</v>
      </c>
      <c r="E20" s="78">
        <f>IF(RES_hh_tes!E20=0,"",RES_hh_tes!E20/RES_hh_fec!E20)</f>
        <v>0.54757343648767665</v>
      </c>
      <c r="F20" s="78">
        <f>IF(RES_hh_tes!F20=0,"",RES_hh_tes!F20/RES_hh_fec!F20)</f>
        <v>0.55014448017825357</v>
      </c>
      <c r="G20" s="78">
        <f>IF(RES_hh_tes!G20=0,"",RES_hh_tes!G20/RES_hh_fec!G20)</f>
        <v>0.55311695725681331</v>
      </c>
      <c r="H20" s="78">
        <f>IF(RES_hh_tes!H20=0,"",RES_hh_tes!H20/RES_hh_fec!H20)</f>
        <v>0.55656313233218957</v>
      </c>
      <c r="I20" s="78">
        <f>IF(RES_hh_tes!I20=0,"",RES_hh_tes!I20/RES_hh_fec!I20)</f>
        <v>0.55997886020643795</v>
      </c>
      <c r="J20" s="78">
        <f>IF(RES_hh_tes!J20=0,"",RES_hh_tes!J20/RES_hh_fec!J20)</f>
        <v>0.56386376319791642</v>
      </c>
      <c r="K20" s="78">
        <f>IF(RES_hh_tes!K20=0,"",RES_hh_tes!K20/RES_hh_fec!K20)</f>
        <v>0.56757178298031685</v>
      </c>
      <c r="L20" s="78">
        <f>IF(RES_hh_tes!L20=0,"",RES_hh_tes!L20/RES_hh_fec!L20)</f>
        <v>0.57101391366240861</v>
      </c>
      <c r="M20" s="78">
        <f>IF(RES_hh_tes!M20=0,"",RES_hh_tes!M20/RES_hh_fec!M20)</f>
        <v>0.5757569324909444</v>
      </c>
      <c r="N20" s="78">
        <f>IF(RES_hh_tes!N20=0,"",RES_hh_tes!N20/RES_hh_fec!N20)</f>
        <v>0.58295564292935054</v>
      </c>
      <c r="O20" s="78">
        <f>IF(RES_hh_tes!O20=0,"",RES_hh_tes!O20/RES_hh_fec!O20)</f>
        <v>0.58956696403134323</v>
      </c>
      <c r="P20" s="78">
        <f>IF(RES_hh_tes!P20=0,"",RES_hh_tes!P20/RES_hh_fec!P20)</f>
        <v>0.59266420403404529</v>
      </c>
      <c r="Q20" s="78">
        <f>IF(RES_hh_tes!Q20=0,"",RES_hh_tes!Q20/RES_hh_fec!Q20)</f>
        <v>0.60316457589777117</v>
      </c>
      <c r="R20" s="78">
        <f>IF(RES_hh_tes!R20=0,"",RES_hh_tes!R20/RES_hh_fec!R20)</f>
        <v>0.61474041880092734</v>
      </c>
      <c r="S20" s="78">
        <f>IF(RES_hh_tes!S20=0,"",RES_hh_tes!S20/RES_hh_fec!S20)</f>
        <v>0.62481793266984054</v>
      </c>
      <c r="T20" s="78">
        <f>IF(RES_hh_tes!T20=0,"",RES_hh_tes!T20/RES_hh_fec!T20)</f>
        <v>0.63728790536657687</v>
      </c>
      <c r="U20" s="78">
        <f>IF(RES_hh_tes!U20=0,"",RES_hh_tes!U20/RES_hh_fec!U20)</f>
        <v>0.65096448061780399</v>
      </c>
      <c r="V20" s="78">
        <f>IF(RES_hh_tes!V20=0,"",RES_hh_tes!V20/RES_hh_fec!V20)</f>
        <v>0.67208325418397985</v>
      </c>
      <c r="W20" s="78">
        <f>IF(RES_hh_tes!W20=0,"",RES_hh_tes!W20/RES_hh_fec!W20)</f>
        <v>0.69479789550246929</v>
      </c>
      <c r="X20" s="78">
        <f>IF(RES_hh_tes!X20=0,"",RES_hh_tes!X20/RES_hh_fec!X20)</f>
        <v>0.71717091600923477</v>
      </c>
      <c r="Y20" s="78">
        <f>IF(RES_hh_tes!Y20=0,"",RES_hh_tes!Y20/RES_hh_fec!Y20)</f>
        <v>0.73181578493022781</v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0.56035863572407307</v>
      </c>
      <c r="C21" s="78">
        <f>IF(RES_hh_tes!C21=0,"",RES_hh_tes!C21/RES_hh_fec!C21)</f>
        <v>0.56740462192117347</v>
      </c>
      <c r="D21" s="78">
        <f>IF(RES_hh_tes!D21=0,"",RES_hh_tes!D21/RES_hh_fec!D21)</f>
        <v>0.57618422870215225</v>
      </c>
      <c r="E21" s="78">
        <f>IF(RES_hh_tes!E21=0,"",RES_hh_tes!E21/RES_hh_fec!E21)</f>
        <v>0.58402932220165571</v>
      </c>
      <c r="F21" s="78">
        <f>IF(RES_hh_tes!F21=0,"",RES_hh_tes!F21/RES_hh_fec!F21)</f>
        <v>0.59100283791577979</v>
      </c>
      <c r="G21" s="78">
        <f>IF(RES_hh_tes!G21=0,"",RES_hh_tes!G21/RES_hh_fec!G21)</f>
        <v>0.59772109975009258</v>
      </c>
      <c r="H21" s="78">
        <f>IF(RES_hh_tes!H21=0,"",RES_hh_tes!H21/RES_hh_fec!H21)</f>
        <v>0.60566867563774152</v>
      </c>
      <c r="I21" s="78">
        <f>IF(RES_hh_tes!I21=0,"",RES_hh_tes!I21/RES_hh_fec!I21)</f>
        <v>0.61308394656398724</v>
      </c>
      <c r="J21" s="78">
        <f>IF(RES_hh_tes!J21=0,"",RES_hh_tes!J21/RES_hh_fec!J21)</f>
        <v>0.62170822665409675</v>
      </c>
      <c r="K21" s="78">
        <f>IF(RES_hh_tes!K21=0,"",RES_hh_tes!K21/RES_hh_fec!K21)</f>
        <v>0.63038679584051782</v>
      </c>
      <c r="L21" s="78">
        <f>IF(RES_hh_tes!L21=0,"",RES_hh_tes!L21/RES_hh_fec!L21)</f>
        <v>0.63899306022580538</v>
      </c>
      <c r="M21" s="78">
        <f>IF(RES_hh_tes!M21=0,"",RES_hh_tes!M21/RES_hh_fec!M21)</f>
        <v>0.64857741324711649</v>
      </c>
      <c r="N21" s="78">
        <f>IF(RES_hh_tes!N21=0,"",RES_hh_tes!N21/RES_hh_fec!N21)</f>
        <v>0.66039910855136563</v>
      </c>
      <c r="O21" s="78">
        <f>IF(RES_hh_tes!O21=0,"",RES_hh_tes!O21/RES_hh_fec!O21)</f>
        <v>0.67065456139654056</v>
      </c>
      <c r="P21" s="78">
        <f>IF(RES_hh_tes!P21=0,"",RES_hh_tes!P21/RES_hh_fec!P21)</f>
        <v>0.68182177697496937</v>
      </c>
      <c r="Q21" s="78">
        <f>IF(RES_hh_tes!Q21=0,"",RES_hh_tes!Q21/RES_hh_fec!Q21)</f>
        <v>0.69184242927807527</v>
      </c>
      <c r="R21" s="78">
        <f>IF(RES_hh_tes!R21=0,"",RES_hh_tes!R21/RES_hh_fec!R21)</f>
        <v>0.70881802165241647</v>
      </c>
      <c r="S21" s="78">
        <f>IF(RES_hh_tes!S21=0,"",RES_hh_tes!S21/RES_hh_fec!S21)</f>
        <v>0.72866508971283062</v>
      </c>
      <c r="T21" s="78">
        <f>IF(RES_hh_tes!T21=0,"",RES_hh_tes!T21/RES_hh_fec!T21)</f>
        <v>0.74596465852953531</v>
      </c>
      <c r="U21" s="78">
        <f>IF(RES_hh_tes!U21=0,"",RES_hh_tes!U21/RES_hh_fec!U21)</f>
        <v>0.76104102847831345</v>
      </c>
      <c r="V21" s="78">
        <f>IF(RES_hh_tes!V21=0,"",RES_hh_tes!V21/RES_hh_fec!V21)</f>
        <v>0.77328768169201667</v>
      </c>
      <c r="W21" s="78">
        <f>IF(RES_hh_tes!W21=0,"",RES_hh_tes!W21/RES_hh_fec!W21)</f>
        <v>0.7818392155156042</v>
      </c>
      <c r="X21" s="78">
        <f>IF(RES_hh_tes!X21=0,"",RES_hh_tes!X21/RES_hh_fec!X21)</f>
        <v>0.79025465475814871</v>
      </c>
      <c r="Y21" s="78">
        <f>IF(RES_hh_tes!Y21=0,"",RES_hh_tes!Y21/RES_hh_fec!Y21)</f>
        <v>0.80221476216753029</v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0.48968574427488493</v>
      </c>
      <c r="C22" s="78">
        <f>IF(RES_hh_tes!C22=0,"",RES_hh_tes!C22/RES_hh_fec!C22)</f>
        <v>0.50153734370933278</v>
      </c>
      <c r="D22" s="78">
        <f>IF(RES_hh_tes!D22=0,"",RES_hh_tes!D22/RES_hh_fec!D22)</f>
        <v>0.51489394616515782</v>
      </c>
      <c r="E22" s="78">
        <f>IF(RES_hh_tes!E22=0,"",RES_hh_tes!E22/RES_hh_fec!E22)</f>
        <v>0.52907665706927265</v>
      </c>
      <c r="F22" s="78">
        <f>IF(RES_hh_tes!F22=0,"",RES_hh_tes!F22/RES_hh_fec!F22)</f>
        <v>0.54482667499581316</v>
      </c>
      <c r="G22" s="78">
        <f>IF(RES_hh_tes!G22=0,"",RES_hh_tes!G22/RES_hh_fec!G22)</f>
        <v>0.56107642827222837</v>
      </c>
      <c r="H22" s="78">
        <f>IF(RES_hh_tes!H22=0,"",RES_hh_tes!H22/RES_hh_fec!H22)</f>
        <v>0.57997408909277848</v>
      </c>
      <c r="I22" s="78">
        <f>IF(RES_hh_tes!I22=0,"",RES_hh_tes!I22/RES_hh_fec!I22)</f>
        <v>0.59966600269345094</v>
      </c>
      <c r="J22" s="78">
        <f>IF(RES_hh_tes!J22=0,"",RES_hh_tes!J22/RES_hh_fec!J22)</f>
        <v>0.62898751037129286</v>
      </c>
      <c r="K22" s="78">
        <f>IF(RES_hh_tes!K22=0,"",RES_hh_tes!K22/RES_hh_fec!K22)</f>
        <v>0.65461606002445583</v>
      </c>
      <c r="L22" s="78">
        <f>IF(RES_hh_tes!L22=0,"",RES_hh_tes!L22/RES_hh_fec!L22)</f>
        <v>0.67511551879896081</v>
      </c>
      <c r="M22" s="78">
        <f>IF(RES_hh_tes!M22=0,"",RES_hh_tes!M22/RES_hh_fec!M22)</f>
        <v>0.69166775370072231</v>
      </c>
      <c r="N22" s="78">
        <f>IF(RES_hh_tes!N22=0,"",RES_hh_tes!N22/RES_hh_fec!N22)</f>
        <v>0.71102881638028337</v>
      </c>
      <c r="O22" s="78">
        <f>IF(RES_hh_tes!O22=0,"",RES_hh_tes!O22/RES_hh_fec!O22)</f>
        <v>0.72921308023364007</v>
      </c>
      <c r="P22" s="78">
        <f>IF(RES_hh_tes!P22=0,"",RES_hh_tes!P22/RES_hh_fec!P22)</f>
        <v>0.74513388476553866</v>
      </c>
      <c r="Q22" s="78">
        <f>IF(RES_hh_tes!Q22=0,"",RES_hh_tes!Q22/RES_hh_fec!Q22)</f>
        <v>0.75536382607419761</v>
      </c>
      <c r="R22" s="78">
        <f>IF(RES_hh_tes!R22=0,"",RES_hh_tes!R22/RES_hh_fec!R22)</f>
        <v>0.76329943953938173</v>
      </c>
      <c r="S22" s="78">
        <f>IF(RES_hh_tes!S22=0,"",RES_hh_tes!S22/RES_hh_fec!S22)</f>
        <v>0.77285868478682584</v>
      </c>
      <c r="T22" s="78">
        <f>IF(RES_hh_tes!T22=0,"",RES_hh_tes!T22/RES_hh_fec!T22)</f>
        <v>0.78297202438355973</v>
      </c>
      <c r="U22" s="78">
        <f>IF(RES_hh_tes!U22=0,"",RES_hh_tes!U22/RES_hh_fec!U22)</f>
        <v>0.79096788437179566</v>
      </c>
      <c r="V22" s="78">
        <f>IF(RES_hh_tes!V22=0,"",RES_hh_tes!V22/RES_hh_fec!V22)</f>
        <v>0.79999052213548139</v>
      </c>
      <c r="W22" s="78">
        <f>IF(RES_hh_tes!W22=0,"",RES_hh_tes!W22/RES_hh_fec!W22)</f>
        <v>0.81051885715347993</v>
      </c>
      <c r="X22" s="78">
        <f>IF(RES_hh_tes!X22=0,"",RES_hh_tes!X22/RES_hh_fec!X22)</f>
        <v>0.82191659110983173</v>
      </c>
      <c r="Y22" s="78">
        <f>IF(RES_hh_tes!Y22=0,"",RES_hh_tes!Y22/RES_hh_fec!Y22)</f>
        <v>0.83396212741557618</v>
      </c>
      <c r="DA22" s="89" t="s">
        <v>436</v>
      </c>
    </row>
    <row r="23" spans="1:105" ht="12" customHeight="1" x14ac:dyDescent="0.25">
      <c r="A23" s="28" t="s">
        <v>197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X23" s="78" t="str">
        <f>IF(RES_hh_tes!X23=0,"",RES_hh_tes!X23/RES_hh_fec!X23)</f>
        <v/>
      </c>
      <c r="Y23" s="78" t="str">
        <f>IF(RES_hh_tes!Y23=0,"",RES_hh_tes!Y23/RES_hh_fec!Y23)</f>
        <v/>
      </c>
      <c r="DA23" s="89" t="s">
        <v>437</v>
      </c>
    </row>
    <row r="24" spans="1:105" ht="12" customHeight="1" x14ac:dyDescent="0.25">
      <c r="A24" s="28" t="s">
        <v>198</v>
      </c>
      <c r="B24" s="78" t="str">
        <f>IF(RES_hh_tes!B24=0,"",RES_hh_tes!B24/RES_hh_fec!B24)</f>
        <v/>
      </c>
      <c r="C24" s="78" t="str">
        <f>IF(RES_hh_tes!C24=0,"",RES_hh_tes!C24/RES_hh_fec!C24)</f>
        <v/>
      </c>
      <c r="D24" s="78" t="str">
        <f>IF(RES_hh_tes!D24=0,"",RES_hh_tes!D24/RES_hh_fec!D24)</f>
        <v/>
      </c>
      <c r="E24" s="78" t="str">
        <f>IF(RES_hh_tes!E24=0,"",RES_hh_tes!E24/RES_hh_fec!E24)</f>
        <v/>
      </c>
      <c r="F24" s="78" t="str">
        <f>IF(RES_hh_tes!F24=0,"",RES_hh_tes!F24/RES_hh_fec!F24)</f>
        <v/>
      </c>
      <c r="G24" s="78" t="str">
        <f>IF(RES_hh_tes!G24=0,"",RES_hh_tes!G24/RES_hh_fec!G24)</f>
        <v/>
      </c>
      <c r="H24" s="78" t="str">
        <f>IF(RES_hh_tes!H24=0,"",RES_hh_tes!H24/RES_hh_fec!H24)</f>
        <v/>
      </c>
      <c r="I24" s="78" t="str">
        <f>IF(RES_hh_tes!I24=0,"",RES_hh_tes!I24/RES_hh_fec!I24)</f>
        <v/>
      </c>
      <c r="J24" s="78" t="str">
        <f>IF(RES_hh_tes!J24=0,"",RES_hh_tes!J24/RES_hh_fec!J24)</f>
        <v/>
      </c>
      <c r="K24" s="78" t="str">
        <f>IF(RES_hh_tes!K24=0,"",RES_hh_tes!K24/RES_hh_fec!K24)</f>
        <v/>
      </c>
      <c r="L24" s="78" t="str">
        <f>IF(RES_hh_tes!L24=0,"",RES_hh_tes!L24/RES_hh_fec!L24)</f>
        <v/>
      </c>
      <c r="M24" s="78" t="str">
        <f>IF(RES_hh_tes!M24=0,"",RES_hh_tes!M24/RES_hh_fec!M24)</f>
        <v/>
      </c>
      <c r="N24" s="78" t="str">
        <f>IF(RES_hh_tes!N24=0,"",RES_hh_tes!N24/RES_hh_fec!N24)</f>
        <v/>
      </c>
      <c r="O24" s="78" t="str">
        <f>IF(RES_hh_tes!O24=0,"",RES_hh_tes!O24/RES_hh_fec!O24)</f>
        <v/>
      </c>
      <c r="P24" s="78" t="str">
        <f>IF(RES_hh_tes!P24=0,"",RES_hh_tes!P24/RES_hh_fec!P24)</f>
        <v/>
      </c>
      <c r="Q24" s="78" t="str">
        <f>IF(RES_hh_tes!Q24=0,"",RES_hh_tes!Q24/RES_hh_fec!Q24)</f>
        <v/>
      </c>
      <c r="R24" s="78" t="str">
        <f>IF(RES_hh_tes!R24=0,"",RES_hh_tes!R24/RES_hh_fec!R24)</f>
        <v/>
      </c>
      <c r="S24" s="78" t="str">
        <f>IF(RES_hh_tes!S24=0,"",RES_hh_tes!S24/RES_hh_fec!S24)</f>
        <v/>
      </c>
      <c r="T24" s="78" t="str">
        <f>IF(RES_hh_tes!T24=0,"",RES_hh_tes!T24/RES_hh_fec!T24)</f>
        <v/>
      </c>
      <c r="U24" s="78" t="str">
        <f>IF(RES_hh_tes!U24=0,"",RES_hh_tes!U24/RES_hh_fec!U24)</f>
        <v/>
      </c>
      <c r="V24" s="78" t="str">
        <f>IF(RES_hh_tes!V24=0,"",RES_hh_tes!V24/RES_hh_fec!V24)</f>
        <v/>
      </c>
      <c r="W24" s="78" t="str">
        <f>IF(RES_hh_tes!W24=0,"",RES_hh_tes!W24/RES_hh_fec!W24)</f>
        <v/>
      </c>
      <c r="X24" s="78" t="str">
        <f>IF(RES_hh_tes!X24=0,"",RES_hh_tes!X24/RES_hh_fec!X24)</f>
        <v/>
      </c>
      <c r="Y24" s="78" t="str">
        <f>IF(RES_hh_tes!Y24=0,"",RES_hh_tes!Y24/RES_hh_fec!Y24)</f>
        <v/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0.67739908062112164</v>
      </c>
      <c r="C25" s="79">
        <f>IF(RES_hh_tes!C25=0,"",RES_hh_tes!C25/RES_hh_fec!C25)</f>
        <v>0.67997346951055182</v>
      </c>
      <c r="D25" s="79">
        <f>IF(RES_hh_tes!D25=0,"",RES_hh_tes!D25/RES_hh_fec!D25)</f>
        <v>0.68206990612397234</v>
      </c>
      <c r="E25" s="79">
        <f>IF(RES_hh_tes!E25=0,"",RES_hh_tes!E25/RES_hh_fec!E25)</f>
        <v>0.6846786308436581</v>
      </c>
      <c r="F25" s="79">
        <f>IF(RES_hh_tes!F25=0,"",RES_hh_tes!F25/RES_hh_fec!F25)</f>
        <v>0.68823007775272693</v>
      </c>
      <c r="G25" s="79">
        <f>IF(RES_hh_tes!G25=0,"",RES_hh_tes!G25/RES_hh_fec!G25)</f>
        <v>0.69263068361706903</v>
      </c>
      <c r="H25" s="79">
        <f>IF(RES_hh_tes!H25=0,"",RES_hh_tes!H25/RES_hh_fec!H25)</f>
        <v>0.69941850639795777</v>
      </c>
      <c r="I25" s="79">
        <f>IF(RES_hh_tes!I25=0,"",RES_hh_tes!I25/RES_hh_fec!I25)</f>
        <v>0.70162911573898301</v>
      </c>
      <c r="J25" s="79">
        <f>IF(RES_hh_tes!J25=0,"",RES_hh_tes!J25/RES_hh_fec!J25)</f>
        <v>0.70211384816163169</v>
      </c>
      <c r="K25" s="79">
        <f>IF(RES_hh_tes!K25=0,"",RES_hh_tes!K25/RES_hh_fec!K25)</f>
        <v>0.70308772030701971</v>
      </c>
      <c r="L25" s="79">
        <f>IF(RES_hh_tes!L25=0,"",RES_hh_tes!L25/RES_hh_fec!L25)</f>
        <v>0.70454269234664391</v>
      </c>
      <c r="M25" s="79">
        <f>IF(RES_hh_tes!M25=0,"",RES_hh_tes!M25/RES_hh_fec!M25)</f>
        <v>0.70824473279749955</v>
      </c>
      <c r="N25" s="79">
        <f>IF(RES_hh_tes!N25=0,"",RES_hh_tes!N25/RES_hh_fec!N25)</f>
        <v>0.71302680958038556</v>
      </c>
      <c r="O25" s="79">
        <f>IF(RES_hh_tes!O25=0,"",RES_hh_tes!O25/RES_hh_fec!O25)</f>
        <v>0.71973827828328418</v>
      </c>
      <c r="P25" s="79">
        <f>IF(RES_hh_tes!P25=0,"",RES_hh_tes!P25/RES_hh_fec!P25)</f>
        <v>0.72577142488116841</v>
      </c>
      <c r="Q25" s="79">
        <f>IF(RES_hh_tes!Q25=0,"",RES_hh_tes!Q25/RES_hh_fec!Q25)</f>
        <v>0.7289459967857097</v>
      </c>
      <c r="R25" s="79">
        <f>IF(RES_hh_tes!R25=0,"",RES_hh_tes!R25/RES_hh_fec!R25)</f>
        <v>0.73216385954724095</v>
      </c>
      <c r="S25" s="79">
        <f>IF(RES_hh_tes!S25=0,"",RES_hh_tes!S25/RES_hh_fec!S25)</f>
        <v>0.73597187239287798</v>
      </c>
      <c r="T25" s="79">
        <f>IF(RES_hh_tes!T25=0,"",RES_hh_tes!T25/RES_hh_fec!T25)</f>
        <v>0.74412638656629382</v>
      </c>
      <c r="U25" s="79">
        <f>IF(RES_hh_tes!U25=0,"",RES_hh_tes!U25/RES_hh_fec!U25)</f>
        <v>0.75917726535433938</v>
      </c>
      <c r="V25" s="79">
        <f>IF(RES_hh_tes!V25=0,"",RES_hh_tes!V25/RES_hh_fec!V25)</f>
        <v>0.77432106789516297</v>
      </c>
      <c r="W25" s="79">
        <f>IF(RES_hh_tes!W25=0,"",RES_hh_tes!W25/RES_hh_fec!W25)</f>
        <v>0.79048683227570948</v>
      </c>
      <c r="X25" s="79">
        <f>IF(RES_hh_tes!X25=0,"",RES_hh_tes!X25/RES_hh_fec!X25)</f>
        <v>0.80025744456352543</v>
      </c>
      <c r="Y25" s="79">
        <f>IF(RES_hh_tes!Y25=0,"",RES_hh_tes!Y25/RES_hh_fec!Y25)</f>
        <v>0.80742522096146441</v>
      </c>
      <c r="DA25" s="90" t="s">
        <v>439</v>
      </c>
    </row>
    <row r="26" spans="1:105" ht="12" customHeight="1" x14ac:dyDescent="0.25">
      <c r="A26" s="32" t="s">
        <v>52</v>
      </c>
      <c r="B26" s="81">
        <f>IF(RES_hh_tes!B26=0,"",RES_hh_tes!B26/RES_hh_fec!B26)</f>
        <v>0.99999999999999989</v>
      </c>
      <c r="C26" s="81">
        <f>IF(RES_hh_tes!C26=0,"",RES_hh_tes!C26/RES_hh_fec!C26)</f>
        <v>0.99999999999999989</v>
      </c>
      <c r="D26" s="81">
        <f>IF(RES_hh_tes!D26=0,"",RES_hh_tes!D26/RES_hh_fec!D26)</f>
        <v>1</v>
      </c>
      <c r="E26" s="81">
        <f>IF(RES_hh_tes!E26=0,"",RES_hh_tes!E26/RES_hh_fec!E26)</f>
        <v>1.0000000000000004</v>
      </c>
      <c r="F26" s="81">
        <f>IF(RES_hh_tes!F26=0,"",RES_hh_tes!F26/RES_hh_fec!F26)</f>
        <v>0.99999999999999989</v>
      </c>
      <c r="G26" s="81">
        <f>IF(RES_hh_tes!G26=0,"",RES_hh_tes!G26/RES_hh_fec!G26)</f>
        <v>1.0000000000000002</v>
      </c>
      <c r="H26" s="81">
        <f>IF(RES_hh_tes!H26=0,"",RES_hh_tes!H26/RES_hh_fec!H26)</f>
        <v>1</v>
      </c>
      <c r="I26" s="81">
        <f>IF(RES_hh_tes!I26=0,"",RES_hh_tes!I26/RES_hh_fec!I26)</f>
        <v>1.0000000000000004</v>
      </c>
      <c r="J26" s="81">
        <f>IF(RES_hh_tes!J26=0,"",RES_hh_tes!J26/RES_hh_fec!J26)</f>
        <v>0.99999999999999889</v>
      </c>
      <c r="K26" s="81">
        <f>IF(RES_hh_tes!K26=0,"",RES_hh_tes!K26/RES_hh_fec!K26)</f>
        <v>1.0000000000000009</v>
      </c>
      <c r="L26" s="81">
        <f>IF(RES_hh_tes!L26=0,"",RES_hh_tes!L26/RES_hh_fec!L26)</f>
        <v>0.99999999999999967</v>
      </c>
      <c r="M26" s="81">
        <f>IF(RES_hh_tes!M26=0,"",RES_hh_tes!M26/RES_hh_fec!M26)</f>
        <v>0.99999999999999922</v>
      </c>
      <c r="N26" s="81">
        <f>IF(RES_hh_tes!N26=0,"",RES_hh_tes!N26/RES_hh_fec!N26)</f>
        <v>1.0000000000000002</v>
      </c>
      <c r="O26" s="81">
        <f>IF(RES_hh_tes!O26=0,"",RES_hh_tes!O26/RES_hh_fec!O26)</f>
        <v>1.0000000000000031</v>
      </c>
      <c r="P26" s="81">
        <f>IF(RES_hh_tes!P26=0,"",RES_hh_tes!P26/RES_hh_fec!P26)</f>
        <v>1.0000000000000007</v>
      </c>
      <c r="Q26" s="81">
        <f>IF(RES_hh_tes!Q26=0,"",RES_hh_tes!Q26/RES_hh_fec!Q26)</f>
        <v>1</v>
      </c>
      <c r="R26" s="81">
        <f>IF(RES_hh_tes!R26=0,"",RES_hh_tes!R26/RES_hh_fec!R26)</f>
        <v>1.0000000000000018</v>
      </c>
      <c r="S26" s="81">
        <f>IF(RES_hh_tes!S26=0,"",RES_hh_tes!S26/RES_hh_fec!S26)</f>
        <v>1.0000000000000024</v>
      </c>
      <c r="T26" s="81">
        <f>IF(RES_hh_tes!T26=0,"",RES_hh_tes!T26/RES_hh_fec!T26)</f>
        <v>1.0000000000000016</v>
      </c>
      <c r="U26" s="81">
        <f>IF(RES_hh_tes!U26=0,"",RES_hh_tes!U26/RES_hh_fec!U26)</f>
        <v>1.0000000000000049</v>
      </c>
      <c r="V26" s="81">
        <f>IF(RES_hh_tes!V26=0,"",RES_hh_tes!V26/RES_hh_fec!V26)</f>
        <v>0.99999999999999911</v>
      </c>
      <c r="W26" s="81">
        <f>IF(RES_hh_tes!W26=0,"",RES_hh_tes!W26/RES_hh_fec!W26)</f>
        <v>0.99999999999999789</v>
      </c>
      <c r="X26" s="81">
        <f>IF(RES_hh_tes!X26=0,"",RES_hh_tes!X26/RES_hh_fec!X26)</f>
        <v>1.0000000000000013</v>
      </c>
      <c r="Y26" s="81">
        <f>IF(RES_hh_tes!Y26=0,"",RES_hh_tes!Y26/RES_hh_fec!Y26)</f>
        <v>0.99999999999999545</v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0.68745932705204793</v>
      </c>
      <c r="C27" s="70">
        <f>IF(RES_hh_tes!C27=0,"",RES_hh_tes!C27/RES_hh_fec!C27)</f>
        <v>0.67764923833600044</v>
      </c>
      <c r="D27" s="70">
        <f>IF(RES_hh_tes!D27=0,"",RES_hh_tes!D27/RES_hh_fec!D27)</f>
        <v>0.70592952142736687</v>
      </c>
      <c r="E27" s="70">
        <f>IF(RES_hh_tes!E27=0,"",RES_hh_tes!E27/RES_hh_fec!E27)</f>
        <v>0.71669688458260228</v>
      </c>
      <c r="F27" s="70">
        <f>IF(RES_hh_tes!F27=0,"",RES_hh_tes!F27/RES_hh_fec!F27)</f>
        <v>0.71340461272221545</v>
      </c>
      <c r="G27" s="70">
        <f>IF(RES_hh_tes!G27=0,"",RES_hh_tes!G27/RES_hh_fec!G27)</f>
        <v>0.70822463088786469</v>
      </c>
      <c r="H27" s="70">
        <f>IF(RES_hh_tes!H27=0,"",RES_hh_tes!H27/RES_hh_fec!H27)</f>
        <v>0.70984760973064265</v>
      </c>
      <c r="I27" s="70">
        <f>IF(RES_hh_tes!I27=0,"",RES_hh_tes!I27/RES_hh_fec!I27)</f>
        <v>0.72175328349244872</v>
      </c>
      <c r="J27" s="70">
        <f>IF(RES_hh_tes!J27=0,"",RES_hh_tes!J27/RES_hh_fec!J27)</f>
        <v>0.71707964436524863</v>
      </c>
      <c r="K27" s="70">
        <f>IF(RES_hh_tes!K27=0,"",RES_hh_tes!K27/RES_hh_fec!K27)</f>
        <v>0.70422900676497879</v>
      </c>
      <c r="L27" s="70">
        <f>IF(RES_hh_tes!L27=0,"",RES_hh_tes!L27/RES_hh_fec!L27)</f>
        <v>0.69760455850911307</v>
      </c>
      <c r="M27" s="70">
        <f>IF(RES_hh_tes!M27=0,"",RES_hh_tes!M27/RES_hh_fec!M27)</f>
        <v>0.72002804802295783</v>
      </c>
      <c r="N27" s="70">
        <f>IF(RES_hh_tes!N27=0,"",RES_hh_tes!N27/RES_hh_fec!N27)</f>
        <v>0.71970016598183439</v>
      </c>
      <c r="O27" s="70">
        <f>IF(RES_hh_tes!O27=0,"",RES_hh_tes!O27/RES_hh_fec!O27)</f>
        <v>0.72935728038480585</v>
      </c>
      <c r="P27" s="70">
        <f>IF(RES_hh_tes!P27=0,"",RES_hh_tes!P27/RES_hh_fec!P27)</f>
        <v>0.73618245271237848</v>
      </c>
      <c r="Q27" s="70">
        <f>IF(RES_hh_tes!Q27=0,"",RES_hh_tes!Q27/RES_hh_fec!Q27)</f>
        <v>0.71169553874784963</v>
      </c>
      <c r="R27" s="70">
        <f>IF(RES_hh_tes!R27=0,"",RES_hh_tes!R27/RES_hh_fec!R27)</f>
        <v>0.71277773901498143</v>
      </c>
      <c r="S27" s="70">
        <f>IF(RES_hh_tes!S27=0,"",RES_hh_tes!S27/RES_hh_fec!S27)</f>
        <v>0.70032263893048508</v>
      </c>
      <c r="T27" s="70">
        <f>IF(RES_hh_tes!T27=0,"",RES_hh_tes!T27/RES_hh_fec!T27)</f>
        <v>0.71653606134386083</v>
      </c>
      <c r="U27" s="70">
        <f>IF(RES_hh_tes!U27=0,"",RES_hh_tes!U27/RES_hh_fec!U27)</f>
        <v>0.7244055460650749</v>
      </c>
      <c r="V27" s="70">
        <f>IF(RES_hh_tes!V27=0,"",RES_hh_tes!V27/RES_hh_fec!V27)</f>
        <v>0.69869892796254807</v>
      </c>
      <c r="W27" s="70">
        <f>IF(RES_hh_tes!W27=0,"",RES_hh_tes!W27/RES_hh_fec!W27)</f>
        <v>0.70459830903997311</v>
      </c>
      <c r="X27" s="70">
        <f>IF(RES_hh_tes!X27=0,"",RES_hh_tes!X27/RES_hh_fec!X27)</f>
        <v>0.72018197673911499</v>
      </c>
      <c r="Y27" s="70">
        <f>IF(RES_hh_tes!Y27=0,"",RES_hh_tes!Y27/RES_hh_fec!Y27)</f>
        <v>0.72838646677839569</v>
      </c>
      <c r="DA27" s="88" t="s">
        <v>294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X28" s="78" t="str">
        <f>IF(RES_hh_tes!X28=0,"",RES_hh_tes!X28/RES_hh_fec!X28)</f>
        <v/>
      </c>
      <c r="Y28" s="78" t="str">
        <f>IF(RES_hh_tes!Y28=0,"",RES_hh_tes!Y28/RES_hh_fec!Y28)</f>
        <v/>
      </c>
      <c r="DA28" s="89" t="s">
        <v>441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0.61261941803871478</v>
      </c>
      <c r="C29" s="78">
        <f>IF(RES_hh_tes!C29=0,"",RES_hh_tes!C29/RES_hh_fec!C29)</f>
        <v>0.61279891498793659</v>
      </c>
      <c r="D29" s="78">
        <f>IF(RES_hh_tes!D29=0,"",RES_hh_tes!D29/RES_hh_fec!D29)</f>
        <v>0.61284024148605709</v>
      </c>
      <c r="E29" s="78">
        <f>IF(RES_hh_tes!E29=0,"",RES_hh_tes!E29/RES_hh_fec!E29)</f>
        <v>0.61284383789142838</v>
      </c>
      <c r="F29" s="78">
        <f>IF(RES_hh_tes!F29=0,"",RES_hh_tes!F29/RES_hh_fec!F29)</f>
        <v>0.61367537564476871</v>
      </c>
      <c r="G29" s="78">
        <f>IF(RES_hh_tes!G29=0,"",RES_hh_tes!G29/RES_hh_fec!G29)</f>
        <v>0.61611022304524277</v>
      </c>
      <c r="H29" s="78">
        <f>IF(RES_hh_tes!H29=0,"",RES_hh_tes!H29/RES_hh_fec!H29)</f>
        <v>0.61843338874312381</v>
      </c>
      <c r="I29" s="78">
        <f>IF(RES_hh_tes!I29=0,"",RES_hh_tes!I29/RES_hh_fec!I29)</f>
        <v>0.61939161919403407</v>
      </c>
      <c r="J29" s="78">
        <f>IF(RES_hh_tes!J29=0,"",RES_hh_tes!J29/RES_hh_fec!J29)</f>
        <v>0.61940836970839763</v>
      </c>
      <c r="K29" s="78">
        <f>IF(RES_hh_tes!K29=0,"",RES_hh_tes!K29/RES_hh_fec!K29)</f>
        <v>0.61945593480260774</v>
      </c>
      <c r="L29" s="78">
        <f>IF(RES_hh_tes!L29=0,"",RES_hh_tes!L29/RES_hh_fec!L29)</f>
        <v>0.61947675322151463</v>
      </c>
      <c r="M29" s="78">
        <f>IF(RES_hh_tes!M29=0,"",RES_hh_tes!M29/RES_hh_fec!M29)</f>
        <v>0.6195154108927462</v>
      </c>
      <c r="N29" s="78">
        <f>IF(RES_hh_tes!N29=0,"",RES_hh_tes!N29/RES_hh_fec!N29)</f>
        <v>0.61962456552341527</v>
      </c>
      <c r="O29" s="78">
        <f>IF(RES_hh_tes!O29=0,"",RES_hh_tes!O29/RES_hh_fec!O29)</f>
        <v>0.61984367784826666</v>
      </c>
      <c r="P29" s="78">
        <f>IF(RES_hh_tes!P29=0,"",RES_hh_tes!P29/RES_hh_fec!P29)</f>
        <v>0.62002834034903731</v>
      </c>
      <c r="Q29" s="78">
        <f>IF(RES_hh_tes!Q29=0,"",RES_hh_tes!Q29/RES_hh_fec!Q29)</f>
        <v>0.62009590971465611</v>
      </c>
      <c r="R29" s="78">
        <f>IF(RES_hh_tes!R29=0,"",RES_hh_tes!R29/RES_hh_fec!R29)</f>
        <v>0.62029255030810981</v>
      </c>
      <c r="S29" s="78">
        <f>IF(RES_hh_tes!S29=0,"",RES_hh_tes!S29/RES_hh_fec!S29)</f>
        <v>0.6207147370205367</v>
      </c>
      <c r="T29" s="78">
        <f>IF(RES_hh_tes!T29=0,"",RES_hh_tes!T29/RES_hh_fec!T29)</f>
        <v>0.62150840569432519</v>
      </c>
      <c r="U29" s="78">
        <f>IF(RES_hh_tes!U29=0,"",RES_hh_tes!U29/RES_hh_fec!U29)</f>
        <v>0.62246926773126121</v>
      </c>
      <c r="V29" s="78">
        <f>IF(RES_hh_tes!V29=0,"",RES_hh_tes!V29/RES_hh_fec!V29)</f>
        <v>0.62335374283614053</v>
      </c>
      <c r="W29" s="78">
        <f>IF(RES_hh_tes!W29=0,"",RES_hh_tes!W29/RES_hh_fec!W29)</f>
        <v>0.62382804484708887</v>
      </c>
      <c r="X29" s="78">
        <f>IF(RES_hh_tes!X29=0,"",RES_hh_tes!X29/RES_hh_fec!X29)</f>
        <v>0.62429085387021954</v>
      </c>
      <c r="Y29" s="78">
        <f>IF(RES_hh_tes!Y29=0,"",RES_hh_tes!Y29/RES_hh_fec!Y29)</f>
        <v>0.62453879755635622</v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0.61166590754381278</v>
      </c>
      <c r="C30" s="78">
        <f>IF(RES_hh_tes!C30=0,"",RES_hh_tes!C30/RES_hh_fec!C30)</f>
        <v>0.61318707516301429</v>
      </c>
      <c r="D30" s="78">
        <f>IF(RES_hh_tes!D30=0,"",RES_hh_tes!D30/RES_hh_fec!D30)</f>
        <v>0.61409556940046384</v>
      </c>
      <c r="E30" s="78">
        <f>IF(RES_hh_tes!E30=0,"",RES_hh_tes!E30/RES_hh_fec!E30)</f>
        <v>0.61507552874010263</v>
      </c>
      <c r="F30" s="78">
        <f>IF(RES_hh_tes!F30=0,"",RES_hh_tes!F30/RES_hh_fec!F30)</f>
        <v>0.61604273721157221</v>
      </c>
      <c r="G30" s="78">
        <f>IF(RES_hh_tes!G30=0,"",RES_hh_tes!G30/RES_hh_fec!G30)</f>
        <v>0.61715579264186349</v>
      </c>
      <c r="H30" s="78">
        <f>IF(RES_hh_tes!H30=0,"",RES_hh_tes!H30/RES_hh_fec!H30)</f>
        <v>0.61832565648033577</v>
      </c>
      <c r="I30" s="78">
        <f>IF(RES_hh_tes!I30=0,"",RES_hh_tes!I30/RES_hh_fec!I30)</f>
        <v>0.61888748274462124</v>
      </c>
      <c r="J30" s="78">
        <f>IF(RES_hh_tes!J30=0,"",RES_hh_tes!J30/RES_hh_fec!J30)</f>
        <v>0.61912481661796126</v>
      </c>
      <c r="K30" s="78">
        <f>IF(RES_hh_tes!K30=0,"",RES_hh_tes!K30/RES_hh_fec!K30)</f>
        <v>0.61938025380463935</v>
      </c>
      <c r="L30" s="78">
        <f>IF(RES_hh_tes!L30=0,"",RES_hh_tes!L30/RES_hh_fec!L30)</f>
        <v>0.619586714082344</v>
      </c>
      <c r="M30" s="78">
        <f>IF(RES_hh_tes!M30=0,"",RES_hh_tes!M30/RES_hh_fec!M30)</f>
        <v>0.61973821105959381</v>
      </c>
      <c r="N30" s="78">
        <f>IF(RES_hh_tes!N30=0,"",RES_hh_tes!N30/RES_hh_fec!N30)</f>
        <v>0.61991189040719552</v>
      </c>
      <c r="O30" s="78">
        <f>IF(RES_hh_tes!O30=0,"",RES_hh_tes!O30/RES_hh_fec!O30)</f>
        <v>0.62008012274010071</v>
      </c>
      <c r="P30" s="78">
        <f>IF(RES_hh_tes!P30=0,"",RES_hh_tes!P30/RES_hh_fec!P30)</f>
        <v>0.62024410907716487</v>
      </c>
      <c r="Q30" s="78">
        <f>IF(RES_hh_tes!Q30=0,"",RES_hh_tes!Q30/RES_hh_fec!Q30)</f>
        <v>0.62063051572934458</v>
      </c>
      <c r="R30" s="78">
        <f>IF(RES_hh_tes!R30=0,"",RES_hh_tes!R30/RES_hh_fec!R30)</f>
        <v>0.62131049564820451</v>
      </c>
      <c r="S30" s="78">
        <f>IF(RES_hh_tes!S30=0,"",RES_hh_tes!S30/RES_hh_fec!S30)</f>
        <v>0.62235706095878962</v>
      </c>
      <c r="T30" s="78">
        <f>IF(RES_hh_tes!T30=0,"",RES_hh_tes!T30/RES_hh_fec!T30)</f>
        <v>0.62338901965749016</v>
      </c>
      <c r="U30" s="78">
        <f>IF(RES_hh_tes!U30=0,"",RES_hh_tes!U30/RES_hh_fec!U30)</f>
        <v>0.62481719000772284</v>
      </c>
      <c r="V30" s="78">
        <f>IF(RES_hh_tes!V30=0,"",RES_hh_tes!V30/RES_hh_fec!V30)</f>
        <v>0.62688992580831138</v>
      </c>
      <c r="W30" s="78">
        <f>IF(RES_hh_tes!W30=0,"",RES_hh_tes!W30/RES_hh_fec!W30)</f>
        <v>0.62844023218186407</v>
      </c>
      <c r="X30" s="78">
        <f>IF(RES_hh_tes!X30=0,"",RES_hh_tes!X30/RES_hh_fec!X30)</f>
        <v>0.62986179221679006</v>
      </c>
      <c r="Y30" s="78">
        <f>IF(RES_hh_tes!Y30=0,"",RES_hh_tes!Y30/RES_hh_fec!Y30)</f>
        <v>0.6312535537897197</v>
      </c>
      <c r="DA30" s="89" t="s">
        <v>443</v>
      </c>
    </row>
    <row r="31" spans="1:105" ht="12" customHeight="1" x14ac:dyDescent="0.25">
      <c r="A31" s="28" t="s">
        <v>202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X31" s="78" t="str">
        <f>IF(RES_hh_tes!X31=0,"",RES_hh_tes!X31/RES_hh_fec!X31)</f>
        <v/>
      </c>
      <c r="Y31" s="78" t="str">
        <f>IF(RES_hh_tes!Y31=0,"",RES_hh_tes!Y31/RES_hh_fec!Y31)</f>
        <v/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0.75881142551872183</v>
      </c>
      <c r="C32" s="81">
        <f>IF(RES_hh_tes!C32=0,"",RES_hh_tes!C32/RES_hh_fec!C32)</f>
        <v>0.76125871500930464</v>
      </c>
      <c r="D32" s="81">
        <f>IF(RES_hh_tes!D32=0,"",RES_hh_tes!D32/RES_hh_fec!D32)</f>
        <v>0.7647035346398533</v>
      </c>
      <c r="E32" s="81">
        <f>IF(RES_hh_tes!E32=0,"",RES_hh_tes!E32/RES_hh_fec!E32)</f>
        <v>0.76716131853228364</v>
      </c>
      <c r="F32" s="81">
        <f>IF(RES_hh_tes!F32=0,"",RES_hh_tes!F32/RES_hh_fec!F32)</f>
        <v>0.76937614325929771</v>
      </c>
      <c r="G32" s="81">
        <f>IF(RES_hh_tes!G32=0,"",RES_hh_tes!G32/RES_hh_fec!G32)</f>
        <v>0.77170346546590651</v>
      </c>
      <c r="H32" s="81">
        <f>IF(RES_hh_tes!H32=0,"",RES_hh_tes!H32/RES_hh_fec!H32)</f>
        <v>0.774402287467159</v>
      </c>
      <c r="I32" s="81">
        <f>IF(RES_hh_tes!I32=0,"",RES_hh_tes!I32/RES_hh_fec!I32)</f>
        <v>0.77588071839527861</v>
      </c>
      <c r="J32" s="81">
        <f>IF(RES_hh_tes!J32=0,"",RES_hh_tes!J32/RES_hh_fec!J32)</f>
        <v>0.77683511486083523</v>
      </c>
      <c r="K32" s="81">
        <f>IF(RES_hh_tes!K32=0,"",RES_hh_tes!K32/RES_hh_fec!K32)</f>
        <v>0.77839980231973471</v>
      </c>
      <c r="L32" s="81">
        <f>IF(RES_hh_tes!L32=0,"",RES_hh_tes!L32/RES_hh_fec!L32)</f>
        <v>0.78017671095672447</v>
      </c>
      <c r="M32" s="81">
        <f>IF(RES_hh_tes!M32=0,"",RES_hh_tes!M32/RES_hh_fec!M32)</f>
        <v>0.78249852050030533</v>
      </c>
      <c r="N32" s="81">
        <f>IF(RES_hh_tes!N32=0,"",RES_hh_tes!N32/RES_hh_fec!N32)</f>
        <v>0.78529315242036979</v>
      </c>
      <c r="O32" s="81">
        <f>IF(RES_hh_tes!O32=0,"",RES_hh_tes!O32/RES_hh_fec!O32)</f>
        <v>0.78801270673642854</v>
      </c>
      <c r="P32" s="81">
        <f>IF(RES_hh_tes!P32=0,"",RES_hh_tes!P32/RES_hh_fec!P32)</f>
        <v>0.79079142794304691</v>
      </c>
      <c r="Q32" s="81">
        <f>IF(RES_hh_tes!Q32=0,"",RES_hh_tes!Q32/RES_hh_fec!Q32)</f>
        <v>0.79473149531254461</v>
      </c>
      <c r="R32" s="81">
        <f>IF(RES_hh_tes!R32=0,"",RES_hh_tes!R32/RES_hh_fec!R32)</f>
        <v>0.79859729646496302</v>
      </c>
      <c r="S32" s="81">
        <f>IF(RES_hh_tes!S32=0,"",RES_hh_tes!S32/RES_hh_fec!S32)</f>
        <v>0.80447363308478637</v>
      </c>
      <c r="T32" s="81">
        <f>IF(RES_hh_tes!T32=0,"",RES_hh_tes!T32/RES_hh_fec!T32)</f>
        <v>0.81557436966465646</v>
      </c>
      <c r="U32" s="81">
        <f>IF(RES_hh_tes!U32=0,"",RES_hh_tes!U32/RES_hh_fec!U32)</f>
        <v>0.82898132288515525</v>
      </c>
      <c r="V32" s="81">
        <f>IF(RES_hh_tes!V32=0,"",RES_hh_tes!V32/RES_hh_fec!V32)</f>
        <v>0.84612914648906079</v>
      </c>
      <c r="W32" s="81">
        <f>IF(RES_hh_tes!W32=0,"",RES_hh_tes!W32/RES_hh_fec!W32)</f>
        <v>0.8626143246722543</v>
      </c>
      <c r="X32" s="81">
        <f>IF(RES_hh_tes!X32=0,"",RES_hh_tes!X32/RES_hh_fec!X32)</f>
        <v>0.87441003020923347</v>
      </c>
      <c r="Y32" s="81">
        <f>IF(RES_hh_tes!Y32=0,"",RES_hh_tes!Y32/RES_hh_fec!Y32)</f>
        <v>0.8842850803046346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1074.12376836</v>
      </c>
      <c r="C3" s="65">
        <f t="shared" si="0"/>
        <v>1167.07433292</v>
      </c>
      <c r="D3" s="65">
        <f t="shared" si="0"/>
        <v>1104.9832605599997</v>
      </c>
      <c r="E3" s="65">
        <f t="shared" si="0"/>
        <v>1146.0297151200002</v>
      </c>
      <c r="F3" s="65">
        <f t="shared" si="0"/>
        <v>1225.6347081599999</v>
      </c>
      <c r="G3" s="65">
        <f t="shared" si="0"/>
        <v>1200.4300815600002</v>
      </c>
      <c r="H3" s="65">
        <f t="shared" si="0"/>
        <v>1186.9809207599999</v>
      </c>
      <c r="I3" s="65">
        <f t="shared" si="0"/>
        <v>1146.1002141600002</v>
      </c>
      <c r="J3" s="65">
        <f t="shared" si="0"/>
        <v>1179.3457182000002</v>
      </c>
      <c r="K3" s="65">
        <f t="shared" si="0"/>
        <v>1161.2365196399996</v>
      </c>
      <c r="L3" s="65">
        <f t="shared" si="0"/>
        <v>1140.2019803999997</v>
      </c>
      <c r="M3" s="65">
        <f t="shared" si="0"/>
        <v>1043.8536598576525</v>
      </c>
      <c r="N3" s="65">
        <f t="shared" si="0"/>
        <v>1064.4486284970085</v>
      </c>
      <c r="O3" s="65">
        <f t="shared" si="0"/>
        <v>1056.4905561611843</v>
      </c>
      <c r="P3" s="65">
        <f t="shared" si="0"/>
        <v>952.97250927796574</v>
      </c>
      <c r="Q3" s="65">
        <f t="shared" si="0"/>
        <v>1065.2871248289675</v>
      </c>
      <c r="R3" s="65">
        <f t="shared" ref="R3:V3" si="1">SUM(R4,R15,R17,R27)</f>
        <v>1097.5074901517789</v>
      </c>
      <c r="S3" s="65">
        <f t="shared" si="1"/>
        <v>1111.6155821931877</v>
      </c>
      <c r="T3" s="65">
        <f t="shared" si="1"/>
        <v>1025.4326725946873</v>
      </c>
      <c r="U3" s="65">
        <f t="shared" si="1"/>
        <v>938.98826620831562</v>
      </c>
      <c r="V3" s="65">
        <f t="shared" si="1"/>
        <v>1023.1270099428871</v>
      </c>
      <c r="W3" s="65">
        <f t="shared" ref="W3:Y3" si="2">SUM(W4,W15,W17,W27)</f>
        <v>978.5971919847085</v>
      </c>
      <c r="X3" s="65">
        <f t="shared" si="2"/>
        <v>904.95104782547264</v>
      </c>
      <c r="Y3" s="65">
        <f t="shared" si="2"/>
        <v>900.80971865226945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1006.1423437538632</v>
      </c>
      <c r="C4" s="69">
        <f t="shared" si="3"/>
        <v>1094.9228346470081</v>
      </c>
      <c r="D4" s="69">
        <f t="shared" si="3"/>
        <v>1037.555970785824</v>
      </c>
      <c r="E4" s="69">
        <f t="shared" si="3"/>
        <v>1079.3627562446131</v>
      </c>
      <c r="F4" s="69">
        <f t="shared" si="3"/>
        <v>1156.0306410853909</v>
      </c>
      <c r="G4" s="69">
        <f t="shared" si="3"/>
        <v>1128.7295857366275</v>
      </c>
      <c r="H4" s="69">
        <f t="shared" si="3"/>
        <v>1112.4391509820712</v>
      </c>
      <c r="I4" s="69">
        <f t="shared" si="3"/>
        <v>1073.9899637729964</v>
      </c>
      <c r="J4" s="69">
        <f t="shared" si="3"/>
        <v>1103.3439743617569</v>
      </c>
      <c r="K4" s="69">
        <f t="shared" si="3"/>
        <v>1086.0100147934338</v>
      </c>
      <c r="L4" s="69">
        <f t="shared" si="3"/>
        <v>1059.7476885714591</v>
      </c>
      <c r="M4" s="69">
        <f t="shared" si="3"/>
        <v>961.60571453527257</v>
      </c>
      <c r="N4" s="69">
        <f t="shared" si="3"/>
        <v>986.25007579282578</v>
      </c>
      <c r="O4" s="69">
        <f t="shared" si="3"/>
        <v>975.85639333639483</v>
      </c>
      <c r="P4" s="69">
        <f t="shared" si="3"/>
        <v>867.2017510113244</v>
      </c>
      <c r="Q4" s="69">
        <f t="shared" si="3"/>
        <v>985.15789572202175</v>
      </c>
      <c r="R4" s="69">
        <f t="shared" ref="R4:V4" si="4">SUM(R5:R14)</f>
        <v>1016.5799991496656</v>
      </c>
      <c r="S4" s="69">
        <f t="shared" si="4"/>
        <v>1036.2157495055585</v>
      </c>
      <c r="T4" s="69">
        <f t="shared" si="4"/>
        <v>942.62326025873381</v>
      </c>
      <c r="U4" s="69">
        <f t="shared" si="4"/>
        <v>843.00304142319419</v>
      </c>
      <c r="V4" s="69">
        <f t="shared" si="4"/>
        <v>944.57849026193207</v>
      </c>
      <c r="W4" s="69">
        <f t="shared" ref="W4:Y4" si="5">SUM(W5:W14)</f>
        <v>897.53477963350497</v>
      </c>
      <c r="X4" s="69">
        <f t="shared" si="5"/>
        <v>829.45774843659865</v>
      </c>
      <c r="Y4" s="69">
        <f t="shared" si="5"/>
        <v>833.17345681247707</v>
      </c>
      <c r="DA4" s="88" t="s">
        <v>266</v>
      </c>
    </row>
    <row r="5" spans="1:105" ht="12" customHeight="1" x14ac:dyDescent="0.25">
      <c r="A5" s="28" t="s">
        <v>51</v>
      </c>
      <c r="B5" s="72">
        <v>6.2078016000000016</v>
      </c>
      <c r="C5" s="72">
        <v>5.0087267999999989</v>
      </c>
      <c r="D5" s="72">
        <v>3.9637936800000007</v>
      </c>
      <c r="E5" s="72">
        <v>2.8781306400000006</v>
      </c>
      <c r="F5" s="72">
        <v>2.6702676000000003</v>
      </c>
      <c r="G5" s="72">
        <v>2.9318520000000006</v>
      </c>
      <c r="H5" s="72">
        <v>2.5147214400000002</v>
      </c>
      <c r="I5" s="72">
        <v>2.0993464799999999</v>
      </c>
      <c r="J5" s="72">
        <v>1.9353734400000004</v>
      </c>
      <c r="K5" s="72">
        <v>2.1172535999999997</v>
      </c>
      <c r="L5" s="72">
        <v>2.4715336800000003</v>
      </c>
      <c r="M5" s="72">
        <v>2.2229407200000004</v>
      </c>
      <c r="N5" s="72">
        <v>1.82828184</v>
      </c>
      <c r="O5" s="72">
        <v>2.5930212000000012</v>
      </c>
      <c r="P5" s="72">
        <v>2.0329848000000004</v>
      </c>
      <c r="Q5" s="72">
        <v>2.5164770400000007</v>
      </c>
      <c r="R5" s="72">
        <v>2.3953406400000006</v>
      </c>
      <c r="S5" s="72">
        <v>1.5547593599999998</v>
      </c>
      <c r="T5" s="72">
        <v>0.96979344000000012</v>
      </c>
      <c r="U5" s="72">
        <v>1.0154390400000002</v>
      </c>
      <c r="V5" s="72">
        <v>0.94029936000000025</v>
      </c>
      <c r="W5" s="72">
        <v>0.87569328000000024</v>
      </c>
      <c r="X5" s="72">
        <v>4.1702522400000017</v>
      </c>
      <c r="Y5" s="72">
        <v>0.98840280000000025</v>
      </c>
      <c r="DA5" s="89" t="s">
        <v>447</v>
      </c>
    </row>
    <row r="6" spans="1:105" ht="12" customHeight="1" x14ac:dyDescent="0.25">
      <c r="A6" s="28" t="s">
        <v>74</v>
      </c>
      <c r="B6" s="72">
        <v>5.1851823529355539</v>
      </c>
      <c r="C6" s="72">
        <v>4.4191788360830309</v>
      </c>
      <c r="D6" s="72">
        <v>2.005719981897927</v>
      </c>
      <c r="E6" s="72">
        <v>1.0997096299644842</v>
      </c>
      <c r="F6" s="72">
        <v>2.2767493868507964</v>
      </c>
      <c r="G6" s="72">
        <v>3.3495393800162812</v>
      </c>
      <c r="H6" s="72">
        <v>3.14952658596073</v>
      </c>
      <c r="I6" s="72">
        <v>1.0108324804694429</v>
      </c>
      <c r="J6" s="72">
        <v>0.92604979043224267</v>
      </c>
      <c r="K6" s="72">
        <v>0.86891297820318525</v>
      </c>
      <c r="L6" s="72">
        <v>1.7968103599999989</v>
      </c>
      <c r="M6" s="72">
        <v>0.16264655999999972</v>
      </c>
      <c r="N6" s="72">
        <v>3.1928600000000175E-2</v>
      </c>
      <c r="O6" s="72">
        <v>3.4831199999999667E-2</v>
      </c>
      <c r="P6" s="72">
        <v>8.1247559999999899E-2</v>
      </c>
      <c r="Q6" s="72">
        <v>0.2408653200000001</v>
      </c>
      <c r="R6" s="72">
        <v>0.1943732399999997</v>
      </c>
      <c r="S6" s="72">
        <v>0.15103615999999992</v>
      </c>
      <c r="T6" s="72">
        <v>0.19162207999999994</v>
      </c>
      <c r="U6" s="72">
        <v>0.35712076000000015</v>
      </c>
      <c r="V6" s="72">
        <v>2.6123399999999831E-2</v>
      </c>
      <c r="W6" s="72">
        <v>8.1298039999999946E-2</v>
      </c>
      <c r="X6" s="72">
        <v>8.700227999999996E-2</v>
      </c>
      <c r="Y6" s="72">
        <v>5.2196320000000053E-2</v>
      </c>
      <c r="DA6" s="89" t="s">
        <v>448</v>
      </c>
    </row>
    <row r="7" spans="1:105" ht="12" customHeight="1" x14ac:dyDescent="0.25">
      <c r="A7" s="28" t="s">
        <v>200</v>
      </c>
      <c r="B7" s="72">
        <v>653.98882247042093</v>
      </c>
      <c r="C7" s="72">
        <v>708.82284007172746</v>
      </c>
      <c r="D7" s="72">
        <v>651.60220125301578</v>
      </c>
      <c r="E7" s="72">
        <v>666.08194644620323</v>
      </c>
      <c r="F7" s="72">
        <v>706.081674604456</v>
      </c>
      <c r="G7" s="72">
        <v>677.61956784182541</v>
      </c>
      <c r="H7" s="72">
        <v>697.28836960196679</v>
      </c>
      <c r="I7" s="72">
        <v>664.55649566130774</v>
      </c>
      <c r="J7" s="72">
        <v>666.86141608103526</v>
      </c>
      <c r="K7" s="72">
        <v>656.86804110191281</v>
      </c>
      <c r="L7" s="72">
        <v>559.89110374208462</v>
      </c>
      <c r="M7" s="72">
        <v>498.74412449357374</v>
      </c>
      <c r="N7" s="72">
        <v>558.83402822112532</v>
      </c>
      <c r="O7" s="72">
        <v>524.83708580812959</v>
      </c>
      <c r="P7" s="72">
        <v>442.7668266749655</v>
      </c>
      <c r="Q7" s="72">
        <v>512.11869262164817</v>
      </c>
      <c r="R7" s="72">
        <v>511.99785269475655</v>
      </c>
      <c r="S7" s="72">
        <v>462.06146011236979</v>
      </c>
      <c r="T7" s="72">
        <v>425.09660731649916</v>
      </c>
      <c r="U7" s="72">
        <v>330.81531408697606</v>
      </c>
      <c r="V7" s="72">
        <v>396.21214086132539</v>
      </c>
      <c r="W7" s="72">
        <v>388.22975986498631</v>
      </c>
      <c r="X7" s="72">
        <v>373.23885923432152</v>
      </c>
      <c r="Y7" s="72">
        <v>393.8596609959061</v>
      </c>
      <c r="DA7" s="89" t="s">
        <v>449</v>
      </c>
    </row>
    <row r="8" spans="1:105" ht="12" customHeight="1" x14ac:dyDescent="0.25">
      <c r="A8" s="28" t="s">
        <v>189</v>
      </c>
      <c r="B8" s="72">
        <v>340.76053733050674</v>
      </c>
      <c r="C8" s="72">
        <v>376.67208893919769</v>
      </c>
      <c r="D8" s="72">
        <v>379.98425587091026</v>
      </c>
      <c r="E8" s="72">
        <v>409.30296952844537</v>
      </c>
      <c r="F8" s="72">
        <v>445.00194949408416</v>
      </c>
      <c r="G8" s="72">
        <v>444.8286265147857</v>
      </c>
      <c r="H8" s="72">
        <v>409.48653335414355</v>
      </c>
      <c r="I8" s="72">
        <v>406.32328915121917</v>
      </c>
      <c r="J8" s="72">
        <v>433.62113505028924</v>
      </c>
      <c r="K8" s="72">
        <v>426.15580711331785</v>
      </c>
      <c r="L8" s="72">
        <v>495.58824078937437</v>
      </c>
      <c r="M8" s="72">
        <v>460.47600276169885</v>
      </c>
      <c r="N8" s="72">
        <v>425.55583713170057</v>
      </c>
      <c r="O8" s="72">
        <v>448.39145512826514</v>
      </c>
      <c r="P8" s="72">
        <v>422.32069197635883</v>
      </c>
      <c r="Q8" s="72">
        <v>470.28186074037347</v>
      </c>
      <c r="R8" s="72">
        <v>501.992432574909</v>
      </c>
      <c r="S8" s="72">
        <v>572.44849387318868</v>
      </c>
      <c r="T8" s="72">
        <v>516.36523742223471</v>
      </c>
      <c r="U8" s="72">
        <v>510.8151675362181</v>
      </c>
      <c r="V8" s="72">
        <v>547.39992664060674</v>
      </c>
      <c r="W8" s="72">
        <v>508.34802844851868</v>
      </c>
      <c r="X8" s="72">
        <v>451.96163468227712</v>
      </c>
      <c r="Y8" s="72">
        <v>438.27319669657095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52.786547688027468</v>
      </c>
      <c r="C17" s="69">
        <f t="shared" si="7"/>
        <v>53.189876216707731</v>
      </c>
      <c r="D17" s="69">
        <f t="shared" si="7"/>
        <v>56.180444963933269</v>
      </c>
      <c r="E17" s="69">
        <f t="shared" si="7"/>
        <v>57.893498824613147</v>
      </c>
      <c r="F17" s="69">
        <f t="shared" si="7"/>
        <v>59.055810721345168</v>
      </c>
      <c r="G17" s="69">
        <f t="shared" si="7"/>
        <v>59.234606688377433</v>
      </c>
      <c r="H17" s="69">
        <f t="shared" si="7"/>
        <v>61.733476916453029</v>
      </c>
      <c r="I17" s="69">
        <f t="shared" si="7"/>
        <v>62.280181358776332</v>
      </c>
      <c r="J17" s="69">
        <f t="shared" si="7"/>
        <v>64.233298003588487</v>
      </c>
      <c r="K17" s="69">
        <f t="shared" si="7"/>
        <v>59.243755471632099</v>
      </c>
      <c r="L17" s="69">
        <f t="shared" si="7"/>
        <v>64.271797728540662</v>
      </c>
      <c r="M17" s="69">
        <f t="shared" si="7"/>
        <v>68.656660315729511</v>
      </c>
      <c r="N17" s="69">
        <f t="shared" si="7"/>
        <v>62.546972419384431</v>
      </c>
      <c r="O17" s="69">
        <f t="shared" si="7"/>
        <v>67.22045573789913</v>
      </c>
      <c r="P17" s="69">
        <f t="shared" si="7"/>
        <v>73.000299014121524</v>
      </c>
      <c r="Q17" s="69">
        <f t="shared" si="7"/>
        <v>64.301670946101027</v>
      </c>
      <c r="R17" s="69">
        <f t="shared" ref="R17:V17" si="8">SUM(R18:R26)</f>
        <v>64.718521761404361</v>
      </c>
      <c r="S17" s="69">
        <f t="shared" si="8"/>
        <v>55.909818852786081</v>
      </c>
      <c r="T17" s="69">
        <f t="shared" si="8"/>
        <v>64.549881402236934</v>
      </c>
      <c r="U17" s="69">
        <f t="shared" si="8"/>
        <v>77.209337533476258</v>
      </c>
      <c r="V17" s="69">
        <f t="shared" si="8"/>
        <v>59.23547269948358</v>
      </c>
      <c r="W17" s="69">
        <f t="shared" ref="W17:Y17" si="9">SUM(W18:W26)</f>
        <v>65.744474641351999</v>
      </c>
      <c r="X17" s="69">
        <f t="shared" si="9"/>
        <v>60.695857148690315</v>
      </c>
      <c r="Y17" s="69">
        <f t="shared" si="9"/>
        <v>53.353531390934776</v>
      </c>
      <c r="DA17" s="88" t="s">
        <v>268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0.6999592765423257</v>
      </c>
      <c r="C19" s="72">
        <v>0.55189916102360259</v>
      </c>
      <c r="D19" s="72">
        <v>0.27853855165037911</v>
      </c>
      <c r="E19" s="72">
        <v>0.15089423800129906</v>
      </c>
      <c r="F19" s="72">
        <v>0.29658336346288805</v>
      </c>
      <c r="G19" s="72">
        <v>0.44668128166249504</v>
      </c>
      <c r="H19" s="72">
        <v>0.44676804673204085</v>
      </c>
      <c r="I19" s="72">
        <v>0.15149951504176626</v>
      </c>
      <c r="J19" s="72">
        <v>0.14013624240277486</v>
      </c>
      <c r="K19" s="72">
        <v>0.31483516759060476</v>
      </c>
      <c r="L19" s="72">
        <v>0.29896780000000012</v>
      </c>
      <c r="M19" s="72">
        <v>7.5467599999999968E-2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459</v>
      </c>
    </row>
    <row r="20" spans="1:105" ht="12" customHeight="1" x14ac:dyDescent="0.25">
      <c r="A20" s="28" t="s">
        <v>200</v>
      </c>
      <c r="B20" s="72">
        <v>31.510049769578877</v>
      </c>
      <c r="C20" s="72">
        <v>31.595547408272683</v>
      </c>
      <c r="D20" s="72">
        <v>32.297401226984185</v>
      </c>
      <c r="E20" s="72">
        <v>32.620627793796885</v>
      </c>
      <c r="F20" s="72">
        <v>32.828914435543865</v>
      </c>
      <c r="G20" s="72">
        <v>32.252889478174545</v>
      </c>
      <c r="H20" s="72">
        <v>35.303622558032906</v>
      </c>
      <c r="I20" s="72">
        <v>35.549540018692248</v>
      </c>
      <c r="J20" s="72">
        <v>36.018178398964793</v>
      </c>
      <c r="K20" s="72">
        <v>34.907857738086797</v>
      </c>
      <c r="L20" s="72">
        <v>33.250314977915004</v>
      </c>
      <c r="M20" s="72">
        <v>34.375183986426364</v>
      </c>
      <c r="N20" s="72">
        <v>35.207848778875082</v>
      </c>
      <c r="O20" s="72">
        <v>33.753531991870773</v>
      </c>
      <c r="P20" s="72">
        <v>32.102030205034438</v>
      </c>
      <c r="Q20" s="72">
        <v>32.670825498351753</v>
      </c>
      <c r="R20" s="72">
        <v>32.435607785243747</v>
      </c>
      <c r="S20" s="72">
        <v>23.416693967630543</v>
      </c>
      <c r="T20" s="72">
        <v>27.946350643501503</v>
      </c>
      <c r="U20" s="72">
        <v>29.256875993024167</v>
      </c>
      <c r="V20" s="72">
        <v>22.915776178674943</v>
      </c>
      <c r="W20" s="72">
        <v>27.233837775014234</v>
      </c>
      <c r="X20" s="72">
        <v>27.239716445678432</v>
      </c>
      <c r="Y20" s="72">
        <v>22.803238844093933</v>
      </c>
      <c r="DA20" s="89" t="s">
        <v>460</v>
      </c>
    </row>
    <row r="21" spans="1:105" ht="12" customHeight="1" x14ac:dyDescent="0.25">
      <c r="A21" s="28" t="s">
        <v>189</v>
      </c>
      <c r="B21" s="72">
        <v>20.576538641906264</v>
      </c>
      <c r="C21" s="72">
        <v>21.042429647411449</v>
      </c>
      <c r="D21" s="72">
        <v>23.604505185298706</v>
      </c>
      <c r="E21" s="72">
        <v>25.121976792814962</v>
      </c>
      <c r="F21" s="72">
        <v>25.930312922338413</v>
      </c>
      <c r="G21" s="72">
        <v>26.535035928540395</v>
      </c>
      <c r="H21" s="72">
        <v>25.983086311688083</v>
      </c>
      <c r="I21" s="72">
        <v>26.579141825042317</v>
      </c>
      <c r="J21" s="72">
        <v>28.074983362220927</v>
      </c>
      <c r="K21" s="72">
        <v>24.021062565954704</v>
      </c>
      <c r="L21" s="72">
        <v>30.722514950625651</v>
      </c>
      <c r="M21" s="72">
        <v>34.20600872930315</v>
      </c>
      <c r="N21" s="72">
        <v>27.339123640509353</v>
      </c>
      <c r="O21" s="72">
        <v>33.466923746028364</v>
      </c>
      <c r="P21" s="72">
        <v>40.898268809087085</v>
      </c>
      <c r="Q21" s="72">
        <v>31.630845447749273</v>
      </c>
      <c r="R21" s="72">
        <v>32.282913976160621</v>
      </c>
      <c r="S21" s="72">
        <v>32.493124885155538</v>
      </c>
      <c r="T21" s="72">
        <v>36.603530758735438</v>
      </c>
      <c r="U21" s="72">
        <v>47.952461540452084</v>
      </c>
      <c r="V21" s="72">
        <v>36.319696520808641</v>
      </c>
      <c r="W21" s="72">
        <v>38.510636866337762</v>
      </c>
      <c r="X21" s="72">
        <v>33.456140703011883</v>
      </c>
      <c r="Y21" s="72">
        <v>30.55029254684084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15.194876918109134</v>
      </c>
      <c r="C27" s="69">
        <f t="shared" si="10"/>
        <v>18.961622056284089</v>
      </c>
      <c r="D27" s="69">
        <f t="shared" si="10"/>
        <v>11.246844810242562</v>
      </c>
      <c r="E27" s="69">
        <f t="shared" si="10"/>
        <v>8.7734600507739913</v>
      </c>
      <c r="F27" s="69">
        <f t="shared" si="10"/>
        <v>10.548256353263991</v>
      </c>
      <c r="G27" s="69">
        <f t="shared" si="10"/>
        <v>12.465889134995201</v>
      </c>
      <c r="H27" s="69">
        <f t="shared" si="10"/>
        <v>12.808292861475611</v>
      </c>
      <c r="I27" s="69">
        <f t="shared" si="10"/>
        <v>9.8300690282274186</v>
      </c>
      <c r="J27" s="69">
        <f t="shared" si="10"/>
        <v>11.768445834654903</v>
      </c>
      <c r="K27" s="69">
        <f t="shared" si="10"/>
        <v>15.982749374933663</v>
      </c>
      <c r="L27" s="69">
        <f t="shared" si="10"/>
        <v>16.182494099999968</v>
      </c>
      <c r="M27" s="69">
        <f t="shared" si="10"/>
        <v>13.59128500665037</v>
      </c>
      <c r="N27" s="69">
        <f t="shared" si="10"/>
        <v>15.651580284798342</v>
      </c>
      <c r="O27" s="69">
        <f t="shared" si="10"/>
        <v>13.413707086890266</v>
      </c>
      <c r="P27" s="69">
        <f t="shared" si="10"/>
        <v>12.77045925251975</v>
      </c>
      <c r="Q27" s="69">
        <f t="shared" si="10"/>
        <v>15.827558160844879</v>
      </c>
      <c r="R27" s="69">
        <f t="shared" ref="R27:V27" si="11">SUM(R28:R32)</f>
        <v>16.208969240708949</v>
      </c>
      <c r="S27" s="69">
        <f t="shared" si="11"/>
        <v>19.49001383484331</v>
      </c>
      <c r="T27" s="69">
        <f t="shared" si="11"/>
        <v>18.259530933716697</v>
      </c>
      <c r="U27" s="69">
        <f t="shared" si="11"/>
        <v>18.775887251645134</v>
      </c>
      <c r="V27" s="69">
        <f t="shared" si="11"/>
        <v>19.31304698147142</v>
      </c>
      <c r="W27" s="69">
        <f t="shared" ref="W27:Y27" si="12">SUM(W28:W32)</f>
        <v>15.317937709851503</v>
      </c>
      <c r="X27" s="69">
        <f t="shared" si="12"/>
        <v>14.79744224018367</v>
      </c>
      <c r="Y27" s="69">
        <f t="shared" si="12"/>
        <v>14.282730448857537</v>
      </c>
      <c r="DA27" s="88" t="s">
        <v>269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8.6278836105221224</v>
      </c>
      <c r="C29" s="72">
        <v>9.5419472428933698</v>
      </c>
      <c r="D29" s="72">
        <v>3.521042426451694</v>
      </c>
      <c r="E29" s="72">
        <v>1.6520466120342159</v>
      </c>
      <c r="F29" s="72">
        <v>3.2319682096863156</v>
      </c>
      <c r="G29" s="72">
        <v>4.9115036183212215</v>
      </c>
      <c r="H29" s="72">
        <v>5.1114296473072258</v>
      </c>
      <c r="I29" s="72">
        <v>1.7403184844887876</v>
      </c>
      <c r="J29" s="72">
        <v>1.8364644471649776</v>
      </c>
      <c r="K29" s="72">
        <v>4.8044166142061986</v>
      </c>
      <c r="L29" s="72">
        <v>3.8923865999999969</v>
      </c>
      <c r="M29" s="72">
        <v>1.7792938000000005</v>
      </c>
      <c r="N29" s="72">
        <v>0.856266999999999</v>
      </c>
      <c r="O29" s="72">
        <v>0.98398140000000023</v>
      </c>
      <c r="P29" s="72">
        <v>1.2365075999999997</v>
      </c>
      <c r="Q29" s="72">
        <v>1.0101047999999981</v>
      </c>
      <c r="R29" s="72">
        <v>1.0275203999999991</v>
      </c>
      <c r="S29" s="72">
        <v>0.79531240000000036</v>
      </c>
      <c r="T29" s="72">
        <v>1.0130073999999984</v>
      </c>
      <c r="U29" s="72">
        <v>1.425176599999999</v>
      </c>
      <c r="V29" s="72">
        <v>1.2539231999999976</v>
      </c>
      <c r="W29" s="72">
        <v>0.53407839999999918</v>
      </c>
      <c r="X29" s="72">
        <v>0.57471479999999975</v>
      </c>
      <c r="Y29" s="72">
        <v>0.33670159999999971</v>
      </c>
      <c r="DA29" s="89" t="s">
        <v>468</v>
      </c>
    </row>
    <row r="30" spans="1:105" ht="12" customHeight="1" x14ac:dyDescent="0.25">
      <c r="A30" s="28" t="s">
        <v>189</v>
      </c>
      <c r="B30" s="72">
        <v>6.5669933075870111</v>
      </c>
      <c r="C30" s="72">
        <v>9.4196748133907189</v>
      </c>
      <c r="D30" s="72">
        <v>7.7258023837908683</v>
      </c>
      <c r="E30" s="72">
        <v>7.1214134387397756</v>
      </c>
      <c r="F30" s="72">
        <v>7.3162881435776743</v>
      </c>
      <c r="G30" s="72">
        <v>7.5543855166739808</v>
      </c>
      <c r="H30" s="72">
        <v>7.6968632141683839</v>
      </c>
      <c r="I30" s="72">
        <v>8.0897505437386314</v>
      </c>
      <c r="J30" s="72">
        <v>9.931981387489925</v>
      </c>
      <c r="K30" s="72">
        <v>11.178332760727464</v>
      </c>
      <c r="L30" s="72">
        <v>12.290107499999971</v>
      </c>
      <c r="M30" s="72">
        <v>11.811991206650371</v>
      </c>
      <c r="N30" s="72">
        <v>14.795313284798343</v>
      </c>
      <c r="O30" s="72">
        <v>12.429725686890267</v>
      </c>
      <c r="P30" s="72">
        <v>11.53395165251975</v>
      </c>
      <c r="Q30" s="72">
        <v>14.81745336084488</v>
      </c>
      <c r="R30" s="72">
        <v>15.181448840708951</v>
      </c>
      <c r="S30" s="72">
        <v>18.69470143484331</v>
      </c>
      <c r="T30" s="72">
        <v>17.246523533716697</v>
      </c>
      <c r="U30" s="72">
        <v>17.350710651645134</v>
      </c>
      <c r="V30" s="72">
        <v>18.059123781471421</v>
      </c>
      <c r="W30" s="72">
        <v>14.783859309851504</v>
      </c>
      <c r="X30" s="72">
        <v>14.22272744018367</v>
      </c>
      <c r="Y30" s="72">
        <v>13.946028848857537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29279.823721358993</v>
      </c>
      <c r="C3" s="65">
        <f>IF(RES_hh_fec!C3=0,0,1000*11630*RES_hh_fec!C3/RES_hh_num!C3)</f>
        <v>31134.455081685926</v>
      </c>
      <c r="D3" s="65">
        <f>IF(RES_hh_fec!D3=0,0,1000*11630*RES_hh_fec!D3/RES_hh_num!D3)</f>
        <v>29240.406666108694</v>
      </c>
      <c r="E3" s="65">
        <f>IF(RES_hh_fec!E3=0,0,1000*11630*RES_hh_fec!E3/RES_hh_num!E3)</f>
        <v>29944.227389719028</v>
      </c>
      <c r="F3" s="65">
        <f>IF(RES_hh_fec!F3=0,0,1000*11630*RES_hh_fec!F3/RES_hh_num!F3)</f>
        <v>31529.121412958884</v>
      </c>
      <c r="G3" s="65">
        <f>IF(RES_hh_fec!G3=0,0,1000*11630*RES_hh_fec!G3/RES_hh_num!G3)</f>
        <v>30505.074529113564</v>
      </c>
      <c r="H3" s="65">
        <f>IF(RES_hh_fec!H3=0,0,1000*11630*RES_hh_fec!H3/RES_hh_num!H3)</f>
        <v>28861.286959770969</v>
      </c>
      <c r="I3" s="65">
        <f>IF(RES_hh_fec!I3=0,0,1000*11630*RES_hh_fec!I3/RES_hh_num!I3)</f>
        <v>27581.133787421451</v>
      </c>
      <c r="J3" s="65">
        <f>IF(RES_hh_fec!J3=0,0,1000*11630*RES_hh_fec!J3/RES_hh_num!J3)</f>
        <v>27596.919423344858</v>
      </c>
      <c r="K3" s="65">
        <f>IF(RES_hh_fec!K3=0,0,1000*11630*RES_hh_fec!K3/RES_hh_num!K3)</f>
        <v>27344.57054314519</v>
      </c>
      <c r="L3" s="65">
        <f>IF(RES_hh_fec!L3=0,0,1000*11630*RES_hh_fec!L3/RES_hh_num!L3)</f>
        <v>26846.449334634337</v>
      </c>
      <c r="M3" s="65">
        <f>IF(RES_hh_fec!M3=0,0,1000*11630*RES_hh_fec!M3/RES_hh_num!M3)</f>
        <v>24314.355415525915</v>
      </c>
      <c r="N3" s="65">
        <f>IF(RES_hh_fec!N3=0,0,1000*11630*RES_hh_fec!N3/RES_hh_num!N3)</f>
        <v>23721.710596011093</v>
      </c>
      <c r="O3" s="65">
        <f>IF(RES_hh_fec!O3=0,0,1000*11630*RES_hh_fec!O3/RES_hh_num!O3)</f>
        <v>23645.80874036903</v>
      </c>
      <c r="P3" s="65">
        <f>IF(RES_hh_fec!P3=0,0,1000*11630*RES_hh_fec!P3/RES_hh_num!P3)</f>
        <v>20960.009587382901</v>
      </c>
      <c r="Q3" s="65">
        <f>IF(RES_hh_fec!Q3=0,0,1000*11630*RES_hh_fec!Q3/RES_hh_num!Q3)</f>
        <v>22297.543292655511</v>
      </c>
      <c r="R3" s="65">
        <f>IF(RES_hh_fec!R3=0,0,1000*11630*RES_hh_fec!R3/RES_hh_num!R3)</f>
        <v>22081.458686346159</v>
      </c>
      <c r="S3" s="65">
        <f>IF(RES_hh_fec!S3=0,0,1000*11630*RES_hh_fec!S3/RES_hh_num!S3)</f>
        <v>21814.880255032731</v>
      </c>
      <c r="T3" s="65">
        <f>IF(RES_hh_fec!T3=0,0,1000*11630*RES_hh_fec!T3/RES_hh_num!T3)</f>
        <v>19575.714989311975</v>
      </c>
      <c r="U3" s="65">
        <f>IF(RES_hh_fec!U3=0,0,1000*11630*RES_hh_fec!U3/RES_hh_num!U3)</f>
        <v>17548.393925716809</v>
      </c>
      <c r="V3" s="65">
        <f>IF(RES_hh_fec!V3=0,0,1000*11630*RES_hh_fec!V3/RES_hh_num!V3)</f>
        <v>18274.231662259182</v>
      </c>
      <c r="W3" s="65">
        <f>IF(RES_hh_fec!W3=0,0,1000*11630*RES_hh_fec!W3/RES_hh_num!W3)</f>
        <v>17200.221649579806</v>
      </c>
      <c r="X3" s="65">
        <f>IF(RES_hh_fec!X3=0,0,1000*11630*RES_hh_fec!X3/RES_hh_num!X3)</f>
        <v>16019.380394397318</v>
      </c>
      <c r="Y3" s="65">
        <f>IF(RES_hh_fec!Y3=0,0,1000*11630*RES_hh_fec!Y3/RES_hh_num!Y3)</f>
        <v>15880.750272801351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26475.932918862662</v>
      </c>
      <c r="C4" s="69">
        <f>IF(RES_hh_fec!C4=0,0,1000*11630*RES_hh_fec!C4/RES_hh_num!C4)</f>
        <v>28355.496660116474</v>
      </c>
      <c r="D4" s="69">
        <f>IF(RES_hh_fec!D4=0,0,1000*11630*RES_hh_fec!D4/RES_hh_num!D4)</f>
        <v>26557.739511753869</v>
      </c>
      <c r="E4" s="69">
        <f>IF(RES_hh_fec!E4=0,0,1000*11630*RES_hh_fec!E4/RES_hh_num!E4)</f>
        <v>27298.479148156432</v>
      </c>
      <c r="F4" s="69">
        <f>IF(RES_hh_fec!F4=0,0,1000*11630*RES_hh_fec!F4/RES_hh_num!F4)</f>
        <v>28918.796390044234</v>
      </c>
      <c r="G4" s="69">
        <f>IF(RES_hh_fec!G4=0,0,1000*11630*RES_hh_fec!G4/RES_hh_num!G4)</f>
        <v>27940.552824944301</v>
      </c>
      <c r="H4" s="69">
        <f>IF(RES_hh_fec!H4=0,0,1000*11630*RES_hh_fec!H4/RES_hh_num!H4)</f>
        <v>26333.733873007019</v>
      </c>
      <c r="I4" s="69">
        <f>IF(RES_hh_fec!I4=0,0,1000*11630*RES_hh_fec!I4/RES_hh_num!I4)</f>
        <v>25178.154420107083</v>
      </c>
      <c r="J4" s="69">
        <f>IF(RES_hh_fec!J4=0,0,1000*11630*RES_hh_fec!J4/RES_hh_num!J4)</f>
        <v>25146.387638801032</v>
      </c>
      <c r="K4" s="69">
        <f>IF(RES_hh_fec!K4=0,0,1000*11630*RES_hh_fec!K4/RES_hh_num!K4)</f>
        <v>25019.345341574823</v>
      </c>
      <c r="L4" s="69">
        <f>IF(RES_hh_fec!L4=0,0,1000*11630*RES_hh_fec!L4/RES_hh_num!L4)</f>
        <v>24447.354871404696</v>
      </c>
      <c r="M4" s="69">
        <f>IF(RES_hh_fec!M4=0,0,1000*11630*RES_hh_fec!M4/RES_hh_num!M4)</f>
        <v>21704.979768494704</v>
      </c>
      <c r="N4" s="69">
        <f>IF(RES_hh_fec!N4=0,0,1000*11630*RES_hh_fec!N4/RES_hh_num!N4)</f>
        <v>21275.596002083159</v>
      </c>
      <c r="O4" s="69">
        <f>IF(RES_hh_fec!O4=0,0,1000*11630*RES_hh_fec!O4/RES_hh_num!O4)</f>
        <v>21042.543625898536</v>
      </c>
      <c r="P4" s="69">
        <f>IF(RES_hh_fec!P4=0,0,1000*11630*RES_hh_fec!P4/RES_hh_num!P4)</f>
        <v>18188.762218994529</v>
      </c>
      <c r="Q4" s="69">
        <f>IF(RES_hh_fec!Q4=0,0,1000*11630*RES_hh_fec!Q4/RES_hh_num!Q4)</f>
        <v>20053.945672713518</v>
      </c>
      <c r="R4" s="69">
        <f>IF(RES_hh_fec!R4=0,0,1000*11630*RES_hh_fec!R4/RES_hh_num!R4)</f>
        <v>19924.83277108812</v>
      </c>
      <c r="S4" s="69">
        <f>IF(RES_hh_fec!S4=0,0,1000*11630*RES_hh_fec!S4/RES_hh_num!S4)</f>
        <v>19847.543503654539</v>
      </c>
      <c r="T4" s="69">
        <f>IF(RES_hh_fec!T4=0,0,1000*11630*RES_hh_fec!T4/RES_hh_num!T4)</f>
        <v>17467.825713720522</v>
      </c>
      <c r="U4" s="69">
        <f>IF(RES_hh_fec!U4=0,0,1000*11630*RES_hh_fec!U4/RES_hh_num!U4)</f>
        <v>15228.701522215775</v>
      </c>
      <c r="V4" s="69">
        <f>IF(RES_hh_fec!V4=0,0,1000*11630*RES_hh_fec!V4/RES_hh_num!V4)</f>
        <v>16466.020062655643</v>
      </c>
      <c r="W4" s="69">
        <f>IF(RES_hh_fec!W4=0,0,1000*11630*RES_hh_fec!W4/RES_hh_num!W4)</f>
        <v>15413.579312456452</v>
      </c>
      <c r="X4" s="69">
        <f>IF(RES_hh_fec!X4=0,0,1000*11630*RES_hh_fec!X4/RES_hh_num!X4)</f>
        <v>14310.893036780964</v>
      </c>
      <c r="Y4" s="69">
        <f>IF(RES_hh_fec!Y4=0,0,1000*11630*RES_hh_fec!Y4/RES_hh_num!Y4)</f>
        <v>14294.48976104467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22551.020408163266</v>
      </c>
      <c r="C5" s="72">
        <f>IF(RES_hh_fec!C5=0,0,1000*11630*RES_hh_fec!C5/RES_hh_num!C5)</f>
        <v>21386.806596701645</v>
      </c>
      <c r="D5" s="72">
        <f>IF(RES_hh_fec!D5=0,0,1000*11630*RES_hh_fec!D5/RES_hh_num!D5)</f>
        <v>21140.449438202246</v>
      </c>
      <c r="E5" s="72">
        <f>IF(RES_hh_fec!E5=0,0,1000*11630*RES_hh_fec!E5/RES_hh_num!E5)</f>
        <v>19470.308788598573</v>
      </c>
      <c r="F5" s="72">
        <f>IF(RES_hh_fec!F5=0,0,1000*11630*RES_hh_fec!F5/RES_hh_num!F5)</f>
        <v>20950.413223140495</v>
      </c>
      <c r="G5" s="72">
        <f>IF(RES_hh_fec!G5=0,0,1000*11630*RES_hh_fec!G5/RES_hh_num!G5)</f>
        <v>24486.803519061585</v>
      </c>
      <c r="H5" s="72">
        <f>IF(RES_hh_fec!H5=0,0,1000*11630*RES_hh_fec!H5/RES_hh_num!H5)</f>
        <v>22522.012578616348</v>
      </c>
      <c r="I5" s="72">
        <f>IF(RES_hh_fec!I5=0,0,1000*11630*RES_hh_fec!I5/RES_hh_num!I5)</f>
        <v>20336.734693877555</v>
      </c>
      <c r="J5" s="72">
        <f>IF(RES_hh_fec!J5=0,0,1000*11630*RES_hh_fec!J5/RES_hh_num!J5)</f>
        <v>19477.031802120142</v>
      </c>
      <c r="K5" s="72">
        <f>IF(RES_hh_fec!K5=0,0,1000*11630*RES_hh_fec!K5/RES_hh_num!K5)</f>
        <v>20303.030303030297</v>
      </c>
      <c r="L5" s="72">
        <f>IF(RES_hh_fec!L5=0,0,1000*11630*RES_hh_fec!L5/RES_hh_num!L5)</f>
        <v>21996.875</v>
      </c>
      <c r="M5" s="72">
        <f>IF(RES_hh_fec!M5=0,0,1000*11630*RES_hh_fec!M5/RES_hh_num!M5)</f>
        <v>18620.588235294119</v>
      </c>
      <c r="N5" s="72">
        <f>IF(RES_hh_fec!N5=0,0,1000*11630*RES_hh_fec!N5/RES_hh_num!N5)</f>
        <v>15049.132947976876</v>
      </c>
      <c r="O5" s="72">
        <f>IF(RES_hh_fec!O5=0,0,1000*11630*RES_hh_fec!O5/RES_hh_num!O5)</f>
        <v>19332.460732984295</v>
      </c>
      <c r="P5" s="72">
        <f>IF(RES_hh_fec!P5=0,0,1000*11630*RES_hh_fec!P5/RES_hh_num!P5)</f>
        <v>14884.318766066837</v>
      </c>
      <c r="Q5" s="72">
        <f>IF(RES_hh_fec!Q5=0,0,1000*11630*RES_hh_fec!Q5/RES_hh_num!Q5)</f>
        <v>18424.164524421594</v>
      </c>
      <c r="R5" s="72">
        <f>IF(RES_hh_fec!R5=0,0,1000*11630*RES_hh_fec!R5/RES_hh_num!R5)</f>
        <v>19773.91304347826</v>
      </c>
      <c r="S5" s="72">
        <f>IF(RES_hh_fec!S5=0,0,1000*11630*RES_hh_fec!S5/RES_hh_num!S5)</f>
        <v>16160.583941605835</v>
      </c>
      <c r="T5" s="72">
        <f>IF(RES_hh_fec!T5=0,0,1000*11630*RES_hh_fec!T5/RES_hh_num!T5)</f>
        <v>12846.511627906977</v>
      </c>
      <c r="U5" s="72">
        <f>IF(RES_hh_fec!U5=0,0,1000*11630*RES_hh_fec!U5/RES_hh_num!U5)</f>
        <v>15141.361256544502</v>
      </c>
      <c r="V5" s="72">
        <f>IF(RES_hh_fec!V5=0,0,1000*11630*RES_hh_fec!V5/RES_hh_num!V5)</f>
        <v>10755.020080321287</v>
      </c>
      <c r="W5" s="72">
        <f>IF(RES_hh_fec!W5=0,0,1000*11630*RES_hh_fec!W5/RES_hh_num!W5)</f>
        <v>7793.7500000000018</v>
      </c>
      <c r="X5" s="72">
        <f>IF(RES_hh_fec!X5=0,0,1000*11630*RES_hh_fec!X5/RES_hh_num!X5)</f>
        <v>35774.096385542172</v>
      </c>
      <c r="Y5" s="72">
        <f>IF(RES_hh_fec!Y5=0,0,1000*11630*RES_hh_fec!Y5/RES_hh_num!Y5)</f>
        <v>8582.3170731707323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28712.105799339912</v>
      </c>
      <c r="C6" s="72">
        <f>IF(RES_hh_fec!C6=0,0,1000*11630*RES_hh_fec!C6/RES_hh_num!C6)</f>
        <v>30781.702659274273</v>
      </c>
      <c r="D6" s="72">
        <f>IF(RES_hh_fec!D6=0,0,1000*11630*RES_hh_fec!D6/RES_hh_num!D6)</f>
        <v>18947.526557616522</v>
      </c>
      <c r="E6" s="72">
        <f>IF(RES_hh_fec!E6=0,0,1000*11630*RES_hh_fec!E6/RES_hh_num!E6)</f>
        <v>13263.352244202795</v>
      </c>
      <c r="F6" s="72">
        <f>IF(RES_hh_fec!F6=0,0,1000*11630*RES_hh_fec!F6/RES_hh_num!F6)</f>
        <v>28967.250132202858</v>
      </c>
      <c r="G6" s="72">
        <f>IF(RES_hh_fec!G6=0,0,1000*11630*RES_hh_fec!G6/RES_hh_num!G6)</f>
        <v>42739.962128669831</v>
      </c>
      <c r="H6" s="72">
        <f>IF(RES_hh_fec!H6=0,0,1000*11630*RES_hh_fec!H6/RES_hh_num!H6)</f>
        <v>42660.904356952466</v>
      </c>
      <c r="I6" s="72">
        <f>IF(RES_hh_fec!I6=0,0,1000*11630*RES_hh_fec!I6/RES_hh_num!I6)</f>
        <v>17450.47078278492</v>
      </c>
      <c r="J6" s="72">
        <f>IF(RES_hh_fec!J6=0,0,1000*11630*RES_hh_fec!J6/RES_hh_num!J6)</f>
        <v>20905.851753248418</v>
      </c>
      <c r="K6" s="72">
        <f>IF(RES_hh_fec!K6=0,0,1000*11630*RES_hh_fec!K6/RES_hh_num!K6)</f>
        <v>24057.323024006164</v>
      </c>
      <c r="L6" s="72">
        <f>IF(RES_hh_fec!L6=0,0,1000*11630*RES_hh_fec!L6/RES_hh_num!L6)</f>
        <v>56499.206349206303</v>
      </c>
      <c r="M6" s="72">
        <f>IF(RES_hh_fec!M6=0,0,1000*11630*RES_hh_fec!M6/RES_hh_num!M6)</f>
        <v>6951.4563106795977</v>
      </c>
      <c r="N6" s="72">
        <f>IF(RES_hh_fec!N6=0,0,1000*11630*RES_hh_fec!N6/RES_hh_num!N6)</f>
        <v>1561.7283950617366</v>
      </c>
      <c r="O6" s="72">
        <f>IF(RES_hh_fec!O6=0,0,1000*11630*RES_hh_fec!O6/RES_hh_num!O6)</f>
        <v>2288.5572139303258</v>
      </c>
      <c r="P6" s="72">
        <f>IF(RES_hh_fec!P6=0,0,1000*11630*RES_hh_fec!P6/RES_hh_num!P6)</f>
        <v>6386.9047619047533</v>
      </c>
      <c r="Q6" s="72">
        <f>IF(RES_hh_fec!Q6=0,0,1000*11630*RES_hh_fec!Q6/RES_hh_num!Q6)</f>
        <v>27188.034188034198</v>
      </c>
      <c r="R6" s="72">
        <f>IF(RES_hh_fec!R6=0,0,1000*11630*RES_hh_fec!R6/RES_hh_num!R6)</f>
        <v>20373.015873015836</v>
      </c>
      <c r="S6" s="72">
        <f>IF(RES_hh_fec!S6=0,0,1000*11630*RES_hh_fec!S6/RES_hh_num!S6)</f>
        <v>13851.851851851845</v>
      </c>
      <c r="T6" s="72">
        <f>IF(RES_hh_fec!T6=0,0,1000*11630*RES_hh_fec!T6/RES_hh_num!T6)</f>
        <v>16540.305010893244</v>
      </c>
      <c r="U6" s="72">
        <f>IF(RES_hh_fec!U6=0,0,1000*11630*RES_hh_fec!U6/RES_hh_num!U6)</f>
        <v>27580.896686159849</v>
      </c>
      <c r="V6" s="72">
        <f>IF(RES_hh_fec!V6=0,0,1000*11630*RES_hh_fec!V6/RES_hh_num!V6)</f>
        <v>3285.7142857142635</v>
      </c>
      <c r="W6" s="72">
        <f>IF(RES_hh_fec!W6=0,0,1000*11630*RES_hh_fec!W6/RES_hh_num!W6)</f>
        <v>13255.1440329218</v>
      </c>
      <c r="X6" s="72">
        <f>IF(RES_hh_fec!X6=0,0,1000*11630*RES_hh_fec!X6/RES_hh_num!X6)</f>
        <v>17409.090909090897</v>
      </c>
      <c r="Y6" s="72">
        <f>IF(RES_hh_fec!Y6=0,0,1000*11630*RES_hh_fec!Y6/RES_hh_num!Y6)</f>
        <v>12765.432098765443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27779.702591025525</v>
      </c>
      <c r="C7" s="72">
        <f>IF(RES_hh_fec!C7=0,0,1000*11630*RES_hh_fec!C7/RES_hh_num!C7)</f>
        <v>29805.937427318946</v>
      </c>
      <c r="D7" s="72">
        <f>IF(RES_hh_fec!D7=0,0,1000*11630*RES_hh_fec!D7/RES_hh_num!D7)</f>
        <v>27667.874763560805</v>
      </c>
      <c r="E7" s="72">
        <f>IF(RES_hh_fec!E7=0,0,1000*11630*RES_hh_fec!E7/RES_hh_num!E7)</f>
        <v>28546.222162332586</v>
      </c>
      <c r="F7" s="72">
        <f>IF(RES_hh_fec!F7=0,0,1000*11630*RES_hh_fec!F7/RES_hh_num!F7)</f>
        <v>30260.537302439101</v>
      </c>
      <c r="G7" s="72">
        <f>IF(RES_hh_fec!G7=0,0,1000*11630*RES_hh_fec!G7/RES_hh_num!G7)</f>
        <v>28804.903599928646</v>
      </c>
      <c r="H7" s="72">
        <f>IF(RES_hh_fec!H7=0,0,1000*11630*RES_hh_fec!H7/RES_hh_num!H7)</f>
        <v>27958.514772333718</v>
      </c>
      <c r="I7" s="72">
        <f>IF(RES_hh_fec!I7=0,0,1000*11630*RES_hh_fec!I7/RES_hh_num!I7)</f>
        <v>26560.646763445806</v>
      </c>
      <c r="J7" s="72">
        <f>IF(RES_hh_fec!J7=0,0,1000*11630*RES_hh_fec!J7/RES_hh_num!J7)</f>
        <v>26782.855671489589</v>
      </c>
      <c r="K7" s="72">
        <f>IF(RES_hh_fec!K7=0,0,1000*11630*RES_hh_fec!K7/RES_hh_num!K7)</f>
        <v>27310.481196648121</v>
      </c>
      <c r="L7" s="72">
        <f>IF(RES_hh_fec!L7=0,0,1000*11630*RES_hh_fec!L7/RES_hh_num!L7)</f>
        <v>24355.184652315264</v>
      </c>
      <c r="M7" s="72">
        <f>IF(RES_hh_fec!M7=0,0,1000*11630*RES_hh_fec!M7/RES_hh_num!M7)</f>
        <v>21853.648785523681</v>
      </c>
      <c r="N7" s="72">
        <f>IF(RES_hh_fec!N7=0,0,1000*11630*RES_hh_fec!N7/RES_hh_num!N7)</f>
        <v>23829.783429315976</v>
      </c>
      <c r="O7" s="72">
        <f>IF(RES_hh_fec!O7=0,0,1000*11630*RES_hh_fec!O7/RES_hh_num!O7)</f>
        <v>22308.820787636476</v>
      </c>
      <c r="P7" s="72">
        <f>IF(RES_hh_fec!P7=0,0,1000*11630*RES_hh_fec!P7/RES_hh_num!P7)</f>
        <v>18865.881440734254</v>
      </c>
      <c r="Q7" s="72">
        <f>IF(RES_hh_fec!Q7=0,0,1000*11630*RES_hh_fec!Q7/RES_hh_num!Q7)</f>
        <v>21959.539930158437</v>
      </c>
      <c r="R7" s="72">
        <f>IF(RES_hh_fec!R7=0,0,1000*11630*RES_hh_fec!R7/RES_hh_num!R7)</f>
        <v>22259.023251978473</v>
      </c>
      <c r="S7" s="72">
        <f>IF(RES_hh_fec!S7=0,0,1000*11630*RES_hh_fec!S7/RES_hh_num!S7)</f>
        <v>21019.431703890674</v>
      </c>
      <c r="T7" s="72">
        <f>IF(RES_hh_fec!T7=0,0,1000*11630*RES_hh_fec!T7/RES_hh_num!T7)</f>
        <v>19753.302787796689</v>
      </c>
      <c r="U7" s="72">
        <f>IF(RES_hh_fec!U7=0,0,1000*11630*RES_hh_fec!U7/RES_hh_num!U7)</f>
        <v>15769.348561580469</v>
      </c>
      <c r="V7" s="72">
        <f>IF(RES_hh_fec!V7=0,0,1000*11630*RES_hh_fec!V7/RES_hh_num!V7)</f>
        <v>18184.876641448162</v>
      </c>
      <c r="W7" s="72">
        <f>IF(RES_hh_fec!W7=0,0,1000*11630*RES_hh_fec!W7/RES_hh_num!W7)</f>
        <v>17041.404053767536</v>
      </c>
      <c r="X7" s="72">
        <f>IF(RES_hh_fec!X7=0,0,1000*11630*RES_hh_fec!X7/RES_hh_num!X7)</f>
        <v>15562.442541518385</v>
      </c>
      <c r="Y7" s="72">
        <f>IF(RES_hh_fec!Y7=0,0,1000*11630*RES_hh_fec!Y7/RES_hh_num!Y7)</f>
        <v>15892.721193138805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24754.147760313441</v>
      </c>
      <c r="C8" s="72">
        <f>IF(RES_hh_fec!C8=0,0,1000*11630*RES_hh_fec!C8/RES_hh_num!C8)</f>
        <v>26477.606968685701</v>
      </c>
      <c r="D8" s="72">
        <f>IF(RES_hh_fec!D8=0,0,1000*11630*RES_hh_fec!D8/RES_hh_num!D8)</f>
        <v>25272.441817376352</v>
      </c>
      <c r="E8" s="72">
        <f>IF(RES_hh_fec!E8=0,0,1000*11630*RES_hh_fec!E8/RES_hh_num!E8)</f>
        <v>26031.13020295557</v>
      </c>
      <c r="F8" s="72">
        <f>IF(RES_hh_fec!F8=0,0,1000*11630*RES_hh_fec!F8/RES_hh_num!F8)</f>
        <v>27443.221671983974</v>
      </c>
      <c r="G8" s="72">
        <f>IF(RES_hh_fec!G8=0,0,1000*11630*RES_hh_fec!G8/RES_hh_num!G8)</f>
        <v>26853.587051500555</v>
      </c>
      <c r="H8" s="72">
        <f>IF(RES_hh_fec!H8=0,0,1000*11630*RES_hh_fec!H8/RES_hh_num!H8)</f>
        <v>24383.516574796169</v>
      </c>
      <c r="I8" s="72">
        <f>IF(RES_hh_fec!I8=0,0,1000*11630*RES_hh_fec!I8/RES_hh_num!I8)</f>
        <v>23627.991255882207</v>
      </c>
      <c r="J8" s="72">
        <f>IF(RES_hh_fec!J8=0,0,1000*11630*RES_hh_fec!J8/RES_hh_num!J8)</f>
        <v>24191.457682592758</v>
      </c>
      <c r="K8" s="72">
        <f>IF(RES_hh_fec!K8=0,0,1000*11630*RES_hh_fec!K8/RES_hh_num!K8)</f>
        <v>22268.775117431313</v>
      </c>
      <c r="L8" s="72">
        <f>IF(RES_hh_fec!L8=0,0,1000*11630*RES_hh_fec!L8/RES_hh_num!L8)</f>
        <v>24800.576603536403</v>
      </c>
      <c r="M8" s="72">
        <f>IF(RES_hh_fec!M8=0,0,1000*11630*RES_hh_fec!M8/RES_hh_num!M8)</f>
        <v>22486.534110447443</v>
      </c>
      <c r="N8" s="72">
        <f>IF(RES_hh_fec!N8=0,0,1000*11630*RES_hh_fec!N8/RES_hh_num!N8)</f>
        <v>19654.861212796775</v>
      </c>
      <c r="O8" s="72">
        <f>IF(RES_hh_fec!O8=0,0,1000*11630*RES_hh_fec!O8/RES_hh_num!O8)</f>
        <v>20361.926982288289</v>
      </c>
      <c r="P8" s="72">
        <f>IF(RES_hh_fec!P8=0,0,1000*11630*RES_hh_fec!P8/RES_hh_num!P8)</f>
        <v>17823.284297793653</v>
      </c>
      <c r="Q8" s="72">
        <f>IF(RES_hh_fec!Q8=0,0,1000*11630*RES_hh_fec!Q8/RES_hh_num!Q8)</f>
        <v>18873.799708413921</v>
      </c>
      <c r="R8" s="72">
        <f>IF(RES_hh_fec!R8=0,0,1000*11630*RES_hh_fec!R8/RES_hh_num!R8)</f>
        <v>18548.291900003896</v>
      </c>
      <c r="S8" s="72">
        <f>IF(RES_hh_fec!S8=0,0,1000*11630*RES_hh_fec!S8/RES_hh_num!S8)</f>
        <v>19367.888048803401</v>
      </c>
      <c r="T8" s="72">
        <f>IF(RES_hh_fec!T8=0,0,1000*11630*RES_hh_fec!T8/RES_hh_num!T8)</f>
        <v>16436.598799978485</v>
      </c>
      <c r="U8" s="72">
        <f>IF(RES_hh_fec!U8=0,0,1000*11630*RES_hh_fec!U8/RES_hh_num!U8)</f>
        <v>15429.041609187992</v>
      </c>
      <c r="V8" s="72">
        <f>IF(RES_hh_fec!V8=0,0,1000*11630*RES_hh_fec!V8/RES_hh_num!V8)</f>
        <v>16017.469540828966</v>
      </c>
      <c r="W8" s="72">
        <f>IF(RES_hh_fec!W8=0,0,1000*11630*RES_hh_fec!W8/RES_hh_num!W8)</f>
        <v>15134.095243907592</v>
      </c>
      <c r="X8" s="72">
        <f>IF(RES_hh_fec!X8=0,0,1000*11630*RES_hh_fec!X8/RES_hh_num!X8)</f>
        <v>13919.614858894081</v>
      </c>
      <c r="Y8" s="72">
        <f>IF(RES_hh_fec!Y8=0,0,1000*11630*RES_hh_fec!Y8/RES_hh_num!Y8)</f>
        <v>13696.539346676513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27852.212046178753</v>
      </c>
      <c r="C9" s="72">
        <f>IF(RES_hh_fec!C9=0,0,1000*11630*RES_hh_fec!C9/RES_hh_num!C9)</f>
        <v>29960.723311516918</v>
      </c>
      <c r="D9" s="72">
        <f>IF(RES_hh_fec!D9=0,0,1000*11630*RES_hh_fec!D9/RES_hh_num!D9)</f>
        <v>27566.704159781482</v>
      </c>
      <c r="E9" s="72">
        <f>IF(RES_hh_fec!E9=0,0,1000*11630*RES_hh_fec!E9/RES_hh_num!E9)</f>
        <v>27997.106812153128</v>
      </c>
      <c r="F9" s="72">
        <f>IF(RES_hh_fec!F9=0,0,1000*11630*RES_hh_fec!F9/RES_hh_num!F9)</f>
        <v>29372.812332342477</v>
      </c>
      <c r="G9" s="72">
        <f>IF(RES_hh_fec!G9=0,0,1000*11630*RES_hh_fec!G9/RES_hh_num!G9)</f>
        <v>27634.126675511667</v>
      </c>
      <c r="H9" s="72">
        <f>IF(RES_hh_fec!H9=0,0,1000*11630*RES_hh_fec!H9/RES_hh_num!H9)</f>
        <v>26656.637842892102</v>
      </c>
      <c r="I9" s="72">
        <f>IF(RES_hh_fec!I9=0,0,1000*11630*RES_hh_fec!I9/RES_hh_num!I9)</f>
        <v>22960.268059579648</v>
      </c>
      <c r="J9" s="72">
        <f>IF(RES_hh_fec!J9=0,0,1000*11630*RES_hh_fec!J9/RES_hh_num!J9)</f>
        <v>23245.845253698368</v>
      </c>
      <c r="K9" s="72">
        <f>IF(RES_hh_fec!K9=0,0,1000*11630*RES_hh_fec!K9/RES_hh_num!K9)</f>
        <v>24059.536144461454</v>
      </c>
      <c r="L9" s="72">
        <f>IF(RES_hh_fec!L9=0,0,1000*11630*RES_hh_fec!L9/RES_hh_num!L9)</f>
        <v>23171.266317196005</v>
      </c>
      <c r="M9" s="72">
        <f>IF(RES_hh_fec!M9=0,0,1000*11630*RES_hh_fec!M9/RES_hh_num!M9)</f>
        <v>17026.211327299585</v>
      </c>
      <c r="N9" s="72">
        <f>IF(RES_hh_fec!N9=0,0,1000*11630*RES_hh_fec!N9/RES_hh_num!N9)</f>
        <v>18726.042359198389</v>
      </c>
      <c r="O9" s="72">
        <f>IF(RES_hh_fec!O9=0,0,1000*11630*RES_hh_fec!O9/RES_hh_num!O9)</f>
        <v>18232.27641371117</v>
      </c>
      <c r="P9" s="72">
        <f>IF(RES_hh_fec!P9=0,0,1000*11630*RES_hh_fec!P9/RES_hh_num!P9)</f>
        <v>17288.359595370093</v>
      </c>
      <c r="Q9" s="72">
        <f>IF(RES_hh_fec!Q9=0,0,1000*11630*RES_hh_fec!Q9/RES_hh_num!Q9)</f>
        <v>17547.939944134076</v>
      </c>
      <c r="R9" s="72">
        <f>IF(RES_hh_fec!R9=0,0,1000*11630*RES_hh_fec!R9/RES_hh_num!R9)</f>
        <v>19021.589348220987</v>
      </c>
      <c r="S9" s="72">
        <f>IF(RES_hh_fec!S9=0,0,1000*11630*RES_hh_fec!S9/RES_hh_num!S9)</f>
        <v>17564.874034339664</v>
      </c>
      <c r="T9" s="72">
        <f>IF(RES_hh_fec!T9=0,0,1000*11630*RES_hh_fec!T9/RES_hh_num!T9)</f>
        <v>18742.876940784048</v>
      </c>
      <c r="U9" s="72">
        <f>IF(RES_hh_fec!U9=0,0,1000*11630*RES_hh_fec!U9/RES_hh_num!U9)</f>
        <v>13601.181881384025</v>
      </c>
      <c r="V9" s="72">
        <f>IF(RES_hh_fec!V9=0,0,1000*11630*RES_hh_fec!V9/RES_hh_num!V9)</f>
        <v>13787.535886399084</v>
      </c>
      <c r="W9" s="72">
        <f>IF(RES_hh_fec!W9=0,0,1000*11630*RES_hh_fec!W9/RES_hh_num!W9)</f>
        <v>12823.632245038656</v>
      </c>
      <c r="X9" s="72">
        <f>IF(RES_hh_fec!X9=0,0,1000*11630*RES_hh_fec!X9/RES_hh_num!X9)</f>
        <v>14002.108966509228</v>
      </c>
      <c r="Y9" s="72">
        <f>IF(RES_hh_fec!Y9=0,0,1000*11630*RES_hh_fec!Y9/RES_hh_num!Y9)</f>
        <v>14931.121287592727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X10" s="72">
        <f>IF(RES_hh_fec!X10=0,0,1000*11630*RES_hh_fec!X10/RES_hh_num!X10)</f>
        <v>0</v>
      </c>
      <c r="Y10" s="72">
        <f>IF(RES_hh_fec!Y10=0,0,1000*11630*RES_hh_fec!Y10/RES_hh_num!Y10)</f>
        <v>0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0</v>
      </c>
      <c r="C11" s="72">
        <f>IF(RES_hh_fec!C11=0,0,1000*11630*RES_hh_fec!C11/RES_hh_num!C11)</f>
        <v>0</v>
      </c>
      <c r="D11" s="72">
        <f>IF(RES_hh_fec!D11=0,0,1000*11630*RES_hh_fec!D11/RES_hh_num!D11)</f>
        <v>0</v>
      </c>
      <c r="E11" s="72">
        <f>IF(RES_hh_fec!E11=0,0,1000*11630*RES_hh_fec!E11/RES_hh_num!E11)</f>
        <v>0</v>
      </c>
      <c r="F11" s="72">
        <f>IF(RES_hh_fec!F11=0,0,1000*11630*RES_hh_fec!F11/RES_hh_num!F11)</f>
        <v>0</v>
      </c>
      <c r="G11" s="72">
        <f>IF(RES_hh_fec!G11=0,0,1000*11630*RES_hh_fec!G11/RES_hh_num!G11)</f>
        <v>0</v>
      </c>
      <c r="H11" s="72">
        <f>IF(RES_hh_fec!H11=0,0,1000*11630*RES_hh_fec!H11/RES_hh_num!H11)</f>
        <v>0</v>
      </c>
      <c r="I11" s="72">
        <f>IF(RES_hh_fec!I11=0,0,1000*11630*RES_hh_fec!I11/RES_hh_num!I11)</f>
        <v>0</v>
      </c>
      <c r="J11" s="72">
        <f>IF(RES_hh_fec!J11=0,0,1000*11630*RES_hh_fec!J11/RES_hh_num!J11)</f>
        <v>0</v>
      </c>
      <c r="K11" s="72">
        <f>IF(RES_hh_fec!K11=0,0,1000*11630*RES_hh_fec!K11/RES_hh_num!K11)</f>
        <v>0</v>
      </c>
      <c r="L11" s="72">
        <f>IF(RES_hh_fec!L11=0,0,1000*11630*RES_hh_fec!L11/RES_hh_num!L11)</f>
        <v>0</v>
      </c>
      <c r="M11" s="72">
        <f>IF(RES_hh_fec!M11=0,0,1000*11630*RES_hh_fec!M11/RES_hh_num!M11)</f>
        <v>0</v>
      </c>
      <c r="N11" s="72">
        <f>IF(RES_hh_fec!N11=0,0,1000*11630*RES_hh_fec!N11/RES_hh_num!N11)</f>
        <v>0</v>
      </c>
      <c r="O11" s="72">
        <f>IF(RES_hh_fec!O11=0,0,1000*11630*RES_hh_fec!O11/RES_hh_num!O11)</f>
        <v>0</v>
      </c>
      <c r="P11" s="72">
        <f>IF(RES_hh_fec!P11=0,0,1000*11630*RES_hh_fec!P11/RES_hh_num!P11)</f>
        <v>0</v>
      </c>
      <c r="Q11" s="72">
        <f>IF(RES_hh_fec!Q11=0,0,1000*11630*RES_hh_fec!Q11/RES_hh_num!Q11)</f>
        <v>0</v>
      </c>
      <c r="R11" s="72">
        <f>IF(RES_hh_fec!R11=0,0,1000*11630*RES_hh_fec!R11/RES_hh_num!R11)</f>
        <v>0</v>
      </c>
      <c r="S11" s="72">
        <f>IF(RES_hh_fec!S11=0,0,1000*11630*RES_hh_fec!S11/RES_hh_num!S11)</f>
        <v>0</v>
      </c>
      <c r="T11" s="72">
        <f>IF(RES_hh_fec!T11=0,0,1000*11630*RES_hh_fec!T11/RES_hh_num!T11)</f>
        <v>0</v>
      </c>
      <c r="U11" s="72">
        <f>IF(RES_hh_fec!U11=0,0,1000*11630*RES_hh_fec!U11/RES_hh_num!U11)</f>
        <v>0</v>
      </c>
      <c r="V11" s="72">
        <f>IF(RES_hh_fec!V11=0,0,1000*11630*RES_hh_fec!V11/RES_hh_num!V11)</f>
        <v>0</v>
      </c>
      <c r="W11" s="72">
        <f>IF(RES_hh_fec!W11=0,0,1000*11630*RES_hh_fec!W11/RES_hh_num!W11)</f>
        <v>0</v>
      </c>
      <c r="X11" s="72">
        <f>IF(RES_hh_fec!X11=0,0,1000*11630*RES_hh_fec!X11/RES_hh_num!X11)</f>
        <v>0</v>
      </c>
      <c r="Y11" s="72">
        <f>IF(RES_hh_fec!Y11=0,0,1000*11630*RES_hh_fec!Y11/RES_hh_num!Y11)</f>
        <v>0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8015.92830318302</v>
      </c>
      <c r="C12" s="72">
        <f>IF(RES_hh_fec!C12=0,0,1000*11630*RES_hh_fec!C12/RES_hh_num!C12)</f>
        <v>8837.2136052590195</v>
      </c>
      <c r="D12" s="72">
        <f>IF(RES_hh_fec!D12=0,0,1000*11630*RES_hh_fec!D12/RES_hh_num!D12)</f>
        <v>7720.7601668227253</v>
      </c>
      <c r="E12" s="72">
        <f>IF(RES_hh_fec!E12=0,0,1000*11630*RES_hh_fec!E12/RES_hh_num!E12)</f>
        <v>8876.7779962697987</v>
      </c>
      <c r="F12" s="72">
        <f>IF(RES_hh_fec!F12=0,0,1000*11630*RES_hh_fec!F12/RES_hh_num!F12)</f>
        <v>8160.7151599976914</v>
      </c>
      <c r="G12" s="72">
        <f>IF(RES_hh_fec!G12=0,0,1000*11630*RES_hh_fec!G12/RES_hh_num!G12)</f>
        <v>7667.5437823206294</v>
      </c>
      <c r="H12" s="72">
        <f>IF(RES_hh_fec!H12=0,0,1000*11630*RES_hh_fec!H12/RES_hh_num!H12)</f>
        <v>6661.9405564082235</v>
      </c>
      <c r="I12" s="72">
        <f>IF(RES_hh_fec!I12=0,0,1000*11630*RES_hh_fec!I12/RES_hh_num!I12)</f>
        <v>5730.5493191872883</v>
      </c>
      <c r="J12" s="72">
        <f>IF(RES_hh_fec!J12=0,0,1000*11630*RES_hh_fec!J12/RES_hh_num!J12)</f>
        <v>6331.0998903521295</v>
      </c>
      <c r="K12" s="72">
        <f>IF(RES_hh_fec!K12=0,0,1000*11630*RES_hh_fec!K12/RES_hh_num!K12)</f>
        <v>6202.2460215151868</v>
      </c>
      <c r="L12" s="72">
        <f>IF(RES_hh_fec!L12=0,0,1000*11630*RES_hh_fec!L12/RES_hh_num!L12)</f>
        <v>5679.786935261287</v>
      </c>
      <c r="M12" s="72">
        <f>IF(RES_hh_fec!M12=0,0,1000*11630*RES_hh_fec!M12/RES_hh_num!M12)</f>
        <v>5158.3674299981722</v>
      </c>
      <c r="N12" s="72">
        <f>IF(RES_hh_fec!N12=0,0,1000*11630*RES_hh_fec!N12/RES_hh_num!N12)</f>
        <v>4995.8847636901592</v>
      </c>
      <c r="O12" s="72">
        <f>IF(RES_hh_fec!O12=0,0,1000*11630*RES_hh_fec!O12/RES_hh_num!O12)</f>
        <v>4451.5288939408647</v>
      </c>
      <c r="P12" s="72">
        <f>IF(RES_hh_fec!P12=0,0,1000*11630*RES_hh_fec!P12/RES_hh_num!P12)</f>
        <v>4277.4274887716028</v>
      </c>
      <c r="Q12" s="72">
        <f>IF(RES_hh_fec!Q12=0,0,1000*11630*RES_hh_fec!Q12/RES_hh_num!Q12)</f>
        <v>4429.5758290398044</v>
      </c>
      <c r="R12" s="72">
        <f>IF(RES_hh_fec!R12=0,0,1000*11630*RES_hh_fec!R12/RES_hh_num!R12)</f>
        <v>4252.5452719528485</v>
      </c>
      <c r="S12" s="72">
        <f>IF(RES_hh_fec!S12=0,0,1000*11630*RES_hh_fec!S12/RES_hh_num!S12)</f>
        <v>4134.6926729649986</v>
      </c>
      <c r="T12" s="72">
        <f>IF(RES_hh_fec!T12=0,0,1000*11630*RES_hh_fec!T12/RES_hh_num!T12)</f>
        <v>3961.7431613190693</v>
      </c>
      <c r="U12" s="72">
        <f>IF(RES_hh_fec!U12=0,0,1000*11630*RES_hh_fec!U12/RES_hh_num!U12)</f>
        <v>3750.880784075493</v>
      </c>
      <c r="V12" s="72">
        <f>IF(RES_hh_fec!V12=0,0,1000*11630*RES_hh_fec!V12/RES_hh_num!V12)</f>
        <v>3662.1056168299538</v>
      </c>
      <c r="W12" s="72">
        <f>IF(RES_hh_fec!W12=0,0,1000*11630*RES_hh_fec!W12/RES_hh_num!W12)</f>
        <v>3556.1213647264876</v>
      </c>
      <c r="X12" s="72">
        <f>IF(RES_hh_fec!X12=0,0,1000*11630*RES_hh_fec!X12/RES_hh_num!X12)</f>
        <v>3436.0826086567599</v>
      </c>
      <c r="Y12" s="72">
        <f>IF(RES_hh_fec!Y12=0,0,1000*11630*RES_hh_fec!Y12/RES_hh_num!Y12)</f>
        <v>3480.9710378669897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18786.033319130322</v>
      </c>
      <c r="C13" s="74">
        <f>IF(RES_hh_fec!C13=0,0,1000*11630*RES_hh_fec!C13/RES_hh_num!C13)</f>
        <v>20104.164654302382</v>
      </c>
      <c r="D13" s="74">
        <f>IF(RES_hh_fec!D13=0,0,1000*11630*RES_hh_fec!D13/RES_hh_num!D13)</f>
        <v>18789.408107676129</v>
      </c>
      <c r="E13" s="74">
        <f>IF(RES_hh_fec!E13=0,0,1000*11630*RES_hh_fec!E13/RES_hh_num!E13)</f>
        <v>18807.697068775677</v>
      </c>
      <c r="F13" s="74">
        <f>IF(RES_hh_fec!F13=0,0,1000*11630*RES_hh_fec!F13/RES_hh_num!F13)</f>
        <v>20863.499179900569</v>
      </c>
      <c r="G13" s="74">
        <f>IF(RES_hh_fec!G13=0,0,1000*11630*RES_hh_fec!G13/RES_hh_num!G13)</f>
        <v>21696.206647450173</v>
      </c>
      <c r="H13" s="74">
        <f>IF(RES_hh_fec!H13=0,0,1000*11630*RES_hh_fec!H13/RES_hh_num!H13)</f>
        <v>18866.104524838916</v>
      </c>
      <c r="I13" s="74">
        <f>IF(RES_hh_fec!I13=0,0,1000*11630*RES_hh_fec!I13/RES_hh_num!I13)</f>
        <v>20581.555564271624</v>
      </c>
      <c r="J13" s="74">
        <f>IF(RES_hh_fec!J13=0,0,1000*11630*RES_hh_fec!J13/RES_hh_num!J13)</f>
        <v>8352.5951011290435</v>
      </c>
      <c r="K13" s="74">
        <f>IF(RES_hh_fec!K13=0,0,1000*11630*RES_hh_fec!K13/RES_hh_num!K13)</f>
        <v>27408.993218044347</v>
      </c>
      <c r="L13" s="74">
        <f>IF(RES_hh_fec!L13=0,0,1000*11630*RES_hh_fec!L13/RES_hh_num!L13)</f>
        <v>14710.383257143485</v>
      </c>
      <c r="M13" s="74">
        <f>IF(RES_hh_fec!M13=0,0,1000*11630*RES_hh_fec!M13/RES_hh_num!M13)</f>
        <v>11072.916452734806</v>
      </c>
      <c r="N13" s="74">
        <f>IF(RES_hh_fec!N13=0,0,1000*11630*RES_hh_fec!N13/RES_hh_num!N13)</f>
        <v>14602.318552361994</v>
      </c>
      <c r="O13" s="74">
        <f>IF(RES_hh_fec!O13=0,0,1000*11630*RES_hh_fec!O13/RES_hh_num!O13)</f>
        <v>17102.502809295518</v>
      </c>
      <c r="P13" s="74">
        <f>IF(RES_hh_fec!P13=0,0,1000*11630*RES_hh_fec!P13/RES_hh_num!P13)</f>
        <v>15108.802869194031</v>
      </c>
      <c r="Q13" s="74">
        <f>IF(RES_hh_fec!Q13=0,0,1000*11630*RES_hh_fec!Q13/RES_hh_num!Q13)</f>
        <v>19663.779553578468</v>
      </c>
      <c r="R13" s="74">
        <f>IF(RES_hh_fec!R13=0,0,1000*11630*RES_hh_fec!R13/RES_hh_num!R13)</f>
        <v>18157.874734131707</v>
      </c>
      <c r="S13" s="74">
        <f>IF(RES_hh_fec!S13=0,0,1000*11630*RES_hh_fec!S13/RES_hh_num!S13)</f>
        <v>20873.453549064718</v>
      </c>
      <c r="T13" s="74">
        <f>IF(RES_hh_fec!T13=0,0,1000*11630*RES_hh_fec!T13/RES_hh_num!T13)</f>
        <v>13137.266467754653</v>
      </c>
      <c r="U13" s="74">
        <f>IF(RES_hh_fec!U13=0,0,1000*11630*RES_hh_fec!U13/RES_hh_num!U13)</f>
        <v>9739.6440109013183</v>
      </c>
      <c r="V13" s="74">
        <f>IF(RES_hh_fec!V13=0,0,1000*11630*RES_hh_fec!V13/RES_hh_num!V13)</f>
        <v>16132.160785907328</v>
      </c>
      <c r="W13" s="74">
        <f>IF(RES_hh_fec!W13=0,0,1000*11630*RES_hh_fec!W13/RES_hh_num!W13)</f>
        <v>13016.220825927452</v>
      </c>
      <c r="X13" s="74">
        <f>IF(RES_hh_fec!X13=0,0,1000*11630*RES_hh_fec!X13/RES_hh_num!X13)</f>
        <v>13169.544477696118</v>
      </c>
      <c r="Y13" s="74">
        <f>IF(RES_hh_fec!Y13=0,0,1000*11630*RES_hh_fec!Y13/RES_hh_num!Y13)</f>
        <v>12407.60260762309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314.28217012150861</v>
      </c>
      <c r="C14" s="76">
        <f>IF(RES_hh_fec!C14=0,0,1000*11630*RES_hh_fec!C14/RES_hh_num!C14)</f>
        <v>332.97504079921663</v>
      </c>
      <c r="D14" s="76">
        <f>IF(RES_hh_fec!D14=0,0,1000*11630*RES_hh_fec!D14/RES_hh_num!D14)</f>
        <v>309.58864480966008</v>
      </c>
      <c r="E14" s="76">
        <f>IF(RES_hh_fec!E14=0,0,1000*11630*RES_hh_fec!E14/RES_hh_num!E14)</f>
        <v>308.31294470942004</v>
      </c>
      <c r="F14" s="76">
        <f>IF(RES_hh_fec!F14=0,0,1000*11630*RES_hh_fec!F14/RES_hh_num!F14)</f>
        <v>334.03685262504865</v>
      </c>
      <c r="G14" s="76">
        <f>IF(RES_hh_fec!G14=0,0,1000*11630*RES_hh_fec!G14/RES_hh_num!G14)</f>
        <v>319.49519744938743</v>
      </c>
      <c r="H14" s="76">
        <f>IF(RES_hh_fec!H14=0,0,1000*11630*RES_hh_fec!H14/RES_hh_num!H14)</f>
        <v>294.18264239001002</v>
      </c>
      <c r="I14" s="76">
        <f>IF(RES_hh_fec!I14=0,0,1000*11630*RES_hh_fec!I14/RES_hh_num!I14)</f>
        <v>286.6279969051044</v>
      </c>
      <c r="J14" s="76">
        <f>IF(RES_hh_fec!J14=0,0,1000*11630*RES_hh_fec!J14/RES_hh_num!J14)</f>
        <v>291.73966153296755</v>
      </c>
      <c r="K14" s="76">
        <f>IF(RES_hh_fec!K14=0,0,1000*11630*RES_hh_fec!K14/RES_hh_num!K14)</f>
        <v>281.28677644735609</v>
      </c>
      <c r="L14" s="76">
        <f>IF(RES_hh_fec!L14=0,0,1000*11630*RES_hh_fec!L14/RES_hh_num!L14)</f>
        <v>279.87572734663974</v>
      </c>
      <c r="M14" s="76">
        <f>IF(RES_hh_fec!M14=0,0,1000*11630*RES_hh_fec!M14/RES_hh_num!M14)</f>
        <v>254.66503190049846</v>
      </c>
      <c r="N14" s="76">
        <f>IF(RES_hh_fec!N14=0,0,1000*11630*RES_hh_fec!N14/RES_hh_num!N14)</f>
        <v>244.67974474791632</v>
      </c>
      <c r="O14" s="76">
        <f>IF(RES_hh_fec!O14=0,0,1000*11630*RES_hh_fec!O14/RES_hh_num!O14)</f>
        <v>246.1908363531137</v>
      </c>
      <c r="P14" s="76">
        <f>IF(RES_hh_fec!P14=0,0,1000*11630*RES_hh_fec!P14/RES_hh_num!P14)</f>
        <v>215.60712625003617</v>
      </c>
      <c r="Q14" s="76">
        <f>IF(RES_hh_fec!Q14=0,0,1000*11630*RES_hh_fec!Q14/RES_hh_num!Q14)</f>
        <v>235.52763245651806</v>
      </c>
      <c r="R14" s="76">
        <f>IF(RES_hh_fec!R14=0,0,1000*11630*RES_hh_fec!R14/RES_hh_num!R14)</f>
        <v>238.3847102882718</v>
      </c>
      <c r="S14" s="76">
        <f>IF(RES_hh_fec!S14=0,0,1000*11630*RES_hh_fec!S14/RES_hh_num!S14)</f>
        <v>241.81539537299133</v>
      </c>
      <c r="T14" s="76">
        <f>IF(RES_hh_fec!T14=0,0,1000*11630*RES_hh_fec!T14/RES_hh_num!T14)</f>
        <v>220.5894045320502</v>
      </c>
      <c r="U14" s="76">
        <f>IF(RES_hh_fec!U14=0,0,1000*11630*RES_hh_fec!U14/RES_hh_num!U14)</f>
        <v>203.17323354130386</v>
      </c>
      <c r="V14" s="76">
        <f>IF(RES_hh_fec!V14=0,0,1000*11630*RES_hh_fec!V14/RES_hh_num!V14)</f>
        <v>218.48932866694466</v>
      </c>
      <c r="W14" s="76">
        <f>IF(RES_hh_fec!W14=0,0,1000*11630*RES_hh_fec!W14/RES_hh_num!W14)</f>
        <v>208.10367579783701</v>
      </c>
      <c r="X14" s="76">
        <f>IF(RES_hh_fec!X14=0,0,1000*11630*RES_hh_fec!X14/RES_hh_num!X14)</f>
        <v>194.42906323326875</v>
      </c>
      <c r="Y14" s="76">
        <f>IF(RES_hh_fec!Y14=0,0,1000*11630*RES_hh_fec!Y14/RES_hh_num!Y14)</f>
        <v>191.89139281885448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41.886006537293021</v>
      </c>
      <c r="C15" s="69">
        <f t="shared" si="0"/>
        <v>42.710190531275963</v>
      </c>
      <c r="D15" s="69">
        <f t="shared" si="0"/>
        <v>46.25405181184189</v>
      </c>
      <c r="E15" s="69">
        <f t="shared" si="0"/>
        <v>99.985789174456528</v>
      </c>
      <c r="F15" s="69">
        <f t="shared" si="0"/>
        <v>39.422507666285846</v>
      </c>
      <c r="G15" s="69">
        <f t="shared" si="0"/>
        <v>46.3596127630829</v>
      </c>
      <c r="H15" s="69">
        <f t="shared" si="0"/>
        <v>79.795136901515221</v>
      </c>
      <c r="I15" s="69">
        <f t="shared" si="0"/>
        <v>44.901938596010439</v>
      </c>
      <c r="J15" s="69">
        <f t="shared" si="0"/>
        <v>44.995874180504906</v>
      </c>
      <c r="K15" s="69">
        <f t="shared" si="0"/>
        <v>47.391269026670614</v>
      </c>
      <c r="L15" s="69">
        <f t="shared" si="0"/>
        <v>62.123795179061048</v>
      </c>
      <c r="M15" s="69">
        <f t="shared" si="0"/>
        <v>66.460150698209063</v>
      </c>
      <c r="N15" s="69">
        <f t="shared" si="0"/>
        <v>71.40313885771468</v>
      </c>
      <c r="O15" s="69">
        <f t="shared" si="0"/>
        <v>77.291542149691409</v>
      </c>
      <c r="P15" s="69">
        <f t="shared" si="0"/>
        <v>78.703361931244402</v>
      </c>
      <c r="Q15" s="69">
        <f t="shared" si="0"/>
        <v>85.248779481698719</v>
      </c>
      <c r="R15" s="69">
        <f t="shared" si="0"/>
        <v>83.301443315268344</v>
      </c>
      <c r="S15" s="69">
        <f t="shared" si="0"/>
        <v>72.34295313415879</v>
      </c>
      <c r="T15" s="69">
        <f t="shared" si="0"/>
        <v>84.091676796164109</v>
      </c>
      <c r="U15" s="69">
        <f t="shared" si="0"/>
        <v>90.551822565409779</v>
      </c>
      <c r="V15" s="69">
        <f t="shared" si="0"/>
        <v>95.551107339278289</v>
      </c>
      <c r="W15" s="69">
        <f t="shared" si="0"/>
        <v>96.74834296899266</v>
      </c>
      <c r="X15" s="69">
        <f t="shared" si="0"/>
        <v>93.06283137340381</v>
      </c>
      <c r="Y15" s="69">
        <f t="shared" si="0"/>
        <v>97.224879910458668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41.886006537293021</v>
      </c>
      <c r="C16" s="72">
        <f>IF(RES_hh_fec!C16=0,0,1000*11630*RES_hh_fec!C16/RES_hh_num!C$3)</f>
        <v>42.710190531275963</v>
      </c>
      <c r="D16" s="72">
        <f>IF(RES_hh_fec!D16=0,0,1000*11630*RES_hh_fec!D16/RES_hh_num!D$3)</f>
        <v>46.25405181184189</v>
      </c>
      <c r="E16" s="72">
        <f>IF(RES_hh_fec!E16=0,0,1000*11630*RES_hh_fec!E16/RES_hh_num!E$3)</f>
        <v>99.985789174456528</v>
      </c>
      <c r="F16" s="72">
        <f>IF(RES_hh_fec!F16=0,0,1000*11630*RES_hh_fec!F16/RES_hh_num!F$3)</f>
        <v>39.422507666285846</v>
      </c>
      <c r="G16" s="72">
        <f>IF(RES_hh_fec!G16=0,0,1000*11630*RES_hh_fec!G16/RES_hh_num!G$3)</f>
        <v>46.3596127630829</v>
      </c>
      <c r="H16" s="72">
        <f>IF(RES_hh_fec!H16=0,0,1000*11630*RES_hh_fec!H16/RES_hh_num!H$3)</f>
        <v>79.795136901515221</v>
      </c>
      <c r="I16" s="72">
        <f>IF(RES_hh_fec!I16=0,0,1000*11630*RES_hh_fec!I16/RES_hh_num!I$3)</f>
        <v>44.901938596010439</v>
      </c>
      <c r="J16" s="72">
        <f>IF(RES_hh_fec!J16=0,0,1000*11630*RES_hh_fec!J16/RES_hh_num!J$3)</f>
        <v>44.995874180504906</v>
      </c>
      <c r="K16" s="72">
        <f>IF(RES_hh_fec!K16=0,0,1000*11630*RES_hh_fec!K16/RES_hh_num!K$3)</f>
        <v>47.391269026670614</v>
      </c>
      <c r="L16" s="72">
        <f>IF(RES_hh_fec!L16=0,0,1000*11630*RES_hh_fec!L16/RES_hh_num!L$3)</f>
        <v>62.123795179061048</v>
      </c>
      <c r="M16" s="72">
        <f>IF(RES_hh_fec!M16=0,0,1000*11630*RES_hh_fec!M16/RES_hh_num!M$3)</f>
        <v>66.460150698209063</v>
      </c>
      <c r="N16" s="72">
        <f>IF(RES_hh_fec!N16=0,0,1000*11630*RES_hh_fec!N16/RES_hh_num!N$3)</f>
        <v>71.40313885771468</v>
      </c>
      <c r="O16" s="72">
        <f>IF(RES_hh_fec!O16=0,0,1000*11630*RES_hh_fec!O16/RES_hh_num!O$3)</f>
        <v>77.291542149691409</v>
      </c>
      <c r="P16" s="72">
        <f>IF(RES_hh_fec!P16=0,0,1000*11630*RES_hh_fec!P16/RES_hh_num!P$3)</f>
        <v>78.703361931244402</v>
      </c>
      <c r="Q16" s="72">
        <f>IF(RES_hh_fec!Q16=0,0,1000*11630*RES_hh_fec!Q16/RES_hh_num!Q$3)</f>
        <v>85.248779481698719</v>
      </c>
      <c r="R16" s="72">
        <f>IF(RES_hh_fec!R16=0,0,1000*11630*RES_hh_fec!R16/RES_hh_num!R$3)</f>
        <v>83.301443315268344</v>
      </c>
      <c r="S16" s="72">
        <f>IF(RES_hh_fec!S16=0,0,1000*11630*RES_hh_fec!S16/RES_hh_num!S$3)</f>
        <v>72.34295313415879</v>
      </c>
      <c r="T16" s="72">
        <f>IF(RES_hh_fec!T16=0,0,1000*11630*RES_hh_fec!T16/RES_hh_num!T$3)</f>
        <v>84.091676796164109</v>
      </c>
      <c r="U16" s="72">
        <f>IF(RES_hh_fec!U16=0,0,1000*11630*RES_hh_fec!U16/RES_hh_num!U$3)</f>
        <v>90.551822565409779</v>
      </c>
      <c r="V16" s="72">
        <f>IF(RES_hh_fec!V16=0,0,1000*11630*RES_hh_fec!V16/RES_hh_num!V$3)</f>
        <v>95.551107339278289</v>
      </c>
      <c r="W16" s="72">
        <f>IF(RES_hh_fec!W16=0,0,1000*11630*RES_hh_fec!W16/RES_hh_num!W$3)</f>
        <v>96.74834296899266</v>
      </c>
      <c r="X16" s="72">
        <f>IF(RES_hh_fec!X16=0,0,1000*11630*RES_hh_fec!X16/RES_hh_num!X$3)</f>
        <v>93.06283137340381</v>
      </c>
      <c r="Y16" s="72">
        <f>IF(RES_hh_fec!Y16=0,0,1000*11630*RES_hh_fec!Y16/RES_hh_num!Y$3)</f>
        <v>97.224879910458668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1917.1320158134361</v>
      </c>
      <c r="C17" s="69">
        <f>IF(RES_hh_fec!C17=0,0,1000*11630*RES_hh_fec!C17/RES_hh_num!C17)</f>
        <v>1834.2713271118848</v>
      </c>
      <c r="D17" s="69">
        <f>IF(RES_hh_fec!D17=0,0,1000*11630*RES_hh_fec!D17/RES_hh_num!D17)</f>
        <v>1856.0785446641266</v>
      </c>
      <c r="E17" s="69">
        <f>IF(RES_hh_fec!E17=0,0,1000*11630*RES_hh_fec!E17/RES_hh_num!E17)</f>
        <v>1829.1238560134066</v>
      </c>
      <c r="F17" s="69">
        <f>IF(RES_hh_fec!F17=0,0,1000*11630*RES_hh_fec!F17/RES_hh_num!F17)</f>
        <v>1807.4780366280636</v>
      </c>
      <c r="G17" s="69">
        <f>IF(RES_hh_fec!G17=0,0,1000*11630*RES_hh_fec!G17/RES_hh_num!G17)</f>
        <v>1737.2909681076892</v>
      </c>
      <c r="H17" s="69">
        <f>IF(RES_hh_fec!H17=0,0,1000*11630*RES_hh_fec!H17/RES_hh_num!H17)</f>
        <v>1678.8114487433675</v>
      </c>
      <c r="I17" s="69">
        <f>IF(RES_hh_fec!I17=0,0,1000*11630*RES_hh_fec!I17/RES_hh_num!I17)</f>
        <v>1641.133731897251</v>
      </c>
      <c r="J17" s="69">
        <f>IF(RES_hh_fec!J17=0,0,1000*11630*RES_hh_fec!J17/RES_hh_num!J17)</f>
        <v>1636.3335374750179</v>
      </c>
      <c r="K17" s="69">
        <f>IF(RES_hh_fec!K17=0,0,1000*11630*RES_hh_fec!K17/RES_hh_num!K17)</f>
        <v>1459.0470667657441</v>
      </c>
      <c r="L17" s="69">
        <f>IF(RES_hh_fec!L17=0,0,1000*11630*RES_hh_fec!L17/RES_hh_num!L17)</f>
        <v>1583.7077416528505</v>
      </c>
      <c r="M17" s="69">
        <f>IF(RES_hh_fec!M17=0,0,1000*11630*RES_hh_fec!M17/RES_hh_num!M17)</f>
        <v>1700.7276727095282</v>
      </c>
      <c r="N17" s="69">
        <f>IF(RES_hh_fec!N17=0,0,1000*11630*RES_hh_fec!N17/RES_hh_num!N17)</f>
        <v>1471.0230825947235</v>
      </c>
      <c r="O17" s="69">
        <f>IF(RES_hh_fec!O17=0,0,1000*11630*RES_hh_fec!O17/RES_hh_num!O17)</f>
        <v>1664.1460251916972</v>
      </c>
      <c r="P17" s="69">
        <f>IF(RES_hh_fec!P17=0,0,1000*11630*RES_hh_fec!P17/RES_hh_num!P17)</f>
        <v>1840.3445327303107</v>
      </c>
      <c r="Q17" s="69">
        <f>IF(RES_hh_fec!Q17=0,0,1000*11630*RES_hh_fec!Q17/RES_hh_num!Q17)</f>
        <v>1465.8856121329216</v>
      </c>
      <c r="R17" s="69">
        <f>IF(RES_hh_fec!R17=0,0,1000*11630*RES_hh_fec!R17/RES_hh_num!R17)</f>
        <v>1403.448468032831</v>
      </c>
      <c r="S17" s="69">
        <f>IF(RES_hh_fec!S17=0,0,1000*11630*RES_hh_fec!S17/RES_hh_num!S17)</f>
        <v>1232.9942657981026</v>
      </c>
      <c r="T17" s="69">
        <f>IF(RES_hh_fec!T17=0,0,1000*11630*RES_hh_fec!T17/RES_hh_num!T17)</f>
        <v>1357.9547531612818</v>
      </c>
      <c r="U17" s="69">
        <f>IF(RES_hh_fec!U17=0,0,1000*11630*RES_hh_fec!U17/RES_hh_num!U17)</f>
        <v>1557.6695444172776</v>
      </c>
      <c r="V17" s="69">
        <f>IF(RES_hh_fec!V17=0,0,1000*11630*RES_hh_fec!V17/RES_hh_num!V17)</f>
        <v>1202.9374198519727</v>
      </c>
      <c r="W17" s="69">
        <f>IF(RES_hh_fec!W17=0,0,1000*11630*RES_hh_fec!W17/RES_hh_num!W17)</f>
        <v>1291.5277822154872</v>
      </c>
      <c r="X17" s="69">
        <f>IF(RES_hh_fec!X17=0,0,1000*11630*RES_hh_fec!X17/RES_hh_num!X17)</f>
        <v>1210.0096070685581</v>
      </c>
      <c r="Y17" s="69">
        <f>IF(RES_hh_fec!Y17=0,0,1000*11630*RES_hh_fec!Y17/RES_hh_num!Y17)</f>
        <v>1094.803690571101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X18" s="72">
        <f>IF(RES_hh_fec!X18=0,0,1000*11630*RES_hh_fec!X18/RES_hh_num!X18)</f>
        <v>0</v>
      </c>
      <c r="Y18" s="72">
        <f>IF(RES_hh_fec!Y18=0,0,1000*11630*RES_hh_fec!Y18/RES_hh_num!Y18)</f>
        <v>0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1998.2809117850554</v>
      </c>
      <c r="C19" s="72">
        <f>IF(RES_hh_fec!C19=0,0,1000*11630*RES_hh_fec!C19/RES_hh_num!C19)</f>
        <v>1938.9955075369821</v>
      </c>
      <c r="D19" s="72">
        <f>IF(RES_hh_fec!D19=0,0,1000*11630*RES_hh_fec!D19/RES_hh_num!D19)</f>
        <v>1290.7134857433155</v>
      </c>
      <c r="E19" s="72">
        <f>IF(RES_hh_fec!E19=0,0,1000*11630*RES_hh_fec!E19/RES_hh_num!E19)</f>
        <v>733.99350520478674</v>
      </c>
      <c r="F19" s="72">
        <f>IF(RES_hh_fec!F19=0,0,1000*11630*RES_hh_fec!F19/RES_hh_num!F19)</f>
        <v>1465.3360089463042</v>
      </c>
      <c r="G19" s="72">
        <f>IF(RES_hh_fec!G19=0,0,1000*11630*RES_hh_fec!G19/RES_hh_num!G19)</f>
        <v>2214.3839643055044</v>
      </c>
      <c r="H19" s="72">
        <f>IF(RES_hh_fec!H19=0,0,1000*11630*RES_hh_fec!H19/RES_hh_num!H19)</f>
        <v>2260.6378345509706</v>
      </c>
      <c r="I19" s="72">
        <f>IF(RES_hh_fec!I19=0,0,1000*11630*RES_hh_fec!I19/RES_hh_num!I19)</f>
        <v>847.43159186851392</v>
      </c>
      <c r="J19" s="72">
        <f>IF(RES_hh_fec!J19=0,0,1000*11630*RES_hh_fec!J19/RES_hh_num!J19)</f>
        <v>839.32714513774272</v>
      </c>
      <c r="K19" s="72">
        <f>IF(RES_hh_fec!K19=0,0,1000*11630*RES_hh_fec!K19/RES_hh_num!K19)</f>
        <v>1977.1215044754367</v>
      </c>
      <c r="L19" s="72">
        <f>IF(RES_hh_fec!L19=0,0,1000*11630*RES_hh_fec!L19/RES_hh_num!L19)</f>
        <v>2143.503438291712</v>
      </c>
      <c r="M19" s="72">
        <f>IF(RES_hh_fec!M19=0,0,1000*11630*RES_hh_fec!M19/RES_hh_num!M19)</f>
        <v>1126.1770244821096</v>
      </c>
      <c r="N19" s="72">
        <f>IF(RES_hh_fec!N19=0,0,1000*11630*RES_hh_fec!N19/RES_hh_num!N19)</f>
        <v>0</v>
      </c>
      <c r="O19" s="72">
        <f>IF(RES_hh_fec!O19=0,0,1000*11630*RES_hh_fec!O19/RES_hh_num!O19)</f>
        <v>0</v>
      </c>
      <c r="P19" s="72">
        <f>IF(RES_hh_fec!P19=0,0,1000*11630*RES_hh_fec!P19/RES_hh_num!P19)</f>
        <v>0</v>
      </c>
      <c r="Q19" s="72">
        <f>IF(RES_hh_fec!Q19=0,0,1000*11630*RES_hh_fec!Q19/RES_hh_num!Q19)</f>
        <v>0</v>
      </c>
      <c r="R19" s="72">
        <f>IF(RES_hh_fec!R19=0,0,1000*11630*RES_hh_fec!R19/RES_hh_num!R19)</f>
        <v>0</v>
      </c>
      <c r="S19" s="72">
        <f>IF(RES_hh_fec!S19=0,0,1000*11630*RES_hh_fec!S19/RES_hh_num!S19)</f>
        <v>0</v>
      </c>
      <c r="T19" s="72">
        <f>IF(RES_hh_fec!T19=0,0,1000*11630*RES_hh_fec!T19/RES_hh_num!T19)</f>
        <v>0</v>
      </c>
      <c r="U19" s="72">
        <f>IF(RES_hh_fec!U19=0,0,1000*11630*RES_hh_fec!U19/RES_hh_num!U19)</f>
        <v>0</v>
      </c>
      <c r="V19" s="72">
        <f>IF(RES_hh_fec!V19=0,0,1000*11630*RES_hh_fec!V19/RES_hh_num!V19)</f>
        <v>0</v>
      </c>
      <c r="W19" s="72">
        <f>IF(RES_hh_fec!W19=0,0,1000*11630*RES_hh_fec!W19/RES_hh_num!W19)</f>
        <v>0</v>
      </c>
      <c r="X19" s="72">
        <f>IF(RES_hh_fec!X19=0,0,1000*11630*RES_hh_fec!X19/RES_hh_num!X19)</f>
        <v>0</v>
      </c>
      <c r="Y19" s="72">
        <f>IF(RES_hh_fec!Y19=0,0,1000*11630*RES_hh_fec!Y19/RES_hh_num!Y19)</f>
        <v>0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2052.765691905417</v>
      </c>
      <c r="C20" s="72">
        <f>IF(RES_hh_fec!C20=0,0,1000*11630*RES_hh_fec!C20/RES_hh_num!C20)</f>
        <v>2010.49515003791</v>
      </c>
      <c r="D20" s="72">
        <f>IF(RES_hh_fec!D20=0,0,1000*11630*RES_hh_fec!D20/RES_hh_num!D20)</f>
        <v>2013.0386383672621</v>
      </c>
      <c r="E20" s="72">
        <f>IF(RES_hh_fec!E20=0,0,1000*11630*RES_hh_fec!E20/RES_hh_num!E20)</f>
        <v>1986.4181859695968</v>
      </c>
      <c r="F20" s="72">
        <f>IF(RES_hh_fec!F20=0,0,1000*11630*RES_hh_fec!F20/RES_hh_num!F20)</f>
        <v>1939.4758303308038</v>
      </c>
      <c r="G20" s="72">
        <f>IF(RES_hh_fec!G20=0,0,1000*11630*RES_hh_fec!G20/RES_hh_num!G20)</f>
        <v>1822.8001064841924</v>
      </c>
      <c r="H20" s="72">
        <f>IF(RES_hh_fec!H20=0,0,1000*11630*RES_hh_fec!H20/RES_hh_num!H20)</f>
        <v>1870.9607420759405</v>
      </c>
      <c r="I20" s="72">
        <f>IF(RES_hh_fec!I20=0,0,1000*11630*RES_hh_fec!I20/RES_hh_num!I20)</f>
        <v>1792.1276099901352</v>
      </c>
      <c r="J20" s="72">
        <f>IF(RES_hh_fec!J20=0,0,1000*11630*RES_hh_fec!J20/RES_hh_num!J20)</f>
        <v>1769.8351646978667</v>
      </c>
      <c r="K20" s="72">
        <f>IF(RES_hh_fec!K20=0,0,1000*11630*RES_hh_fec!K20/RES_hh_num!K20)</f>
        <v>1704.3329578079015</v>
      </c>
      <c r="L20" s="72">
        <f>IF(RES_hh_fec!L20=0,0,1000*11630*RES_hh_fec!L20/RES_hh_num!L20)</f>
        <v>1674.1388855314267</v>
      </c>
      <c r="M20" s="72">
        <f>IF(RES_hh_fec!M20=0,0,1000*11630*RES_hh_fec!M20/RES_hh_num!M20)</f>
        <v>1769.9967268199337</v>
      </c>
      <c r="N20" s="72">
        <f>IF(RES_hh_fec!N20=0,0,1000*11630*RES_hh_fec!N20/RES_hh_num!N20)</f>
        <v>1824.7478657290924</v>
      </c>
      <c r="O20" s="72">
        <f>IF(RES_hh_fec!O20=0,0,1000*11630*RES_hh_fec!O20/RES_hh_num!O20)</f>
        <v>1838.0279871732178</v>
      </c>
      <c r="P20" s="72">
        <f>IF(RES_hh_fec!P20=0,0,1000*11630*RES_hh_fec!P20/RES_hh_num!P20)</f>
        <v>1800.4960213568445</v>
      </c>
      <c r="Q20" s="72">
        <f>IF(RES_hh_fec!Q20=0,0,1000*11630*RES_hh_fec!Q20/RES_hh_num!Q20)</f>
        <v>1769.4826457105435</v>
      </c>
      <c r="R20" s="72">
        <f>IF(RES_hh_fec!R20=0,0,1000*11630*RES_hh_fec!R20/RES_hh_num!R20)</f>
        <v>1731.3256576241367</v>
      </c>
      <c r="S20" s="72">
        <f>IF(RES_hh_fec!S20=0,0,1000*11630*RES_hh_fec!S20/RES_hh_num!S20)</f>
        <v>1308.6270690688898</v>
      </c>
      <c r="T20" s="72">
        <f>IF(RES_hh_fec!T20=0,0,1000*11630*RES_hh_fec!T20/RES_hh_num!T20)</f>
        <v>1597.1946976703218</v>
      </c>
      <c r="U20" s="72">
        <f>IF(RES_hh_fec!U20=0,0,1000*11630*RES_hh_fec!U20/RES_hh_num!U20)</f>
        <v>1713.8331206763362</v>
      </c>
      <c r="V20" s="72">
        <f>IF(RES_hh_fec!V20=0,0,1000*11630*RES_hh_fec!V20/RES_hh_num!V20)</f>
        <v>1297.6794651038676</v>
      </c>
      <c r="W20" s="72">
        <f>IF(RES_hh_fec!W20=0,0,1000*11630*RES_hh_fec!W20/RES_hh_num!W20)</f>
        <v>1462.2437354006352</v>
      </c>
      <c r="X20" s="72">
        <f>IF(RES_hh_fec!X20=0,0,1000*11630*RES_hh_fec!X20/RES_hh_num!X20)</f>
        <v>1374.9399785493431</v>
      </c>
      <c r="Y20" s="72">
        <f>IF(RES_hh_fec!Y20=0,0,1000*11630*RES_hh_fec!Y20/RES_hh_num!Y20)</f>
        <v>1164.7977582182014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1962.3688394867702</v>
      </c>
      <c r="C21" s="72">
        <f>IF(RES_hh_fec!C21=0,0,1000*11630*RES_hh_fec!C21/RES_hh_num!C21)</f>
        <v>1883.5612787483522</v>
      </c>
      <c r="D21" s="72">
        <f>IF(RES_hh_fec!D21=0,0,1000*11630*RES_hh_fec!D21/RES_hh_num!D21)</f>
        <v>1911.7562492146044</v>
      </c>
      <c r="E21" s="72">
        <f>IF(RES_hh_fec!E21=0,0,1000*11630*RES_hh_fec!E21/RES_hh_num!E21)</f>
        <v>1876.4648302731405</v>
      </c>
      <c r="F21" s="72">
        <f>IF(RES_hh_fec!F21=0,0,1000*11630*RES_hh_fec!F21/RES_hh_num!F21)</f>
        <v>1825.2464377693077</v>
      </c>
      <c r="G21" s="72">
        <f>IF(RES_hh_fec!G21=0,0,1000*11630*RES_hh_fec!G21/RES_hh_num!G21)</f>
        <v>1776.1078924706439</v>
      </c>
      <c r="H21" s="72">
        <f>IF(RES_hh_fec!H21=0,0,1000*11630*RES_hh_fec!H21/RES_hh_num!H21)</f>
        <v>1613.9728315145449</v>
      </c>
      <c r="I21" s="72">
        <f>IF(RES_hh_fec!I21=0,0,1000*11630*RES_hh_fec!I21/RES_hh_num!I21)</f>
        <v>1597.0823092714227</v>
      </c>
      <c r="J21" s="72">
        <f>IF(RES_hh_fec!J21=0,0,1000*11630*RES_hh_fec!J21/RES_hh_num!J21)</f>
        <v>1592.7016578158532</v>
      </c>
      <c r="K21" s="72">
        <f>IF(RES_hh_fec!K21=0,0,1000*11630*RES_hh_fec!K21/RES_hh_num!K21)</f>
        <v>1285.0983083550871</v>
      </c>
      <c r="L21" s="72">
        <f>IF(RES_hh_fec!L21=0,0,1000*11630*RES_hh_fec!L21/RES_hh_num!L21)</f>
        <v>1564.7974211430678</v>
      </c>
      <c r="M21" s="72">
        <f>IF(RES_hh_fec!M21=0,0,1000*11630*RES_hh_fec!M21/RES_hh_num!M21)</f>
        <v>1684.9046015712684</v>
      </c>
      <c r="N21" s="72">
        <f>IF(RES_hh_fec!N21=0,0,1000*11630*RES_hh_fec!N21/RES_hh_num!N21)</f>
        <v>1276.5058363818252</v>
      </c>
      <c r="O21" s="72">
        <f>IF(RES_hh_fec!O21=0,0,1000*11630*RES_hh_fec!O21/RES_hh_num!O21)</f>
        <v>1549.7148904637436</v>
      </c>
      <c r="P21" s="72">
        <f>IF(RES_hh_fec!P21=0,0,1000*11630*RES_hh_fec!P21/RES_hh_num!P21)</f>
        <v>1769.0431788233627</v>
      </c>
      <c r="Q21" s="72">
        <f>IF(RES_hh_fec!Q21=0,0,1000*11630*RES_hh_fec!Q21/RES_hh_num!Q21)</f>
        <v>1306.418804014618</v>
      </c>
      <c r="R21" s="72">
        <f>IF(RES_hh_fec!R21=0,0,1000*11630*RES_hh_fec!R21/RES_hh_num!R21)</f>
        <v>1226.6139195046028</v>
      </c>
      <c r="S21" s="72">
        <f>IF(RES_hh_fec!S21=0,0,1000*11630*RES_hh_fec!S21/RES_hh_num!S21)</f>
        <v>1130.14496377829</v>
      </c>
      <c r="T21" s="72">
        <f>IF(RES_hh_fec!T21=0,0,1000*11630*RES_hh_fec!T21/RES_hh_num!T21)</f>
        <v>1190.3935008029298</v>
      </c>
      <c r="U21" s="72">
        <f>IF(RES_hh_fec!U21=0,0,1000*11630*RES_hh_fec!U21/RES_hh_num!U21)</f>
        <v>1476.528671078624</v>
      </c>
      <c r="V21" s="72">
        <f>IF(RES_hh_fec!V21=0,0,1000*11630*RES_hh_fec!V21/RES_hh_num!V21)</f>
        <v>1090.1888557174318</v>
      </c>
      <c r="W21" s="72">
        <f>IF(RES_hh_fec!W21=0,0,1000*11630*RES_hh_fec!W21/RES_hh_num!W21)</f>
        <v>1180.3908479319134</v>
      </c>
      <c r="X21" s="72">
        <f>IF(RES_hh_fec!X21=0,0,1000*11630*RES_hh_fec!X21/RES_hh_num!X21)</f>
        <v>1072.4886925980395</v>
      </c>
      <c r="Y21" s="72">
        <f>IF(RES_hh_fec!Y21=0,0,1000*11630*RES_hh_fec!Y21/RES_hh_num!Y21)</f>
        <v>984.69655253301835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2254.4616177163412</v>
      </c>
      <c r="C22" s="72">
        <f>IF(RES_hh_fec!C22=0,0,1000*11630*RES_hh_fec!C22/RES_hh_num!C22)</f>
        <v>2173.9187632144926</v>
      </c>
      <c r="D22" s="72">
        <f>IF(RES_hh_fec!D22=0,0,1000*11630*RES_hh_fec!D22/RES_hh_num!D22)</f>
        <v>2129.0978091683096</v>
      </c>
      <c r="E22" s="72">
        <f>IF(RES_hh_fec!E22=0,0,1000*11630*RES_hh_fec!E22/RES_hh_num!E22)</f>
        <v>2052.0381698443716</v>
      </c>
      <c r="F22" s="72">
        <f>IF(RES_hh_fec!F22=0,0,1000*11630*RES_hh_fec!F22/RES_hh_num!F22)</f>
        <v>1966.5612416238246</v>
      </c>
      <c r="G22" s="72">
        <f>IF(RES_hh_fec!G22=0,0,1000*11630*RES_hh_fec!G22/RES_hh_num!G22)</f>
        <v>1821.2377258742185</v>
      </c>
      <c r="H22" s="72">
        <f>IF(RES_hh_fec!H22=0,0,1000*11630*RES_hh_fec!H22/RES_hh_num!H22)</f>
        <v>1795.4114753638687</v>
      </c>
      <c r="I22" s="72">
        <f>IF(RES_hh_fec!I22=0,0,1000*11630*RES_hh_fec!I22/RES_hh_num!I22)</f>
        <v>1555.1040131103068</v>
      </c>
      <c r="J22" s="72">
        <f>IF(RES_hh_fec!J22=0,0,1000*11630*RES_hh_fec!J22/RES_hh_num!J22)</f>
        <v>1517.7706104458127</v>
      </c>
      <c r="K22" s="72">
        <f>IF(RES_hh_fec!K22=0,0,1000*11630*RES_hh_fec!K22/RES_hh_num!K22)</f>
        <v>1454.0833772099484</v>
      </c>
      <c r="L22" s="72">
        <f>IF(RES_hh_fec!L22=0,0,1000*11630*RES_hh_fec!L22/RES_hh_num!L22)</f>
        <v>1579.9420819996951</v>
      </c>
      <c r="M22" s="72">
        <f>IF(RES_hh_fec!M22=0,0,1000*11630*RES_hh_fec!M22/RES_hh_num!M22)</f>
        <v>1695.7732219691218</v>
      </c>
      <c r="N22" s="72">
        <f>IF(RES_hh_fec!N22=0,0,1000*11630*RES_hh_fec!N22/RES_hh_num!N22)</f>
        <v>1233.7374334713188</v>
      </c>
      <c r="O22" s="72">
        <f>IF(RES_hh_fec!O22=0,0,1000*11630*RES_hh_fec!O22/RES_hh_num!O22)</f>
        <v>1010.0353243416824</v>
      </c>
      <c r="P22" s="72">
        <f>IF(RES_hh_fec!P22=0,0,1000*11630*RES_hh_fec!P22/RES_hh_num!P22)</f>
        <v>1803.608910555894</v>
      </c>
      <c r="Q22" s="72">
        <f>IF(RES_hh_fec!Q22=0,0,1000*11630*RES_hh_fec!Q22/RES_hh_num!Q22)</f>
        <v>1563.6259416966918</v>
      </c>
      <c r="R22" s="72">
        <f>IF(RES_hh_fec!R22=0,0,1000*11630*RES_hh_fec!R22/RES_hh_num!R22)</f>
        <v>1111.1519427703465</v>
      </c>
      <c r="S22" s="72">
        <f>IF(RES_hh_fec!S22=0,0,1000*11630*RES_hh_fec!S22/RES_hh_num!S22)</f>
        <v>1136.4642841326774</v>
      </c>
      <c r="T22" s="72">
        <f>IF(RES_hh_fec!T22=0,0,1000*11630*RES_hh_fec!T22/RES_hh_num!T22)</f>
        <v>1484.6720294553168</v>
      </c>
      <c r="U22" s="72">
        <f>IF(RES_hh_fec!U22=0,0,1000*11630*RES_hh_fec!U22/RES_hh_num!U22)</f>
        <v>1202.950558213716</v>
      </c>
      <c r="V22" s="72">
        <f>IF(RES_hh_fec!V22=0,0,1000*11630*RES_hh_fec!V22/RES_hh_num!V22)</f>
        <v>1214.0705379105382</v>
      </c>
      <c r="W22" s="72">
        <f>IF(RES_hh_fec!W22=0,0,1000*11630*RES_hh_fec!W22/RES_hh_num!W22)</f>
        <v>1242.2863446754229</v>
      </c>
      <c r="X22" s="72">
        <f>IF(RES_hh_fec!X22=0,0,1000*11630*RES_hh_fec!X22/RES_hh_num!X22)</f>
        <v>1091.6439865215136</v>
      </c>
      <c r="Y22" s="72">
        <f>IF(RES_hh_fec!Y22=0,0,1000*11630*RES_hh_fec!Y22/RES_hh_num!Y22)</f>
        <v>1118.1157908333084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X23" s="72">
        <f>IF(RES_hh_fec!X23=0,0,1000*11630*RES_hh_fec!X23/RES_hh_num!X23)</f>
        <v>0</v>
      </c>
      <c r="Y23" s="72">
        <f>IF(RES_hh_fec!Y23=0,0,1000*11630*RES_hh_fec!Y23/RES_hh_num!Y23)</f>
        <v>0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0</v>
      </c>
      <c r="C24" s="72">
        <f>IF(RES_hh_fec!C24=0,0,1000*11630*RES_hh_fec!C24/RES_hh_num!C24)</f>
        <v>0</v>
      </c>
      <c r="D24" s="72">
        <f>IF(RES_hh_fec!D24=0,0,1000*11630*RES_hh_fec!D24/RES_hh_num!D24)</f>
        <v>0</v>
      </c>
      <c r="E24" s="72">
        <f>IF(RES_hh_fec!E24=0,0,1000*11630*RES_hh_fec!E24/RES_hh_num!E24)</f>
        <v>0</v>
      </c>
      <c r="F24" s="72">
        <f>IF(RES_hh_fec!F24=0,0,1000*11630*RES_hh_fec!F24/RES_hh_num!F24)</f>
        <v>0</v>
      </c>
      <c r="G24" s="72">
        <f>IF(RES_hh_fec!G24=0,0,1000*11630*RES_hh_fec!G24/RES_hh_num!G24)</f>
        <v>0</v>
      </c>
      <c r="H24" s="72">
        <f>IF(RES_hh_fec!H24=0,0,1000*11630*RES_hh_fec!H24/RES_hh_num!H24)</f>
        <v>0</v>
      </c>
      <c r="I24" s="72">
        <f>IF(RES_hh_fec!I24=0,0,1000*11630*RES_hh_fec!I24/RES_hh_num!I24)</f>
        <v>0</v>
      </c>
      <c r="J24" s="72">
        <f>IF(RES_hh_fec!J24=0,0,1000*11630*RES_hh_fec!J24/RES_hh_num!J24)</f>
        <v>0</v>
      </c>
      <c r="K24" s="72">
        <f>IF(RES_hh_fec!K24=0,0,1000*11630*RES_hh_fec!K24/RES_hh_num!K24)</f>
        <v>0</v>
      </c>
      <c r="L24" s="72">
        <f>IF(RES_hh_fec!L24=0,0,1000*11630*RES_hh_fec!L24/RES_hh_num!L24)</f>
        <v>0</v>
      </c>
      <c r="M24" s="72">
        <f>IF(RES_hh_fec!M24=0,0,1000*11630*RES_hh_fec!M24/RES_hh_num!M24)</f>
        <v>0</v>
      </c>
      <c r="N24" s="72">
        <f>IF(RES_hh_fec!N24=0,0,1000*11630*RES_hh_fec!N24/RES_hh_num!N24)</f>
        <v>0</v>
      </c>
      <c r="O24" s="72">
        <f>IF(RES_hh_fec!O24=0,0,1000*11630*RES_hh_fec!O24/RES_hh_num!O24)</f>
        <v>0</v>
      </c>
      <c r="P24" s="72">
        <f>IF(RES_hh_fec!P24=0,0,1000*11630*RES_hh_fec!P24/RES_hh_num!P24)</f>
        <v>0</v>
      </c>
      <c r="Q24" s="72">
        <f>IF(RES_hh_fec!Q24=0,0,1000*11630*RES_hh_fec!Q24/RES_hh_num!Q24)</f>
        <v>0</v>
      </c>
      <c r="R24" s="72">
        <f>IF(RES_hh_fec!R24=0,0,1000*11630*RES_hh_fec!R24/RES_hh_num!R24)</f>
        <v>0</v>
      </c>
      <c r="S24" s="72">
        <f>IF(RES_hh_fec!S24=0,0,1000*11630*RES_hh_fec!S24/RES_hh_num!S24)</f>
        <v>0</v>
      </c>
      <c r="T24" s="72">
        <f>IF(RES_hh_fec!T24=0,0,1000*11630*RES_hh_fec!T24/RES_hh_num!T24)</f>
        <v>0</v>
      </c>
      <c r="U24" s="72">
        <f>IF(RES_hh_fec!U24=0,0,1000*11630*RES_hh_fec!U24/RES_hh_num!U24)</f>
        <v>0</v>
      </c>
      <c r="V24" s="72">
        <f>IF(RES_hh_fec!V24=0,0,1000*11630*RES_hh_fec!V24/RES_hh_num!V24)</f>
        <v>0</v>
      </c>
      <c r="W24" s="72">
        <f>IF(RES_hh_fec!W24=0,0,1000*11630*RES_hh_fec!W24/RES_hh_num!W24)</f>
        <v>0</v>
      </c>
      <c r="X24" s="72">
        <f>IF(RES_hh_fec!X24=0,0,1000*11630*RES_hh_fec!X24/RES_hh_num!X24)</f>
        <v>0</v>
      </c>
      <c r="Y24" s="72">
        <f>IF(RES_hh_fec!Y24=0,0,1000*11630*RES_hh_fec!Y24/RES_hh_num!Y24)</f>
        <v>0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1731.619711706918</v>
      </c>
      <c r="C25" s="74">
        <f>IF(RES_hh_fec!C25=0,0,1000*11630*RES_hh_fec!C25/RES_hh_num!C25)</f>
        <v>1585.8769081129246</v>
      </c>
      <c r="D25" s="74">
        <f>IF(RES_hh_fec!D25=0,0,1000*11630*RES_hh_fec!D25/RES_hh_num!D25)</f>
        <v>1595.0562440785366</v>
      </c>
      <c r="E25" s="74">
        <f>IF(RES_hh_fec!E25=0,0,1000*11630*RES_hh_fec!E25/RES_hh_num!E25)</f>
        <v>1544.772905038785</v>
      </c>
      <c r="F25" s="74">
        <f>IF(RES_hh_fec!F25=0,0,1000*11630*RES_hh_fec!F25/RES_hh_num!F25)</f>
        <v>1546.8824485234188</v>
      </c>
      <c r="G25" s="74">
        <f>IF(RES_hh_fec!G25=0,0,1000*11630*RES_hh_fec!G25/RES_hh_num!G25)</f>
        <v>1447.7173054508776</v>
      </c>
      <c r="H25" s="74">
        <f>IF(RES_hh_fec!H25=0,0,1000*11630*RES_hh_fec!H25/RES_hh_num!H25)</f>
        <v>1334.3826357141761</v>
      </c>
      <c r="I25" s="74">
        <f>IF(RES_hh_fec!I25=0,0,1000*11630*RES_hh_fec!I25/RES_hh_num!I25)</f>
        <v>1291.3019796363972</v>
      </c>
      <c r="J25" s="74">
        <f>IF(RES_hh_fec!J25=0,0,1000*11630*RES_hh_fec!J25/RES_hh_num!J25)</f>
        <v>1240.0837192610068</v>
      </c>
      <c r="K25" s="74">
        <f>IF(RES_hh_fec!K25=0,0,1000*11630*RES_hh_fec!K25/RES_hh_num!K25)</f>
        <v>1046.2927030485134</v>
      </c>
      <c r="L25" s="74">
        <f>IF(RES_hh_fec!L25=0,0,1000*11630*RES_hh_fec!L25/RES_hh_num!L25)</f>
        <v>962.28895067721828</v>
      </c>
      <c r="M25" s="74">
        <f>IF(RES_hh_fec!M25=0,0,1000*11630*RES_hh_fec!M25/RES_hh_num!M25)</f>
        <v>1116.5706725530888</v>
      </c>
      <c r="N25" s="74">
        <f>IF(RES_hh_fec!N25=0,0,1000*11630*RES_hh_fec!N25/RES_hh_num!N25)</f>
        <v>875.40866873788877</v>
      </c>
      <c r="O25" s="74">
        <f>IF(RES_hh_fec!O25=0,0,1000*11630*RES_hh_fec!O25/RES_hh_num!O25)</f>
        <v>1254.2921451406692</v>
      </c>
      <c r="P25" s="74">
        <f>IF(RES_hh_fec!P25=0,0,1000*11630*RES_hh_fec!P25/RES_hh_num!P25)</f>
        <v>1623.661286033818</v>
      </c>
      <c r="Q25" s="74">
        <f>IF(RES_hh_fec!Q25=0,0,1000*11630*RES_hh_fec!Q25/RES_hh_num!Q25)</f>
        <v>867.44170551614275</v>
      </c>
      <c r="R25" s="74">
        <f>IF(RES_hh_fec!R25=0,0,1000*11630*RES_hh_fec!R25/RES_hh_num!R25)</f>
        <v>847.09171973890568</v>
      </c>
      <c r="S25" s="74">
        <f>IF(RES_hh_fec!S25=0,0,1000*11630*RES_hh_fec!S25/RES_hh_num!S25)</f>
        <v>837.32775550465601</v>
      </c>
      <c r="T25" s="74">
        <f>IF(RES_hh_fec!T25=0,0,1000*11630*RES_hh_fec!T25/RES_hh_num!T25)</f>
        <v>889.74380097802521</v>
      </c>
      <c r="U25" s="74">
        <f>IF(RES_hh_fec!U25=0,0,1000*11630*RES_hh_fec!U25/RES_hh_num!U25)</f>
        <v>972.26769107473967</v>
      </c>
      <c r="V25" s="74">
        <f>IF(RES_hh_fec!V25=0,0,1000*11630*RES_hh_fec!V25/RES_hh_num!V25)</f>
        <v>792.60089385635206</v>
      </c>
      <c r="W25" s="74">
        <f>IF(RES_hh_fec!W25=0,0,1000*11630*RES_hh_fec!W25/RES_hh_num!W25)</f>
        <v>745.22681883271105</v>
      </c>
      <c r="X25" s="74">
        <f>IF(RES_hh_fec!X25=0,0,1000*11630*RES_hh_fec!X25/RES_hh_num!X25)</f>
        <v>809.91721458799293</v>
      </c>
      <c r="Y25" s="74">
        <f>IF(RES_hh_fec!Y25=0,0,1000*11630*RES_hh_fec!Y25/RES_hh_num!Y25)</f>
        <v>743.70671567370016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562.49999999999989</v>
      </c>
      <c r="C26" s="77">
        <f>IF(RES_hh_fec!C26=0,0,1000*11630*RES_hh_fec!C26/RES_hh_num!C26)</f>
        <v>541.17647058823525</v>
      </c>
      <c r="D26" s="77">
        <f>IF(RES_hh_fec!D26=0,0,1000*11630*RES_hh_fec!D26/RES_hh_num!D26)</f>
        <v>549.64953271028025</v>
      </c>
      <c r="E26" s="77">
        <f>IF(RES_hh_fec!E26=0,0,1000*11630*RES_hh_fec!E26/RES_hh_num!E26)</f>
        <v>544.83500717360118</v>
      </c>
      <c r="F26" s="77">
        <f>IF(RES_hh_fec!F26=0,0,1000*11630*RES_hh_fec!F26/RES_hh_num!F26)</f>
        <v>541.38292299633326</v>
      </c>
      <c r="G26" s="77">
        <f>IF(RES_hh_fec!G26=0,0,1000*11630*RES_hh_fec!G26/RES_hh_num!G26)</f>
        <v>523.65384615384608</v>
      </c>
      <c r="H26" s="77">
        <f>IF(RES_hh_fec!H26=0,0,1000*11630*RES_hh_fec!H26/RES_hh_num!H26)</f>
        <v>507.43412336228477</v>
      </c>
      <c r="I26" s="77">
        <f>IF(RES_hh_fec!I26=0,0,1000*11630*RES_hh_fec!I26/RES_hh_num!I26)</f>
        <v>514.54823889739657</v>
      </c>
      <c r="J26" s="77">
        <f>IF(RES_hh_fec!J26=0,0,1000*11630*RES_hh_fec!J26/RES_hh_num!J26)</f>
        <v>530.91795854380769</v>
      </c>
      <c r="K26" s="77">
        <f>IF(RES_hh_fec!K26=0,0,1000*11630*RES_hh_fec!K26/RES_hh_num!K26)</f>
        <v>487.21859557073998</v>
      </c>
      <c r="L26" s="77">
        <f>IF(RES_hh_fec!L26=0,0,1000*11630*RES_hh_fec!L26/RES_hh_num!L26)</f>
        <v>517.56486050715773</v>
      </c>
      <c r="M26" s="77">
        <f>IF(RES_hh_fec!M26=0,0,1000*11630*RES_hh_fec!M26/RES_hh_num!M26)</f>
        <v>546.19824758108018</v>
      </c>
      <c r="N26" s="77">
        <f>IF(RES_hh_fec!N26=0,0,1000*11630*RES_hh_fec!N26/RES_hh_num!N26)</f>
        <v>492.24469537163424</v>
      </c>
      <c r="O26" s="77">
        <f>IF(RES_hh_fec!O26=0,0,1000*11630*RES_hh_fec!O26/RES_hh_num!O26)</f>
        <v>521.12830644276153</v>
      </c>
      <c r="P26" s="77">
        <f>IF(RES_hh_fec!P26=0,0,1000*11630*RES_hh_fec!P26/RES_hh_num!P26)</f>
        <v>552.08220951558962</v>
      </c>
      <c r="Q26" s="77">
        <f>IF(RES_hh_fec!Q26=0,0,1000*11630*RES_hh_fec!Q26/RES_hh_num!Q26)</f>
        <v>539.75546318578483</v>
      </c>
      <c r="R26" s="77">
        <f>IF(RES_hh_fec!R26=0,0,1000*11630*RES_hh_fec!R26/RES_hh_num!R26)</f>
        <v>542.70172257479589</v>
      </c>
      <c r="S26" s="77">
        <f>IF(RES_hh_fec!S26=0,0,1000*11630*RES_hh_fec!S26/RES_hh_num!S26)</f>
        <v>538.70885321296259</v>
      </c>
      <c r="T26" s="77">
        <f>IF(RES_hh_fec!T26=0,0,1000*11630*RES_hh_fec!T26/RES_hh_num!T26)</f>
        <v>513.34253054789122</v>
      </c>
      <c r="U26" s="77">
        <f>IF(RES_hh_fec!U26=0,0,1000*11630*RES_hh_fec!U26/RES_hh_num!U26)</f>
        <v>517.85542029209182</v>
      </c>
      <c r="V26" s="77">
        <f>IF(RES_hh_fec!V26=0,0,1000*11630*RES_hh_fec!V26/RES_hh_num!V26)</f>
        <v>459.51971989165622</v>
      </c>
      <c r="W26" s="77">
        <f>IF(RES_hh_fec!W26=0,0,1000*11630*RES_hh_fec!W26/RES_hh_num!W26)</f>
        <v>461.37298020843286</v>
      </c>
      <c r="X26" s="77">
        <f>IF(RES_hh_fec!X26=0,0,1000*11630*RES_hh_fec!X26/RES_hh_num!X26)</f>
        <v>429.18850850733594</v>
      </c>
      <c r="Y26" s="77">
        <f>IF(RES_hh_fec!Y26=0,0,1000*11630*RES_hh_fec!Y26/RES_hh_num!Y26)</f>
        <v>421.04168400033274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844.8727801456007</v>
      </c>
      <c r="C27" s="69">
        <f>IF(RES_hh_fec!C27=0,0,1000*11630*RES_hh_fec!C27/RES_hh_num!C27)</f>
        <v>901.97690392629193</v>
      </c>
      <c r="D27" s="69">
        <f>IF(RES_hh_fec!D27=0,0,1000*11630*RES_hh_fec!D27/RES_hh_num!D27)</f>
        <v>780.33455787885373</v>
      </c>
      <c r="E27" s="69">
        <f>IF(RES_hh_fec!E27=0,0,1000*11630*RES_hh_fec!E27/RES_hh_num!E27)</f>
        <v>716.63859637473035</v>
      </c>
      <c r="F27" s="69">
        <f>IF(RES_hh_fec!F27=0,0,1000*11630*RES_hh_fec!F27/RES_hh_num!F27)</f>
        <v>763.42447862030122</v>
      </c>
      <c r="G27" s="69">
        <f>IF(RES_hh_fec!G27=0,0,1000*11630*RES_hh_fec!G27/RES_hh_num!G27)</f>
        <v>780.87112329849253</v>
      </c>
      <c r="H27" s="69">
        <f>IF(RES_hh_fec!H27=0,0,1000*11630*RES_hh_fec!H27/RES_hh_num!H27)</f>
        <v>768.94650111907526</v>
      </c>
      <c r="I27" s="69">
        <f>IF(RES_hh_fec!I27=0,0,1000*11630*RES_hh_fec!I27/RES_hh_num!I27)</f>
        <v>716.94369682111096</v>
      </c>
      <c r="J27" s="69">
        <f>IF(RES_hh_fec!J27=0,0,1000*11630*RES_hh_fec!J27/RES_hh_num!J27)</f>
        <v>769.20237288830504</v>
      </c>
      <c r="K27" s="69">
        <f>IF(RES_hh_fec!K27=0,0,1000*11630*RES_hh_fec!K27/RES_hh_num!K27)</f>
        <v>818.78686577795509</v>
      </c>
      <c r="L27" s="69">
        <f>IF(RES_hh_fec!L27=0,0,1000*11630*RES_hh_fec!L27/RES_hh_num!L27)</f>
        <v>753.26292639772987</v>
      </c>
      <c r="M27" s="69">
        <f>IF(RES_hh_fec!M27=0,0,1000*11630*RES_hh_fec!M27/RES_hh_num!M27)</f>
        <v>842.18782362346872</v>
      </c>
      <c r="N27" s="69">
        <f>IF(RES_hh_fec!N27=0,0,1000*11630*RES_hh_fec!N27/RES_hh_num!N27)</f>
        <v>903.6883724754972</v>
      </c>
      <c r="O27" s="69">
        <f>IF(RES_hh_fec!O27=0,0,1000*11630*RES_hh_fec!O27/RES_hh_num!O27)</f>
        <v>861.8275471291098</v>
      </c>
      <c r="P27" s="69">
        <f>IF(RES_hh_fec!P27=0,0,1000*11630*RES_hh_fec!P27/RES_hh_num!P27)</f>
        <v>852.19947372681452</v>
      </c>
      <c r="Q27" s="69">
        <f>IF(RES_hh_fec!Q27=0,0,1000*11630*RES_hh_fec!Q27/RES_hh_num!Q27)</f>
        <v>692.46322832737462</v>
      </c>
      <c r="R27" s="69">
        <f>IF(RES_hh_fec!R27=0,0,1000*11630*RES_hh_fec!R27/RES_hh_num!R27)</f>
        <v>669.87600390994123</v>
      </c>
      <c r="S27" s="69">
        <f>IF(RES_hh_fec!S27=0,0,1000*11630*RES_hh_fec!S27/RES_hh_num!S27)</f>
        <v>661.99953244592916</v>
      </c>
      <c r="T27" s="69">
        <f>IF(RES_hh_fec!T27=0,0,1000*11630*RES_hh_fec!T27/RES_hh_num!T27)</f>
        <v>665.84284563400774</v>
      </c>
      <c r="U27" s="69">
        <f>IF(RES_hh_fec!U27=0,0,1000*11630*RES_hh_fec!U27/RES_hh_num!U27)</f>
        <v>671.47103651834755</v>
      </c>
      <c r="V27" s="69">
        <f>IF(RES_hh_fec!V27=0,0,1000*11630*RES_hh_fec!V27/RES_hh_num!V27)</f>
        <v>509.72307241228623</v>
      </c>
      <c r="W27" s="69">
        <f>IF(RES_hh_fec!W27=0,0,1000*11630*RES_hh_fec!W27/RES_hh_num!W27)</f>
        <v>398.36621193887601</v>
      </c>
      <c r="X27" s="69">
        <f>IF(RES_hh_fec!X27=0,0,1000*11630*RES_hh_fec!X27/RES_hh_num!X27)</f>
        <v>405.41491917439225</v>
      </c>
      <c r="Y27" s="69">
        <f>IF(RES_hh_fec!Y27=0,0,1000*11630*RES_hh_fec!Y27/RES_hh_num!Y27)</f>
        <v>394.23194127511908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X28" s="72">
        <f>IF(RES_hh_fec!X28=0,0,1000*11630*RES_hh_fec!X28/RES_hh_num!X28)</f>
        <v>0</v>
      </c>
      <c r="Y28" s="72">
        <f>IF(RES_hh_fec!Y28=0,0,1000*11630*RES_hh_fec!Y28/RES_hh_num!Y28)</f>
        <v>0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932.15350521651726</v>
      </c>
      <c r="C29" s="72">
        <f>IF(RES_hh_fec!C29=0,0,1000*11630*RES_hh_fec!C29/RES_hh_num!C29)</f>
        <v>1187.1969517945515</v>
      </c>
      <c r="D29" s="72">
        <f>IF(RES_hh_fec!D29=0,0,1000*11630*RES_hh_fec!D29/RES_hh_num!D29)</f>
        <v>683.91611422055007</v>
      </c>
      <c r="E29" s="72">
        <f>IF(RES_hh_fec!E29=0,0,1000*11630*RES_hh_fec!E29/RES_hh_num!E29)</f>
        <v>409.84008501863292</v>
      </c>
      <c r="F29" s="72">
        <f>IF(RES_hh_fec!F29=0,0,1000*11630*RES_hh_fec!F29/RES_hh_num!F29)</f>
        <v>780.07111520843523</v>
      </c>
      <c r="G29" s="72">
        <f>IF(RES_hh_fec!G29=0,0,1000*11630*RES_hh_fec!G29/RES_hh_num!G29)</f>
        <v>1154.6160474904204</v>
      </c>
      <c r="H29" s="72">
        <f>IF(RES_hh_fec!H29=0,0,1000*11630*RES_hh_fec!H29/RES_hh_num!H29)</f>
        <v>1225.7695248641444</v>
      </c>
      <c r="I29" s="72">
        <f>IF(RES_hh_fec!I29=0,0,1000*11630*RES_hh_fec!I29/RES_hh_num!I29)</f>
        <v>471.13961549654499</v>
      </c>
      <c r="J29" s="72">
        <f>IF(RES_hh_fec!J29=0,0,1000*11630*RES_hh_fec!J29/RES_hh_num!J29)</f>
        <v>519.06603251623187</v>
      </c>
      <c r="K29" s="72">
        <f>IF(RES_hh_fec!K29=0,0,1000*11630*RES_hh_fec!K29/RES_hh_num!K29)</f>
        <v>1350.8286047484023</v>
      </c>
      <c r="L29" s="72">
        <f>IF(RES_hh_fec!L29=0,0,1000*11630*RES_hh_fec!L29/RES_hh_num!L29)</f>
        <v>1182.7029265599117</v>
      </c>
      <c r="M29" s="72">
        <f>IF(RES_hh_fec!M29=0,0,1000*11630*RES_hh_fec!M29/RES_hh_num!M29)</f>
        <v>735.40303988149265</v>
      </c>
      <c r="N29" s="72">
        <f>IF(RES_hh_fec!N29=0,0,1000*11630*RES_hh_fec!N29/RES_hh_num!N29)</f>
        <v>584.77264108663417</v>
      </c>
      <c r="O29" s="72">
        <f>IF(RES_hh_fec!O29=0,0,1000*11630*RES_hh_fec!O29/RES_hh_num!O29)</f>
        <v>840.93703487995867</v>
      </c>
      <c r="P29" s="72">
        <f>IF(RES_hh_fec!P29=0,0,1000*11630*RES_hh_fec!P29/RES_hh_num!P29)</f>
        <v>1017.63569514551</v>
      </c>
      <c r="Q29" s="72">
        <f>IF(RES_hh_fec!Q29=0,0,1000*11630*RES_hh_fec!Q29/RES_hh_num!Q29)</f>
        <v>828.8288288288287</v>
      </c>
      <c r="R29" s="72">
        <f>IF(RES_hh_fec!R29=0,0,1000*11630*RES_hh_fec!R29/RES_hh_num!R29)</f>
        <v>821.97589193773092</v>
      </c>
      <c r="S29" s="72">
        <f>IF(RES_hh_fec!S29=0,0,1000*11630*RES_hh_fec!S29/RES_hh_num!S29)</f>
        <v>629.92283395306083</v>
      </c>
      <c r="T29" s="72">
        <f>IF(RES_hh_fec!T29=0,0,1000*11630*RES_hh_fec!T29/RES_hh_num!T29)</f>
        <v>697.55114100491846</v>
      </c>
      <c r="U29" s="72">
        <f>IF(RES_hh_fec!U29=0,0,1000*11630*RES_hh_fec!U29/RES_hh_num!U29)</f>
        <v>862.39022527682323</v>
      </c>
      <c r="V29" s="72">
        <f>IF(RES_hh_fec!V29=0,0,1000*11630*RES_hh_fec!V29/RES_hh_num!V29)</f>
        <v>725.36136662286469</v>
      </c>
      <c r="W29" s="72">
        <f>IF(RES_hh_fec!W29=0,0,1000*11630*RES_hh_fec!W29/RES_hh_num!W29)</f>
        <v>377.99214005001784</v>
      </c>
      <c r="X29" s="72">
        <f>IF(RES_hh_fec!X29=0,0,1000*11630*RES_hh_fec!X29/RES_hh_num!X29)</f>
        <v>526.20632279534107</v>
      </c>
      <c r="Y29" s="72">
        <f>IF(RES_hh_fec!Y29=0,0,1000*11630*RES_hh_fec!Y29/RES_hh_num!Y29)</f>
        <v>374.9613514349158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846.20586925419843</v>
      </c>
      <c r="C30" s="72">
        <f>IF(RES_hh_fec!C30=0,0,1000*11630*RES_hh_fec!C30/RES_hh_num!C30)</f>
        <v>1094.4035250489078</v>
      </c>
      <c r="D30" s="72">
        <f>IF(RES_hh_fec!D30=0,0,1000*11630*RES_hh_fec!D30/RES_hh_num!D30)</f>
        <v>902.56043620187165</v>
      </c>
      <c r="E30" s="72">
        <f>IF(RES_hh_fec!E30=0,0,1000*11630*RES_hh_fec!E30/RES_hh_num!E30)</f>
        <v>830.30763045323556</v>
      </c>
      <c r="F30" s="72">
        <f>IF(RES_hh_fec!F30=0,0,1000*11630*RES_hh_fec!F30/RES_hh_num!F30)</f>
        <v>867.3870892948936</v>
      </c>
      <c r="G30" s="72">
        <f>IF(RES_hh_fec!G30=0,0,1000*11630*RES_hh_fec!G30/RES_hh_num!G30)</f>
        <v>879.27775800655877</v>
      </c>
      <c r="H30" s="72">
        <f>IF(RES_hh_fec!H30=0,0,1000*11630*RES_hh_fec!H30/RES_hh_num!H30)</f>
        <v>850.38445951122048</v>
      </c>
      <c r="I30" s="72">
        <f>IF(RES_hh_fec!I30=0,0,1000*11630*RES_hh_fec!I30/RES_hh_num!I30)</f>
        <v>818.20822656434871</v>
      </c>
      <c r="J30" s="72">
        <f>IF(RES_hh_fec!J30=0,0,1000*11630*RES_hh_fec!J30/RES_hh_num!J30)</f>
        <v>893.39757477418186</v>
      </c>
      <c r="K30" s="72">
        <f>IF(RES_hh_fec!K30=0,0,1000*11630*RES_hh_fec!K30/RES_hh_num!K30)</f>
        <v>923.37995461430046</v>
      </c>
      <c r="L30" s="72">
        <f>IF(RES_hh_fec!L30=0,0,1000*11630*RES_hh_fec!L30/RES_hh_num!L30)</f>
        <v>935.08146509114545</v>
      </c>
      <c r="M30" s="72">
        <f>IF(RES_hh_fec!M30=0,0,1000*11630*RES_hh_fec!M30/RES_hh_num!M30)</f>
        <v>909.72761973850106</v>
      </c>
      <c r="N30" s="72">
        <f>IF(RES_hh_fec!N30=0,0,1000*11630*RES_hh_fec!N30/RES_hh_num!N30)</f>
        <v>1130.4010565901049</v>
      </c>
      <c r="O30" s="72">
        <f>IF(RES_hh_fec!O30=0,0,1000*11630*RES_hh_fec!O30/RES_hh_num!O30)</f>
        <v>950.48979654605012</v>
      </c>
      <c r="P30" s="72">
        <f>IF(RES_hh_fec!P30=0,0,1000*11630*RES_hh_fec!P30/RES_hh_num!P30)</f>
        <v>815.95913924474553</v>
      </c>
      <c r="Q30" s="72">
        <f>IF(RES_hh_fec!Q30=0,0,1000*11630*RES_hh_fec!Q30/RES_hh_num!Q30)</f>
        <v>850.04535434602099</v>
      </c>
      <c r="R30" s="72">
        <f>IF(RES_hh_fec!R30=0,0,1000*11630*RES_hh_fec!R30/RES_hh_num!R30)</f>
        <v>757.15200576363111</v>
      </c>
      <c r="S30" s="72">
        <f>IF(RES_hh_fec!S30=0,0,1000*11630*RES_hh_fec!S30/RES_hh_num!S30)</f>
        <v>828.11750918872838</v>
      </c>
      <c r="T30" s="72">
        <f>IF(RES_hh_fec!T30=0,0,1000*11630*RES_hh_fec!T30/RES_hh_num!T30)</f>
        <v>729.7207493814069</v>
      </c>
      <c r="U30" s="72">
        <f>IF(RES_hh_fec!U30=0,0,1000*11630*RES_hh_fec!U30/RES_hh_num!U30)</f>
        <v>676.54654890073505</v>
      </c>
      <c r="V30" s="72">
        <f>IF(RES_hh_fec!V30=0,0,1000*11630*RES_hh_fec!V30/RES_hh_num!V30)</f>
        <v>612.55294529942421</v>
      </c>
      <c r="W30" s="72">
        <f>IF(RES_hh_fec!W30=0,0,1000*11630*RES_hh_fec!W30/RES_hh_num!W30)</f>
        <v>475.61925748314491</v>
      </c>
      <c r="X30" s="72">
        <f>IF(RES_hh_fec!X30=0,0,1000*11630*RES_hh_fec!X30/RES_hh_num!X30)</f>
        <v>455.17958554725686</v>
      </c>
      <c r="Y30" s="72">
        <f>IF(RES_hh_fec!Y30=0,0,1000*11630*RES_hh_fec!Y30/RES_hh_num!Y30)</f>
        <v>449.74358812394456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X31" s="72">
        <f>IF(RES_hh_fec!X31=0,0,1000*11630*RES_hh_fec!X31/RES_hh_num!X31)</f>
        <v>0</v>
      </c>
      <c r="Y31" s="72">
        <f>IF(RES_hh_fec!Y31=0,0,1000*11630*RES_hh_fec!Y31/RES_hh_num!Y31)</f>
        <v>0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805.78967840867892</v>
      </c>
      <c r="C32" s="77">
        <f>IF(RES_hh_fec!C32=0,0,1000*11630*RES_hh_fec!C32/RES_hh_num!C32)</f>
        <v>711.96450678618169</v>
      </c>
      <c r="D32" s="77">
        <f>IF(RES_hh_fec!D32=0,0,1000*11630*RES_hh_fec!D32/RES_hh_num!D32)</f>
        <v>753.56713766409359</v>
      </c>
      <c r="E32" s="77">
        <f>IF(RES_hh_fec!E32=0,0,1000*11630*RES_hh_fec!E32/RES_hh_num!E32)</f>
        <v>721.81749471628871</v>
      </c>
      <c r="F32" s="77">
        <f>IF(RES_hh_fec!F32=0,0,1000*11630*RES_hh_fec!F32/RES_hh_num!F32)</f>
        <v>725.29408555135296</v>
      </c>
      <c r="G32" s="77">
        <f>IF(RES_hh_fec!G32=0,0,1000*11630*RES_hh_fec!G32/RES_hh_num!G32)</f>
        <v>690.10168448709976</v>
      </c>
      <c r="H32" s="77">
        <f>IF(RES_hh_fec!H32=0,0,1000*11630*RES_hh_fec!H32/RES_hh_num!H32)</f>
        <v>674.44346013828431</v>
      </c>
      <c r="I32" s="77">
        <f>IF(RES_hh_fec!I32=0,0,1000*11630*RES_hh_fec!I32/RES_hh_num!I32)</f>
        <v>709.42386035982099</v>
      </c>
      <c r="J32" s="77">
        <f>IF(RES_hh_fec!J32=0,0,1000*11630*RES_hh_fec!J32/RES_hh_num!J32)</f>
        <v>745.82848307609459</v>
      </c>
      <c r="K32" s="77">
        <f>IF(RES_hh_fec!K32=0,0,1000*11630*RES_hh_fec!K32/RES_hh_num!K32)</f>
        <v>701.69422080792242</v>
      </c>
      <c r="L32" s="77">
        <f>IF(RES_hh_fec!L32=0,0,1000*11630*RES_hh_fec!L32/RES_hh_num!L32)</f>
        <v>605.06188552713502</v>
      </c>
      <c r="M32" s="77">
        <f>IF(RES_hh_fec!M32=0,0,1000*11630*RES_hh_fec!M32/RES_hh_num!M32)</f>
        <v>817.57744725237808</v>
      </c>
      <c r="N32" s="77">
        <f>IF(RES_hh_fec!N32=0,0,1000*11630*RES_hh_fec!N32/RES_hh_num!N32)</f>
        <v>815.67584615957469</v>
      </c>
      <c r="O32" s="77">
        <f>IF(RES_hh_fec!O32=0,0,1000*11630*RES_hh_fec!O32/RES_hh_num!O32)</f>
        <v>823.99769246048174</v>
      </c>
      <c r="P32" s="77">
        <f>IF(RES_hh_fec!P32=0,0,1000*11630*RES_hh_fec!P32/RES_hh_num!P32)</f>
        <v>862.96202129177072</v>
      </c>
      <c r="Q32" s="77">
        <f>IF(RES_hh_fec!Q32=0,0,1000*11630*RES_hh_fec!Q32/RES_hh_num!Q32)</f>
        <v>592.91318209831104</v>
      </c>
      <c r="R32" s="77">
        <f>IF(RES_hh_fec!R32=0,0,1000*11630*RES_hh_fec!R32/RES_hh_num!R32)</f>
        <v>602.528940536714</v>
      </c>
      <c r="S32" s="77">
        <f>IF(RES_hh_fec!S32=0,0,1000*11630*RES_hh_fec!S32/RES_hh_num!S32)</f>
        <v>527.22940283001788</v>
      </c>
      <c r="T32" s="77">
        <f>IF(RES_hh_fec!T32=0,0,1000*11630*RES_hh_fec!T32/RES_hh_num!T32)</f>
        <v>610.42913011184953</v>
      </c>
      <c r="U32" s="77">
        <f>IF(RES_hh_fec!U32=0,0,1000*11630*RES_hh_fec!U32/RES_hh_num!U32)</f>
        <v>656.33468198075298</v>
      </c>
      <c r="V32" s="77">
        <f>IF(RES_hh_fec!V32=0,0,1000*11630*RES_hh_fec!V32/RES_hh_num!V32)</f>
        <v>375.08053959887422</v>
      </c>
      <c r="W32" s="77">
        <f>IF(RES_hh_fec!W32=0,0,1000*11630*RES_hh_fec!W32/RES_hh_num!W32)</f>
        <v>301.21747053382654</v>
      </c>
      <c r="X32" s="77">
        <f>IF(RES_hh_fec!X32=0,0,1000*11630*RES_hh_fec!X32/RES_hh_num!X32)</f>
        <v>339.7287329755124</v>
      </c>
      <c r="Y32" s="77">
        <f>IF(RES_hh_fec!Y32=0,0,1000*11630*RES_hh_fec!Y32/RES_hh_num!Y32)</f>
        <v>330.73875113487696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15012.071454867779</v>
      </c>
      <c r="C3" s="65">
        <f>IF(RES_hh_tes!C3=0,0,1000*11630*RES_hh_tes!C3/RES_hh_num!C3)</f>
        <v>16061.493590150649</v>
      </c>
      <c r="D3" s="65">
        <f>IF(RES_hh_tes!D3=0,0,1000*11630*RES_hh_tes!D3/RES_hh_num!D3)</f>
        <v>15269.19150971317</v>
      </c>
      <c r="E3" s="65">
        <f>IF(RES_hh_tes!E3=0,0,1000*11630*RES_hh_tes!E3/RES_hh_num!E3)</f>
        <v>15860.313691193534</v>
      </c>
      <c r="F3" s="65">
        <f>IF(RES_hh_tes!F3=0,0,1000*11630*RES_hh_tes!F3/RES_hh_num!F3)</f>
        <v>16766.037746789734</v>
      </c>
      <c r="G3" s="65">
        <f>IF(RES_hh_tes!G3=0,0,1000*11630*RES_hh_tes!G3/RES_hh_num!G3)</f>
        <v>16440.01377365163</v>
      </c>
      <c r="H3" s="65">
        <f>IF(RES_hh_tes!H3=0,0,1000*11630*RES_hh_tes!H3/RES_hh_num!H3)</f>
        <v>15775.010703956399</v>
      </c>
      <c r="I3" s="65">
        <f>IF(RES_hh_tes!I3=0,0,1000*11630*RES_hh_tes!I3/RES_hh_num!I3)</f>
        <v>15225.173383960519</v>
      </c>
      <c r="J3" s="65">
        <f>IF(RES_hh_tes!J3=0,0,1000*11630*RES_hh_tes!J3/RES_hh_num!J3)</f>
        <v>15379.906405871061</v>
      </c>
      <c r="K3" s="65">
        <f>IF(RES_hh_tes!K3=0,0,1000*11630*RES_hh_tes!K3/RES_hh_num!K3)</f>
        <v>15579.634675353473</v>
      </c>
      <c r="L3" s="65">
        <f>IF(RES_hh_tes!L3=0,0,1000*11630*RES_hh_tes!L3/RES_hh_num!L3)</f>
        <v>15587.292237384454</v>
      </c>
      <c r="M3" s="65">
        <f>IF(RES_hh_tes!M3=0,0,1000*11630*RES_hh_tes!M3/RES_hh_num!M3)</f>
        <v>14465.682788192516</v>
      </c>
      <c r="N3" s="65">
        <f>IF(RES_hh_tes!N3=0,0,1000*11630*RES_hh_tes!N3/RES_hh_num!N3)</f>
        <v>14452.912225759856</v>
      </c>
      <c r="O3" s="65">
        <f>IF(RES_hh_tes!O3=0,0,1000*11630*RES_hh_tes!O3/RES_hh_num!O3)</f>
        <v>14828.17973694622</v>
      </c>
      <c r="P3" s="65">
        <f>IF(RES_hh_tes!P3=0,0,1000*11630*RES_hh_tes!P3/RES_hh_num!P3)</f>
        <v>13451.766537717751</v>
      </c>
      <c r="Q3" s="65">
        <f>IF(RES_hh_tes!Q3=0,0,1000*11630*RES_hh_tes!Q3/RES_hh_num!Q3)</f>
        <v>14460.556242365479</v>
      </c>
      <c r="R3" s="65">
        <f>IF(RES_hh_tes!R3=0,0,1000*11630*RES_hh_tes!R3/RES_hh_num!R3)</f>
        <v>14624.71185323246</v>
      </c>
      <c r="S3" s="65">
        <f>IF(RES_hh_tes!S3=0,0,1000*11630*RES_hh_tes!S3/RES_hh_num!S3)</f>
        <v>14826.182734873892</v>
      </c>
      <c r="T3" s="65">
        <f>IF(RES_hh_tes!T3=0,0,1000*11630*RES_hh_tes!T3/RES_hh_num!T3)</f>
        <v>13698.439166249558</v>
      </c>
      <c r="U3" s="65">
        <f>IF(RES_hh_tes!U3=0,0,1000*11630*RES_hh_tes!U3/RES_hh_num!U3)</f>
        <v>12704.730375827181</v>
      </c>
      <c r="V3" s="65">
        <f>IF(RES_hh_tes!V3=0,0,1000*11630*RES_hh_tes!V3/RES_hh_num!V3)</f>
        <v>13450.231848598729</v>
      </c>
      <c r="W3" s="65">
        <f>IF(RES_hh_tes!W3=0,0,1000*11630*RES_hh_tes!W3/RES_hh_num!W3)</f>
        <v>12932.029808297364</v>
      </c>
      <c r="X3" s="65">
        <f>IF(RES_hh_tes!X3=0,0,1000*11630*RES_hh_tes!X3/RES_hh_num!X3)</f>
        <v>12306.047429730312</v>
      </c>
      <c r="Y3" s="65">
        <f>IF(RES_hh_tes!Y3=0,0,1000*11630*RES_hh_tes!Y3/RES_hh_num!Y3)</f>
        <v>12422.395756899494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13224.448063566711</v>
      </c>
      <c r="C4" s="69">
        <f>IF(RES_hh_tes!C4=0,0,1000*11630*RES_hh_tes!C4/RES_hh_num!C4)</f>
        <v>14285.544301006799</v>
      </c>
      <c r="D4" s="69">
        <f>IF(RES_hh_tes!D4=0,0,1000*11630*RES_hh_tes!D4/RES_hh_num!D4)</f>
        <v>13525.280613927371</v>
      </c>
      <c r="E4" s="69">
        <f>IF(RES_hh_tes!E4=0,0,1000*11630*RES_hh_tes!E4/RES_hh_num!E4)</f>
        <v>14042.657444888664</v>
      </c>
      <c r="F4" s="69">
        <f>IF(RES_hh_tes!F4=0,0,1000*11630*RES_hh_tes!F4/RES_hh_num!F4)</f>
        <v>15049.872490549611</v>
      </c>
      <c r="G4" s="69">
        <f>IF(RES_hh_tes!G4=0,0,1000*11630*RES_hh_tes!G4/RES_hh_num!G4)</f>
        <v>14728.825928278569</v>
      </c>
      <c r="H4" s="69">
        <f>IF(RES_hh_tes!H4=0,0,1000*11630*RES_hh_tes!H4/RES_hh_num!H4)</f>
        <v>14002.270898297682</v>
      </c>
      <c r="I4" s="69">
        <f>IF(RES_hh_tes!I4=0,0,1000*11630*RES_hh_tes!I4/RES_hh_num!I4)</f>
        <v>13584.071360601336</v>
      </c>
      <c r="J4" s="69">
        <f>IF(RES_hh_tes!J4=0,0,1000*11630*RES_hh_tes!J4/RES_hh_num!J4)</f>
        <v>13695.079774238968</v>
      </c>
      <c r="K4" s="69">
        <f>IF(RES_hh_tes!K4=0,0,1000*11630*RES_hh_tes!K4/RES_hh_num!K4)</f>
        <v>13957.278043065548</v>
      </c>
      <c r="L4" s="69">
        <f>IF(RES_hh_tes!L4=0,0,1000*11630*RES_hh_tes!L4/RES_hh_num!L4)</f>
        <v>13869.673599956923</v>
      </c>
      <c r="M4" s="69">
        <f>IF(RES_hh_tes!M4=0,0,1000*11630*RES_hh_tes!M4/RES_hh_num!M4)</f>
        <v>12550.701730730614</v>
      </c>
      <c r="N4" s="69">
        <f>IF(RES_hh_tes!N4=0,0,1000*11630*RES_hh_tes!N4/RES_hh_num!N4)</f>
        <v>12601.323408650638</v>
      </c>
      <c r="O4" s="69">
        <f>IF(RES_hh_tes!O4=0,0,1000*11630*RES_hh_tes!O4/RES_hh_num!O4)</f>
        <v>12815.750011549453</v>
      </c>
      <c r="P4" s="69">
        <f>IF(RES_hh_tes!P4=0,0,1000*11630*RES_hh_tes!P4/RES_hh_num!P4)</f>
        <v>11283.206822908893</v>
      </c>
      <c r="Q4" s="69">
        <f>IF(RES_hh_tes!Q4=0,0,1000*11630*RES_hh_tes!Q4/RES_hh_num!Q4)</f>
        <v>12639.810419261616</v>
      </c>
      <c r="R4" s="69">
        <f>IF(RES_hh_tes!R4=0,0,1000*11630*RES_hh_tes!R4/RES_hh_num!R4)</f>
        <v>12842.042675761746</v>
      </c>
      <c r="S4" s="69">
        <f>IF(RES_hh_tes!S4=0,0,1000*11630*RES_hh_tes!S4/RES_hh_num!S4)</f>
        <v>13181.627275752273</v>
      </c>
      <c r="T4" s="69">
        <f>IF(RES_hh_tes!T4=0,0,1000*11630*RES_hh_tes!T4/RES_hh_num!T4)</f>
        <v>11879.017490964008</v>
      </c>
      <c r="U4" s="69">
        <f>IF(RES_hh_tes!U4=0,0,1000*11630*RES_hh_tes!U4/RES_hh_num!U4)</f>
        <v>10672.326101243219</v>
      </c>
      <c r="V4" s="69">
        <f>IF(RES_hh_tes!V4=0,0,1000*11630*RES_hh_tes!V4/RES_hh_num!V4)</f>
        <v>11763.594280997118</v>
      </c>
      <c r="W4" s="69">
        <f>IF(RES_hh_tes!W4=0,0,1000*11630*RES_hh_tes!W4/RES_hh_num!W4)</f>
        <v>11232.531269063697</v>
      </c>
      <c r="X4" s="69">
        <f>IF(RES_hh_tes!X4=0,0,1000*11630*RES_hh_tes!X4/RES_hh_num!X4)</f>
        <v>10657.186145887161</v>
      </c>
      <c r="Y4" s="69">
        <f>IF(RES_hh_tes!Y4=0,0,1000*11630*RES_hh_tes!Y4/RES_hh_num!Y4)</f>
        <v>10831.32727085363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14293.699848307426</v>
      </c>
      <c r="C5" s="72">
        <f>IF(RES_hh_tes!C5=0,0,1000*11630*RES_hh_tes!C5/RES_hh_num!C5)</f>
        <v>13555.776575697439</v>
      </c>
      <c r="D5" s="72">
        <f>IF(RES_hh_tes!D5=0,0,1000*11630*RES_hh_tes!D5/RES_hh_num!D5)</f>
        <v>13399.625979611881</v>
      </c>
      <c r="E5" s="72">
        <f>IF(RES_hh_tes!E5=0,0,1000*11630*RES_hh_tes!E5/RES_hh_num!E5)</f>
        <v>12341.026913236577</v>
      </c>
      <c r="F5" s="72">
        <f>IF(RES_hh_tes!F5=0,0,1000*11630*RES_hh_tes!F5/RES_hh_num!F5)</f>
        <v>13279.173753094548</v>
      </c>
      <c r="G5" s="72">
        <f>IF(RES_hh_tes!G5=0,0,1000*11630*RES_hh_tes!G5/RES_hh_num!G5)</f>
        <v>15520.673273802053</v>
      </c>
      <c r="H5" s="72">
        <f>IF(RES_hh_tes!H5=0,0,1000*11630*RES_hh_tes!H5/RES_hh_num!H5)</f>
        <v>14275.313575700247</v>
      </c>
      <c r="I5" s="72">
        <f>IF(RES_hh_tes!I5=0,0,1000*11630*RES_hh_tes!I5/RES_hh_num!I5)</f>
        <v>12890.20081342837</v>
      </c>
      <c r="J5" s="72">
        <f>IF(RES_hh_tes!J5=0,0,1000*11630*RES_hh_tes!J5/RES_hh_num!J5)</f>
        <v>12345.288216521933</v>
      </c>
      <c r="K5" s="72">
        <f>IF(RES_hh_tes!K5=0,0,1000*11630*RES_hh_tes!K5/RES_hh_num!K5)</f>
        <v>13188.705615426867</v>
      </c>
      <c r="L5" s="72">
        <f>IF(RES_hh_tes!L5=0,0,1000*11630*RES_hh_tes!L5/RES_hh_num!L5)</f>
        <v>14754.237623358824</v>
      </c>
      <c r="M5" s="72">
        <f>IF(RES_hh_tes!M5=0,0,1000*11630*RES_hh_tes!M5/RES_hh_num!M5)</f>
        <v>12883.559847170358</v>
      </c>
      <c r="N5" s="72">
        <f>IF(RES_hh_tes!N5=0,0,1000*11630*RES_hh_tes!N5/RES_hh_num!N5)</f>
        <v>10720.010958446752</v>
      </c>
      <c r="O5" s="72">
        <f>IF(RES_hh_tes!O5=0,0,1000*11630*RES_hh_tes!O5/RES_hh_num!O5)</f>
        <v>14144.597535712974</v>
      </c>
      <c r="P5" s="72">
        <f>IF(RES_hh_tes!P5=0,0,1000*11630*RES_hh_tes!P5/RES_hh_num!P5)</f>
        <v>10896.139668364403</v>
      </c>
      <c r="Q5" s="72">
        <f>IF(RES_hh_tes!Q5=0,0,1000*11630*RES_hh_tes!Q5/RES_hh_num!Q5)</f>
        <v>13493.343409145804</v>
      </c>
      <c r="R5" s="72">
        <f>IF(RES_hh_tes!R5=0,0,1000*11630*RES_hh_tes!R5/RES_hh_num!R5)</f>
        <v>14485.220990739506</v>
      </c>
      <c r="S5" s="72">
        <f>IF(RES_hh_tes!S5=0,0,1000*11630*RES_hh_tes!S5/RES_hh_num!S5)</f>
        <v>11843.808091471332</v>
      </c>
      <c r="T5" s="72">
        <f>IF(RES_hh_tes!T5=0,0,1000*11630*RES_hh_tes!T5/RES_hh_num!T5)</f>
        <v>9418.0166750178832</v>
      </c>
      <c r="U5" s="72">
        <f>IF(RES_hh_tes!U5=0,0,1000*11630*RES_hh_tes!U5/RES_hh_num!U5)</f>
        <v>11103.753469411247</v>
      </c>
      <c r="V5" s="72">
        <f>IF(RES_hh_tes!V5=0,0,1000*11630*RES_hh_tes!V5/RES_hh_num!V5)</f>
        <v>8123.5463230218356</v>
      </c>
      <c r="W5" s="72">
        <f>IF(RES_hh_tes!W5=0,0,1000*11630*RES_hh_tes!W5/RES_hh_num!W5)</f>
        <v>6049.3897795329103</v>
      </c>
      <c r="X5" s="72">
        <f>IF(RES_hh_tes!X5=0,0,1000*11630*RES_hh_tes!X5/RES_hh_num!X5)</f>
        <v>27877.868396971822</v>
      </c>
      <c r="Y5" s="72">
        <f>IF(RES_hh_tes!Y5=0,0,1000*11630*RES_hh_tes!Y5/RES_hh_num!Y5)</f>
        <v>6727.7739595018365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13874.105863977893</v>
      </c>
      <c r="C6" s="72">
        <f>IF(RES_hh_tes!C6=0,0,1000*11630*RES_hh_tes!C6/RES_hh_num!C6)</f>
        <v>14874.165077020556</v>
      </c>
      <c r="D6" s="72">
        <f>IF(RES_hh_tes!D6=0,0,1000*11630*RES_hh_tes!D6/RES_hh_num!D6)</f>
        <v>9155.7195824678183</v>
      </c>
      <c r="E6" s="72">
        <f>IF(RES_hh_tes!E6=0,0,1000*11630*RES_hh_tes!E6/RES_hh_num!E6)</f>
        <v>6409.0441304910792</v>
      </c>
      <c r="F6" s="72">
        <f>IF(RES_hh_tes!F6=0,0,1000*11630*RES_hh_tes!F6/RES_hh_num!F6)</f>
        <v>13997.395305354079</v>
      </c>
      <c r="G6" s="72">
        <f>IF(RES_hh_tes!G6=0,0,1000*11630*RES_hh_tes!G6/RES_hh_num!G6)</f>
        <v>20652.569454143057</v>
      </c>
      <c r="H6" s="72">
        <f>IF(RES_hh_tes!H6=0,0,1000*11630*RES_hh_tes!H6/RES_hh_num!H6)</f>
        <v>20614.367592466919</v>
      </c>
      <c r="I6" s="72">
        <f>IF(RES_hh_tes!I6=0,0,1000*11630*RES_hh_tes!I6/RES_hh_num!I6)</f>
        <v>8432.3205239156378</v>
      </c>
      <c r="J6" s="72">
        <f>IF(RES_hh_tes!J6=0,0,1000*11630*RES_hh_tes!J6/RES_hh_num!J6)</f>
        <v>10102.010713817604</v>
      </c>
      <c r="K6" s="72">
        <f>IF(RES_hh_tes!K6=0,0,1000*11630*RES_hh_tes!K6/RES_hh_num!K6)</f>
        <v>11624.847329959604</v>
      </c>
      <c r="L6" s="72">
        <f>IF(RES_hh_tes!L6=0,0,1000*11630*RES_hh_tes!L6/RES_hh_num!L6)</f>
        <v>27301.235778312064</v>
      </c>
      <c r="M6" s="72">
        <f>IF(RES_hh_tes!M6=0,0,1000*11630*RES_hh_tes!M6/RES_hh_num!M6)</f>
        <v>3359.0444893597178</v>
      </c>
      <c r="N6" s="72">
        <f>IF(RES_hh_tes!N6=0,0,1000*11630*RES_hh_tes!N6/RES_hh_num!N6)</f>
        <v>834.67617827972344</v>
      </c>
      <c r="O6" s="72">
        <f>IF(RES_hh_tes!O6=0,0,1000*11630*RES_hh_tes!O6/RES_hh_num!O6)</f>
        <v>1460.8031387278193</v>
      </c>
      <c r="P6" s="72">
        <f>IF(RES_hh_tes!P6=0,0,1000*11630*RES_hh_tes!P6/RES_hh_num!P6)</f>
        <v>4074.8804248561105</v>
      </c>
      <c r="Q6" s="72">
        <f>IF(RES_hh_tes!Q6=0,0,1000*11630*RES_hh_tes!Q6/RES_hh_num!Q6)</f>
        <v>17360.235163048103</v>
      </c>
      <c r="R6" s="72">
        <f>IF(RES_hh_tes!R6=0,0,1000*11630*RES_hh_tes!R6/RES_hh_num!R6)</f>
        <v>13125.278118515087</v>
      </c>
      <c r="S6" s="72">
        <f>IF(RES_hh_tes!S6=0,0,1000*11630*RES_hh_tes!S6/RES_hh_num!S6)</f>
        <v>9053.1757547486504</v>
      </c>
      <c r="T6" s="72">
        <f>IF(RES_hh_tes!T6=0,0,1000*11630*RES_hh_tes!T6/RES_hh_num!T6)</f>
        <v>10880.813003796344</v>
      </c>
      <c r="U6" s="72">
        <f>IF(RES_hh_tes!U6=0,0,1000*11630*RES_hh_tes!U6/RES_hh_num!U6)</f>
        <v>18344.638384812824</v>
      </c>
      <c r="V6" s="72">
        <f>IF(RES_hh_tes!V6=0,0,1000*11630*RES_hh_tes!V6/RES_hh_num!V6)</f>
        <v>2184.0259871461244</v>
      </c>
      <c r="W6" s="72">
        <f>IF(RES_hh_tes!W6=0,0,1000*11630*RES_hh_tes!W6/RES_hh_num!W6)</f>
        <v>8949.882409366408</v>
      </c>
      <c r="X6" s="72">
        <f>IF(RES_hh_tes!X6=0,0,1000*11630*RES_hh_tes!X6/RES_hh_num!X6)</f>
        <v>11891.950068599406</v>
      </c>
      <c r="Y6" s="72">
        <f>IF(RES_hh_tes!Y6=0,0,1000*11630*RES_hh_tes!Y6/RES_hh_num!Y6)</f>
        <v>8867.1078141957041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12987.46676639308</v>
      </c>
      <c r="C7" s="72">
        <f>IF(RES_hh_tes!C7=0,0,1000*11630*RES_hh_tes!C7/RES_hh_num!C7)</f>
        <v>14058.158507777714</v>
      </c>
      <c r="D7" s="72">
        <f>IF(RES_hh_tes!D7=0,0,1000*11630*RES_hh_tes!D7/RES_hh_num!D7)</f>
        <v>13149.427878538292</v>
      </c>
      <c r="E7" s="72">
        <f>IF(RES_hh_tes!E7=0,0,1000*11630*RES_hh_tes!E7/RES_hh_num!E7)</f>
        <v>13682.445181091176</v>
      </c>
      <c r="F7" s="72">
        <f>IF(RES_hh_tes!F7=0,0,1000*11630*RES_hh_tes!F7/RES_hh_num!F7)</f>
        <v>14653.135021493283</v>
      </c>
      <c r="G7" s="72">
        <f>IF(RES_hh_tes!G7=0,0,1000*11630*RES_hh_tes!G7/RES_hh_num!G7)</f>
        <v>14114.213987421679</v>
      </c>
      <c r="H7" s="72">
        <f>IF(RES_hh_tes!H7=0,0,1000*11630*RES_hh_tes!H7/RES_hh_num!H7)</f>
        <v>13933.600091380902</v>
      </c>
      <c r="I7" s="72">
        <f>IF(RES_hh_tes!I7=0,0,1000*11630*RES_hh_tes!I7/RES_hh_num!I7)</f>
        <v>13404.316318634548</v>
      </c>
      <c r="J7" s="72">
        <f>IF(RES_hh_tes!J7=0,0,1000*11630*RES_hh_tes!J7/RES_hh_num!J7)</f>
        <v>13692.429604219637</v>
      </c>
      <c r="K7" s="72">
        <f>IF(RES_hh_tes!K7=0,0,1000*11630*RES_hh_tes!K7/RES_hh_num!K7)</f>
        <v>14129.054044829729</v>
      </c>
      <c r="L7" s="72">
        <f>IF(RES_hh_tes!L7=0,0,1000*11630*RES_hh_tes!L7/RES_hh_num!L7)</f>
        <v>12767.803159395889</v>
      </c>
      <c r="M7" s="72">
        <f>IF(RES_hh_tes!M7=0,0,1000*11630*RES_hh_tes!M7/RES_hh_num!M7)</f>
        <v>11686.658850431166</v>
      </c>
      <c r="N7" s="72">
        <f>IF(RES_hh_tes!N7=0,0,1000*11630*RES_hh_tes!N7/RES_hh_num!N7)</f>
        <v>13101.372527560508</v>
      </c>
      <c r="O7" s="72">
        <f>IF(RES_hh_tes!O7=0,0,1000*11630*RES_hh_tes!O7/RES_hh_num!O7)</f>
        <v>12598.401627598927</v>
      </c>
      <c r="P7" s="72">
        <f>IF(RES_hh_tes!P7=0,0,1000*11630*RES_hh_tes!P7/RES_hh_num!P7)</f>
        <v>10744.002849247518</v>
      </c>
      <c r="Q7" s="72">
        <f>IF(RES_hh_tes!Q7=0,0,1000*11630*RES_hh_tes!Q7/RES_hh_num!Q7)</f>
        <v>12654.865681582147</v>
      </c>
      <c r="R7" s="72">
        <f>IF(RES_hh_tes!R7=0,0,1000*11630*RES_hh_tes!R7/RES_hh_num!R7)</f>
        <v>13015.835067644448</v>
      </c>
      <c r="S7" s="72">
        <f>IF(RES_hh_tes!S7=0,0,1000*11630*RES_hh_tes!S7/RES_hh_num!S7)</f>
        <v>12474.700920425474</v>
      </c>
      <c r="T7" s="72">
        <f>IF(RES_hh_tes!T7=0,0,1000*11630*RES_hh_tes!T7/RES_hh_num!T7)</f>
        <v>11945.118638869621</v>
      </c>
      <c r="U7" s="72">
        <f>IF(RES_hh_tes!U7=0,0,1000*11630*RES_hh_tes!U7/RES_hh_num!U7)</f>
        <v>9724.5322862793855</v>
      </c>
      <c r="V7" s="72">
        <f>IF(RES_hh_tes!V7=0,0,1000*11630*RES_hh_tes!V7/RES_hh_num!V7)</f>
        <v>11524.318614326397</v>
      </c>
      <c r="W7" s="72">
        <f>IF(RES_hh_tes!W7=0,0,1000*11630*RES_hh_tes!W7/RES_hh_num!W7)</f>
        <v>11103.555700647643</v>
      </c>
      <c r="X7" s="72">
        <f>IF(RES_hh_tes!X7=0,0,1000*11630*RES_hh_tes!X7/RES_hh_num!X7)</f>
        <v>10405.017026377154</v>
      </c>
      <c r="Y7" s="72">
        <f>IF(RES_hh_tes!Y7=0,0,1000*11630*RES_hh_tes!Y7/RES_hh_num!Y7)</f>
        <v>10824.554791583208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12761.933018748901</v>
      </c>
      <c r="C8" s="72">
        <f>IF(RES_hh_tes!C8=0,0,1000*11630*RES_hh_tes!C8/RES_hh_num!C8)</f>
        <v>13785.496035220485</v>
      </c>
      <c r="D8" s="72">
        <f>IF(RES_hh_tes!D8=0,0,1000*11630*RES_hh_tes!D8/RES_hh_num!D8)</f>
        <v>13317.040352914993</v>
      </c>
      <c r="E8" s="72">
        <f>IF(RES_hh_tes!E8=0,0,1000*11630*RES_hh_tes!E8/RES_hh_num!E8)</f>
        <v>13872.999295266269</v>
      </c>
      <c r="F8" s="72">
        <f>IF(RES_hh_tes!F8=0,0,1000*11630*RES_hh_tes!F8/RES_hh_num!F8)</f>
        <v>14779.745443255702</v>
      </c>
      <c r="G8" s="72">
        <f>IF(RES_hh_tes!G8=0,0,1000*11630*RES_hh_tes!G8/RES_hh_num!G8)</f>
        <v>14610.147183546153</v>
      </c>
      <c r="H8" s="72">
        <f>IF(RES_hh_tes!H8=0,0,1000*11630*RES_hh_tes!H8/RES_hh_num!H8)</f>
        <v>13400.672581315879</v>
      </c>
      <c r="I8" s="72">
        <f>IF(RES_hh_tes!I8=0,0,1000*11630*RES_hh_tes!I8/RES_hh_num!I8)</f>
        <v>13136.433480699128</v>
      </c>
      <c r="J8" s="72">
        <f>IF(RES_hh_tes!J8=0,0,1000*11630*RES_hh_tes!J8/RES_hh_num!J8)</f>
        <v>13631.899911861981</v>
      </c>
      <c r="K8" s="72">
        <f>IF(RES_hh_tes!K8=0,0,1000*11630*RES_hh_tes!K8/RES_hh_num!K8)</f>
        <v>12746.931847567674</v>
      </c>
      <c r="L8" s="72">
        <f>IF(RES_hh_tes!L8=0,0,1000*11630*RES_hh_tes!L8/RES_hh_num!L8)</f>
        <v>14409.028644380553</v>
      </c>
      <c r="M8" s="72">
        <f>IF(RES_hh_tes!M8=0,0,1000*11630*RES_hh_tes!M8/RES_hh_num!M8)</f>
        <v>13268.458363089716</v>
      </c>
      <c r="N8" s="72">
        <f>IF(RES_hh_tes!N8=0,0,1000*11630*RES_hh_tes!N8/RES_hh_num!N8)</f>
        <v>11851.424721446976</v>
      </c>
      <c r="O8" s="72">
        <f>IF(RES_hh_tes!O8=0,0,1000*11630*RES_hh_tes!O8/RES_hh_num!O8)</f>
        <v>12522.884904966455</v>
      </c>
      <c r="P8" s="72">
        <f>IF(RES_hh_tes!P8=0,0,1000*11630*RES_hh_tes!P8/RES_hh_num!P8)</f>
        <v>11158.03930712166</v>
      </c>
      <c r="Q8" s="72">
        <f>IF(RES_hh_tes!Q8=0,0,1000*11630*RES_hh_tes!Q8/RES_hh_num!Q8)</f>
        <v>12046.986158131984</v>
      </c>
      <c r="R8" s="72">
        <f>IF(RES_hh_tes!R8=0,0,1000*11630*RES_hh_tes!R8/RES_hh_num!R8)</f>
        <v>12166.714283541129</v>
      </c>
      <c r="S8" s="72">
        <f>IF(RES_hh_tes!S8=0,0,1000*11630*RES_hh_tes!S8/RES_hh_num!S8)</f>
        <v>13108.857333273829</v>
      </c>
      <c r="T8" s="72">
        <f>IF(RES_hh_tes!T8=0,0,1000*11630*RES_hh_tes!T8/RES_hh_num!T8)</f>
        <v>11418.620583106946</v>
      </c>
      <c r="U8" s="72">
        <f>IF(RES_hh_tes!U8=0,0,1000*11630*RES_hh_tes!U8/RES_hh_num!U8)</f>
        <v>10974.268678731294</v>
      </c>
      <c r="V8" s="72">
        <f>IF(RES_hh_tes!V8=0,0,1000*11630*RES_hh_tes!V8/RES_hh_num!V8)</f>
        <v>11624.728350514662</v>
      </c>
      <c r="W8" s="72">
        <f>IF(RES_hh_tes!W8=0,0,1000*11630*RES_hh_tes!W8/RES_hh_num!W8)</f>
        <v>11145.059030316217</v>
      </c>
      <c r="X8" s="72">
        <f>IF(RES_hh_tes!X8=0,0,1000*11630*RES_hh_tes!X8/RES_hh_num!X8)</f>
        <v>10394.680476470261</v>
      </c>
      <c r="Y8" s="72">
        <f>IF(RES_hh_tes!Y8=0,0,1000*11630*RES_hh_tes!Y8/RES_hh_num!Y8)</f>
        <v>10401.61474629164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13012.30755137358</v>
      </c>
      <c r="C9" s="72">
        <f>IF(RES_hh_tes!C9=0,0,1000*11630*RES_hh_tes!C9/RES_hh_num!C9)</f>
        <v>14242.34191809868</v>
      </c>
      <c r="D9" s="72">
        <f>IF(RES_hh_tes!D9=0,0,1000*11630*RES_hh_tes!D9/RES_hh_num!D9)</f>
        <v>13344.585747002908</v>
      </c>
      <c r="E9" s="72">
        <f>IF(RES_hh_tes!E9=0,0,1000*11630*RES_hh_tes!E9/RES_hh_num!E9)</f>
        <v>13832.753778762306</v>
      </c>
      <c r="F9" s="72">
        <f>IF(RES_hh_tes!F9=0,0,1000*11630*RES_hh_tes!F9/RES_hh_num!F9)</f>
        <v>14866.928739882198</v>
      </c>
      <c r="G9" s="72">
        <f>IF(RES_hh_tes!G9=0,0,1000*11630*RES_hh_tes!G9/RES_hh_num!G9)</f>
        <v>14346.168136094546</v>
      </c>
      <c r="H9" s="72">
        <f>IF(RES_hh_tes!H9=0,0,1000*11630*RES_hh_tes!H9/RES_hh_num!H9)</f>
        <v>14265.004783518763</v>
      </c>
      <c r="I9" s="72">
        <f>IF(RES_hh_tes!I9=0,0,1000*11630*RES_hh_tes!I9/RES_hh_num!I9)</f>
        <v>12673.177868206127</v>
      </c>
      <c r="J9" s="72">
        <f>IF(RES_hh_tes!J9=0,0,1000*11630*RES_hh_tes!J9/RES_hh_num!J9)</f>
        <v>13340.719879918181</v>
      </c>
      <c r="K9" s="72">
        <f>IF(RES_hh_tes!K9=0,0,1000*11630*RES_hh_tes!K9/RES_hh_num!K9)</f>
        <v>14323.766017102145</v>
      </c>
      <c r="L9" s="72">
        <f>IF(RES_hh_tes!L9=0,0,1000*11630*RES_hh_tes!L9/RES_hh_num!L9)</f>
        <v>14309.444240265002</v>
      </c>
      <c r="M9" s="72">
        <f>IF(RES_hh_tes!M9=0,0,1000*11630*RES_hh_tes!M9/RES_hh_num!M9)</f>
        <v>10877.555068994487</v>
      </c>
      <c r="N9" s="72">
        <f>IF(RES_hh_tes!N9=0,0,1000*11630*RES_hh_tes!N9/RES_hh_num!N9)</f>
        <v>12474.220498339082</v>
      </c>
      <c r="O9" s="72">
        <f>IF(RES_hh_tes!O9=0,0,1000*11630*RES_hh_tes!O9/RES_hh_num!O9)</f>
        <v>12539.992429668266</v>
      </c>
      <c r="P9" s="72">
        <f>IF(RES_hh_tes!P9=0,0,1000*11630*RES_hh_tes!P9/RES_hh_num!P9)</f>
        <v>12030.754203320166</v>
      </c>
      <c r="Q9" s="72">
        <f>IF(RES_hh_tes!Q9=0,0,1000*11630*RES_hh_tes!Q9/RES_hh_num!Q9)</f>
        <v>12304.046988876908</v>
      </c>
      <c r="R9" s="72">
        <f>IF(RES_hh_tes!R9=0,0,1000*11630*RES_hh_tes!R9/RES_hh_num!R9)</f>
        <v>13467.141184340006</v>
      </c>
      <c r="S9" s="72">
        <f>IF(RES_hh_tes!S9=0,0,1000*11630*RES_hh_tes!S9/RES_hh_num!S9)</f>
        <v>12510.839962208664</v>
      </c>
      <c r="T9" s="72">
        <f>IF(RES_hh_tes!T9=0,0,1000*11630*RES_hh_tes!T9/RES_hh_num!T9)</f>
        <v>13445.662719245236</v>
      </c>
      <c r="U9" s="72">
        <f>IF(RES_hh_tes!U9=0,0,1000*11630*RES_hh_tes!U9/RES_hh_num!U9)</f>
        <v>9803.2746538646516</v>
      </c>
      <c r="V9" s="72">
        <f>IF(RES_hh_tes!V9=0,0,1000*11630*RES_hh_tes!V9/RES_hh_num!V9)</f>
        <v>9979.6615659032486</v>
      </c>
      <c r="W9" s="72">
        <f>IF(RES_hh_tes!W9=0,0,1000*11630*RES_hh_tes!W9/RES_hh_num!W9)</f>
        <v>9484.140679746577</v>
      </c>
      <c r="X9" s="72">
        <f>IF(RES_hh_tes!X9=0,0,1000*11630*RES_hh_tes!X9/RES_hh_num!X9)</f>
        <v>10670.976200862597</v>
      </c>
      <c r="Y9" s="72">
        <f>IF(RES_hh_tes!Y9=0,0,1000*11630*RES_hh_tes!Y9/RES_hh_num!Y9)</f>
        <v>11640.756605607332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X10" s="72">
        <f>IF(RES_hh_tes!X10=0,0,1000*11630*RES_hh_tes!X10/RES_hh_num!X10)</f>
        <v>0</v>
      </c>
      <c r="Y10" s="72">
        <f>IF(RES_hh_tes!Y10=0,0,1000*11630*RES_hh_tes!Y10/RES_hh_num!Y10)</f>
        <v>0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0</v>
      </c>
      <c r="C11" s="72">
        <f>IF(RES_hh_tes!C11=0,0,1000*11630*RES_hh_tes!C11/RES_hh_num!C11)</f>
        <v>0</v>
      </c>
      <c r="D11" s="72">
        <f>IF(RES_hh_tes!D11=0,0,1000*11630*RES_hh_tes!D11/RES_hh_num!D11)</f>
        <v>0</v>
      </c>
      <c r="E11" s="72">
        <f>IF(RES_hh_tes!E11=0,0,1000*11630*RES_hh_tes!E11/RES_hh_num!E11)</f>
        <v>0</v>
      </c>
      <c r="F11" s="72">
        <f>IF(RES_hh_tes!F11=0,0,1000*11630*RES_hh_tes!F11/RES_hh_num!F11)</f>
        <v>0</v>
      </c>
      <c r="G11" s="72">
        <f>IF(RES_hh_tes!G11=0,0,1000*11630*RES_hh_tes!G11/RES_hh_num!G11)</f>
        <v>0</v>
      </c>
      <c r="H11" s="72">
        <f>IF(RES_hh_tes!H11=0,0,1000*11630*RES_hh_tes!H11/RES_hh_num!H11)</f>
        <v>0</v>
      </c>
      <c r="I11" s="72">
        <f>IF(RES_hh_tes!I11=0,0,1000*11630*RES_hh_tes!I11/RES_hh_num!I11)</f>
        <v>0</v>
      </c>
      <c r="J11" s="72">
        <f>IF(RES_hh_tes!J11=0,0,1000*11630*RES_hh_tes!J11/RES_hh_num!J11)</f>
        <v>0</v>
      </c>
      <c r="K11" s="72">
        <f>IF(RES_hh_tes!K11=0,0,1000*11630*RES_hh_tes!K11/RES_hh_num!K11)</f>
        <v>0</v>
      </c>
      <c r="L11" s="72">
        <f>IF(RES_hh_tes!L11=0,0,1000*11630*RES_hh_tes!L11/RES_hh_num!L11)</f>
        <v>0</v>
      </c>
      <c r="M11" s="72">
        <f>IF(RES_hh_tes!M11=0,0,1000*11630*RES_hh_tes!M11/RES_hh_num!M11)</f>
        <v>0</v>
      </c>
      <c r="N11" s="72">
        <f>IF(RES_hh_tes!N11=0,0,1000*11630*RES_hh_tes!N11/RES_hh_num!N11)</f>
        <v>0</v>
      </c>
      <c r="O11" s="72">
        <f>IF(RES_hh_tes!O11=0,0,1000*11630*RES_hh_tes!O11/RES_hh_num!O11)</f>
        <v>0</v>
      </c>
      <c r="P11" s="72">
        <f>IF(RES_hh_tes!P11=0,0,1000*11630*RES_hh_tes!P11/RES_hh_num!P11)</f>
        <v>0</v>
      </c>
      <c r="Q11" s="72">
        <f>IF(RES_hh_tes!Q11=0,0,1000*11630*RES_hh_tes!Q11/RES_hh_num!Q11)</f>
        <v>0</v>
      </c>
      <c r="R11" s="72">
        <f>IF(RES_hh_tes!R11=0,0,1000*11630*RES_hh_tes!R11/RES_hh_num!R11)</f>
        <v>0</v>
      </c>
      <c r="S11" s="72">
        <f>IF(RES_hh_tes!S11=0,0,1000*11630*RES_hh_tes!S11/RES_hh_num!S11)</f>
        <v>0</v>
      </c>
      <c r="T11" s="72">
        <f>IF(RES_hh_tes!T11=0,0,1000*11630*RES_hh_tes!T11/RES_hh_num!T11)</f>
        <v>0</v>
      </c>
      <c r="U11" s="72">
        <f>IF(RES_hh_tes!U11=0,0,1000*11630*RES_hh_tes!U11/RES_hh_num!U11)</f>
        <v>0</v>
      </c>
      <c r="V11" s="72">
        <f>IF(RES_hh_tes!V11=0,0,1000*11630*RES_hh_tes!V11/RES_hh_num!V11)</f>
        <v>0</v>
      </c>
      <c r="W11" s="72">
        <f>IF(RES_hh_tes!W11=0,0,1000*11630*RES_hh_tes!W11/RES_hh_num!W11)</f>
        <v>0</v>
      </c>
      <c r="X11" s="72">
        <f>IF(RES_hh_tes!X11=0,0,1000*11630*RES_hh_tes!X11/RES_hh_num!X11)</f>
        <v>0</v>
      </c>
      <c r="Y11" s="72">
        <f>IF(RES_hh_tes!Y11=0,0,1000*11630*RES_hh_tes!Y11/RES_hh_num!Y11)</f>
        <v>0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12406.19983814339</v>
      </c>
      <c r="C12" s="72">
        <f>IF(RES_hh_tes!C12=0,0,1000*11630*RES_hh_tes!C12/RES_hh_num!C12)</f>
        <v>13933.987798807406</v>
      </c>
      <c r="D12" s="72">
        <f>IF(RES_hh_tes!D12=0,0,1000*11630*RES_hh_tes!D12/RES_hh_num!D12)</f>
        <v>12674.24853891575</v>
      </c>
      <c r="E12" s="72">
        <f>IF(RES_hh_tes!E12=0,0,1000*11630*RES_hh_tes!E12/RES_hh_num!E12)</f>
        <v>15122.392031357518</v>
      </c>
      <c r="F12" s="72">
        <f>IF(RES_hh_tes!F12=0,0,1000*11630*RES_hh_tes!F12/RES_hh_num!F12)</f>
        <v>14332.143731426258</v>
      </c>
      <c r="G12" s="72">
        <f>IF(RES_hh_tes!G12=0,0,1000*11630*RES_hh_tes!G12/RES_hh_num!G12)</f>
        <v>13966.394357033274</v>
      </c>
      <c r="H12" s="72">
        <f>IF(RES_hh_tes!H12=0,0,1000*11630*RES_hh_tes!H12/RES_hh_num!H12)</f>
        <v>12636.078487442703</v>
      </c>
      <c r="I12" s="72">
        <f>IF(RES_hh_tes!I12=0,0,1000*11630*RES_hh_tes!I12/RES_hh_num!I12)</f>
        <v>11385.094773732744</v>
      </c>
      <c r="J12" s="72">
        <f>IF(RES_hh_tes!J12=0,0,1000*11630*RES_hh_tes!J12/RES_hh_num!J12)</f>
        <v>13184.161114841923</v>
      </c>
      <c r="K12" s="72">
        <f>IF(RES_hh_tes!K12=0,0,1000*11630*RES_hh_tes!K12/RES_hh_num!K12)</f>
        <v>13467.960307229476</v>
      </c>
      <c r="L12" s="72">
        <f>IF(RES_hh_tes!L12=0,0,1000*11630*RES_hh_tes!L12/RES_hh_num!L12)</f>
        <v>12823.229558212104</v>
      </c>
      <c r="M12" s="72">
        <f>IF(RES_hh_tes!M12=0,0,1000*11630*RES_hh_tes!M12/RES_hh_num!M12)</f>
        <v>12084.683219471854</v>
      </c>
      <c r="N12" s="72">
        <f>IF(RES_hh_tes!N12=0,0,1000*11630*RES_hh_tes!N12/RES_hh_num!N12)</f>
        <v>12193.469835040321</v>
      </c>
      <c r="O12" s="72">
        <f>IF(RES_hh_tes!O12=0,0,1000*11630*RES_hh_tes!O12/RES_hh_num!O12)</f>
        <v>11355.784213089797</v>
      </c>
      <c r="P12" s="72">
        <f>IF(RES_hh_tes!P12=0,0,1000*11630*RES_hh_tes!P12/RES_hh_num!P12)</f>
        <v>11398.458045991494</v>
      </c>
      <c r="Q12" s="72">
        <f>IF(RES_hh_tes!Q12=0,0,1000*11630*RES_hh_tes!Q12/RES_hh_num!Q12)</f>
        <v>12293.841757017644</v>
      </c>
      <c r="R12" s="72">
        <f>IF(RES_hh_tes!R12=0,0,1000*11630*RES_hh_tes!R12/RES_hh_num!R12)</f>
        <v>12202.598406915655</v>
      </c>
      <c r="S12" s="72">
        <f>IF(RES_hh_tes!S12=0,0,1000*11630*RES_hh_tes!S12/RES_hh_num!S12)</f>
        <v>12201.070348391713</v>
      </c>
      <c r="T12" s="72">
        <f>IF(RES_hh_tes!T12=0,0,1000*11630*RES_hh_tes!T12/RES_hh_num!T12)</f>
        <v>11942.13531818181</v>
      </c>
      <c r="U12" s="72">
        <f>IF(RES_hh_tes!U12=0,0,1000*11630*RES_hh_tes!U12/RES_hh_num!U12)</f>
        <v>11470.136726204324</v>
      </c>
      <c r="V12" s="72">
        <f>IF(RES_hh_tes!V12=0,0,1000*11630*RES_hh_tes!V12/RES_hh_num!V12)</f>
        <v>11304.196567124569</v>
      </c>
      <c r="W12" s="72">
        <f>IF(RES_hh_tes!W12=0,0,1000*11630*RES_hh_tes!W12/RES_hh_num!W12)</f>
        <v>11090.411635858867</v>
      </c>
      <c r="X12" s="72">
        <f>IF(RES_hh_tes!X12=0,0,1000*11630*RES_hh_tes!X12/RES_hh_num!X12)</f>
        <v>10838.482891042917</v>
      </c>
      <c r="Y12" s="72">
        <f>IF(RES_hh_tes!Y12=0,0,1000*11630*RES_hh_tes!Y12/RES_hh_num!Y12)</f>
        <v>11083.66241223275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13337.375148063295</v>
      </c>
      <c r="C13" s="74">
        <f>IF(RES_hh_tes!C13=0,0,1000*11630*RES_hh_tes!C13/RES_hh_num!C13)</f>
        <v>14320.776419405342</v>
      </c>
      <c r="D13" s="74">
        <f>IF(RES_hh_tes!D13=0,0,1000*11630*RES_hh_tes!D13/RES_hh_num!D13)</f>
        <v>13429.702182060519</v>
      </c>
      <c r="E13" s="74">
        <f>IF(RES_hh_tes!E13=0,0,1000*11630*RES_hh_tes!E13/RES_hh_num!E13)</f>
        <v>13510.197237585106</v>
      </c>
      <c r="F13" s="74">
        <f>IF(RES_hh_tes!F13=0,0,1000*11630*RES_hh_tes!F13/RES_hh_num!F13)</f>
        <v>15080.865077921411</v>
      </c>
      <c r="G13" s="74">
        <f>IF(RES_hh_tes!G13=0,0,1000*11630*RES_hh_tes!G13/RES_hh_num!G13)</f>
        <v>15794.771946427876</v>
      </c>
      <c r="H13" s="74">
        <f>IF(RES_hh_tes!H13=0,0,1000*11630*RES_hh_tes!H13/RES_hh_num!H13)</f>
        <v>13764.662663836705</v>
      </c>
      <c r="I13" s="74">
        <f>IF(RES_hh_tes!I13=0,0,1000*11630*RES_hh_tes!I13/RES_hh_num!I13)</f>
        <v>15119.983858520429</v>
      </c>
      <c r="J13" s="74">
        <f>IF(RES_hh_tes!J13=0,0,1000*11630*RES_hh_tes!J13/RES_hh_num!J13)</f>
        <v>6175.7329531272899</v>
      </c>
      <c r="K13" s="74">
        <f>IF(RES_hh_tes!K13=0,0,1000*11630*RES_hh_tes!K13/RES_hh_num!K13)</f>
        <v>20522.294643302794</v>
      </c>
      <c r="L13" s="74">
        <f>IF(RES_hh_tes!L13=0,0,1000*11630*RES_hh_tes!L13/RES_hh_num!L13)</f>
        <v>11135.257949070272</v>
      </c>
      <c r="M13" s="74">
        <f>IF(RES_hh_tes!M13=0,0,1000*11630*RES_hh_tes!M13/RES_hh_num!M13)</f>
        <v>8519.5301866933623</v>
      </c>
      <c r="N13" s="74">
        <f>IF(RES_hh_tes!N13=0,0,1000*11630*RES_hh_tes!N13/RES_hh_num!N13)</f>
        <v>11343.481335963954</v>
      </c>
      <c r="O13" s="74">
        <f>IF(RES_hh_tes!O13=0,0,1000*11630*RES_hh_tes!O13/RES_hh_num!O13)</f>
        <v>13393.539009764741</v>
      </c>
      <c r="P13" s="74">
        <f>IF(RES_hh_tes!P13=0,0,1000*11630*RES_hh_tes!P13/RES_hh_num!P13)</f>
        <v>11851.188958591621</v>
      </c>
      <c r="Q13" s="74">
        <f>IF(RES_hh_tes!Q13=0,0,1000*11630*RES_hh_tes!Q13/RES_hh_num!Q13)</f>
        <v>15451.063920740007</v>
      </c>
      <c r="R13" s="74">
        <f>IF(RES_hh_tes!R13=0,0,1000*11630*RES_hh_tes!R13/RES_hh_num!R13)</f>
        <v>14285.332135177703</v>
      </c>
      <c r="S13" s="74">
        <f>IF(RES_hh_tes!S13=0,0,1000*11630*RES_hh_tes!S13/RES_hh_num!S13)</f>
        <v>16447.898862012709</v>
      </c>
      <c r="T13" s="74">
        <f>IF(RES_hh_tes!T13=0,0,1000*11630*RES_hh_tes!T13/RES_hh_num!T13)</f>
        <v>10401.885604215942</v>
      </c>
      <c r="U13" s="74">
        <f>IF(RES_hh_tes!U13=0,0,1000*11630*RES_hh_tes!U13/RES_hh_num!U13)</f>
        <v>7812.8736133698994</v>
      </c>
      <c r="V13" s="74">
        <f>IF(RES_hh_tes!V13=0,0,1000*11630*RES_hh_tes!V13/RES_hh_num!V13)</f>
        <v>13166.459211778782</v>
      </c>
      <c r="W13" s="74">
        <f>IF(RES_hh_tes!W13=0,0,1000*11630*RES_hh_tes!W13/RES_hh_num!W13)</f>
        <v>10846.802327887308</v>
      </c>
      <c r="X13" s="74">
        <f>IF(RES_hh_tes!X13=0,0,1000*11630*RES_hh_tes!X13/RES_hh_num!X13)</f>
        <v>11204.419817019743</v>
      </c>
      <c r="Y13" s="74">
        <f>IF(RES_hh_tes!Y13=0,0,1000*11630*RES_hh_tes!Y13/RES_hh_num!Y13)</f>
        <v>10732.50377748997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314.28217012150861</v>
      </c>
      <c r="C14" s="76">
        <f>IF(RES_hh_tes!C14=0,0,1000*11630*RES_hh_tes!C14/RES_hh_num!C14)</f>
        <v>332.97504079921663</v>
      </c>
      <c r="D14" s="76">
        <f>IF(RES_hh_tes!D14=0,0,1000*11630*RES_hh_tes!D14/RES_hh_num!D14)</f>
        <v>309.58864480966008</v>
      </c>
      <c r="E14" s="76">
        <f>IF(RES_hh_tes!E14=0,0,1000*11630*RES_hh_tes!E14/RES_hh_num!E14)</f>
        <v>308.31294470942004</v>
      </c>
      <c r="F14" s="76">
        <f>IF(RES_hh_tes!F14=0,0,1000*11630*RES_hh_tes!F14/RES_hh_num!F14)</f>
        <v>334.03685262504865</v>
      </c>
      <c r="G14" s="76">
        <f>IF(RES_hh_tes!G14=0,0,1000*11630*RES_hh_tes!G14/RES_hh_num!G14)</f>
        <v>319.49519744938743</v>
      </c>
      <c r="H14" s="76">
        <f>IF(RES_hh_tes!H14=0,0,1000*11630*RES_hh_tes!H14/RES_hh_num!H14)</f>
        <v>294.18264239001002</v>
      </c>
      <c r="I14" s="76">
        <f>IF(RES_hh_tes!I14=0,0,1000*11630*RES_hh_tes!I14/RES_hh_num!I14)</f>
        <v>286.6279969051044</v>
      </c>
      <c r="J14" s="76">
        <f>IF(RES_hh_tes!J14=0,0,1000*11630*RES_hh_tes!J14/RES_hh_num!J14)</f>
        <v>291.73966153296755</v>
      </c>
      <c r="K14" s="76">
        <f>IF(RES_hh_tes!K14=0,0,1000*11630*RES_hh_tes!K14/RES_hh_num!K14)</f>
        <v>281.28677644735609</v>
      </c>
      <c r="L14" s="76">
        <f>IF(RES_hh_tes!L14=0,0,1000*11630*RES_hh_tes!L14/RES_hh_num!L14)</f>
        <v>279.87572734663974</v>
      </c>
      <c r="M14" s="76">
        <f>IF(RES_hh_tes!M14=0,0,1000*11630*RES_hh_tes!M14/RES_hh_num!M14)</f>
        <v>254.66503190049846</v>
      </c>
      <c r="N14" s="76">
        <f>IF(RES_hh_tes!N14=0,0,1000*11630*RES_hh_tes!N14/RES_hh_num!N14)</f>
        <v>244.67974474791632</v>
      </c>
      <c r="O14" s="76">
        <f>IF(RES_hh_tes!O14=0,0,1000*11630*RES_hh_tes!O14/RES_hh_num!O14)</f>
        <v>246.1908363531137</v>
      </c>
      <c r="P14" s="76">
        <f>IF(RES_hh_tes!P14=0,0,1000*11630*RES_hh_tes!P14/RES_hh_num!P14)</f>
        <v>215.60712625003617</v>
      </c>
      <c r="Q14" s="76">
        <f>IF(RES_hh_tes!Q14=0,0,1000*11630*RES_hh_tes!Q14/RES_hh_num!Q14)</f>
        <v>235.52763245651806</v>
      </c>
      <c r="R14" s="76">
        <f>IF(RES_hh_tes!R14=0,0,1000*11630*RES_hh_tes!R14/RES_hh_num!R14)</f>
        <v>238.3847102882718</v>
      </c>
      <c r="S14" s="76">
        <f>IF(RES_hh_tes!S14=0,0,1000*11630*RES_hh_tes!S14/RES_hh_num!S14)</f>
        <v>241.81539537299133</v>
      </c>
      <c r="T14" s="76">
        <f>IF(RES_hh_tes!T14=0,0,1000*11630*RES_hh_tes!T14/RES_hh_num!T14)</f>
        <v>220.5894045320502</v>
      </c>
      <c r="U14" s="76">
        <f>IF(RES_hh_tes!U14=0,0,1000*11630*RES_hh_tes!U14/RES_hh_num!U14)</f>
        <v>203.17323354130386</v>
      </c>
      <c r="V14" s="76">
        <f>IF(RES_hh_tes!V14=0,0,1000*11630*RES_hh_tes!V14/RES_hh_num!V14)</f>
        <v>218.48932866694466</v>
      </c>
      <c r="W14" s="76">
        <f>IF(RES_hh_tes!W14=0,0,1000*11630*RES_hh_tes!W14/RES_hh_num!W14)</f>
        <v>208.10367579783701</v>
      </c>
      <c r="X14" s="76">
        <f>IF(RES_hh_tes!X14=0,0,1000*11630*RES_hh_tes!X14/RES_hh_num!X14)</f>
        <v>194.42906323326875</v>
      </c>
      <c r="Y14" s="76">
        <f>IF(RES_hh_tes!Y14=0,0,1000*11630*RES_hh_tes!Y14/RES_hh_num!Y14)</f>
        <v>191.89139281885448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77.314585770138464</v>
      </c>
      <c r="C15" s="69">
        <f t="shared" si="0"/>
        <v>82.456040646717511</v>
      </c>
      <c r="D15" s="69">
        <f t="shared" si="0"/>
        <v>93.353135682905318</v>
      </c>
      <c r="E15" s="69">
        <f t="shared" si="0"/>
        <v>216.2272367283301</v>
      </c>
      <c r="F15" s="69">
        <f t="shared" si="0"/>
        <v>90.019800179717791</v>
      </c>
      <c r="G15" s="69">
        <f t="shared" si="0"/>
        <v>113.06581005339723</v>
      </c>
      <c r="H15" s="69">
        <f t="shared" si="0"/>
        <v>213.27551779545942</v>
      </c>
      <c r="I15" s="69">
        <f t="shared" si="0"/>
        <v>125.55551214087981</v>
      </c>
      <c r="J15" s="69">
        <f t="shared" si="0"/>
        <v>128.96367808737946</v>
      </c>
      <c r="K15" s="69">
        <f t="shared" si="0"/>
        <v>141.43840442558545</v>
      </c>
      <c r="L15" s="69">
        <f t="shared" si="0"/>
        <v>194.22685186632683</v>
      </c>
      <c r="M15" s="69">
        <f t="shared" si="0"/>
        <v>218.34935354743911</v>
      </c>
      <c r="N15" s="69">
        <f t="shared" si="0"/>
        <v>244.02030519666306</v>
      </c>
      <c r="O15" s="69">
        <f t="shared" si="0"/>
        <v>273.86440725266959</v>
      </c>
      <c r="P15" s="69">
        <f t="shared" si="0"/>
        <v>288.79555536735978</v>
      </c>
      <c r="Q15" s="69">
        <f t="shared" si="0"/>
        <v>322.58271113730524</v>
      </c>
      <c r="R15" s="69">
        <f t="shared" si="0"/>
        <v>323.6725221205802</v>
      </c>
      <c r="S15" s="69">
        <f t="shared" si="0"/>
        <v>288.92914522292682</v>
      </c>
      <c r="T15" s="69">
        <f t="shared" si="0"/>
        <v>345.90632385515386</v>
      </c>
      <c r="U15" s="69">
        <f t="shared" si="0"/>
        <v>380.6719996663544</v>
      </c>
      <c r="V15" s="69">
        <f t="shared" si="0"/>
        <v>407.65244169572213</v>
      </c>
      <c r="W15" s="69">
        <f t="shared" si="0"/>
        <v>415.98186268929715</v>
      </c>
      <c r="X15" s="69">
        <f t="shared" si="0"/>
        <v>402.67924854857688</v>
      </c>
      <c r="Y15" s="69">
        <f t="shared" si="0"/>
        <v>423.62950233949852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77.314585770138464</v>
      </c>
      <c r="C16" s="72">
        <f>IF(RES_hh_tes!C16=0,0,1000*11630*RES_hh_tes!C16/RES_hh_num!C$3)</f>
        <v>82.456040646717511</v>
      </c>
      <c r="D16" s="72">
        <f>IF(RES_hh_tes!D16=0,0,1000*11630*RES_hh_tes!D16/RES_hh_num!D$3)</f>
        <v>93.353135682905318</v>
      </c>
      <c r="E16" s="72">
        <f>IF(RES_hh_tes!E16=0,0,1000*11630*RES_hh_tes!E16/RES_hh_num!E$3)</f>
        <v>216.2272367283301</v>
      </c>
      <c r="F16" s="72">
        <f>IF(RES_hh_tes!F16=0,0,1000*11630*RES_hh_tes!F16/RES_hh_num!F$3)</f>
        <v>90.019800179717791</v>
      </c>
      <c r="G16" s="72">
        <f>IF(RES_hh_tes!G16=0,0,1000*11630*RES_hh_tes!G16/RES_hh_num!G$3)</f>
        <v>113.06581005339723</v>
      </c>
      <c r="H16" s="72">
        <f>IF(RES_hh_tes!H16=0,0,1000*11630*RES_hh_tes!H16/RES_hh_num!H$3)</f>
        <v>213.27551779545942</v>
      </c>
      <c r="I16" s="72">
        <f>IF(RES_hh_tes!I16=0,0,1000*11630*RES_hh_tes!I16/RES_hh_num!I$3)</f>
        <v>125.55551214087981</v>
      </c>
      <c r="J16" s="72">
        <f>IF(RES_hh_tes!J16=0,0,1000*11630*RES_hh_tes!J16/RES_hh_num!J$3)</f>
        <v>128.96367808737946</v>
      </c>
      <c r="K16" s="72">
        <f>IF(RES_hh_tes!K16=0,0,1000*11630*RES_hh_tes!K16/RES_hh_num!K$3)</f>
        <v>141.43840442558545</v>
      </c>
      <c r="L16" s="72">
        <f>IF(RES_hh_tes!L16=0,0,1000*11630*RES_hh_tes!L16/RES_hh_num!L$3)</f>
        <v>194.22685186632683</v>
      </c>
      <c r="M16" s="72">
        <f>IF(RES_hh_tes!M16=0,0,1000*11630*RES_hh_tes!M16/RES_hh_num!M$3)</f>
        <v>218.34935354743911</v>
      </c>
      <c r="N16" s="72">
        <f>IF(RES_hh_tes!N16=0,0,1000*11630*RES_hh_tes!N16/RES_hh_num!N$3)</f>
        <v>244.02030519666306</v>
      </c>
      <c r="O16" s="72">
        <f>IF(RES_hh_tes!O16=0,0,1000*11630*RES_hh_tes!O16/RES_hh_num!O$3)</f>
        <v>273.86440725266959</v>
      </c>
      <c r="P16" s="72">
        <f>IF(RES_hh_tes!P16=0,0,1000*11630*RES_hh_tes!P16/RES_hh_num!P$3)</f>
        <v>288.79555536735978</v>
      </c>
      <c r="Q16" s="72">
        <f>IF(RES_hh_tes!Q16=0,0,1000*11630*RES_hh_tes!Q16/RES_hh_num!Q$3)</f>
        <v>322.58271113730524</v>
      </c>
      <c r="R16" s="72">
        <f>IF(RES_hh_tes!R16=0,0,1000*11630*RES_hh_tes!R16/RES_hh_num!R$3)</f>
        <v>323.6725221205802</v>
      </c>
      <c r="S16" s="72">
        <f>IF(RES_hh_tes!S16=0,0,1000*11630*RES_hh_tes!S16/RES_hh_num!S$3)</f>
        <v>288.92914522292682</v>
      </c>
      <c r="T16" s="72">
        <f>IF(RES_hh_tes!T16=0,0,1000*11630*RES_hh_tes!T16/RES_hh_num!T$3)</f>
        <v>345.90632385515386</v>
      </c>
      <c r="U16" s="72">
        <f>IF(RES_hh_tes!U16=0,0,1000*11630*RES_hh_tes!U16/RES_hh_num!U$3)</f>
        <v>380.6719996663544</v>
      </c>
      <c r="V16" s="72">
        <f>IF(RES_hh_tes!V16=0,0,1000*11630*RES_hh_tes!V16/RES_hh_num!V$3)</f>
        <v>407.65244169572213</v>
      </c>
      <c r="W16" s="72">
        <f>IF(RES_hh_tes!W16=0,0,1000*11630*RES_hh_tes!W16/RES_hh_num!W$3)</f>
        <v>415.98186268929715</v>
      </c>
      <c r="X16" s="72">
        <f>IF(RES_hh_tes!X16=0,0,1000*11630*RES_hh_tes!X16/RES_hh_num!X$3)</f>
        <v>402.67924854857688</v>
      </c>
      <c r="Y16" s="72">
        <f>IF(RES_hh_tes!Y16=0,0,1000*11630*RES_hh_tes!Y16/RES_hh_num!Y$3)</f>
        <v>423.62950233949852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1129.4931326474393</v>
      </c>
      <c r="C17" s="69">
        <f>IF(RES_hh_tes!C17=0,0,1000*11630*RES_hh_tes!C17/RES_hh_num!C17)</f>
        <v>1082.2692865548154</v>
      </c>
      <c r="D17" s="69">
        <f>IF(RES_hh_tes!D17=0,0,1000*11630*RES_hh_tes!D17/RES_hh_num!D17)</f>
        <v>1099.6965591062396</v>
      </c>
      <c r="E17" s="69">
        <f>IF(RES_hh_tes!E17=0,0,1000*11630*RES_hh_tes!E17/RES_hh_num!E17)</f>
        <v>1087.8163601831191</v>
      </c>
      <c r="F17" s="69">
        <f>IF(RES_hh_tes!F17=0,0,1000*11630*RES_hh_tes!F17/RES_hh_num!F17)</f>
        <v>1081.5149115476313</v>
      </c>
      <c r="G17" s="69">
        <f>IF(RES_hh_tes!G17=0,0,1000*11630*RES_hh_tes!G17/RES_hh_num!G17)</f>
        <v>1045.089872250596</v>
      </c>
      <c r="H17" s="69">
        <f>IF(RES_hh_tes!H17=0,0,1000*11630*RES_hh_tes!H17/RES_hh_num!H17)</f>
        <v>1013.6294520331431</v>
      </c>
      <c r="I17" s="69">
        <f>IF(RES_hh_tes!I17=0,0,1000*11630*RES_hh_tes!I17/RES_hh_num!I17)</f>
        <v>998.09004395845147</v>
      </c>
      <c r="J17" s="69">
        <f>IF(RES_hh_tes!J17=0,0,1000*11630*RES_hh_tes!J17/RES_hh_num!J17)</f>
        <v>1004.2835895490613</v>
      </c>
      <c r="K17" s="69">
        <f>IF(RES_hh_tes!K17=0,0,1000*11630*RES_hh_tes!K17/RES_hh_num!K17)</f>
        <v>904.3047666233208</v>
      </c>
      <c r="L17" s="69">
        <f>IF(RES_hh_tes!L17=0,0,1000*11630*RES_hh_tes!L17/RES_hh_num!L17)</f>
        <v>997.91213435023371</v>
      </c>
      <c r="M17" s="69">
        <f>IF(RES_hh_tes!M17=0,0,1000*11630*RES_hh_tes!M17/RES_hh_num!M17)</f>
        <v>1090.2328492021538</v>
      </c>
      <c r="N17" s="69">
        <f>IF(RES_hh_tes!N17=0,0,1000*11630*RES_hh_tes!N17/RES_hh_num!N17)</f>
        <v>957.18384024608383</v>
      </c>
      <c r="O17" s="69">
        <f>IF(RES_hh_tes!O17=0,0,1000*11630*RES_hh_tes!O17/RES_hh_num!O17)</f>
        <v>1109.9851222093007</v>
      </c>
      <c r="P17" s="69">
        <f>IF(RES_hh_tes!P17=0,0,1000*11630*RES_hh_tes!P17/RES_hh_num!P17)</f>
        <v>1252.389860673092</v>
      </c>
      <c r="Q17" s="69">
        <f>IF(RES_hh_tes!Q17=0,0,1000*11630*RES_hh_tes!Q17/RES_hh_num!Q17)</f>
        <v>1005.3401216190335</v>
      </c>
      <c r="R17" s="69">
        <f>IF(RES_hh_tes!R17=0,0,1000*11630*RES_hh_tes!R17/RES_hh_num!R17)</f>
        <v>981.52395186281274</v>
      </c>
      <c r="S17" s="69">
        <f>IF(RES_hh_tes!S17=0,0,1000*11630*RES_hh_tes!S17/RES_hh_num!S17)</f>
        <v>892.01305436541259</v>
      </c>
      <c r="T17" s="69">
        <f>IF(RES_hh_tes!T17=0,0,1000*11630*RES_hh_tes!T17/RES_hh_num!T17)</f>
        <v>996.41494134581649</v>
      </c>
      <c r="U17" s="69">
        <f>IF(RES_hh_tes!U17=0,0,1000*11630*RES_hh_tes!U17/RES_hh_num!U17)</f>
        <v>1165.3149320416499</v>
      </c>
      <c r="V17" s="69">
        <f>IF(RES_hh_tes!V17=0,0,1000*11630*RES_hh_tes!V17/RES_hh_num!V17)</f>
        <v>922.84216165364739</v>
      </c>
      <c r="W17" s="69">
        <f>IF(RES_hh_tes!W17=0,0,1000*11630*RES_hh_tes!W17/RES_hh_num!W17)</f>
        <v>1002.8285172335787</v>
      </c>
      <c r="X17" s="69">
        <f>IF(RES_hh_tes!X17=0,0,1000*11630*RES_hh_tes!X17/RES_hh_num!X17)</f>
        <v>954.20951740403223</v>
      </c>
      <c r="Y17" s="69">
        <f>IF(RES_hh_tes!Y17=0,0,1000*11630*RES_hh_tes!Y17/RES_hh_num!Y17)</f>
        <v>880.28577290979604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X18" s="72">
        <f>IF(RES_hh_tes!X18=0,0,1000*11630*RES_hh_tes!X18/RES_hh_num!X18)</f>
        <v>0</v>
      </c>
      <c r="Y18" s="72">
        <f>IF(RES_hh_tes!Y18=0,0,1000*11630*RES_hh_tes!Y18/RES_hh_num!Y18)</f>
        <v>0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1199.8871986813649</v>
      </c>
      <c r="C19" s="72">
        <f>IF(RES_hh_tes!C19=0,0,1000*11630*RES_hh_tes!C19/RES_hh_num!C19)</f>
        <v>1166.1361462827447</v>
      </c>
      <c r="D19" s="72">
        <f>IF(RES_hh_tes!D19=0,0,1000*11630*RES_hh_tes!D19/RES_hh_num!D19)</f>
        <v>781.07969535120731</v>
      </c>
      <c r="E19" s="72">
        <f>IF(RES_hh_tes!E19=0,0,1000*11630*RES_hh_tes!E19/RES_hh_num!E19)</f>
        <v>445.06491707506387</v>
      </c>
      <c r="F19" s="72">
        <f>IF(RES_hh_tes!F19=0,0,1000*11630*RES_hh_tes!F19/RES_hh_num!F19)</f>
        <v>894.29077835731141</v>
      </c>
      <c r="G19" s="72">
        <f>IF(RES_hh_tes!G19=0,0,1000*11630*RES_hh_tes!G19/RES_hh_num!G19)</f>
        <v>1372.3841799124357</v>
      </c>
      <c r="H19" s="72">
        <f>IF(RES_hh_tes!H19=0,0,1000*11630*RES_hh_tes!H19/RES_hh_num!H19)</f>
        <v>1425.5357987430805</v>
      </c>
      <c r="I19" s="72">
        <f>IF(RES_hh_tes!I19=0,0,1000*11630*RES_hh_tes!I19/RES_hh_num!I19)</f>
        <v>538.55330869005445</v>
      </c>
      <c r="J19" s="72">
        <f>IF(RES_hh_tes!J19=0,0,1000*11630*RES_hh_tes!J19/RES_hh_num!J19)</f>
        <v>534.26689332128046</v>
      </c>
      <c r="K19" s="72">
        <f>IF(RES_hh_tes!K19=0,0,1000*11630*RES_hh_tes!K19/RES_hh_num!K19)</f>
        <v>1263.633172877215</v>
      </c>
      <c r="L19" s="72">
        <f>IF(RES_hh_tes!L19=0,0,1000*11630*RES_hh_tes!L19/RES_hh_num!L19)</f>
        <v>1375.4780682472697</v>
      </c>
      <c r="M19" s="72">
        <f>IF(RES_hh_tes!M19=0,0,1000*11630*RES_hh_tes!M19/RES_hh_num!M19)</f>
        <v>735.57612579445765</v>
      </c>
      <c r="N19" s="72">
        <f>IF(RES_hh_tes!N19=0,0,1000*11630*RES_hh_tes!N19/RES_hh_num!N19)</f>
        <v>0</v>
      </c>
      <c r="O19" s="72">
        <f>IF(RES_hh_tes!O19=0,0,1000*11630*RES_hh_tes!O19/RES_hh_num!O19)</f>
        <v>0</v>
      </c>
      <c r="P19" s="72">
        <f>IF(RES_hh_tes!P19=0,0,1000*11630*RES_hh_tes!P19/RES_hh_num!P19)</f>
        <v>0</v>
      </c>
      <c r="Q19" s="72">
        <f>IF(RES_hh_tes!Q19=0,0,1000*11630*RES_hh_tes!Q19/RES_hh_num!Q19)</f>
        <v>0</v>
      </c>
      <c r="R19" s="72">
        <f>IF(RES_hh_tes!R19=0,0,1000*11630*RES_hh_tes!R19/RES_hh_num!R19)</f>
        <v>0</v>
      </c>
      <c r="S19" s="72">
        <f>IF(RES_hh_tes!S19=0,0,1000*11630*RES_hh_tes!S19/RES_hh_num!S19)</f>
        <v>0</v>
      </c>
      <c r="T19" s="72">
        <f>IF(RES_hh_tes!T19=0,0,1000*11630*RES_hh_tes!T19/RES_hh_num!T19)</f>
        <v>0</v>
      </c>
      <c r="U19" s="72">
        <f>IF(RES_hh_tes!U19=0,0,1000*11630*RES_hh_tes!U19/RES_hh_num!U19)</f>
        <v>0</v>
      </c>
      <c r="V19" s="72">
        <f>IF(RES_hh_tes!V19=0,0,1000*11630*RES_hh_tes!V19/RES_hh_num!V19)</f>
        <v>0</v>
      </c>
      <c r="W19" s="72">
        <f>IF(RES_hh_tes!W19=0,0,1000*11630*RES_hh_tes!W19/RES_hh_num!W19)</f>
        <v>0</v>
      </c>
      <c r="X19" s="72">
        <f>IF(RES_hh_tes!X19=0,0,1000*11630*RES_hh_tes!X19/RES_hh_num!X19)</f>
        <v>0</v>
      </c>
      <c r="Y19" s="72">
        <f>IF(RES_hh_tes!Y19=0,0,1000*11630*RES_hh_tes!Y19/RES_hh_num!Y19)</f>
        <v>0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1110.8136004968494</v>
      </c>
      <c r="C20" s="72">
        <f>IF(RES_hh_tes!C20=0,0,1000*11630*RES_hh_tes!C20/RES_hh_num!C20)</f>
        <v>1092.0337461206166</v>
      </c>
      <c r="D20" s="72">
        <f>IF(RES_hh_tes!D20=0,0,1000*11630*RES_hh_tes!D20/RES_hh_num!D20)</f>
        <v>1097.6532287237699</v>
      </c>
      <c r="E20" s="72">
        <f>IF(RES_hh_tes!E20=0,0,1000*11630*RES_hh_tes!E20/RES_hh_num!E20)</f>
        <v>1087.7098323929888</v>
      </c>
      <c r="F20" s="72">
        <f>IF(RES_hh_tes!F20=0,0,1000*11630*RES_hh_tes!F20/RES_hh_num!F20)</f>
        <v>1066.9919224956268</v>
      </c>
      <c r="G20" s="72">
        <f>IF(RES_hh_tes!G20=0,0,1000*11630*RES_hh_tes!G20/RES_hh_num!G20)</f>
        <v>1008.2216485859318</v>
      </c>
      <c r="H20" s="72">
        <f>IF(RES_hh_tes!H20=0,0,1000*11630*RES_hh_tes!H20/RES_hh_num!H20)</f>
        <v>1041.3077710803434</v>
      </c>
      <c r="I20" s="72">
        <f>IF(RES_hh_tes!I20=0,0,1000*11630*RES_hh_tes!I20/RES_hh_num!I20)</f>
        <v>1003.5535763867637</v>
      </c>
      <c r="J20" s="72">
        <f>IF(RES_hh_tes!J20=0,0,1000*11630*RES_hh_tes!J20/RES_hh_num!J20)</f>
        <v>997.94591620654319</v>
      </c>
      <c r="K20" s="72">
        <f>IF(RES_hh_tes!K20=0,0,1000*11630*RES_hh_tes!K20/RES_hh_num!K20)</f>
        <v>967.33129565514776</v>
      </c>
      <c r="L20" s="72">
        <f>IF(RES_hh_tes!L20=0,0,1000*11630*RES_hh_tes!L20/RES_hh_num!L20)</f>
        <v>955.95659704172294</v>
      </c>
      <c r="M20" s="72">
        <f>IF(RES_hh_tes!M20=0,0,1000*11630*RES_hh_tes!M20/RES_hh_num!M20)</f>
        <v>1019.0878859528571</v>
      </c>
      <c r="N20" s="72">
        <f>IF(RES_hh_tes!N20=0,0,1000*11630*RES_hh_tes!N20/RES_hh_num!N20)</f>
        <v>1063.7470652500633</v>
      </c>
      <c r="O20" s="72">
        <f>IF(RES_hh_tes!O20=0,0,1000*11630*RES_hh_tes!O20/RES_hh_num!O20)</f>
        <v>1083.6405802023546</v>
      </c>
      <c r="P20" s="72">
        <f>IF(RES_hh_tes!P20=0,0,1000*11630*RES_hh_tes!P20/RES_hh_num!P20)</f>
        <v>1067.0895413639196</v>
      </c>
      <c r="Q20" s="72">
        <f>IF(RES_hh_tes!Q20=0,0,1000*11630*RES_hh_tes!Q20/RES_hh_num!Q20)</f>
        <v>1067.2892495584661</v>
      </c>
      <c r="R20" s="72">
        <f>IF(RES_hh_tes!R20=0,0,1000*11630*RES_hh_tes!R20/RES_hh_num!R20)</f>
        <v>1064.3158598486525</v>
      </c>
      <c r="S20" s="72">
        <f>IF(RES_hh_tes!S20=0,0,1000*11630*RES_hh_tes!S20/RES_hh_num!S20)</f>
        <v>817.65365993141631</v>
      </c>
      <c r="T20" s="72">
        <f>IF(RES_hh_tes!T20=0,0,1000*11630*RES_hh_tes!T20/RES_hh_num!T20)</f>
        <v>1017.8728633409225</v>
      </c>
      <c r="U20" s="72">
        <f>IF(RES_hh_tes!U20=0,0,1000*11630*RES_hh_tes!U20/RES_hh_num!U20)</f>
        <v>1115.6444872666611</v>
      </c>
      <c r="V20" s="72">
        <f>IF(RES_hh_tes!V20=0,0,1000*11630*RES_hh_tes!V20/RES_hh_num!V20)</f>
        <v>872.14863779473353</v>
      </c>
      <c r="W20" s="72">
        <f>IF(RES_hh_tes!W20=0,0,1000*11630*RES_hh_tes!W20/RES_hh_num!W20)</f>
        <v>1015.9638700680309</v>
      </c>
      <c r="X20" s="72">
        <f>IF(RES_hh_tes!X20=0,0,1000*11630*RES_hh_tes!X20/RES_hh_num!X20)</f>
        <v>986.06696387395016</v>
      </c>
      <c r="Y20" s="72">
        <f>IF(RES_hh_tes!Y20=0,0,1000*11630*RES_hh_tes!Y20/RES_hh_num!Y20)</f>
        <v>852.41738571542271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1099.6303256822391</v>
      </c>
      <c r="C21" s="72">
        <f>IF(RES_hh_tes!C21=0,0,1000*11630*RES_hh_tes!C21/RES_hh_num!C21)</f>
        <v>1068.7413752335708</v>
      </c>
      <c r="D21" s="72">
        <f>IF(RES_hh_tes!D21=0,0,1000*11630*RES_hh_tes!D21/RES_hh_num!D21)</f>
        <v>1101.5237999202366</v>
      </c>
      <c r="E21" s="72">
        <f>IF(RES_hh_tes!E21=0,0,1000*11630*RES_hh_tes!E21/RES_hh_num!E21)</f>
        <v>1095.9104829596672</v>
      </c>
      <c r="F21" s="72">
        <f>IF(RES_hh_tes!F21=0,0,1000*11630*RES_hh_tes!F21/RES_hh_num!F21)</f>
        <v>1078.7258246173285</v>
      </c>
      <c r="G21" s="72">
        <f>IF(RES_hh_tes!G21=0,0,1000*11630*RES_hh_tes!G21/RES_hh_num!G21)</f>
        <v>1061.6171627623726</v>
      </c>
      <c r="H21" s="72">
        <f>IF(RES_hh_tes!H21=0,0,1000*11630*RES_hh_tes!H21/RES_hh_num!H21)</f>
        <v>977.53278737871017</v>
      </c>
      <c r="I21" s="72">
        <f>IF(RES_hh_tes!I21=0,0,1000*11630*RES_hh_tes!I21/RES_hh_num!I21)</f>
        <v>979.14552515565038</v>
      </c>
      <c r="J21" s="72">
        <f>IF(RES_hh_tes!J21=0,0,1000*11630*RES_hh_tes!J21/RES_hh_num!J21)</f>
        <v>990.195723269734</v>
      </c>
      <c r="K21" s="72">
        <f>IF(RES_hh_tes!K21=0,0,1000*11630*RES_hh_tes!K21/RES_hh_num!K21)</f>
        <v>810.10900494403302</v>
      </c>
      <c r="L21" s="72">
        <f>IF(RES_hh_tes!L21=0,0,1000*11630*RES_hh_tes!L21/RES_hh_num!L21)</f>
        <v>999.89469276965724</v>
      </c>
      <c r="M21" s="72">
        <f>IF(RES_hh_tes!M21=0,0,1000*11630*RES_hh_tes!M21/RES_hh_num!M21)</f>
        <v>1092.7910680552566</v>
      </c>
      <c r="N21" s="72">
        <f>IF(RES_hh_tes!N21=0,0,1000*11630*RES_hh_tes!N21/RES_hh_num!N21)</f>
        <v>843.00331640717275</v>
      </c>
      <c r="O21" s="72">
        <f>IF(RES_hh_tes!O21=0,0,1000*11630*RES_hh_tes!O21/RES_hh_num!O21)</f>
        <v>1039.3233601536499</v>
      </c>
      <c r="P21" s="72">
        <f>IF(RES_hh_tes!P21=0,0,1000*11630*RES_hh_tes!P21/RES_hh_num!P21)</f>
        <v>1206.1721637307935</v>
      </c>
      <c r="Q21" s="72">
        <f>IF(RES_hh_tes!Q21=0,0,1000*11630*RES_hh_tes!Q21/RES_hh_num!Q21)</f>
        <v>903.83595902403113</v>
      </c>
      <c r="R21" s="72">
        <f>IF(RES_hh_tes!R21=0,0,1000*11630*RES_hh_tes!R21/RES_hh_num!R21)</f>
        <v>869.446051754569</v>
      </c>
      <c r="S21" s="72">
        <f>IF(RES_hh_tes!S21=0,0,1000*11630*RES_hh_tes!S21/RES_hh_num!S21)</f>
        <v>823.49718142001154</v>
      </c>
      <c r="T21" s="72">
        <f>IF(RES_hh_tes!T21=0,0,1000*11630*RES_hh_tes!T21/RES_hh_num!T21)</f>
        <v>887.99148134223549</v>
      </c>
      <c r="U21" s="72">
        <f>IF(RES_hh_tes!U21=0,0,1000*11630*RES_hh_tes!U21/RES_hh_num!U21)</f>
        <v>1123.6988984153934</v>
      </c>
      <c r="V21" s="72">
        <f>IF(RES_hh_tes!V21=0,0,1000*11630*RES_hh_tes!V21/RES_hh_num!V21)</f>
        <v>843.02961284420519</v>
      </c>
      <c r="W21" s="72">
        <f>IF(RES_hh_tes!W21=0,0,1000*11630*RES_hh_tes!W21/RES_hh_num!W21)</f>
        <v>922.87585454888597</v>
      </c>
      <c r="X21" s="72">
        <f>IF(RES_hh_tes!X21=0,0,1000*11630*RES_hh_tes!X21/RES_hh_num!X21)</f>
        <v>847.539181501082</v>
      </c>
      <c r="Y21" s="72">
        <f>IF(RES_hh_tes!Y21=0,0,1000*11630*RES_hh_tes!Y21/RES_hh_num!Y21)</f>
        <v>789.93811069746232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1103.9777152105876</v>
      </c>
      <c r="C22" s="72">
        <f>IF(RES_hh_tes!C22=0,0,1000*11630*RES_hh_tes!C22/RES_hh_num!C22)</f>
        <v>1090.3014419424746</v>
      </c>
      <c r="D22" s="72">
        <f>IF(RES_hh_tes!D22=0,0,1000*11630*RES_hh_tes!D22/RES_hh_num!D22)</f>
        <v>1096.2595727342632</v>
      </c>
      <c r="E22" s="72">
        <f>IF(RES_hh_tes!E22=0,0,1000*11630*RES_hh_tes!E22/RES_hh_num!E22)</f>
        <v>1085.6854950798086</v>
      </c>
      <c r="F22" s="72">
        <f>IF(RES_hh_tes!F22=0,0,1000*11630*RES_hh_tes!F22/RES_hh_num!F22)</f>
        <v>1071.4350224495461</v>
      </c>
      <c r="G22" s="72">
        <f>IF(RES_hh_tes!G22=0,0,1000*11630*RES_hh_tes!G22/RES_hh_num!G22)</f>
        <v>1021.8535582681423</v>
      </c>
      <c r="H22" s="72">
        <f>IF(RES_hh_tes!H22=0,0,1000*11630*RES_hh_tes!H22/RES_hh_num!H22)</f>
        <v>1041.2921349708811</v>
      </c>
      <c r="I22" s="72">
        <f>IF(RES_hh_tes!I22=0,0,1000*11630*RES_hh_tes!I22/RES_hh_num!I22)</f>
        <v>932.54300731440151</v>
      </c>
      <c r="J22" s="72">
        <f>IF(RES_hh_tes!J22=0,0,1000*11630*RES_hh_tes!J22/RES_hh_num!J22)</f>
        <v>954.65875757902916</v>
      </c>
      <c r="K22" s="72">
        <f>IF(RES_hh_tes!K22=0,0,1000*11630*RES_hh_tes!K22/RES_hh_num!K22)</f>
        <v>951.86633133623104</v>
      </c>
      <c r="L22" s="72">
        <f>IF(RES_hh_tes!L22=0,0,1000*11630*RES_hh_tes!L22/RES_hh_num!L22)</f>
        <v>1066.6434183615345</v>
      </c>
      <c r="M22" s="72">
        <f>IF(RES_hh_tes!M22=0,0,1000*11630*RES_hh_tes!M22/RES_hh_num!M22)</f>
        <v>1172.9116552252187</v>
      </c>
      <c r="N22" s="72">
        <f>IF(RES_hh_tes!N22=0,0,1000*11630*RES_hh_tes!N22/RES_hh_num!N22)</f>
        <v>877.22286704516034</v>
      </c>
      <c r="O22" s="72">
        <f>IF(RES_hh_tes!O22=0,0,1000*11630*RES_hh_tes!O22/RES_hh_num!O22)</f>
        <v>736.53097000798186</v>
      </c>
      <c r="P22" s="72">
        <f>IF(RES_hh_tes!P22=0,0,1000*11630*RES_hh_tes!P22/RES_hh_num!P22)</f>
        <v>1343.9301141202543</v>
      </c>
      <c r="Q22" s="72">
        <f>IF(RES_hh_tes!Q22=0,0,1000*11630*RES_hh_tes!Q22/RES_hh_num!Q22)</f>
        <v>1181.1064738688833</v>
      </c>
      <c r="R22" s="72">
        <f>IF(RES_hh_tes!R22=0,0,1000*11630*RES_hh_tes!R22/RES_hh_num!R22)</f>
        <v>848.14165515970058</v>
      </c>
      <c r="S22" s="72">
        <f>IF(RES_hh_tes!S22=0,0,1000*11630*RES_hh_tes!S22/RES_hh_num!S22)</f>
        <v>878.32629194198262</v>
      </c>
      <c r="T22" s="72">
        <f>IF(RES_hh_tes!T22=0,0,1000*11630*RES_hh_tes!T22/RES_hh_num!T22)</f>
        <v>1162.4566644482775</v>
      </c>
      <c r="U22" s="72">
        <f>IF(RES_hh_tes!U22=0,0,1000*11630*RES_hh_tes!U22/RES_hh_num!U22)</f>
        <v>951.49525803417362</v>
      </c>
      <c r="V22" s="72">
        <f>IF(RES_hh_tes!V22=0,0,1000*11630*RES_hh_tes!V22/RES_hh_num!V22)</f>
        <v>971.24492353235621</v>
      </c>
      <c r="W22" s="72">
        <f>IF(RES_hh_tes!W22=0,0,1000*11630*RES_hh_tes!W22/RES_hh_num!W22)</f>
        <v>1006.8965083436977</v>
      </c>
      <c r="X22" s="72">
        <f>IF(RES_hh_tes!X22=0,0,1000*11630*RES_hh_tes!X22/RES_hh_num!X22)</f>
        <v>897.24030410730961</v>
      </c>
      <c r="Y22" s="72">
        <f>IF(RES_hh_tes!Y22=0,0,1000*11630*RES_hh_tes!Y22/RES_hh_num!Y22)</f>
        <v>932.46622362029541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X23" s="72">
        <f>IF(RES_hh_tes!X23=0,0,1000*11630*RES_hh_tes!X23/RES_hh_num!X23)</f>
        <v>0</v>
      </c>
      <c r="Y23" s="72">
        <f>IF(RES_hh_tes!Y23=0,0,1000*11630*RES_hh_tes!Y23/RES_hh_num!Y23)</f>
        <v>0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0</v>
      </c>
      <c r="C24" s="72">
        <f>IF(RES_hh_tes!C24=0,0,1000*11630*RES_hh_tes!C24/RES_hh_num!C24)</f>
        <v>0</v>
      </c>
      <c r="D24" s="72">
        <f>IF(RES_hh_tes!D24=0,0,1000*11630*RES_hh_tes!D24/RES_hh_num!D24)</f>
        <v>0</v>
      </c>
      <c r="E24" s="72">
        <f>IF(RES_hh_tes!E24=0,0,1000*11630*RES_hh_tes!E24/RES_hh_num!E24)</f>
        <v>0</v>
      </c>
      <c r="F24" s="72">
        <f>IF(RES_hh_tes!F24=0,0,1000*11630*RES_hh_tes!F24/RES_hh_num!F24)</f>
        <v>0</v>
      </c>
      <c r="G24" s="72">
        <f>IF(RES_hh_tes!G24=0,0,1000*11630*RES_hh_tes!G24/RES_hh_num!G24)</f>
        <v>0</v>
      </c>
      <c r="H24" s="72">
        <f>IF(RES_hh_tes!H24=0,0,1000*11630*RES_hh_tes!H24/RES_hh_num!H24)</f>
        <v>0</v>
      </c>
      <c r="I24" s="72">
        <f>IF(RES_hh_tes!I24=0,0,1000*11630*RES_hh_tes!I24/RES_hh_num!I24)</f>
        <v>0</v>
      </c>
      <c r="J24" s="72">
        <f>IF(RES_hh_tes!J24=0,0,1000*11630*RES_hh_tes!J24/RES_hh_num!J24)</f>
        <v>0</v>
      </c>
      <c r="K24" s="72">
        <f>IF(RES_hh_tes!K24=0,0,1000*11630*RES_hh_tes!K24/RES_hh_num!K24)</f>
        <v>0</v>
      </c>
      <c r="L24" s="72">
        <f>IF(RES_hh_tes!L24=0,0,1000*11630*RES_hh_tes!L24/RES_hh_num!L24)</f>
        <v>0</v>
      </c>
      <c r="M24" s="72">
        <f>IF(RES_hh_tes!M24=0,0,1000*11630*RES_hh_tes!M24/RES_hh_num!M24)</f>
        <v>0</v>
      </c>
      <c r="N24" s="72">
        <f>IF(RES_hh_tes!N24=0,0,1000*11630*RES_hh_tes!N24/RES_hh_num!N24)</f>
        <v>0</v>
      </c>
      <c r="O24" s="72">
        <f>IF(RES_hh_tes!O24=0,0,1000*11630*RES_hh_tes!O24/RES_hh_num!O24)</f>
        <v>0</v>
      </c>
      <c r="P24" s="72">
        <f>IF(RES_hh_tes!P24=0,0,1000*11630*RES_hh_tes!P24/RES_hh_num!P24)</f>
        <v>0</v>
      </c>
      <c r="Q24" s="72">
        <f>IF(RES_hh_tes!Q24=0,0,1000*11630*RES_hh_tes!Q24/RES_hh_num!Q24)</f>
        <v>0</v>
      </c>
      <c r="R24" s="72">
        <f>IF(RES_hh_tes!R24=0,0,1000*11630*RES_hh_tes!R24/RES_hh_num!R24)</f>
        <v>0</v>
      </c>
      <c r="S24" s="72">
        <f>IF(RES_hh_tes!S24=0,0,1000*11630*RES_hh_tes!S24/RES_hh_num!S24)</f>
        <v>0</v>
      </c>
      <c r="T24" s="72">
        <f>IF(RES_hh_tes!T24=0,0,1000*11630*RES_hh_tes!T24/RES_hh_num!T24)</f>
        <v>0</v>
      </c>
      <c r="U24" s="72">
        <f>IF(RES_hh_tes!U24=0,0,1000*11630*RES_hh_tes!U24/RES_hh_num!U24)</f>
        <v>0</v>
      </c>
      <c r="V24" s="72">
        <f>IF(RES_hh_tes!V24=0,0,1000*11630*RES_hh_tes!V24/RES_hh_num!V24)</f>
        <v>0</v>
      </c>
      <c r="W24" s="72">
        <f>IF(RES_hh_tes!W24=0,0,1000*11630*RES_hh_tes!W24/RES_hh_num!W24)</f>
        <v>0</v>
      </c>
      <c r="X24" s="72">
        <f>IF(RES_hh_tes!X24=0,0,1000*11630*RES_hh_tes!X24/RES_hh_num!X24)</f>
        <v>0</v>
      </c>
      <c r="Y24" s="72">
        <f>IF(RES_hh_tes!Y24=0,0,1000*11630*RES_hh_tes!Y24/RES_hh_num!Y24)</f>
        <v>0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1172.9976006956781</v>
      </c>
      <c r="C25" s="74">
        <f>IF(RES_hh_tes!C25=0,0,1000*11630*RES_hh_tes!C25/RES_hh_num!C25)</f>
        <v>1078.354223426212</v>
      </c>
      <c r="D25" s="74">
        <f>IF(RES_hh_tes!D25=0,0,1000*11630*RES_hh_tes!D25/RES_hh_num!D25)</f>
        <v>1087.9398626611032</v>
      </c>
      <c r="E25" s="74">
        <f>IF(RES_hh_tes!E25=0,0,1000*11630*RES_hh_tes!E25/RES_hh_num!E25)</f>
        <v>1057.6729975863354</v>
      </c>
      <c r="F25" s="74">
        <f>IF(RES_hh_tes!F25=0,0,1000*11630*RES_hh_tes!F25/RES_hh_num!F25)</f>
        <v>1064.6110278216011</v>
      </c>
      <c r="G25" s="74">
        <f>IF(RES_hh_tes!G25=0,0,1000*11630*RES_hh_tes!G25/RES_hh_num!G25)</f>
        <v>1002.7334269587025</v>
      </c>
      <c r="H25" s="74">
        <f>IF(RES_hh_tes!H25=0,0,1000*11630*RES_hh_tes!H25/RES_hh_num!H25)</f>
        <v>933.29191003457936</v>
      </c>
      <c r="I25" s="74">
        <f>IF(RES_hh_tes!I25=0,0,1000*11630*RES_hh_tes!I25/RES_hh_num!I25)</f>
        <v>906.01506612428363</v>
      </c>
      <c r="J25" s="74">
        <f>IF(RES_hh_tes!J25=0,0,1000*11630*RES_hh_tes!J25/RES_hh_num!J25)</f>
        <v>870.67995217293389</v>
      </c>
      <c r="K25" s="74">
        <f>IF(RES_hh_tes!K25=0,0,1000*11630*RES_hh_tes!K25/RES_hh_num!K25)</f>
        <v>735.63555136024877</v>
      </c>
      <c r="L25" s="74">
        <f>IF(RES_hh_tes!L25=0,0,1000*11630*RES_hh_tes!L25/RES_hh_num!L25)</f>
        <v>677.97364812555418</v>
      </c>
      <c r="M25" s="74">
        <f>IF(RES_hh_tes!M25=0,0,1000*11630*RES_hh_tes!M25/RES_hh_num!M25)</f>
        <v>790.80529763188679</v>
      </c>
      <c r="N25" s="74">
        <f>IF(RES_hh_tes!N25=0,0,1000*11630*RES_hh_tes!N25/RES_hh_num!N25)</f>
        <v>624.18985014918951</v>
      </c>
      <c r="O25" s="74">
        <f>IF(RES_hh_tes!O25=0,0,1000*11630*RES_hh_tes!O25/RES_hh_num!O25)</f>
        <v>902.76206900779243</v>
      </c>
      <c r="P25" s="74">
        <f>IF(RES_hh_tes!P25=0,0,1000*11630*RES_hh_tes!P25/RES_hh_num!P25)</f>
        <v>1178.4069650891545</v>
      </c>
      <c r="Q25" s="74">
        <f>IF(RES_hh_tes!Q25=0,0,1000*11630*RES_hh_tes!Q25/RES_hh_num!Q25)</f>
        <v>632.31815868096078</v>
      </c>
      <c r="R25" s="74">
        <f>IF(RES_hh_tes!R25=0,0,1000*11630*RES_hh_tes!R25/RES_hh_num!R25)</f>
        <v>620.2099429145469</v>
      </c>
      <c r="S25" s="74">
        <f>IF(RES_hh_tes!S25=0,0,1000*11630*RES_hh_tes!S25/RES_hh_num!S25)</f>
        <v>616.24967602528761</v>
      </c>
      <c r="T25" s="74">
        <f>IF(RES_hh_tes!T25=0,0,1000*11630*RES_hh_tes!T25/RES_hh_num!T25)</f>
        <v>662.08183959153757</v>
      </c>
      <c r="U25" s="74">
        <f>IF(RES_hh_tes!U25=0,0,1000*11630*RES_hh_tes!U25/RES_hh_num!U25)</f>
        <v>738.1235269024985</v>
      </c>
      <c r="V25" s="74">
        <f>IF(RES_hh_tes!V25=0,0,1000*11630*RES_hh_tes!V25/RES_hh_num!V25)</f>
        <v>613.72757054551118</v>
      </c>
      <c r="W25" s="74">
        <f>IF(RES_hh_tes!W25=0,0,1000*11630*RES_hh_tes!W25/RES_hh_num!W25)</f>
        <v>589.09198734597373</v>
      </c>
      <c r="X25" s="74">
        <f>IF(RES_hh_tes!X25=0,0,1000*11630*RES_hh_tes!X25/RES_hh_num!X25)</f>
        <v>648.14228045419566</v>
      </c>
      <c r="Y25" s="74">
        <f>IF(RES_hh_tes!Y25=0,0,1000*11630*RES_hh_tes!Y25/RES_hh_num!Y25)</f>
        <v>600.48755923336239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562.49999999999989</v>
      </c>
      <c r="C26" s="77">
        <f>IF(RES_hh_tes!C26=0,0,1000*11630*RES_hh_tes!C26/RES_hh_num!C26)</f>
        <v>541.17647058823525</v>
      </c>
      <c r="D26" s="77">
        <f>IF(RES_hh_tes!D26=0,0,1000*11630*RES_hh_tes!D26/RES_hh_num!D26)</f>
        <v>549.64953271028025</v>
      </c>
      <c r="E26" s="77">
        <f>IF(RES_hh_tes!E26=0,0,1000*11630*RES_hh_tes!E26/RES_hh_num!E26)</f>
        <v>544.83500717360141</v>
      </c>
      <c r="F26" s="77">
        <f>IF(RES_hh_tes!F26=0,0,1000*11630*RES_hh_tes!F26/RES_hh_num!F26)</f>
        <v>541.38292299633315</v>
      </c>
      <c r="G26" s="77">
        <f>IF(RES_hh_tes!G26=0,0,1000*11630*RES_hh_tes!G26/RES_hh_num!G26)</f>
        <v>523.65384615384619</v>
      </c>
      <c r="H26" s="77">
        <f>IF(RES_hh_tes!H26=0,0,1000*11630*RES_hh_tes!H26/RES_hh_num!H26)</f>
        <v>507.43412336228477</v>
      </c>
      <c r="I26" s="77">
        <f>IF(RES_hh_tes!I26=0,0,1000*11630*RES_hh_tes!I26/RES_hh_num!I26)</f>
        <v>514.5482388973968</v>
      </c>
      <c r="J26" s="77">
        <f>IF(RES_hh_tes!J26=0,0,1000*11630*RES_hh_tes!J26/RES_hh_num!J26)</f>
        <v>530.91795854380712</v>
      </c>
      <c r="K26" s="77">
        <f>IF(RES_hh_tes!K26=0,0,1000*11630*RES_hh_tes!K26/RES_hh_num!K26)</f>
        <v>487.21859557074038</v>
      </c>
      <c r="L26" s="77">
        <f>IF(RES_hh_tes!L26=0,0,1000*11630*RES_hh_tes!L26/RES_hh_num!L26)</f>
        <v>517.56486050715762</v>
      </c>
      <c r="M26" s="77">
        <f>IF(RES_hh_tes!M26=0,0,1000*11630*RES_hh_tes!M26/RES_hh_num!M26)</f>
        <v>546.19824758107984</v>
      </c>
      <c r="N26" s="77">
        <f>IF(RES_hh_tes!N26=0,0,1000*11630*RES_hh_tes!N26/RES_hh_num!N26)</f>
        <v>492.24469537163429</v>
      </c>
      <c r="O26" s="77">
        <f>IF(RES_hh_tes!O26=0,0,1000*11630*RES_hh_tes!O26/RES_hh_num!O26)</f>
        <v>521.12830644276312</v>
      </c>
      <c r="P26" s="77">
        <f>IF(RES_hh_tes!P26=0,0,1000*11630*RES_hh_tes!P26/RES_hh_num!P26)</f>
        <v>552.08220951558997</v>
      </c>
      <c r="Q26" s="77">
        <f>IF(RES_hh_tes!Q26=0,0,1000*11630*RES_hh_tes!Q26/RES_hh_num!Q26)</f>
        <v>539.75546318578483</v>
      </c>
      <c r="R26" s="77">
        <f>IF(RES_hh_tes!R26=0,0,1000*11630*RES_hh_tes!R26/RES_hh_num!R26)</f>
        <v>542.7017225747968</v>
      </c>
      <c r="S26" s="77">
        <f>IF(RES_hh_tes!S26=0,0,1000*11630*RES_hh_tes!S26/RES_hh_num!S26)</f>
        <v>538.70885321296396</v>
      </c>
      <c r="T26" s="77">
        <f>IF(RES_hh_tes!T26=0,0,1000*11630*RES_hh_tes!T26/RES_hh_num!T26)</f>
        <v>513.34253054789201</v>
      </c>
      <c r="U26" s="77">
        <f>IF(RES_hh_tes!U26=0,0,1000*11630*RES_hh_tes!U26/RES_hh_num!U26)</f>
        <v>517.85542029209432</v>
      </c>
      <c r="V26" s="77">
        <f>IF(RES_hh_tes!V26=0,0,1000*11630*RES_hh_tes!V26/RES_hh_num!V26)</f>
        <v>459.51971989165577</v>
      </c>
      <c r="W26" s="77">
        <f>IF(RES_hh_tes!W26=0,0,1000*11630*RES_hh_tes!W26/RES_hh_num!W26)</f>
        <v>461.37298020843184</v>
      </c>
      <c r="X26" s="77">
        <f>IF(RES_hh_tes!X26=0,0,1000*11630*RES_hh_tes!X26/RES_hh_num!X26)</f>
        <v>429.18850850733651</v>
      </c>
      <c r="Y26" s="77">
        <f>IF(RES_hh_tes!Y26=0,0,1000*11630*RES_hh_tes!Y26/RES_hh_num!Y26)</f>
        <v>421.04168400033086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580.81567288348742</v>
      </c>
      <c r="C27" s="69">
        <f>IF(RES_hh_tes!C27=0,0,1000*11630*RES_hh_tes!C27/RES_hh_num!C27)</f>
        <v>611.22396194231555</v>
      </c>
      <c r="D27" s="69">
        <f>IF(RES_hh_tes!D27=0,0,1000*11630*RES_hh_tes!D27/RES_hh_num!D27)</f>
        <v>550.86120099665504</v>
      </c>
      <c r="E27" s="69">
        <f>IF(RES_hh_tes!E27=0,0,1000*11630*RES_hh_tes!E27/RES_hh_num!E27)</f>
        <v>513.61264939341822</v>
      </c>
      <c r="F27" s="69">
        <f>IF(RES_hh_tes!F27=0,0,1000*11630*RES_hh_tes!F27/RES_hh_num!F27)</f>
        <v>544.63054451277526</v>
      </c>
      <c r="G27" s="69">
        <f>IF(RES_hh_tes!G27=0,0,1000*11630*RES_hh_tes!G27/RES_hh_num!G27)</f>
        <v>553.03216306906711</v>
      </c>
      <c r="H27" s="69">
        <f>IF(RES_hh_tes!H27=0,0,1000*11630*RES_hh_tes!H27/RES_hh_num!H27)</f>
        <v>545.8348358301165</v>
      </c>
      <c r="I27" s="69">
        <f>IF(RES_hh_tes!I27=0,0,1000*11630*RES_hh_tes!I27/RES_hh_num!I27)</f>
        <v>517.45646725985148</v>
      </c>
      <c r="J27" s="69">
        <f>IF(RES_hh_tes!J27=0,0,1000*11630*RES_hh_tes!J27/RES_hh_num!J27)</f>
        <v>551.57936399565108</v>
      </c>
      <c r="K27" s="69">
        <f>IF(RES_hh_tes!K27=0,0,1000*11630*RES_hh_tes!K27/RES_hh_num!K27)</f>
        <v>576.61346123901922</v>
      </c>
      <c r="L27" s="69">
        <f>IF(RES_hh_tes!L27=0,0,1000*11630*RES_hh_tes!L27/RES_hh_num!L27)</f>
        <v>525.47965121097081</v>
      </c>
      <c r="M27" s="69">
        <f>IF(RES_hh_tes!M27=0,0,1000*11630*RES_hh_tes!M27/RES_hh_num!M27)</f>
        <v>606.39885471230923</v>
      </c>
      <c r="N27" s="69">
        <f>IF(RES_hh_tes!N27=0,0,1000*11630*RES_hh_tes!N27/RES_hh_num!N27)</f>
        <v>650.3846716664691</v>
      </c>
      <c r="O27" s="69">
        <f>IF(RES_hh_tes!O27=0,0,1000*11630*RES_hh_tes!O27/RES_hh_num!O27)</f>
        <v>628.5801959347956</v>
      </c>
      <c r="P27" s="69">
        <f>IF(RES_hh_tes!P27=0,0,1000*11630*RES_hh_tes!P27/RES_hh_num!P27)</f>
        <v>627.3742987684044</v>
      </c>
      <c r="Q27" s="69">
        <f>IF(RES_hh_tes!Q27=0,0,1000*11630*RES_hh_tes!Q27/RES_hh_num!Q27)</f>
        <v>492.82299034752612</v>
      </c>
      <c r="R27" s="69">
        <f>IF(RES_hh_tes!R27=0,0,1000*11630*RES_hh_tes!R27/RES_hh_num!R27)</f>
        <v>477.47270348731877</v>
      </c>
      <c r="S27" s="69">
        <f>IF(RES_hh_tes!S27=0,0,1000*11630*RES_hh_tes!S27/RES_hh_num!S27)</f>
        <v>463.61325953328037</v>
      </c>
      <c r="T27" s="69">
        <f>IF(RES_hh_tes!T27=0,0,1000*11630*RES_hh_tes!T27/RES_hh_num!T27)</f>
        <v>477.10041008458018</v>
      </c>
      <c r="U27" s="69">
        <f>IF(RES_hh_tes!U27=0,0,1000*11630*RES_hh_tes!U27/RES_hh_num!U27)</f>
        <v>486.41734287595534</v>
      </c>
      <c r="V27" s="69">
        <f>IF(RES_hh_tes!V27=0,0,1000*11630*RES_hh_tes!V27/RES_hh_num!V27)</f>
        <v>356.14296425224063</v>
      </c>
      <c r="W27" s="69">
        <f>IF(RES_hh_tes!W27=0,0,1000*11630*RES_hh_tes!W27/RES_hh_num!W27)</f>
        <v>280.68815931079155</v>
      </c>
      <c r="X27" s="69">
        <f>IF(RES_hh_tes!X27=0,0,1000*11630*RES_hh_tes!X27/RES_hh_num!X27)</f>
        <v>291.97251789054235</v>
      </c>
      <c r="Y27" s="69">
        <f>IF(RES_hh_tes!Y27=0,0,1000*11630*RES_hh_tes!Y27/RES_hh_num!Y27)</f>
        <v>287.1532107965719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X28" s="72">
        <f>IF(RES_hh_tes!X28=0,0,1000*11630*RES_hh_tes!X28/RES_hh_num!X28)</f>
        <v>0</v>
      </c>
      <c r="Y28" s="72">
        <f>IF(RES_hh_tes!Y28=0,0,1000*11630*RES_hh_tes!Y28/RES_hh_num!Y28)</f>
        <v>0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571.05533788849084</v>
      </c>
      <c r="C29" s="72">
        <f>IF(RES_hh_tes!C29=0,0,1000*11630*RES_hh_tes!C29/RES_hh_num!C29)</f>
        <v>727.5130039366868</v>
      </c>
      <c r="D29" s="72">
        <f>IF(RES_hh_tes!D29=0,0,1000*11630*RES_hh_tes!D29/RES_hh_num!D29)</f>
        <v>419.13131659512771</v>
      </c>
      <c r="E29" s="72">
        <f>IF(RES_hh_tes!E29=0,0,1000*11630*RES_hh_tes!E29/RES_hh_num!E29)</f>
        <v>251.16797062456828</v>
      </c>
      <c r="F29" s="72">
        <f>IF(RES_hh_tes!F29=0,0,1000*11630*RES_hh_tes!F29/RES_hh_num!F29)</f>
        <v>478.7104346551701</v>
      </c>
      <c r="G29" s="72">
        <f>IF(RES_hh_tes!G29=0,0,1000*11630*RES_hh_tes!G29/RES_hh_num!G29)</f>
        <v>711.37075055093942</v>
      </c>
      <c r="H29" s="72">
        <f>IF(RES_hh_tes!H29=0,0,1000*11630*RES_hh_tes!H29/RES_hh_num!H29)</f>
        <v>758.05680107978162</v>
      </c>
      <c r="I29" s="72">
        <f>IF(RES_hh_tes!I29=0,0,1000*11630*RES_hh_tes!I29/RES_hh_num!I29)</f>
        <v>291.81992930885963</v>
      </c>
      <c r="J29" s="72">
        <f>IF(RES_hh_tes!J29=0,0,1000*11630*RES_hh_tes!J29/RES_hh_num!J29)</f>
        <v>321.51384497188531</v>
      </c>
      <c r="K29" s="72">
        <f>IF(RES_hh_tes!K29=0,0,1000*11630*RES_hh_tes!K29/RES_hh_num!K29)</f>
        <v>836.77879611252388</v>
      </c>
      <c r="L29" s="72">
        <f>IF(RES_hh_tes!L29=0,0,1000*11630*RES_hh_tes!L29/RES_hh_num!L29)</f>
        <v>732.65696897091755</v>
      </c>
      <c r="M29" s="72">
        <f>IF(RES_hh_tes!M29=0,0,1000*11630*RES_hh_tes!M29/RES_hh_num!M29)</f>
        <v>455.59351642395751</v>
      </c>
      <c r="N29" s="72">
        <f>IF(RES_hh_tes!N29=0,0,1000*11630*RES_hh_tes!N29/RES_hh_num!N29)</f>
        <v>362.33949366328579</v>
      </c>
      <c r="O29" s="72">
        <f>IF(RES_hh_tes!O29=0,0,1000*11630*RES_hh_tes!O29/RES_hh_num!O29)</f>
        <v>521.24950453880979</v>
      </c>
      <c r="P29" s="72">
        <f>IF(RES_hh_tes!P29=0,0,1000*11630*RES_hh_tes!P29/RES_hh_num!P29)</f>
        <v>630.96297114100946</v>
      </c>
      <c r="Q29" s="72">
        <f>IF(RES_hh_tes!Q29=0,0,1000*11630*RES_hh_tes!Q29/RES_hh_num!Q29)</f>
        <v>513.95336661034548</v>
      </c>
      <c r="R29" s="72">
        <f>IF(RES_hh_tes!R29=0,0,1000*11630*RES_hh_tes!R29/RES_hh_num!R29)</f>
        <v>509.86552230183833</v>
      </c>
      <c r="S29" s="72">
        <f>IF(RES_hh_tes!S29=0,0,1000*11630*RES_hh_tes!S29/RES_hh_num!S29)</f>
        <v>391.00238622040536</v>
      </c>
      <c r="T29" s="72">
        <f>IF(RES_hh_tes!T29=0,0,1000*11630*RES_hh_tes!T29/RES_hh_num!T29)</f>
        <v>433.53389753622434</v>
      </c>
      <c r="U29" s="72">
        <f>IF(RES_hh_tes!U29=0,0,1000*11630*RES_hh_tes!U29/RES_hh_num!U29)</f>
        <v>536.81141202666151</v>
      </c>
      <c r="V29" s="72">
        <f>IF(RES_hh_tes!V29=0,0,1000*11630*RES_hh_tes!V29/RES_hh_num!V29)</f>
        <v>452.15672279310064</v>
      </c>
      <c r="W29" s="72">
        <f>IF(RES_hh_tes!W29=0,0,1000*11630*RES_hh_tes!W29/RES_hh_num!W29)</f>
        <v>235.80209769496966</v>
      </c>
      <c r="X29" s="72">
        <f>IF(RES_hh_tes!X29=0,0,1000*11630*RES_hh_tes!X29/RES_hh_num!X29)</f>
        <v>328.50579456981188</v>
      </c>
      <c r="Y29" s="72">
        <f>IF(RES_hh_tes!Y29=0,0,1000*11630*RES_hh_tes!Y29/RES_hh_num!Y29)</f>
        <v>234.17791155526859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517.59528098627027</v>
      </c>
      <c r="C30" s="72">
        <f>IF(RES_hh_tes!C30=0,0,1000*11630*RES_hh_tes!C30/RES_hh_num!C30)</f>
        <v>671.07409657283233</v>
      </c>
      <c r="D30" s="72">
        <f>IF(RES_hh_tes!D30=0,0,1000*11630*RES_hh_tes!D30/RES_hh_num!D30)</f>
        <v>554.25836498771935</v>
      </c>
      <c r="E30" s="72">
        <f>IF(RES_hh_tes!E30=0,0,1000*11630*RES_hh_tes!E30/RES_hh_num!E30)</f>
        <v>510.70190481796561</v>
      </c>
      <c r="F30" s="72">
        <f>IF(RES_hh_tes!F30=0,0,1000*11630*RES_hh_tes!F30/RES_hh_num!F30)</f>
        <v>534.34751671120466</v>
      </c>
      <c r="G30" s="72">
        <f>IF(RES_hh_tes!G30=0,0,1000*11630*RES_hh_tes!G30/RES_hh_num!G30)</f>
        <v>542.65136169489836</v>
      </c>
      <c r="H30" s="72">
        <f>IF(RES_hh_tes!H30=0,0,1000*11630*RES_hh_tes!H30/RES_hh_num!H30)</f>
        <v>525.81452918795094</v>
      </c>
      <c r="I30" s="72">
        <f>IF(RES_hh_tes!I30=0,0,1000*11630*RES_hh_tes!I30/RES_hh_num!I30)</f>
        <v>506.37882969935055</v>
      </c>
      <c r="J30" s="72">
        <f>IF(RES_hh_tes!J30=0,0,1000*11630*RES_hh_tes!J30/RES_hh_num!J30)</f>
        <v>553.12460964899674</v>
      </c>
      <c r="K30" s="72">
        <f>IF(RES_hh_tes!K30=0,0,1000*11630*RES_hh_tes!K30/RES_hh_num!K30)</f>
        <v>571.92331064712187</v>
      </c>
      <c r="L30" s="72">
        <f>IF(RES_hh_tes!L30=0,0,1000*11630*RES_hh_tes!L30/RES_hh_num!L30)</f>
        <v>579.36405235512689</v>
      </c>
      <c r="M30" s="72">
        <f>IF(RES_hh_tes!M30=0,0,1000*11630*RES_hh_tes!M30/RES_hh_num!M30)</f>
        <v>563.79296760824104</v>
      </c>
      <c r="N30" s="72">
        <f>IF(RES_hh_tes!N30=0,0,1000*11630*RES_hh_tes!N30/RES_hh_num!N30)</f>
        <v>700.74905590906315</v>
      </c>
      <c r="O30" s="72">
        <f>IF(RES_hh_tes!O30=0,0,1000*11630*RES_hh_tes!O30/RES_hh_num!O30)</f>
        <v>589.37982970548808</v>
      </c>
      <c r="P30" s="72">
        <f>IF(RES_hh_tes!P30=0,0,1000*11630*RES_hh_tes!P30/RES_hh_num!P30)</f>
        <v>506.09384936422748</v>
      </c>
      <c r="Q30" s="72">
        <f>IF(RES_hh_tes!Q30=0,0,1000*11630*RES_hh_tes!Q30/RES_hh_num!Q30)</f>
        <v>527.5640866611044</v>
      </c>
      <c r="R30" s="72">
        <f>IF(RES_hh_tes!R30=0,0,1000*11630*RES_hh_tes!R30/RES_hh_num!R30)</f>
        <v>470.42648798203385</v>
      </c>
      <c r="S30" s="72">
        <f>IF(RES_hh_tes!S30=0,0,1000*11630*RES_hh_tes!S30/RES_hh_num!S30)</f>
        <v>515.38477914721034</v>
      </c>
      <c r="T30" s="72">
        <f>IF(RES_hh_tes!T30=0,0,1000*11630*RES_hh_tes!T30/RES_hh_num!T30)</f>
        <v>454.89990258060436</v>
      </c>
      <c r="U30" s="72">
        <f>IF(RES_hh_tes!U30=0,0,1000*11630*RES_hh_tes!U30/RES_hh_num!U30)</f>
        <v>422.71791359357979</v>
      </c>
      <c r="V30" s="72">
        <f>IF(RES_hh_tes!V30=0,0,1000*11630*RES_hh_tes!V30/RES_hh_num!V30)</f>
        <v>384.00327043241867</v>
      </c>
      <c r="W30" s="72">
        <f>IF(RES_hh_tes!W30=0,0,1000*11630*RES_hh_tes!W30/RES_hh_num!W30)</f>
        <v>298.8982766028733</v>
      </c>
      <c r="X30" s="72">
        <f>IF(RES_hh_tes!X30=0,0,1000*11630*RES_hh_tes!X30/RES_hh_num!X30)</f>
        <v>286.70022953329095</v>
      </c>
      <c r="Y30" s="72">
        <f>IF(RES_hh_tes!Y30=0,0,1000*11630*RES_hh_tes!Y30/RES_hh_num!Y30)</f>
        <v>283.90223829738005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X31" s="72">
        <f>IF(RES_hh_tes!X31=0,0,1000*11630*RES_hh_tes!X31/RES_hh_num!X31)</f>
        <v>0</v>
      </c>
      <c r="Y31" s="72">
        <f>IF(RES_hh_tes!Y31=0,0,1000*11630*RES_hh_tes!Y31/RES_hh_num!Y31)</f>
        <v>0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611.44241454156213</v>
      </c>
      <c r="C32" s="77">
        <f>IF(RES_hh_tes!C32=0,0,1000*11630*RES_hh_tes!C32/RES_hh_num!C32)</f>
        <v>541.9891855682821</v>
      </c>
      <c r="D32" s="77">
        <f>IF(RES_hh_tes!D32=0,0,1000*11630*RES_hh_tes!D32/RES_hh_num!D32)</f>
        <v>576.2554537601693</v>
      </c>
      <c r="E32" s="77">
        <f>IF(RES_hh_tes!E32=0,0,1000*11630*RES_hh_tes!E32/RES_hh_num!E32)</f>
        <v>553.7504609862176</v>
      </c>
      <c r="F32" s="77">
        <f>IF(RES_hh_tes!F32=0,0,1000*11630*RES_hh_tes!F32/RES_hh_num!F32)</f>
        <v>558.02396627027906</v>
      </c>
      <c r="G32" s="77">
        <f>IF(RES_hh_tes!G32=0,0,1000*11630*RES_hh_tes!G32/RES_hh_num!G32)</f>
        <v>532.55386144255442</v>
      </c>
      <c r="H32" s="77">
        <f>IF(RES_hh_tes!H32=0,0,1000*11630*RES_hh_tes!H32/RES_hh_num!H32)</f>
        <v>522.29055829835295</v>
      </c>
      <c r="I32" s="77">
        <f>IF(RES_hh_tes!I32=0,0,1000*11630*RES_hh_tes!I32/RES_hh_num!I32)</f>
        <v>550.42829442272978</v>
      </c>
      <c r="J32" s="77">
        <f>IF(RES_hh_tes!J32=0,0,1000*11630*RES_hh_tes!J32/RES_hh_num!J32)</f>
        <v>579.38575531690037</v>
      </c>
      <c r="K32" s="77">
        <f>IF(RES_hh_tes!K32=0,0,1000*11630*RES_hh_tes!K32/RES_hh_num!K32)</f>
        <v>546.1986427657871</v>
      </c>
      <c r="L32" s="77">
        <f>IF(RES_hh_tes!L32=0,0,1000*11630*RES_hh_tes!L32/RES_hh_num!L32)</f>
        <v>472.05519177583437</v>
      </c>
      <c r="M32" s="77">
        <f>IF(RES_hh_tes!M32=0,0,1000*11630*RES_hh_tes!M32/RES_hh_num!M32)</f>
        <v>639.75314286940227</v>
      </c>
      <c r="N32" s="77">
        <f>IF(RES_hh_tes!N32=0,0,1000*11630*RES_hh_tes!N32/RES_hh_num!N32)</f>
        <v>640.54465658380502</v>
      </c>
      <c r="O32" s="77">
        <f>IF(RES_hh_tes!O32=0,0,1000*11630*RES_hh_tes!O32/RES_hh_num!O32)</f>
        <v>649.32065198035536</v>
      </c>
      <c r="P32" s="77">
        <f>IF(RES_hh_tes!P32=0,0,1000*11630*RES_hh_tes!P32/RES_hh_num!P32)</f>
        <v>682.42296907793752</v>
      </c>
      <c r="Q32" s="77">
        <f>IF(RES_hh_tes!Q32=0,0,1000*11630*RES_hh_tes!Q32/RES_hh_num!Q32)</f>
        <v>471.20677979950983</v>
      </c>
      <c r="R32" s="77">
        <f>IF(RES_hh_tes!R32=0,0,1000*11630*RES_hh_tes!R32/RES_hh_num!R32)</f>
        <v>481.17798295451826</v>
      </c>
      <c r="S32" s="77">
        <f>IF(RES_hh_tes!S32=0,0,1000*11630*RES_hh_tes!S32/RES_hh_num!S32)</f>
        <v>424.14215316378682</v>
      </c>
      <c r="T32" s="77">
        <f>IF(RES_hh_tes!T32=0,0,1000*11630*RES_hh_tes!T32/RES_hh_num!T32)</f>
        <v>497.85035301591631</v>
      </c>
      <c r="U32" s="77">
        <f>IF(RES_hh_tes!U32=0,0,1000*11630*RES_hh_tes!U32/RES_hh_num!U32)</f>
        <v>544.08919292381233</v>
      </c>
      <c r="V32" s="77">
        <f>IF(RES_hh_tes!V32=0,0,1000*11630*RES_hh_tes!V32/RES_hh_num!V32)</f>
        <v>317.36657683545178</v>
      </c>
      <c r="W32" s="77">
        <f>IF(RES_hh_tes!W32=0,0,1000*11630*RES_hh_tes!W32/RES_hh_num!W32)</f>
        <v>259.83450492402147</v>
      </c>
      <c r="X32" s="77">
        <f>IF(RES_hh_tes!X32=0,0,1000*11630*RES_hh_tes!X32/RES_hh_num!X32)</f>
        <v>297.06221166406243</v>
      </c>
      <c r="Y32" s="77">
        <f>IF(RES_hh_tes!Y32=0,0,1000*11630*RES_hh_tes!Y32/RES_hh_num!Y32)</f>
        <v>292.46734310715919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6263.9524155426088</v>
      </c>
      <c r="C3" s="65">
        <f>IF(RES_hh_emi!C3=0,0,1000000*RES_hh_emi!C3/RES_hh_num!C3)</f>
        <v>6696.931961439147</v>
      </c>
      <c r="D3" s="65">
        <f>IF(RES_hh_emi!D3=0,0,1000000*RES_hh_emi!D3/RES_hh_num!D3)</f>
        <v>6244.7837495266876</v>
      </c>
      <c r="E3" s="65">
        <f>IF(RES_hh_emi!E3=0,0,1000000*RES_hh_emi!E3/RES_hh_num!E3)</f>
        <v>6390.9754356457734</v>
      </c>
      <c r="F3" s="65">
        <f>IF(RES_hh_emi!F3=0,0,1000000*RES_hh_emi!F3/RES_hh_num!F3)</f>
        <v>6740.2191397884935</v>
      </c>
      <c r="G3" s="65">
        <f>IF(RES_hh_emi!G3=0,0,1000000*RES_hh_emi!G3/RES_hh_num!G3)</f>
        <v>6506.6782384060025</v>
      </c>
      <c r="H3" s="65">
        <f>IF(RES_hh_emi!H3=0,0,1000000*RES_hh_emi!H3/RES_hh_num!H3)</f>
        <v>6229.8898900960476</v>
      </c>
      <c r="I3" s="65">
        <f>IF(RES_hh_emi!I3=0,0,1000000*RES_hh_emi!I3/RES_hh_num!I3)</f>
        <v>5940.0666211957878</v>
      </c>
      <c r="J3" s="65">
        <f>IF(RES_hh_emi!J3=0,0,1000000*RES_hh_emi!J3/RES_hh_num!J3)</f>
        <v>6003.9898700280528</v>
      </c>
      <c r="K3" s="65">
        <f>IF(RES_hh_emi!K3=0,0,1000000*RES_hh_emi!K3/RES_hh_num!K3)</f>
        <v>5797.949509895946</v>
      </c>
      <c r="L3" s="65">
        <f>IF(RES_hh_emi!L3=0,0,1000000*RES_hh_emi!L3/RES_hh_num!L3)</f>
        <v>5661.6613555787262</v>
      </c>
      <c r="M3" s="65">
        <f>IF(RES_hh_emi!M3=0,0,1000000*RES_hh_emi!M3/RES_hh_num!M3)</f>
        <v>5084.2558842811759</v>
      </c>
      <c r="N3" s="65">
        <f>IF(RES_hh_emi!N3=0,0,1000000*RES_hh_emi!N3/RES_hh_num!N3)</f>
        <v>4936.3673098723229</v>
      </c>
      <c r="O3" s="65">
        <f>IF(RES_hh_emi!O3=0,0,1000000*RES_hh_emi!O3/RES_hh_num!O3)</f>
        <v>4807.9556388116043</v>
      </c>
      <c r="P3" s="65">
        <f>IF(RES_hh_emi!P3=0,0,1000000*RES_hh_emi!P3/RES_hh_num!P3)</f>
        <v>4138.3028095151831</v>
      </c>
      <c r="Q3" s="65">
        <f>IF(RES_hh_emi!Q3=0,0,1000000*RES_hh_emi!Q3/RES_hh_num!Q3)</f>
        <v>4494.2186800639884</v>
      </c>
      <c r="R3" s="65">
        <f>IF(RES_hh_emi!R3=0,0,1000000*RES_hh_emi!R3/RES_hh_num!R3)</f>
        <v>4436.5606082666163</v>
      </c>
      <c r="S3" s="65">
        <f>IF(RES_hh_emi!S3=0,0,1000000*RES_hh_emi!S3/RES_hh_num!S3)</f>
        <v>4347.1558994067045</v>
      </c>
      <c r="T3" s="65">
        <f>IF(RES_hh_emi!T3=0,0,1000000*RES_hh_emi!T3/RES_hh_num!T3)</f>
        <v>3887.0710772108569</v>
      </c>
      <c r="U3" s="65">
        <f>IF(RES_hh_emi!U3=0,0,1000000*RES_hh_emi!U3/RES_hh_num!U3)</f>
        <v>3485.8680113164628</v>
      </c>
      <c r="V3" s="65">
        <f>IF(RES_hh_emi!V3=0,0,1000000*RES_hh_emi!V3/RES_hh_num!V3)</f>
        <v>3663.6683339464485</v>
      </c>
      <c r="W3" s="65">
        <f>IF(RES_hh_emi!W3=0,0,1000000*RES_hh_emi!W3/RES_hh_num!W3)</f>
        <v>3458.9306196639623</v>
      </c>
      <c r="X3" s="65">
        <f>IF(RES_hh_emi!X3=0,0,1000000*RES_hh_emi!X3/RES_hh_num!X3)</f>
        <v>3147.8529014876499</v>
      </c>
      <c r="Y3" s="65">
        <f>IF(RES_hh_emi!Y3=0,0,1000000*RES_hh_emi!Y3/RES_hh_num!Y3)</f>
        <v>3078.0917904277758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5867.5061014238836</v>
      </c>
      <c r="C4" s="69">
        <f>IF(RES_hh_emi!C4=0,0,1000000*RES_hh_emi!C4/RES_hh_num!C4)</f>
        <v>6282.9106251621515</v>
      </c>
      <c r="D4" s="69">
        <f>IF(RES_hh_emi!D4=0,0,1000000*RES_hh_emi!D4/RES_hh_num!D4)</f>
        <v>5863.7201999820509</v>
      </c>
      <c r="E4" s="69">
        <f>IF(RES_hh_emi!E4=0,0,1000000*RES_hh_emi!E4/RES_hh_num!E4)</f>
        <v>6019.1989529590292</v>
      </c>
      <c r="F4" s="69">
        <f>IF(RES_hh_emi!F4=0,0,1000000*RES_hh_emi!F4/RES_hh_num!F4)</f>
        <v>6357.4405990210626</v>
      </c>
      <c r="G4" s="69">
        <f>IF(RES_hh_emi!G4=0,0,1000000*RES_hh_emi!G4/RES_hh_num!G4)</f>
        <v>6118.0408133503215</v>
      </c>
      <c r="H4" s="69">
        <f>IF(RES_hh_emi!H4=0,0,1000000*RES_hh_emi!H4/RES_hh_num!H4)</f>
        <v>5838.6561223013232</v>
      </c>
      <c r="I4" s="69">
        <f>IF(RES_hh_emi!I4=0,0,1000000*RES_hh_emi!I4/RES_hh_num!I4)</f>
        <v>5566.3299391170312</v>
      </c>
      <c r="J4" s="69">
        <f>IF(RES_hh_emi!J4=0,0,1000000*RES_hh_emi!J4/RES_hh_num!J4)</f>
        <v>5617.0688060284829</v>
      </c>
      <c r="K4" s="69">
        <f>IF(RES_hh_emi!K4=0,0,1000000*RES_hh_emi!K4/RES_hh_num!K4)</f>
        <v>5422.350336489355</v>
      </c>
      <c r="L4" s="69">
        <f>IF(RES_hh_emi!L4=0,0,1000000*RES_hh_emi!L4/RES_hh_num!L4)</f>
        <v>5262.16638647132</v>
      </c>
      <c r="M4" s="69">
        <f>IF(RES_hh_emi!M4=0,0,1000000*RES_hh_emi!M4/RES_hh_num!M4)</f>
        <v>4683.6541370665609</v>
      </c>
      <c r="N4" s="69">
        <f>IF(RES_hh_emi!N4=0,0,1000000*RES_hh_emi!N4/RES_hh_num!N4)</f>
        <v>4573.7224917815638</v>
      </c>
      <c r="O4" s="69">
        <f>IF(RES_hh_emi!O4=0,0,1000000*RES_hh_emi!O4/RES_hh_num!O4)</f>
        <v>4440.9997057240662</v>
      </c>
      <c r="P4" s="69">
        <f>IF(RES_hh_emi!P4=0,0,1000000*RES_hh_emi!P4/RES_hh_num!P4)</f>
        <v>3765.8415197577065</v>
      </c>
      <c r="Q4" s="69">
        <f>IF(RES_hh_emi!Q4=0,0,1000000*RES_hh_emi!Q4/RES_hh_num!Q4)</f>
        <v>4156.1705896682843</v>
      </c>
      <c r="R4" s="69">
        <f>IF(RES_hh_emi!R4=0,0,1000000*RES_hh_emi!R4/RES_hh_num!R4)</f>
        <v>4109.4195892507241</v>
      </c>
      <c r="S4" s="69">
        <f>IF(RES_hh_emi!S4=0,0,1000000*RES_hh_emi!S4/RES_hh_num!S4)</f>
        <v>4052.2924297568679</v>
      </c>
      <c r="T4" s="69">
        <f>IF(RES_hh_emi!T4=0,0,1000000*RES_hh_emi!T4/RES_hh_num!T4)</f>
        <v>3573.1683898726101</v>
      </c>
      <c r="U4" s="69">
        <f>IF(RES_hh_emi!U4=0,0,1000000*RES_hh_emi!U4/RES_hh_num!U4)</f>
        <v>3129.5357368051164</v>
      </c>
      <c r="V4" s="69">
        <f>IF(RES_hh_emi!V4=0,0,1000000*RES_hh_emi!V4/RES_hh_num!V4)</f>
        <v>3382.3975616602702</v>
      </c>
      <c r="W4" s="69">
        <f>IF(RES_hh_emi!W4=0,0,1000000*RES_hh_emi!W4/RES_hh_num!W4)</f>
        <v>3172.4089920913934</v>
      </c>
      <c r="X4" s="69">
        <f>IF(RES_hh_emi!X4=0,0,1000000*RES_hh_emi!X4/RES_hh_num!X4)</f>
        <v>2885.2510711508849</v>
      </c>
      <c r="Y4" s="69">
        <f>IF(RES_hh_emi!Y4=0,0,1000000*RES_hh_emi!Y4/RES_hh_num!Y4)</f>
        <v>2846.9768079920082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7918.1142857142877</v>
      </c>
      <c r="C5" s="72">
        <f>IF(RES_hh_emi!C5=0,0,1000000*RES_hh_emi!C5/RES_hh_num!C5)</f>
        <v>7509.3355322338812</v>
      </c>
      <c r="D5" s="72">
        <f>IF(RES_hh_emi!D5=0,0,1000000*RES_hh_emi!D5/RES_hh_num!D5)</f>
        <v>7422.8346067415741</v>
      </c>
      <c r="E5" s="72">
        <f>IF(RES_hh_emi!E5=0,0,1000000*RES_hh_emi!E5/RES_hh_num!E5)</f>
        <v>6836.4148218527334</v>
      </c>
      <c r="F5" s="72">
        <f>IF(RES_hh_emi!F5=0,0,1000000*RES_hh_emi!F5/RES_hh_num!F5)</f>
        <v>7356.1090909090908</v>
      </c>
      <c r="G5" s="72">
        <f>IF(RES_hh_emi!G5=0,0,1000000*RES_hh_emi!G5/RES_hh_num!G5)</f>
        <v>8597.8064516129052</v>
      </c>
      <c r="H5" s="72">
        <f>IF(RES_hh_emi!H5=0,0,1000000*RES_hh_emi!H5/RES_hh_num!H5)</f>
        <v>7907.9290566037753</v>
      </c>
      <c r="I5" s="72">
        <f>IF(RES_hh_emi!I5=0,0,1000000*RES_hh_emi!I5/RES_hh_num!I5)</f>
        <v>7140.6342857142854</v>
      </c>
      <c r="J5" s="72">
        <f>IF(RES_hh_emi!J5=0,0,1000000*RES_hh_emi!J5/RES_hh_num!J5)</f>
        <v>6838.7754063604252</v>
      </c>
      <c r="K5" s="72">
        <f>IF(RES_hh_emi!K5=0,0,1000000*RES_hh_emi!K5/RES_hh_num!K5)</f>
        <v>7128.7999999999984</v>
      </c>
      <c r="L5" s="72">
        <f>IF(RES_hh_emi!L5=0,0,1000000*RES_hh_emi!L5/RES_hh_num!L5)</f>
        <v>7723.5427500000005</v>
      </c>
      <c r="M5" s="72">
        <f>IF(RES_hh_emi!M5=0,0,1000000*RES_hh_emi!M5/RES_hh_num!M5)</f>
        <v>6538.0609411764708</v>
      </c>
      <c r="N5" s="72">
        <f>IF(RES_hh_emi!N5=0,0,1000000*RES_hh_emi!N5/RES_hh_num!N5)</f>
        <v>5284.0515606936415</v>
      </c>
      <c r="O5" s="72">
        <f>IF(RES_hh_emi!O5=0,0,1000000*RES_hh_emi!O5/RES_hh_num!O5)</f>
        <v>6788.0136125654481</v>
      </c>
      <c r="P5" s="72">
        <f>IF(RES_hh_emi!P5=0,0,1000000*RES_hh_emi!P5/RES_hh_num!P5)</f>
        <v>5226.1820051413888</v>
      </c>
      <c r="Q5" s="72">
        <f>IF(RES_hh_emi!Q5=0,0,1000000*RES_hh_emi!Q5/RES_hh_num!Q5)</f>
        <v>6469.0926478149113</v>
      </c>
      <c r="R5" s="72">
        <f>IF(RES_hh_emi!R5=0,0,1000000*RES_hh_emi!R5/RES_hh_num!R5)</f>
        <v>6943.0163478260883</v>
      </c>
      <c r="S5" s="72">
        <f>IF(RES_hh_emi!S5=0,0,1000000*RES_hh_emi!S5/RES_hh_num!S5)</f>
        <v>5674.3042335766422</v>
      </c>
      <c r="T5" s="72">
        <f>IF(RES_hh_emi!T5=0,0,1000000*RES_hh_emi!T5/RES_hh_num!T5)</f>
        <v>4510.6671627906981</v>
      </c>
      <c r="U5" s="72">
        <f>IF(RES_hh_emi!U5=0,0,1000000*RES_hh_emi!U5/RES_hh_num!U5)</f>
        <v>5316.4347643979063</v>
      </c>
      <c r="V5" s="72">
        <f>IF(RES_hh_emi!V5=0,0,1000000*RES_hh_emi!V5/RES_hh_num!V5)</f>
        <v>3776.3026506024107</v>
      </c>
      <c r="W5" s="72">
        <f>IF(RES_hh_emi!W5=0,0,1000000*RES_hh_emi!W5/RES_hh_num!W5)</f>
        <v>2736.5415000000007</v>
      </c>
      <c r="X5" s="72">
        <f>IF(RES_hh_emi!X5=0,0,1000000*RES_hh_emi!X5/RES_hh_num!X5)</f>
        <v>12561.000722891571</v>
      </c>
      <c r="Y5" s="72">
        <f>IF(RES_hh_emi!Y5=0,0,1000000*RES_hh_emi!Y5/RES_hh_num!Y5)</f>
        <v>3013.4231707317081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6522.2419533780549</v>
      </c>
      <c r="C6" s="72">
        <f>IF(RES_hh_emi!C6=0,0,1000000*RES_hh_emi!C6/RES_hh_num!C6)</f>
        <v>6992.3715760807454</v>
      </c>
      <c r="D6" s="72">
        <f>IF(RES_hh_emi!D6=0,0,1000000*RES_hh_emi!D6/RES_hh_num!D6)</f>
        <v>4304.1201328281695</v>
      </c>
      <c r="E6" s="72">
        <f>IF(RES_hh_emi!E6=0,0,1000000*RES_hh_emi!E6/RES_hh_num!E6)</f>
        <v>3012.9030957931072</v>
      </c>
      <c r="F6" s="72">
        <f>IF(RES_hh_emi!F6=0,0,1000000*RES_hh_emi!F6/RES_hh_num!F6)</f>
        <v>6580.2005400312046</v>
      </c>
      <c r="G6" s="72">
        <f>IF(RES_hh_emi!G6=0,0,1000000*RES_hh_emi!G6/RES_hh_num!G6)</f>
        <v>9708.8097971486422</v>
      </c>
      <c r="H6" s="72">
        <f>IF(RES_hh_emi!H6=0,0,1000000*RES_hh_emi!H6/RES_hh_num!H6)</f>
        <v>9690.8510337253228</v>
      </c>
      <c r="I6" s="72">
        <f>IF(RES_hh_emi!I6=0,0,1000000*RES_hh_emi!I6/RES_hh_num!I6)</f>
        <v>3964.048943017423</v>
      </c>
      <c r="J6" s="72">
        <f>IF(RES_hh_emi!J6=0,0,1000000*RES_hh_emi!J6/RES_hh_num!J6)</f>
        <v>4748.9732842679114</v>
      </c>
      <c r="K6" s="72">
        <f>IF(RES_hh_emi!K6=0,0,1000000*RES_hh_emi!K6/RES_hh_num!K6)</f>
        <v>5464.8614981332403</v>
      </c>
      <c r="L6" s="72">
        <f>IF(RES_hh_emi!L6=0,0,1000000*RES_hh_emi!L6/RES_hh_num!L6)</f>
        <v>12834.359714285707</v>
      </c>
      <c r="M6" s="72">
        <f>IF(RES_hh_emi!M6=0,0,1000000*RES_hh_emi!M6/RES_hh_num!M6)</f>
        <v>1579.0928155339777</v>
      </c>
      <c r="N6" s="72">
        <f>IF(RES_hh_emi!N6=0,0,1000000*RES_hh_emi!N6/RES_hh_num!N6)</f>
        <v>354.76222222222412</v>
      </c>
      <c r="O6" s="72">
        <f>IF(RES_hh_emi!O6=0,0,1000000*RES_hh_emi!O6/RES_hh_num!O6)</f>
        <v>519.86865671641294</v>
      </c>
      <c r="P6" s="72">
        <f>IF(RES_hh_emi!P6=0,0,1000000*RES_hh_emi!P6/RES_hh_num!P6)</f>
        <v>1450.849285714284</v>
      </c>
      <c r="Q6" s="72">
        <f>IF(RES_hh_emi!Q6=0,0,1000000*RES_hh_emi!Q6/RES_hh_num!Q6)</f>
        <v>6176.0338461538486</v>
      </c>
      <c r="R6" s="72">
        <f>IF(RES_hh_emi!R6=0,0,1000000*RES_hh_emi!R6/RES_hh_num!R6)</f>
        <v>4627.9342857142783</v>
      </c>
      <c r="S6" s="72">
        <f>IF(RES_hh_emi!S6=0,0,1000000*RES_hh_emi!S6/RES_hh_num!S6)</f>
        <v>3146.5866666666648</v>
      </c>
      <c r="T6" s="72">
        <f>IF(RES_hh_emi!T6=0,0,1000000*RES_hh_emi!T6/RES_hh_num!T6)</f>
        <v>3757.2956862745091</v>
      </c>
      <c r="U6" s="72">
        <f>IF(RES_hh_emi!U6=0,0,1000000*RES_hh_emi!U6/RES_hh_num!U6)</f>
        <v>6265.2764912280727</v>
      </c>
      <c r="V6" s="72">
        <f>IF(RES_hh_emi!V6=0,0,1000000*RES_hh_emi!V6/RES_hh_num!V6)</f>
        <v>746.38285714285234</v>
      </c>
      <c r="W6" s="72">
        <f>IF(RES_hh_emi!W6=0,0,1000000*RES_hh_emi!W6/RES_hh_num!W6)</f>
        <v>3011.0385185185169</v>
      </c>
      <c r="X6" s="72">
        <f>IF(RES_hh_emi!X6=0,0,1000000*RES_hh_emi!X6/RES_hh_num!X6)</f>
        <v>3954.649090909089</v>
      </c>
      <c r="Y6" s="72">
        <f>IF(RES_hh_emi!Y6=0,0,1000000*RES_hh_emi!Y6/RES_hh_num!Y6)</f>
        <v>2899.7955555555582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7409.2948867108626</v>
      </c>
      <c r="C7" s="72">
        <f>IF(RES_hh_emi!C7=0,0,1000000*RES_hh_emi!C7/RES_hh_num!C7)</f>
        <v>7949.652775466865</v>
      </c>
      <c r="D7" s="72">
        <f>IF(RES_hh_emi!D7=0,0,1000000*RES_hh_emi!D7/RES_hh_num!D7)</f>
        <v>7379.4969507357473</v>
      </c>
      <c r="E7" s="72">
        <f>IF(RES_hh_emi!E7=0,0,1000000*RES_hh_emi!E7/RES_hh_num!E7)</f>
        <v>7613.6703028656711</v>
      </c>
      <c r="F7" s="72">
        <f>IF(RES_hh_emi!F7=0,0,1000000*RES_hh_emi!F7/RES_hh_num!F7)</f>
        <v>8070.8884334966679</v>
      </c>
      <c r="G7" s="72">
        <f>IF(RES_hh_emi!G7=0,0,1000000*RES_hh_emi!G7/RES_hh_num!G7)</f>
        <v>7682.2389388683914</v>
      </c>
      <c r="H7" s="72">
        <f>IF(RES_hh_emi!H7=0,0,1000000*RES_hh_emi!H7/RES_hh_num!H7)</f>
        <v>7457.1510876517732</v>
      </c>
      <c r="I7" s="72">
        <f>IF(RES_hh_emi!I7=0,0,1000000*RES_hh_emi!I7/RES_hh_num!I7)</f>
        <v>7084.4464118256774</v>
      </c>
      <c r="J7" s="72">
        <f>IF(RES_hh_emi!J7=0,0,1000000*RES_hh_emi!J7/RES_hh_num!J7)</f>
        <v>7143.6680887095372</v>
      </c>
      <c r="K7" s="72">
        <f>IF(RES_hh_emi!K7=0,0,1000000*RES_hh_emi!K7/RES_hh_num!K7)</f>
        <v>7284.7736619930447</v>
      </c>
      <c r="L7" s="72">
        <f>IF(RES_hh_emi!L7=0,0,1000000*RES_hh_emi!L7/RES_hh_num!L7)</f>
        <v>6496.3115093180404</v>
      </c>
      <c r="M7" s="72">
        <f>IF(RES_hh_emi!M7=0,0,1000000*RES_hh_emi!M7/RES_hh_num!M7)</f>
        <v>5828.8333371539029</v>
      </c>
      <c r="N7" s="72">
        <f>IF(RES_hh_emi!N7=0,0,1000000*RES_hh_emi!N7/RES_hh_num!N7)</f>
        <v>6356.0927221155962</v>
      </c>
      <c r="O7" s="72">
        <f>IF(RES_hh_emi!O7=0,0,1000000*RES_hh_emi!O7/RES_hh_num!O7)</f>
        <v>5950.3989230190882</v>
      </c>
      <c r="P7" s="72">
        <f>IF(RES_hh_emi!P7=0,0,1000000*RES_hh_emi!P7/RES_hh_num!P7)</f>
        <v>5032.2417961376295</v>
      </c>
      <c r="Q7" s="72">
        <f>IF(RES_hh_emi!Q7=0,0,1000000*RES_hh_emi!Q7/RES_hh_num!Q7)</f>
        <v>5857.0690862076053</v>
      </c>
      <c r="R7" s="72">
        <f>IF(RES_hh_emi!R7=0,0,1000000*RES_hh_emi!R7/RES_hh_num!R7)</f>
        <v>5937.3084014977449</v>
      </c>
      <c r="S7" s="72">
        <f>IF(RES_hh_emi!S7=0,0,1000000*RES_hh_emi!S7/RES_hh_num!S7)</f>
        <v>5606.5894157833591</v>
      </c>
      <c r="T7" s="72">
        <f>IF(RES_hh_emi!T7=0,0,1000000*RES_hh_emi!T7/RES_hh_num!T7)</f>
        <v>5268.8564509178022</v>
      </c>
      <c r="U7" s="72">
        <f>IF(RES_hh_emi!U7=0,0,1000000*RES_hh_emi!U7/RES_hh_num!U7)</f>
        <v>4205.903173186397</v>
      </c>
      <c r="V7" s="72">
        <f>IF(RES_hh_emi!V7=0,0,1000000*RES_hh_emi!V7/RES_hh_num!V7)</f>
        <v>4850.4289702191973</v>
      </c>
      <c r="W7" s="72">
        <f>IF(RES_hh_emi!W7=0,0,1000000*RES_hh_emi!W7/RES_hh_num!W7)</f>
        <v>4545.3240123281739</v>
      </c>
      <c r="X7" s="72">
        <f>IF(RES_hh_emi!X7=0,0,1000000*RES_hh_emi!X7/RES_hh_num!X7)</f>
        <v>4150.7880252927216</v>
      </c>
      <c r="Y7" s="72">
        <f>IF(RES_hh_emi!Y7=0,0,1000000*RES_hh_emi!Y7/RES_hh_num!Y7)</f>
        <v>4239.1981508347535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4999.3476816729026</v>
      </c>
      <c r="C8" s="72">
        <f>IF(RES_hh_emi!C8=0,0,1000000*RES_hh_emi!C8/RES_hh_num!C8)</f>
        <v>5347.4175033957654</v>
      </c>
      <c r="D8" s="72">
        <f>IF(RES_hh_emi!D8=0,0,1000000*RES_hh_emi!D8/RES_hh_num!D8)</f>
        <v>5104.0223494373295</v>
      </c>
      <c r="E8" s="72">
        <f>IF(RES_hh_emi!E8=0,0,1000000*RES_hh_emi!E8/RES_hh_num!E8)</f>
        <v>5257.2470557889073</v>
      </c>
      <c r="F8" s="72">
        <f>IF(RES_hh_emi!F8=0,0,1000000*RES_hh_emi!F8/RES_hh_num!F8)</f>
        <v>5542.4330488738842</v>
      </c>
      <c r="G8" s="72">
        <f>IF(RES_hh_emi!G8=0,0,1000000*RES_hh_emi!G8/RES_hh_num!G8)</f>
        <v>5423.3504409210536</v>
      </c>
      <c r="H8" s="72">
        <f>IF(RES_hh_emi!H8=0,0,1000000*RES_hh_emi!H8/RES_hh_num!H8)</f>
        <v>4924.4950074458357</v>
      </c>
      <c r="I8" s="72">
        <f>IF(RES_hh_emi!I8=0,0,1000000*RES_hh_emi!I8/RES_hh_num!I8)</f>
        <v>4771.9091140379705</v>
      </c>
      <c r="J8" s="72">
        <f>IF(RES_hh_emi!J8=0,0,1000000*RES_hh_emi!J8/RES_hh_num!J8)</f>
        <v>4885.7067935764335</v>
      </c>
      <c r="K8" s="72">
        <f>IF(RES_hh_emi!K8=0,0,1000000*RES_hh_emi!K8/RES_hh_num!K8)</f>
        <v>4497.4018227164279</v>
      </c>
      <c r="L8" s="72">
        <f>IF(RES_hh_emi!L8=0,0,1000000*RES_hh_emi!L8/RES_hh_num!L8)</f>
        <v>5008.7244508502135</v>
      </c>
      <c r="M8" s="72">
        <f>IF(RES_hh_emi!M8=0,0,1000000*RES_hh_emi!M8/RES_hh_num!M8)</f>
        <v>4538.5874229897972</v>
      </c>
      <c r="N8" s="72">
        <f>IF(RES_hh_emi!N8=0,0,1000000*RES_hh_emi!N8/RES_hh_num!N8)</f>
        <v>3955.8622474501799</v>
      </c>
      <c r="O8" s="72">
        <f>IF(RES_hh_emi!O8=0,0,1000000*RES_hh_emi!O8/RES_hh_num!O8)</f>
        <v>4094.8617375938588</v>
      </c>
      <c r="P8" s="72">
        <f>IF(RES_hh_emi!P8=0,0,1000000*RES_hh_emi!P8/RES_hh_num!P8)</f>
        <v>3582.2068296635862</v>
      </c>
      <c r="Q8" s="72">
        <f>IF(RES_hh_emi!Q8=0,0,1000000*RES_hh_emi!Q8/RES_hh_num!Q8)</f>
        <v>3788.2269700295101</v>
      </c>
      <c r="R8" s="72">
        <f>IF(RES_hh_emi!R8=0,0,1000000*RES_hh_emi!R8/RES_hh_num!R8)</f>
        <v>3721.4120271245288</v>
      </c>
      <c r="S8" s="72">
        <f>IF(RES_hh_emi!S8=0,0,1000000*RES_hh_emi!S8/RES_hh_num!S8)</f>
        <v>3881.7172897627956</v>
      </c>
      <c r="T8" s="72">
        <f>IF(RES_hh_emi!T8=0,0,1000000*RES_hh_emi!T8/RES_hh_num!T8)</f>
        <v>3295.6047396477902</v>
      </c>
      <c r="U8" s="72">
        <f>IF(RES_hh_emi!U8=0,0,1000000*RES_hh_emi!U8/RES_hh_num!U8)</f>
        <v>3102.0159318901701</v>
      </c>
      <c r="V8" s="72">
        <f>IF(RES_hh_emi!V8=0,0,1000000*RES_hh_emi!V8/RES_hh_num!V8)</f>
        <v>3209.9542997244316</v>
      </c>
      <c r="W8" s="72">
        <f>IF(RES_hh_emi!W8=0,0,1000000*RES_hh_emi!W8/RES_hh_num!W8)</f>
        <v>3037.7246314411468</v>
      </c>
      <c r="X8" s="72">
        <f>IF(RES_hh_emi!X8=0,0,1000000*RES_hh_emi!X8/RES_hh_num!X8)</f>
        <v>2791.6788227150587</v>
      </c>
      <c r="Y8" s="72">
        <f>IF(RES_hh_emi!Y8=0,0,1000000*RES_hh_emi!Y8/RES_hh_num!Y8)</f>
        <v>2745.9178160164583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307.8345649155716</v>
      </c>
      <c r="C17" s="69">
        <f>IF(RES_hh_emi!C17=0,0,1000000*RES_hh_emi!C17/RES_hh_num!C17)</f>
        <v>305.21533377349931</v>
      </c>
      <c r="D17" s="69">
        <f>IF(RES_hh_emi!D17=0,0,1000000*RES_hh_emi!D17/RES_hh_num!D17)</f>
        <v>317.50230277167066</v>
      </c>
      <c r="E17" s="69">
        <f>IF(RES_hh_emi!E17=0,0,1000000*RES_hh_emi!E17/RES_hh_num!E17)</f>
        <v>322.8502053569772</v>
      </c>
      <c r="F17" s="69">
        <f>IF(RES_hh_emi!F17=0,0,1000000*RES_hh_emi!F17/RES_hh_num!F17)</f>
        <v>324.7697728284096</v>
      </c>
      <c r="G17" s="69">
        <f>IF(RES_hh_emi!G17=0,0,1000000*RES_hh_emi!G17/RES_hh_num!G17)</f>
        <v>321.06870047686311</v>
      </c>
      <c r="H17" s="69">
        <f>IF(RES_hh_emi!H17=0,0,1000000*RES_hh_emi!H17/RES_hh_num!H17)</f>
        <v>324.00922120638756</v>
      </c>
      <c r="I17" s="69">
        <f>IF(RES_hh_emi!I17=0,0,1000000*RES_hh_emi!I17/RES_hh_num!I17)</f>
        <v>322.78889915610921</v>
      </c>
      <c r="J17" s="69">
        <f>IF(RES_hh_emi!J17=0,0,1000000*RES_hh_emi!J17/RES_hh_num!J17)</f>
        <v>327.00849681351593</v>
      </c>
      <c r="K17" s="69">
        <f>IF(RES_hh_emi!K17=0,0,1000000*RES_hh_emi!K17/RES_hh_num!K17)</f>
        <v>295.79874314289759</v>
      </c>
      <c r="L17" s="69">
        <f>IF(RES_hh_emi!L17=0,0,1000000*RES_hh_emi!L17/RES_hh_num!L17)</f>
        <v>319.14095897780754</v>
      </c>
      <c r="M17" s="69">
        <f>IF(RES_hh_emi!M17=0,0,1000000*RES_hh_emi!M17/RES_hh_num!M17)</f>
        <v>334.40322396622446</v>
      </c>
      <c r="N17" s="69">
        <f>IF(RES_hh_emi!N17=0,0,1000000*RES_hh_emi!N17/RES_hh_num!N17)</f>
        <v>290.06080868223211</v>
      </c>
      <c r="O17" s="69">
        <f>IF(RES_hh_emi!O17=0,0,1000000*RES_hh_emi!O17/RES_hh_num!O17)</f>
        <v>305.91183927176513</v>
      </c>
      <c r="P17" s="69">
        <f>IF(RES_hh_emi!P17=0,0,1000000*RES_hh_emi!P17/RES_hh_num!P17)</f>
        <v>317.00530662156893</v>
      </c>
      <c r="Q17" s="69">
        <f>IF(RES_hh_emi!Q17=0,0,1000000*RES_hh_emi!Q17/RES_hh_num!Q17)</f>
        <v>271.27500557344285</v>
      </c>
      <c r="R17" s="69">
        <f>IF(RES_hh_emi!R17=0,0,1000000*RES_hh_emi!R17/RES_hh_num!R17)</f>
        <v>261.61793595794433</v>
      </c>
      <c r="S17" s="69">
        <f>IF(RES_hh_emi!S17=0,0,1000000*RES_hh_emi!S17/RES_hh_num!S17)</f>
        <v>218.64455910299549</v>
      </c>
      <c r="T17" s="69">
        <f>IF(RES_hh_emi!T17=0,0,1000000*RES_hh_emi!T17/RES_hh_num!T17)</f>
        <v>244.68693434659156</v>
      </c>
      <c r="U17" s="69">
        <f>IF(RES_hh_emi!U17=0,0,1000000*RES_hh_emi!U17/RES_hh_num!U17)</f>
        <v>286.62931110916679</v>
      </c>
      <c r="V17" s="69">
        <f>IF(RES_hh_emi!V17=0,0,1000000*RES_hh_emi!V17/RES_hh_num!V17)</f>
        <v>212.11357286673703</v>
      </c>
      <c r="W17" s="69">
        <f>IF(RES_hh_emi!W17=0,0,1000000*RES_hh_emi!W17/RES_hh_num!W17)</f>
        <v>232.3791425862243</v>
      </c>
      <c r="X17" s="69">
        <f>IF(RES_hh_emi!X17=0,0,1000000*RES_hh_emi!X17/RES_hh_num!X17)</f>
        <v>211.12924339155256</v>
      </c>
      <c r="Y17" s="69">
        <f>IF(RES_hh_emi!Y17=0,0,1000000*RES_hh_emi!Y17/RES_hh_num!Y17)</f>
        <v>182.31049639481287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X18" s="72">
        <f>IF(RES_hh_emi!X18=0,0,1000000*RES_hh_emi!X18/RES_hh_num!X18)</f>
        <v>0</v>
      </c>
      <c r="Y18" s="72">
        <f>IF(RES_hh_emi!Y18=0,0,1000000*RES_hh_emi!Y18/RES_hh_num!Y18)</f>
        <v>0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453.92949192109319</v>
      </c>
      <c r="C19" s="72">
        <f>IF(RES_hh_emi!C19=0,0,1000000*RES_hh_emi!C19/RES_hh_num!C19)</f>
        <v>440.46221949210104</v>
      </c>
      <c r="D19" s="72">
        <f>IF(RES_hh_emi!D19=0,0,1000000*RES_hh_emi!D19/RES_hh_num!D19)</f>
        <v>293.19847542145169</v>
      </c>
      <c r="E19" s="72">
        <f>IF(RES_hh_emi!E19=0,0,1000000*RES_hh_emi!E19/RES_hh_num!E19)</f>
        <v>166.73396464231939</v>
      </c>
      <c r="F19" s="72">
        <f>IF(RES_hh_emi!F19=0,0,1000000*RES_hh_emi!F19/RES_hh_num!F19)</f>
        <v>332.86572779224247</v>
      </c>
      <c r="G19" s="72">
        <f>IF(RES_hh_emi!G19=0,0,1000000*RES_hh_emi!G19/RES_hh_num!G19)</f>
        <v>503.01946133163858</v>
      </c>
      <c r="H19" s="72">
        <f>IF(RES_hh_emi!H19=0,0,1000000*RES_hh_emi!H19/RES_hh_num!H19)</f>
        <v>513.52649049659863</v>
      </c>
      <c r="I19" s="72">
        <f>IF(RES_hh_emi!I19=0,0,1000000*RES_hh_emi!I19/RES_hh_num!I19)</f>
        <v>192.50256040885165</v>
      </c>
      <c r="J19" s="72">
        <f>IF(RES_hh_emi!J19=0,0,1000000*RES_hh_emi!J19/RES_hh_num!J19)</f>
        <v>190.6615542894896</v>
      </c>
      <c r="K19" s="72">
        <f>IF(RES_hh_emi!K19=0,0,1000000*RES_hh_emi!K19/RES_hh_num!K19)</f>
        <v>449.12292095664014</v>
      </c>
      <c r="L19" s="72">
        <f>IF(RES_hh_emi!L19=0,0,1000000*RES_hh_emi!L19/RES_hh_num!L19)</f>
        <v>486.91824104234547</v>
      </c>
      <c r="M19" s="72">
        <f>IF(RES_hh_emi!M19=0,0,1000000*RES_hh_emi!M19/RES_hh_num!M19)</f>
        <v>255.82237288135579</v>
      </c>
      <c r="N19" s="72">
        <f>IF(RES_hh_emi!N19=0,0,1000000*RES_hh_emi!N19/RES_hh_num!N19)</f>
        <v>0</v>
      </c>
      <c r="O19" s="72">
        <f>IF(RES_hh_emi!O19=0,0,1000000*RES_hh_emi!O19/RES_hh_num!O19)</f>
        <v>0</v>
      </c>
      <c r="P19" s="72">
        <f>IF(RES_hh_emi!P19=0,0,1000000*RES_hh_emi!P19/RES_hh_num!P19)</f>
        <v>0</v>
      </c>
      <c r="Q19" s="72">
        <f>IF(RES_hh_emi!Q19=0,0,1000000*RES_hh_emi!Q19/RES_hh_num!Q19)</f>
        <v>0</v>
      </c>
      <c r="R19" s="72">
        <f>IF(RES_hh_emi!R19=0,0,1000000*RES_hh_emi!R19/RES_hh_num!R19)</f>
        <v>0</v>
      </c>
      <c r="S19" s="72">
        <f>IF(RES_hh_emi!S19=0,0,1000000*RES_hh_emi!S19/RES_hh_num!S19)</f>
        <v>0</v>
      </c>
      <c r="T19" s="72">
        <f>IF(RES_hh_emi!T19=0,0,1000000*RES_hh_emi!T19/RES_hh_num!T19)</f>
        <v>0</v>
      </c>
      <c r="U19" s="72">
        <f>IF(RES_hh_emi!U19=0,0,1000000*RES_hh_emi!U19/RES_hh_num!U19)</f>
        <v>0</v>
      </c>
      <c r="V19" s="72">
        <f>IF(RES_hh_emi!V19=0,0,1000000*RES_hh_emi!V19/RES_hh_num!V19)</f>
        <v>0</v>
      </c>
      <c r="W19" s="72">
        <f>IF(RES_hh_emi!W19=0,0,1000000*RES_hh_emi!W19/RES_hh_num!W19)</f>
        <v>0</v>
      </c>
      <c r="X19" s="72">
        <f>IF(RES_hh_emi!X19=0,0,1000000*RES_hh_emi!X19/RES_hh_num!X19)</f>
        <v>0</v>
      </c>
      <c r="Y19" s="72">
        <f>IF(RES_hh_emi!Y19=0,0,1000000*RES_hh_emi!Y19/RES_hh_num!Y19)</f>
        <v>0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547.50572994125105</v>
      </c>
      <c r="C20" s="72">
        <f>IF(RES_hh_emi!C20=0,0,1000000*RES_hh_emi!C20/RES_hh_num!C20)</f>
        <v>536.22666250759789</v>
      </c>
      <c r="D20" s="72">
        <f>IF(RES_hh_emi!D20=0,0,1000000*RES_hh_emi!D20/RES_hh_num!D20)</f>
        <v>536.91194645383825</v>
      </c>
      <c r="E20" s="72">
        <f>IF(RES_hh_emi!E20=0,0,1000000*RES_hh_emi!E20/RES_hh_num!E20)</f>
        <v>529.80506721990685</v>
      </c>
      <c r="F20" s="72">
        <f>IF(RES_hh_emi!F20=0,0,1000000*RES_hh_emi!F20/RES_hh_num!F20)</f>
        <v>517.28404190633853</v>
      </c>
      <c r="G20" s="72">
        <f>IF(RES_hh_emi!G20=0,0,1000000*RES_hh_emi!G20/RES_hh_num!G20)</f>
        <v>486.13896266748878</v>
      </c>
      <c r="H20" s="72">
        <f>IF(RES_hh_emi!H20=0,0,1000000*RES_hh_emi!H20/RES_hh_num!H20)</f>
        <v>499.02639844558496</v>
      </c>
      <c r="I20" s="72">
        <f>IF(RES_hh_emi!I20=0,0,1000000*RES_hh_emi!I20/RES_hh_num!I20)</f>
        <v>478.00914372317129</v>
      </c>
      <c r="J20" s="72">
        <f>IF(RES_hh_emi!J20=0,0,1000000*RES_hh_emi!J20/RES_hh_num!J20)</f>
        <v>472.06000522889639</v>
      </c>
      <c r="K20" s="72">
        <f>IF(RES_hh_emi!K20=0,0,1000000*RES_hh_emi!K20/RES_hh_num!K20)</f>
        <v>454.61226965966188</v>
      </c>
      <c r="L20" s="72">
        <f>IF(RES_hh_emi!L20=0,0,1000000*RES_hh_emi!L20/RES_hh_num!L20)</f>
        <v>446.54671543378419</v>
      </c>
      <c r="M20" s="72">
        <f>IF(RES_hh_emi!M20=0,0,1000000*RES_hh_emi!M20/RES_hh_num!M20)</f>
        <v>472.09580556522593</v>
      </c>
      <c r="N20" s="72">
        <f>IF(RES_hh_emi!N20=0,0,1000000*RES_hh_emi!N20/RES_hh_num!N20)</f>
        <v>486.71305232208636</v>
      </c>
      <c r="O20" s="72">
        <f>IF(RES_hh_emi!O20=0,0,1000000*RES_hh_emi!O20/RES_hh_num!O20)</f>
        <v>490.25449885794677</v>
      </c>
      <c r="P20" s="72">
        <f>IF(RES_hh_emi!P20=0,0,1000000*RES_hh_emi!P20/RES_hh_num!P20)</f>
        <v>480.26016493925226</v>
      </c>
      <c r="Q20" s="72">
        <f>IF(RES_hh_emi!Q20=0,0,1000000*RES_hh_emi!Q20/RES_hh_num!Q20)</f>
        <v>471.95807087645545</v>
      </c>
      <c r="R20" s="72">
        <f>IF(RES_hh_emi!R20=0,0,1000000*RES_hh_emi!R20/RES_hh_num!R20)</f>
        <v>461.8088698850126</v>
      </c>
      <c r="S20" s="72">
        <f>IF(RES_hh_emi!S20=0,0,1000000*RES_hh_emi!S20/RES_hh_num!S20)</f>
        <v>349.05485447978032</v>
      </c>
      <c r="T20" s="72">
        <f>IF(RES_hh_emi!T20=0,0,1000000*RES_hh_emi!T20/RES_hh_num!T20)</f>
        <v>426.02443128603778</v>
      </c>
      <c r="U20" s="72">
        <f>IF(RES_hh_emi!U20=0,0,1000000*RES_hh_emi!U20/RES_hh_num!U20)</f>
        <v>457.10297622098534</v>
      </c>
      <c r="V20" s="72">
        <f>IF(RES_hh_emi!V20=0,0,1000000*RES_hh_emi!V20/RES_hh_num!V20)</f>
        <v>346.12838985401538</v>
      </c>
      <c r="W20" s="72">
        <f>IF(RES_hh_emi!W20=0,0,1000000*RES_hh_emi!W20/RES_hh_num!W20)</f>
        <v>390.01314336676165</v>
      </c>
      <c r="X20" s="72">
        <f>IF(RES_hh_emi!X20=0,0,1000000*RES_hh_emi!X20/RES_hh_num!X20)</f>
        <v>366.72163660898008</v>
      </c>
      <c r="Y20" s="72">
        <f>IF(RES_hh_emi!Y20=0,0,1000000*RES_hh_emi!Y20/RES_hh_num!Y20)</f>
        <v>310.69622645030836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396.3200108227482</v>
      </c>
      <c r="C21" s="72">
        <f>IF(RES_hh_emi!C21=0,0,1000000*RES_hh_emi!C21/RES_hh_num!C21)</f>
        <v>380.40403585601729</v>
      </c>
      <c r="D21" s="72">
        <f>IF(RES_hh_emi!D21=0,0,1000000*RES_hh_emi!D21/RES_hh_num!D21)</f>
        <v>386.09829209138161</v>
      </c>
      <c r="E21" s="72">
        <f>IF(RES_hh_emi!E21=0,0,1000000*RES_hh_emi!E21/RES_hh_num!E21)</f>
        <v>378.97083712196354</v>
      </c>
      <c r="F21" s="72">
        <f>IF(RES_hh_emi!F21=0,0,1000000*RES_hh_emi!F21/RES_hh_num!F21)</f>
        <v>368.62677057188932</v>
      </c>
      <c r="G21" s="72">
        <f>IF(RES_hh_emi!G21=0,0,1000000*RES_hh_emi!G21/RES_hh_num!G21)</f>
        <v>358.70274996337133</v>
      </c>
      <c r="H21" s="72">
        <f>IF(RES_hh_emi!H21=0,0,1000000*RES_hh_emi!H21/RES_hh_num!H21)</f>
        <v>325.95795305267751</v>
      </c>
      <c r="I21" s="72">
        <f>IF(RES_hh_emi!I21=0,0,1000000*RES_hh_emi!I21/RES_hh_num!I21)</f>
        <v>322.54674318045625</v>
      </c>
      <c r="J21" s="72">
        <f>IF(RES_hh_emi!J21=0,0,1000000*RES_hh_emi!J21/RES_hh_num!J21)</f>
        <v>321.66202681248984</v>
      </c>
      <c r="K21" s="72">
        <f>IF(RES_hh_emi!K21=0,0,1000000*RES_hh_emi!K21/RES_hh_num!K21)</f>
        <v>259.53845435539318</v>
      </c>
      <c r="L21" s="72">
        <f>IF(RES_hh_emi!L21=0,0,1000000*RES_hh_emi!L21/RES_hh_num!L21)</f>
        <v>316.0264871740539</v>
      </c>
      <c r="M21" s="72">
        <f>IF(RES_hh_emi!M21=0,0,1000000*RES_hh_emi!M21/RES_hh_num!M21)</f>
        <v>340.07405481292403</v>
      </c>
      <c r="N21" s="72">
        <f>IF(RES_hh_emi!N21=0,0,1000000*RES_hh_emi!N21/RES_hh_num!N21)</f>
        <v>256.91767507902637</v>
      </c>
      <c r="O21" s="72">
        <f>IF(RES_hh_emi!O21=0,0,1000000*RES_hh_emi!O21/RES_hh_num!O21)</f>
        <v>311.65361778673338</v>
      </c>
      <c r="P21" s="72">
        <f>IF(RES_hh_emi!P21=0,0,1000000*RES_hh_emi!P21/RES_hh_num!P21)</f>
        <v>355.55055124914873</v>
      </c>
      <c r="Q21" s="72">
        <f>IF(RES_hh_emi!Q21=0,0,1000000*RES_hh_emi!Q21/RES_hh_num!Q21)</f>
        <v>262.21593023028686</v>
      </c>
      <c r="R21" s="72">
        <f>IF(RES_hh_emi!R21=0,0,1000000*RES_hh_emi!R21/RES_hh_num!R21)</f>
        <v>246.10006232874889</v>
      </c>
      <c r="S21" s="72">
        <f>IF(RES_hh_emi!S21=0,0,1000000*RES_hh_emi!S21/RES_hh_num!S21)</f>
        <v>226.50395514381191</v>
      </c>
      <c r="T21" s="72">
        <f>IF(RES_hh_emi!T21=0,0,1000000*RES_hh_emi!T21/RES_hh_num!T21)</f>
        <v>238.67872611803313</v>
      </c>
      <c r="U21" s="72">
        <f>IF(RES_hh_emi!U21=0,0,1000000*RES_hh_emi!U21/RES_hh_num!U21)</f>
        <v>296.85677034216997</v>
      </c>
      <c r="V21" s="72">
        <f>IF(RES_hh_emi!V21=0,0,1000000*RES_hh_emi!V21/RES_hh_num!V21)</f>
        <v>218.47748147743411</v>
      </c>
      <c r="W21" s="72">
        <f>IF(RES_hh_emi!W21=0,0,1000000*RES_hh_emi!W21/RES_hh_num!W21)</f>
        <v>236.92875561450811</v>
      </c>
      <c r="X21" s="72">
        <f>IF(RES_hh_emi!X21=0,0,1000000*RES_hh_emi!X21/RES_hh_num!X21)</f>
        <v>215.09531700973943</v>
      </c>
      <c r="Y21" s="72">
        <f>IF(RES_hh_emi!Y21=0,0,1000000*RES_hh_emi!Y21/RES_hh_num!Y21)</f>
        <v>197.41452483225314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88.611749203153394</v>
      </c>
      <c r="C27" s="69">
        <f>IF(RES_hh_emi!C27=0,0,1000000*RES_hh_emi!C27/RES_hh_num!C27)</f>
        <v>108.80600250349508</v>
      </c>
      <c r="D27" s="69">
        <f>IF(RES_hh_emi!D27=0,0,1000000*RES_hh_emi!D27/RES_hh_num!D27)</f>
        <v>63.561246772966527</v>
      </c>
      <c r="E27" s="69">
        <f>IF(RES_hh_emi!E27=0,0,1000000*RES_hh_emi!E27/RES_hh_num!E27)</f>
        <v>48.926277329767963</v>
      </c>
      <c r="F27" s="69">
        <f>IF(RES_hh_emi!F27=0,0,1000000*RES_hh_emi!F27/RES_hh_num!F27)</f>
        <v>58.008767939022931</v>
      </c>
      <c r="G27" s="69">
        <f>IF(RES_hh_emi!G27=0,0,1000000*RES_hh_emi!G27/RES_hh_num!G27)</f>
        <v>67.568724578817523</v>
      </c>
      <c r="H27" s="69">
        <f>IF(RES_hh_emi!H27=0,0,1000000*RES_hh_emi!H27/RES_hh_num!H27)</f>
        <v>67.224546588335755</v>
      </c>
      <c r="I27" s="69">
        <f>IF(RES_hh_emi!I27=0,0,1000000*RES_hh_emi!I27/RES_hh_num!I27)</f>
        <v>50.947782922648116</v>
      </c>
      <c r="J27" s="69">
        <f>IF(RES_hh_emi!J27=0,0,1000000*RES_hh_emi!J27/RES_hh_num!J27)</f>
        <v>59.912567186053359</v>
      </c>
      <c r="K27" s="69">
        <f>IF(RES_hh_emi!K27=0,0,1000000*RES_hh_emi!K27/RES_hh_num!K27)</f>
        <v>79.800430263693869</v>
      </c>
      <c r="L27" s="69">
        <f>IF(RES_hh_emi!L27=0,0,1000000*RES_hh_emi!L27/RES_hh_num!L27)</f>
        <v>80.354010129599132</v>
      </c>
      <c r="M27" s="69">
        <f>IF(RES_hh_emi!M27=0,0,1000000*RES_hh_emi!M27/RES_hh_num!M27)</f>
        <v>66.198523248390828</v>
      </c>
      <c r="N27" s="69">
        <f>IF(RES_hh_emi!N27=0,0,1000000*RES_hh_emi!N27/RES_hh_num!N27)</f>
        <v>72.584009408527152</v>
      </c>
      <c r="O27" s="69">
        <f>IF(RES_hh_emi!O27=0,0,1000000*RES_hh_emi!O27/RES_hh_num!O27)</f>
        <v>61.044093815772719</v>
      </c>
      <c r="P27" s="69">
        <f>IF(RES_hh_emi!P27=0,0,1000000*RES_hh_emi!P27/RES_hh_num!P27)</f>
        <v>55.455983135906777</v>
      </c>
      <c r="Q27" s="69">
        <f>IF(RES_hh_emi!Q27=0,0,1000000*RES_hh_emi!Q27/RES_hh_num!Q27)</f>
        <v>66.773084822262021</v>
      </c>
      <c r="R27" s="69">
        <f>IF(RES_hh_emi!R27=0,0,1000000*RES_hh_emi!R27/RES_hh_num!R27)</f>
        <v>65.523083057947545</v>
      </c>
      <c r="S27" s="69">
        <f>IF(RES_hh_emi!S27=0,0,1000000*RES_hh_emi!S27/RES_hh_num!S27)</f>
        <v>76.218910546841201</v>
      </c>
      <c r="T27" s="69">
        <f>IF(RES_hh_emi!T27=0,0,1000000*RES_hh_emi!T27/RES_hh_num!T27)</f>
        <v>69.215752991655592</v>
      </c>
      <c r="U27" s="69">
        <f>IF(RES_hh_emi!U27=0,0,1000000*RES_hh_emi!U27/RES_hh_num!U27)</f>
        <v>69.702963402179648</v>
      </c>
      <c r="V27" s="69">
        <f>IF(RES_hh_emi!V27=0,0,1000000*RES_hh_emi!V27/RES_hh_num!V27)</f>
        <v>69.157199419441241</v>
      </c>
      <c r="W27" s="69">
        <f>IF(RES_hh_emi!W27=0,0,1000000*RES_hh_emi!W27/RES_hh_num!W27)</f>
        <v>54.142484986344158</v>
      </c>
      <c r="X27" s="69">
        <f>IF(RES_hh_emi!X27=0,0,1000000*RES_hh_emi!X27/RES_hh_num!X27)</f>
        <v>51.472586945212811</v>
      </c>
      <c r="Y27" s="69">
        <f>IF(RES_hh_emi!Y27=0,0,1000000*RES_hh_emi!Y27/RES_hh_num!Y27)</f>
        <v>48.804486040954913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X28" s="72">
        <f>IF(RES_hh_emi!X28=0,0,1000000*RES_hh_emi!X28/RES_hh_num!X28)</f>
        <v>0</v>
      </c>
      <c r="Y28" s="72">
        <f>IF(RES_hh_emi!Y28=0,0,1000000*RES_hh_emi!Y28/RES_hh_num!Y28)</f>
        <v>0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211.74799024498412</v>
      </c>
      <c r="C29" s="72">
        <f>IF(RES_hh_emi!C29=0,0,1000000*RES_hh_emi!C29/RES_hh_num!C29)</f>
        <v>269.68365956965039</v>
      </c>
      <c r="D29" s="72">
        <f>IF(RES_hh_emi!D29=0,0,1000000*RES_hh_emi!D29/RES_hh_num!D29)</f>
        <v>155.35838450634017</v>
      </c>
      <c r="E29" s="72">
        <f>IF(RES_hh_emi!E29=0,0,1000000*RES_hh_emi!E29/RES_hh_num!E29)</f>
        <v>93.09927371283267</v>
      </c>
      <c r="F29" s="72">
        <f>IF(RES_hh_emi!F29=0,0,1000000*RES_hh_emi!F29/RES_hh_num!F29)</f>
        <v>177.20095453074816</v>
      </c>
      <c r="G29" s="72">
        <f>IF(RES_hh_emi!G29=0,0,1000000*RES_hh_emi!G29/RES_hh_num!G29)</f>
        <v>262.28258134792384</v>
      </c>
      <c r="H29" s="72">
        <f>IF(RES_hh_emi!H29=0,0,1000000*RES_hh_emi!H29/RES_hh_num!H29)</f>
        <v>278.44580526813888</v>
      </c>
      <c r="I29" s="72">
        <f>IF(RES_hh_emi!I29=0,0,1000000*RES_hh_emi!I29/RES_hh_num!I29)</f>
        <v>107.02407505619504</v>
      </c>
      <c r="J29" s="72">
        <f>IF(RES_hh_emi!J29=0,0,1000000*RES_hh_emi!J29/RES_hh_num!J29)</f>
        <v>117.91103994638701</v>
      </c>
      <c r="K29" s="72">
        <f>IF(RES_hh_emi!K29=0,0,1000000*RES_hh_emi!K29/RES_hh_num!K29)</f>
        <v>306.85422585464642</v>
      </c>
      <c r="L29" s="72">
        <f>IF(RES_hh_emi!L29=0,0,1000000*RES_hh_emi!L29/RES_hh_num!L29)</f>
        <v>268.6627967973493</v>
      </c>
      <c r="M29" s="72">
        <f>IF(RES_hh_emi!M29=0,0,1000000*RES_hh_emi!M29/RES_hh_num!M29)</f>
        <v>167.0541545394799</v>
      </c>
      <c r="N29" s="72">
        <f>IF(RES_hh_emi!N29=0,0,1000000*RES_hh_emi!N29/RES_hh_num!N29)</f>
        <v>132.83695314923969</v>
      </c>
      <c r="O29" s="72">
        <f>IF(RES_hh_emi!O29=0,0,1000000*RES_hh_emi!O29/RES_hh_num!O29)</f>
        <v>191.02725684333143</v>
      </c>
      <c r="P29" s="72">
        <f>IF(RES_hh_emi!P29=0,0,1000000*RES_hh_emi!P29/RES_hh_num!P29)</f>
        <v>231.16612450925399</v>
      </c>
      <c r="Q29" s="72">
        <f>IF(RES_hh_emi!Q29=0,0,1000000*RES_hh_emi!Q29/RES_hh_num!Q29)</f>
        <v>188.27675675675641</v>
      </c>
      <c r="R29" s="72">
        <f>IF(RES_hh_emi!R29=0,0,1000000*RES_hh_emi!R29/RES_hh_num!R29)</f>
        <v>186.72004361257478</v>
      </c>
      <c r="S29" s="72">
        <f>IF(RES_hh_emi!S29=0,0,1000000*RES_hh_emi!S29/RES_hh_num!S29)</f>
        <v>143.09327096077732</v>
      </c>
      <c r="T29" s="72">
        <f>IF(RES_hh_emi!T29=0,0,1000000*RES_hh_emi!T29/RES_hh_num!T29)</f>
        <v>158.45571719067706</v>
      </c>
      <c r="U29" s="72">
        <f>IF(RES_hh_emi!U29=0,0,1000000*RES_hh_emi!U29/RES_hh_num!U29)</f>
        <v>195.90056357388301</v>
      </c>
      <c r="V29" s="72">
        <f>IF(RES_hh_emi!V29=0,0,1000000*RES_hh_emi!V29/RES_hh_num!V29)</f>
        <v>164.77308804204964</v>
      </c>
      <c r="W29" s="72">
        <f>IF(RES_hh_emi!W29=0,0,1000000*RES_hh_emi!W29/RES_hh_num!W29)</f>
        <v>85.864694533761934</v>
      </c>
      <c r="X29" s="72">
        <f>IF(RES_hh_emi!X29=0,0,1000000*RES_hh_emi!X29/RES_hh_num!X29)</f>
        <v>119.53302828618962</v>
      </c>
      <c r="Y29" s="72">
        <f>IF(RES_hh_emi!Y29=0,0,1000000*RES_hh_emi!Y29/RES_hh_num!Y29)</f>
        <v>85.176220591955399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170.89973735457792</v>
      </c>
      <c r="C30" s="72">
        <f>IF(RES_hh_emi!C30=0,0,1000000*RES_hh_emi!C30/RES_hh_num!C30)</f>
        <v>221.02573591887744</v>
      </c>
      <c r="D30" s="72">
        <f>IF(RES_hh_emi!D30=0,0,1000000*RES_hh_emi!D30/RES_hh_num!D30)</f>
        <v>182.28110569533004</v>
      </c>
      <c r="E30" s="72">
        <f>IF(RES_hh_emi!E30=0,0,1000000*RES_hh_emi!E30/RES_hh_num!E30)</f>
        <v>167.68892904633549</v>
      </c>
      <c r="F30" s="72">
        <f>IF(RES_hh_emi!F30=0,0,1000000*RES_hh_emi!F30/RES_hh_num!F30)</f>
        <v>175.17749655399675</v>
      </c>
      <c r="G30" s="72">
        <f>IF(RES_hh_emi!G30=0,0,1000000*RES_hh_emi!G30/RES_hh_num!G30)</f>
        <v>177.57893600700456</v>
      </c>
      <c r="H30" s="72">
        <f>IF(RES_hh_emi!H30=0,0,1000000*RES_hh_emi!H30/RES_hh_num!H30)</f>
        <v>171.74364544288611</v>
      </c>
      <c r="I30" s="72">
        <f>IF(RES_hh_emi!I30=0,0,1000000*RES_hh_emi!I30/RES_hh_num!I30)</f>
        <v>165.24533343693585</v>
      </c>
      <c r="J30" s="72">
        <f>IF(RES_hh_emi!J30=0,0,1000000*RES_hh_emi!J30/RES_hh_num!J30)</f>
        <v>180.43057420139382</v>
      </c>
      <c r="K30" s="72">
        <f>IF(RES_hh_emi!K30=0,0,1000000*RES_hh_emi!K30/RES_hh_num!K30)</f>
        <v>186.48581563390385</v>
      </c>
      <c r="L30" s="72">
        <f>IF(RES_hh_emi!L30=0,0,1000000*RES_hh_emi!L30/RES_hh_num!L30)</f>
        <v>188.84905268980731</v>
      </c>
      <c r="M30" s="72">
        <f>IF(RES_hh_emi!M30=0,0,1000000*RES_hh_emi!M30/RES_hh_num!M30)</f>
        <v>183.61559469377227</v>
      </c>
      <c r="N30" s="72">
        <f>IF(RES_hh_emi!N30=0,0,1000000*RES_hh_emi!N30/RES_hh_num!N30)</f>
        <v>227.51169880208428</v>
      </c>
      <c r="O30" s="72">
        <f>IF(RES_hh_emi!O30=0,0,1000000*RES_hh_emi!O30/RES_hh_num!O30)</f>
        <v>191.14714944392739</v>
      </c>
      <c r="P30" s="72">
        <f>IF(RES_hh_emi!P30=0,0,1000000*RES_hh_emi!P30/RES_hh_num!P30)</f>
        <v>163.99527452360621</v>
      </c>
      <c r="Q30" s="72">
        <f>IF(RES_hh_emi!Q30=0,0,1000000*RES_hh_emi!Q30/RES_hh_num!Q30)</f>
        <v>170.61560400295784</v>
      </c>
      <c r="R30" s="72">
        <f>IF(RES_hh_emi!R30=0,0,1000000*RES_hh_emi!R30/RES_hh_num!R30)</f>
        <v>151.91019182794111</v>
      </c>
      <c r="S30" s="72">
        <f>IF(RES_hh_emi!S30=0,0,1000000*RES_hh_emi!S30/RES_hh_num!S30)</f>
        <v>165.97153211920764</v>
      </c>
      <c r="T30" s="72">
        <f>IF(RES_hh_emi!T30=0,0,1000000*RES_hh_emi!T30/RES_hh_num!T30)</f>
        <v>146.31197059356688</v>
      </c>
      <c r="U30" s="72">
        <f>IF(RES_hh_emi!U30=0,0,1000000*RES_hh_emi!U30/RES_hh_num!U30)</f>
        <v>136.01999570120049</v>
      </c>
      <c r="V30" s="72">
        <f>IF(RES_hh_emi!V30=0,0,1000000*RES_hh_emi!V30/RES_hh_num!V30)</f>
        <v>122.75765254684472</v>
      </c>
      <c r="W30" s="72">
        <f>IF(RES_hh_emi!W30=0,0,1000000*RES_hh_emi!W30/RES_hh_num!W30)</f>
        <v>95.466581276202902</v>
      </c>
      <c r="X30" s="72">
        <f>IF(RES_hh_emi!X30=0,0,1000000*RES_hh_emi!X30/RES_hh_num!X30)</f>
        <v>91.289537992680707</v>
      </c>
      <c r="Y30" s="72">
        <f>IF(RES_hh_emi!Y30=0,0,1000000*RES_hh_emi!Y30/RES_hh_num!Y30)</f>
        <v>90.165763775093822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221.39911755200288</v>
      </c>
      <c r="C3" s="65">
        <f>IF(RES_hh_fech!C3=0,0,RES_hh_fech!C3/RES_summary!C$19)</f>
        <v>235.87106425586742</v>
      </c>
      <c r="D3" s="65">
        <f>IF(RES_hh_fech!D3=0,0,RES_hh_fech!D3/RES_summary!D$19)</f>
        <v>221.88217200570807</v>
      </c>
      <c r="E3" s="65">
        <f>IF(RES_hh_fech!E3=0,0,RES_hh_fech!E3/RES_summary!E$19)</f>
        <v>227.54752107183322</v>
      </c>
      <c r="F3" s="65">
        <f>IF(RES_hh_fech!F3=0,0,RES_hh_fech!F3/RES_summary!F$19)</f>
        <v>239.88617354157861</v>
      </c>
      <c r="G3" s="65">
        <f>IF(RES_hh_fech!G3=0,0,RES_hh_fech!G3/RES_summary!G$19)</f>
        <v>232.3405765232296</v>
      </c>
      <c r="H3" s="65">
        <f>IF(RES_hh_fech!H3=0,0,RES_hh_fech!H3/RES_summary!H$19)</f>
        <v>220.11048081204248</v>
      </c>
      <c r="I3" s="65">
        <f>IF(RES_hh_fech!I3=0,0,RES_hh_fech!I3/RES_summary!I$19)</f>
        <v>210.48361373263569</v>
      </c>
      <c r="J3" s="65">
        <f>IF(RES_hh_fech!J3=0,0,RES_hh_fech!J3/RES_summary!J$19)</f>
        <v>210.71230245555401</v>
      </c>
      <c r="K3" s="65">
        <f>IF(RES_hh_fech!K3=0,0,RES_hh_fech!K3/RES_summary!K$19)</f>
        <v>208.82285109606718</v>
      </c>
      <c r="L3" s="65">
        <f>IF(RES_hh_fech!L3=0,0,RES_hh_fech!L3/RES_summary!L$19)</f>
        <v>205.03699032763518</v>
      </c>
      <c r="M3" s="65">
        <f>IF(RES_hh_fech!M3=0,0,RES_hh_fech!M3/RES_summary!M$19)</f>
        <v>185.64223877040348</v>
      </c>
      <c r="N3" s="65">
        <f>IF(RES_hh_fech!N3=0,0,RES_hh_fech!N3/RES_summary!N$19)</f>
        <v>180.94363536240346</v>
      </c>
      <c r="O3" s="65">
        <f>IF(RES_hh_fech!O3=0,0,RES_hh_fech!O3/RES_summary!O$19)</f>
        <v>180.26684072986819</v>
      </c>
      <c r="P3" s="65">
        <f>IF(RES_hh_fech!P3=0,0,RES_hh_fech!P3/RES_summary!P$19)</f>
        <v>159.59606309680737</v>
      </c>
      <c r="Q3" s="65">
        <f>IF(RES_hh_fech!Q3=0,0,RES_hh_fech!Q3/RES_summary!Q$19)</f>
        <v>169.61711387556022</v>
      </c>
      <c r="R3" s="65">
        <f>IF(RES_hh_fech!R3=0,0,RES_hh_fech!R3/RES_summary!R$19)</f>
        <v>167.73710417375005</v>
      </c>
      <c r="S3" s="65">
        <f>IF(RES_hh_fech!S3=0,0,RES_hh_fech!S3/RES_summary!S$19)</f>
        <v>165.503445035467</v>
      </c>
      <c r="T3" s="65">
        <f>IF(RES_hh_fech!T3=0,0,RES_hh_fech!T3/RES_summary!T$19)</f>
        <v>148.32203900762443</v>
      </c>
      <c r="U3" s="65">
        <f>IF(RES_hh_fech!U3=0,0,RES_hh_fech!U3/RES_summary!U$19)</f>
        <v>132.81438477044921</v>
      </c>
      <c r="V3" s="65">
        <f>IF(RES_hh_fech!V3=0,0,RES_hh_fech!V3/RES_summary!V$19)</f>
        <v>138.08141429355879</v>
      </c>
      <c r="W3" s="65">
        <f>IF(RES_hh_fech!W3=0,0,RES_hh_fech!W3/RES_summary!W$19)</f>
        <v>129.79405757660618</v>
      </c>
      <c r="X3" s="65">
        <f>IF(RES_hh_fech!X3=0,0,RES_hh_fech!X3/RES_summary!X$19)</f>
        <v>120.68206598572536</v>
      </c>
      <c r="Y3" s="65">
        <f>IF(RES_hh_fech!Y3=0,0,RES_hh_fech!Y3/RES_summary!Y$19)</f>
        <v>119.41577595606151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200.19752305838506</v>
      </c>
      <c r="C4" s="69">
        <f>IF(RES_hh_fech!C4=0,0,RES_hh_fech!C4/RES_summary!C$19)</f>
        <v>214.81799367221171</v>
      </c>
      <c r="D4" s="69">
        <f>IF(RES_hh_fech!D4=0,0,RES_hh_fech!D4/RES_summary!D$19)</f>
        <v>201.52554626607588</v>
      </c>
      <c r="E4" s="69">
        <f>IF(RES_hh_fech!E4=0,0,RES_hh_fech!E4/RES_summary!E$19)</f>
        <v>207.44236204026538</v>
      </c>
      <c r="F4" s="69">
        <f>IF(RES_hh_fech!F4=0,0,RES_hh_fech!F4/RES_summary!F$19)</f>
        <v>220.02577612532014</v>
      </c>
      <c r="G4" s="69">
        <f>IF(RES_hh_fech!G4=0,0,RES_hh_fech!G4/RES_summary!G$19)</f>
        <v>212.80800823907873</v>
      </c>
      <c r="H4" s="69">
        <f>IF(RES_hh_fech!H4=0,0,RES_hh_fech!H4/RES_summary!H$19)</f>
        <v>200.83410807159453</v>
      </c>
      <c r="I4" s="69">
        <f>IF(RES_hh_fech!I4=0,0,RES_hh_fech!I4/RES_summary!I$19)</f>
        <v>192.14543427795502</v>
      </c>
      <c r="J4" s="69">
        <f>IF(RES_hh_fech!J4=0,0,RES_hh_fech!J4/RES_summary!J$19)</f>
        <v>192.0016200550775</v>
      </c>
      <c r="K4" s="69">
        <f>IF(RES_hh_fech!K4=0,0,RES_hh_fech!K4/RES_summary!K$19)</f>
        <v>191.0657553952509</v>
      </c>
      <c r="L4" s="69">
        <f>IF(RES_hh_fech!L4=0,0,RES_hh_fech!L4/RES_summary!L$19)</f>
        <v>186.71415358595479</v>
      </c>
      <c r="M4" s="69">
        <f>IF(RES_hh_fech!M4=0,0,RES_hh_fech!M4/RES_summary!M$19)</f>
        <v>165.71942656216683</v>
      </c>
      <c r="N4" s="69">
        <f>IF(RES_hh_fech!N4=0,0,RES_hh_fech!N4/RES_summary!N$19)</f>
        <v>162.28524791825447</v>
      </c>
      <c r="O4" s="69">
        <f>IF(RES_hh_fech!O4=0,0,RES_hh_fech!O4/RES_summary!O$19)</f>
        <v>160.42051688784633</v>
      </c>
      <c r="P4" s="69">
        <f>IF(RES_hh_fech!P4=0,0,RES_hh_fech!P4/RES_summary!P$19)</f>
        <v>138.49491960647197</v>
      </c>
      <c r="Q4" s="69">
        <f>IF(RES_hh_fech!Q4=0,0,RES_hh_fech!Q4/RES_summary!Q$19)</f>
        <v>152.55009676080996</v>
      </c>
      <c r="R4" s="69">
        <f>IF(RES_hh_fech!R4=0,0,RES_hh_fech!R4/RES_summary!R$19)</f>
        <v>151.35475412388089</v>
      </c>
      <c r="S4" s="69">
        <f>IF(RES_hh_fech!S4=0,0,RES_hh_fech!S4/RES_summary!S$19)</f>
        <v>150.57780684302912</v>
      </c>
      <c r="T4" s="69">
        <f>IF(RES_hh_fech!T4=0,0,RES_hh_fech!T4/RES_summary!T$19)</f>
        <v>132.35090152790895</v>
      </c>
      <c r="U4" s="69">
        <f>IF(RES_hh_fech!U4=0,0,RES_hh_fech!U4/RES_summary!U$19)</f>
        <v>115.25787670869563</v>
      </c>
      <c r="V4" s="69">
        <f>IF(RES_hh_fech!V4=0,0,RES_hh_fech!V4/RES_summary!V$19)</f>
        <v>124.41843684915401</v>
      </c>
      <c r="W4" s="69">
        <f>IF(RES_hh_fech!W4=0,0,RES_hh_fech!W4/RES_summary!W$19)</f>
        <v>116.31193140999041</v>
      </c>
      <c r="X4" s="69">
        <f>IF(RES_hh_fech!X4=0,0,RES_hh_fech!X4/RES_summary!X$19)</f>
        <v>107.81116967442073</v>
      </c>
      <c r="Y4" s="69">
        <f>IF(RES_hh_fech!Y4=0,0,RES_hh_fech!Y4/RES_summary!Y$19)</f>
        <v>107.4878426641246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170.51933323705202</v>
      </c>
      <c r="C5" s="72">
        <f>IF(RES_hh_fech!C5=0,0,RES_hh_fech!C5/RES_summary!C$19)</f>
        <v>162.02399623707376</v>
      </c>
      <c r="D5" s="72">
        <f>IF(RES_hh_fech!D5=0,0,RES_hh_fech!D5/RES_summary!D$19)</f>
        <v>160.41804384211736</v>
      </c>
      <c r="E5" s="72">
        <f>IF(RES_hh_fech!E5=0,0,RES_hh_fech!E5/RES_summary!E$19)</f>
        <v>147.95574591681941</v>
      </c>
      <c r="F5" s="72">
        <f>IF(RES_hh_fech!F5=0,0,RES_hh_fech!F5/RES_summary!F$19)</f>
        <v>159.39912807555839</v>
      </c>
      <c r="G5" s="72">
        <f>IF(RES_hh_fech!G5=0,0,RES_hh_fech!G5/RES_summary!G$19)</f>
        <v>186.50267651042969</v>
      </c>
      <c r="H5" s="72">
        <f>IF(RES_hh_fech!H5=0,0,RES_hh_fech!H5/RES_summary!H$19)</f>
        <v>171.76403202130294</v>
      </c>
      <c r="I5" s="72">
        <f>IF(RES_hh_fech!I5=0,0,RES_hh_fech!I5/RES_summary!I$19)</f>
        <v>155.19845713671805</v>
      </c>
      <c r="J5" s="72">
        <f>IF(RES_hh_fech!J5=0,0,RES_hh_fech!J5/RES_summary!J$19)</f>
        <v>148.71407033036718</v>
      </c>
      <c r="K5" s="72">
        <f>IF(RES_hh_fech!K5=0,0,RES_hh_fech!K5/RES_summary!K$19)</f>
        <v>155.04857416133251</v>
      </c>
      <c r="L5" s="72">
        <f>IF(RES_hh_fech!L5=0,0,RES_hh_fech!L5/RES_summary!L$19)</f>
        <v>167.99886608448705</v>
      </c>
      <c r="M5" s="72">
        <f>IF(RES_hh_fech!M5=0,0,RES_hh_fech!M5/RES_summary!M$19)</f>
        <v>142.16982634935573</v>
      </c>
      <c r="N5" s="72">
        <f>IF(RES_hh_fech!N5=0,0,RES_hh_fech!N5/RES_summary!N$19)</f>
        <v>114.79125055665047</v>
      </c>
      <c r="O5" s="72">
        <f>IF(RES_hh_fech!O5=0,0,RES_hh_fech!O5/RES_summary!O$19)</f>
        <v>147.38348170428964</v>
      </c>
      <c r="P5" s="72">
        <f>IF(RES_hh_fech!P5=0,0,RES_hh_fech!P5/RES_summary!P$19)</f>
        <v>113.33385450224895</v>
      </c>
      <c r="Q5" s="72">
        <f>IF(RES_hh_fech!Q5=0,0,RES_hh_fech!Q5/RES_summary!Q$19)</f>
        <v>140.15237334375854</v>
      </c>
      <c r="R5" s="72">
        <f>IF(RES_hh_fech!R5=0,0,RES_hh_fech!R5/RES_summary!R$19)</f>
        <v>150.20832451379258</v>
      </c>
      <c r="S5" s="72">
        <f>IF(RES_hh_fech!S5=0,0,RES_hh_fech!S5/RES_summary!S$19)</f>
        <v>122.6058674103228</v>
      </c>
      <c r="T5" s="72">
        <f>IF(RES_hh_fech!T5=0,0,RES_hh_fech!T5/RES_summary!T$19)</f>
        <v>97.335949150600541</v>
      </c>
      <c r="U5" s="72">
        <f>IF(RES_hh_fech!U5=0,0,RES_hh_fech!U5/RES_summary!U$19)</f>
        <v>114.59684506671624</v>
      </c>
      <c r="V5" s="72">
        <f>IF(RES_hh_fech!V5=0,0,RES_hh_fech!V5/RES_summary!V$19)</f>
        <v>81.265708506553608</v>
      </c>
      <c r="W5" s="72">
        <f>IF(RES_hh_fech!W5=0,0,RES_hh_fech!W5/RES_summary!W$19)</f>
        <v>58.812174450227914</v>
      </c>
      <c r="X5" s="72">
        <f>IF(RES_hh_fech!X5=0,0,RES_hh_fech!X5/RES_summary!X$19)</f>
        <v>269.50429756257279</v>
      </c>
      <c r="Y5" s="72">
        <f>IF(RES_hh_fech!Y5=0,0,RES_hh_fech!Y5/RES_summary!Y$19)</f>
        <v>64.534989543214607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217.10632371042686</v>
      </c>
      <c r="C6" s="72">
        <f>IF(RES_hh_fech!C6=0,0,RES_hh_fech!C6/RES_summary!C$19)</f>
        <v>233.19865232269649</v>
      </c>
      <c r="D6" s="72">
        <f>IF(RES_hh_fech!D6=0,0,RES_hh_fech!D6/RES_summary!D$19)</f>
        <v>143.77769757944594</v>
      </c>
      <c r="E6" s="72">
        <f>IF(RES_hh_fech!E6=0,0,RES_hh_fech!E6/RES_summary!E$19)</f>
        <v>100.78880596889566</v>
      </c>
      <c r="F6" s="72">
        <f>IF(RES_hh_fech!F6=0,0,RES_hh_fech!F6/RES_summary!F$19)</f>
        <v>220.39443158666214</v>
      </c>
      <c r="G6" s="72">
        <f>IF(RES_hh_fech!G6=0,0,RES_hh_fech!G6/RES_summary!G$19)</f>
        <v>325.52706704843138</v>
      </c>
      <c r="H6" s="72">
        <f>IF(RES_hh_fech!H6=0,0,RES_hh_fech!H6/RES_summary!H$19)</f>
        <v>325.35320351355119</v>
      </c>
      <c r="I6" s="72">
        <f>IF(RES_hh_fech!I6=0,0,RES_hh_fech!I6/RES_summary!I$19)</f>
        <v>133.17212337991188</v>
      </c>
      <c r="J6" s="72">
        <f>IF(RES_hh_fech!J6=0,0,RES_hh_fech!J6/RES_summary!J$19)</f>
        <v>159.62361922161008</v>
      </c>
      <c r="K6" s="72">
        <f>IF(RES_hh_fech!K6=0,0,RES_hh_fech!K6/RES_summary!K$19)</f>
        <v>183.71905953635053</v>
      </c>
      <c r="L6" s="72">
        <f>IF(RES_hh_fech!L6=0,0,RES_hh_fech!L6/RES_summary!L$19)</f>
        <v>431.50686637716086</v>
      </c>
      <c r="M6" s="72">
        <f>IF(RES_hh_fech!M6=0,0,RES_hh_fech!M6/RES_summary!M$19)</f>
        <v>53.074979376388164</v>
      </c>
      <c r="N6" s="72">
        <f>IF(RES_hh_fech!N6=0,0,RES_hh_fech!N6/RES_summary!N$19)</f>
        <v>11.912497292614315</v>
      </c>
      <c r="O6" s="72">
        <f>IF(RES_hh_fech!O6=0,0,RES_hh_fech!O6/RES_summary!O$19)</f>
        <v>17.447107997640448</v>
      </c>
      <c r="P6" s="72">
        <f>IF(RES_hh_fech!P6=0,0,RES_hh_fech!P6/RES_summary!P$19)</f>
        <v>48.631888793974774</v>
      </c>
      <c r="Q6" s="72">
        <f>IF(RES_hh_fech!Q6=0,0,RES_hh_fech!Q6/RES_summary!Q$19)</f>
        <v>206.81901276735726</v>
      </c>
      <c r="R6" s="72">
        <f>IF(RES_hh_fech!R6=0,0,RES_hh_fech!R6/RES_summary!R$19)</f>
        <v>154.75928172890949</v>
      </c>
      <c r="S6" s="72">
        <f>IF(RES_hh_fech!S6=0,0,RES_hh_fech!S6/RES_summary!S$19)</f>
        <v>105.09015748887748</v>
      </c>
      <c r="T6" s="72">
        <f>IF(RES_hh_fech!T6=0,0,RES_hh_fech!T6/RES_summary!T$19)</f>
        <v>125.32322657758203</v>
      </c>
      <c r="U6" s="72">
        <f>IF(RES_hh_fech!U6=0,0,RES_hh_fech!U6/RES_summary!U$19)</f>
        <v>208.74501907672507</v>
      </c>
      <c r="V6" s="72">
        <f>IF(RES_hh_fech!V6=0,0,RES_hh_fech!V6/RES_summary!V$19)</f>
        <v>24.827094453058216</v>
      </c>
      <c r="W6" s="72">
        <f>IF(RES_hh_fech!W6=0,0,RES_hh_fech!W6/RES_summary!W$19)</f>
        <v>100.02423008527273</v>
      </c>
      <c r="X6" s="72">
        <f>IF(RES_hh_fech!X6=0,0,RES_hh_fech!X6/RES_summary!X$19)</f>
        <v>131.15145568159423</v>
      </c>
      <c r="Y6" s="72">
        <f>IF(RES_hh_fech!Y6=0,0,RES_hh_fech!Y6/RES_summary!Y$19)</f>
        <v>95.990047907200562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210.05596543341056</v>
      </c>
      <c r="C7" s="72">
        <f>IF(RES_hh_fech!C7=0,0,RES_hh_fech!C7/RES_summary!C$19)</f>
        <v>225.80636673037341</v>
      </c>
      <c r="D7" s="72">
        <f>IF(RES_hh_fech!D7=0,0,RES_hh_fech!D7/RES_summary!D$19)</f>
        <v>209.94947906918989</v>
      </c>
      <c r="E7" s="72">
        <f>IF(RES_hh_fech!E7=0,0,RES_hh_fech!E7/RES_summary!E$19)</f>
        <v>216.92401692203273</v>
      </c>
      <c r="F7" s="72">
        <f>IF(RES_hh_fech!F7=0,0,RES_hh_fech!F7/RES_summary!F$19)</f>
        <v>230.23427794631601</v>
      </c>
      <c r="G7" s="72">
        <f>IF(RES_hh_fech!G7=0,0,RES_hh_fech!G7/RES_summary!G$19)</f>
        <v>219.39129841221043</v>
      </c>
      <c r="H7" s="72">
        <f>IF(RES_hh_fech!H7=0,0,RES_hh_fech!H7/RES_summary!H$19)</f>
        <v>213.22549260907257</v>
      </c>
      <c r="I7" s="72">
        <f>IF(RES_hh_fech!I7=0,0,RES_hh_fech!I7/RES_summary!I$19)</f>
        <v>202.69583393253131</v>
      </c>
      <c r="J7" s="72">
        <f>IF(RES_hh_fech!J7=0,0,RES_hh_fech!J7/RES_summary!J$19)</f>
        <v>204.4966359578678</v>
      </c>
      <c r="K7" s="72">
        <f>IF(RES_hh_fech!K7=0,0,RES_hh_fech!K7/RES_summary!K$19)</f>
        <v>208.56252027403846</v>
      </c>
      <c r="L7" s="72">
        <f>IF(RES_hh_fech!L7=0,0,RES_hh_fech!L7/RES_summary!L$19)</f>
        <v>186.01021303559102</v>
      </c>
      <c r="M7" s="72">
        <f>IF(RES_hh_fech!M7=0,0,RES_hh_fech!M7/RES_summary!M$19)</f>
        <v>166.85452756260014</v>
      </c>
      <c r="N7" s="72">
        <f>IF(RES_hh_fech!N7=0,0,RES_hh_fech!N7/RES_summary!N$19)</f>
        <v>181.7679895447443</v>
      </c>
      <c r="O7" s="72">
        <f>IF(RES_hh_fech!O7=0,0,RES_hh_fech!O7/RES_summary!O$19)</f>
        <v>170.07414243904921</v>
      </c>
      <c r="P7" s="72">
        <f>IF(RES_hh_fech!P7=0,0,RES_hh_fech!P7/RES_summary!P$19)</f>
        <v>143.65071696363947</v>
      </c>
      <c r="Q7" s="72">
        <f>IF(RES_hh_fech!Q7=0,0,RES_hh_fech!Q7/RES_summary!Q$19)</f>
        <v>167.04592681362627</v>
      </c>
      <c r="R7" s="72">
        <f>IF(RES_hh_fech!R7=0,0,RES_hh_fech!R7/RES_summary!R$19)</f>
        <v>169.08593562850584</v>
      </c>
      <c r="S7" s="72">
        <f>IF(RES_hh_fech!S7=0,0,RES_hh_fech!S7/RES_summary!S$19)</f>
        <v>159.46859753580631</v>
      </c>
      <c r="T7" s="72">
        <f>IF(RES_hh_fech!T7=0,0,RES_hh_fech!T7/RES_summary!T$19)</f>
        <v>149.6675931489934</v>
      </c>
      <c r="U7" s="72">
        <f>IF(RES_hh_fech!U7=0,0,RES_hh_fech!U7/RES_summary!U$19)</f>
        <v>119.34974427305187</v>
      </c>
      <c r="V7" s="72">
        <f>IF(RES_hh_fech!V7=0,0,RES_hh_fech!V7/RES_summary!V$19)</f>
        <v>137.40624130265829</v>
      </c>
      <c r="W7" s="72">
        <f>IF(RES_hh_fech!W7=0,0,RES_hh_fech!W7/RES_summary!W$19)</f>
        <v>128.59560905687215</v>
      </c>
      <c r="X7" s="72">
        <f>IF(RES_hh_fech!X7=0,0,RES_hh_fech!X7/RES_summary!X$19)</f>
        <v>117.23972285166774</v>
      </c>
      <c r="Y7" s="72">
        <f>IF(RES_hh_fech!Y7=0,0,RES_hh_fech!Y7/RES_summary!Y$19)</f>
        <v>119.50579164905137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187.17826043082852</v>
      </c>
      <c r="C8" s="72">
        <f>IF(RES_hh_fech!C8=0,0,RES_hh_fech!C8/RES_summary!C$19)</f>
        <v>200.59131654197833</v>
      </c>
      <c r="D8" s="72">
        <f>IF(RES_hh_fech!D8=0,0,RES_hh_fech!D8/RES_summary!D$19)</f>
        <v>191.77244510852742</v>
      </c>
      <c r="E8" s="72">
        <f>IF(RES_hh_fech!E8=0,0,RES_hh_fech!E8/RES_summary!E$19)</f>
        <v>197.8117208131529</v>
      </c>
      <c r="F8" s="72">
        <f>IF(RES_hh_fech!F8=0,0,RES_hh_fech!F8/RES_summary!F$19)</f>
        <v>208.79901315105332</v>
      </c>
      <c r="G8" s="72">
        <f>IF(RES_hh_fech!G8=0,0,RES_hh_fech!G8/RES_summary!G$19)</f>
        <v>204.52918058953762</v>
      </c>
      <c r="H8" s="72">
        <f>IF(RES_hh_fech!H8=0,0,RES_hh_fech!H8/RES_summary!H$19)</f>
        <v>185.96078423834024</v>
      </c>
      <c r="I8" s="72">
        <f>IF(RES_hh_fech!I8=0,0,RES_hh_fech!I8/RES_summary!I$19)</f>
        <v>180.31546574961001</v>
      </c>
      <c r="J8" s="72">
        <f>IF(RES_hh_fech!J8=0,0,RES_hh_fech!J8/RES_summary!J$19)</f>
        <v>184.71038994820498</v>
      </c>
      <c r="K8" s="72">
        <f>IF(RES_hh_fech!K8=0,0,RES_hh_fech!K8/RES_summary!K$19)</f>
        <v>170.06041850618485</v>
      </c>
      <c r="L8" s="72">
        <f>IF(RES_hh_fech!L8=0,0,RES_hh_fech!L8/RES_summary!L$19)</f>
        <v>189.41184816641339</v>
      </c>
      <c r="M8" s="72">
        <f>IF(RES_hh_fech!M8=0,0,RES_hh_fech!M8/RES_summary!M$19)</f>
        <v>171.68666259541939</v>
      </c>
      <c r="N8" s="72">
        <f>IF(RES_hh_fech!N8=0,0,RES_hh_fech!N8/RES_summary!N$19)</f>
        <v>149.92266371317143</v>
      </c>
      <c r="O8" s="72">
        <f>IF(RES_hh_fech!O8=0,0,RES_hh_fech!O8/RES_summary!O$19)</f>
        <v>155.23174904154635</v>
      </c>
      <c r="P8" s="72">
        <f>IF(RES_hh_fech!P8=0,0,RES_hh_fech!P8/RES_summary!P$19)</f>
        <v>135.71205650093327</v>
      </c>
      <c r="Q8" s="72">
        <f>IF(RES_hh_fech!Q8=0,0,RES_hh_fech!Q8/RES_summary!Q$19)</f>
        <v>143.57274218012296</v>
      </c>
      <c r="R8" s="72">
        <f>IF(RES_hh_fech!R8=0,0,RES_hh_fech!R8/RES_summary!R$19)</f>
        <v>140.89815418760713</v>
      </c>
      <c r="S8" s="72">
        <f>IF(RES_hh_fech!S8=0,0,RES_hh_fech!S8/RES_summary!S$19)</f>
        <v>146.93879396375362</v>
      </c>
      <c r="T8" s="72">
        <f>IF(RES_hh_fech!T8=0,0,RES_hh_fech!T8/RES_summary!T$19)</f>
        <v>124.53746132359105</v>
      </c>
      <c r="U8" s="72">
        <f>IF(RES_hh_fech!U8=0,0,RES_hh_fech!U8/RES_summary!U$19)</f>
        <v>116.77414341143245</v>
      </c>
      <c r="V8" s="72">
        <f>IF(RES_hh_fech!V8=0,0,RES_hh_fech!V8/RES_summary!V$19)</f>
        <v>121.02915670974023</v>
      </c>
      <c r="W8" s="72">
        <f>IF(RES_hh_fech!W8=0,0,RES_hh_fech!W8/RES_summary!W$19)</f>
        <v>114.2029253736722</v>
      </c>
      <c r="X8" s="72">
        <f>IF(RES_hh_fech!X8=0,0,RES_hh_fech!X8/RES_summary!X$19)</f>
        <v>104.8634739633535</v>
      </c>
      <c r="Y8" s="72">
        <f>IF(RES_hh_fech!Y8=0,0,RES_hh_fech!Y8/RES_summary!Y$19)</f>
        <v>102.99153666545176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210.60424501111137</v>
      </c>
      <c r="C9" s="72">
        <f>IF(RES_hh_fech!C9=0,0,RES_hh_fech!C9/RES_summary!C$19)</f>
        <v>226.97900685340667</v>
      </c>
      <c r="D9" s="72">
        <f>IF(RES_hh_fech!D9=0,0,RES_hh_fech!D9/RES_summary!D$19)</f>
        <v>209.18177588482538</v>
      </c>
      <c r="E9" s="72">
        <f>IF(RES_hh_fech!E9=0,0,RES_hh_fech!E9/RES_summary!E$19)</f>
        <v>212.75126485567861</v>
      </c>
      <c r="F9" s="72">
        <f>IF(RES_hh_fech!F9=0,0,RES_hh_fech!F9/RES_summary!F$19)</f>
        <v>223.48011110973982</v>
      </c>
      <c r="G9" s="72">
        <f>IF(RES_hh_fech!G9=0,0,RES_hh_fech!G9/RES_summary!G$19)</f>
        <v>210.47412676788207</v>
      </c>
      <c r="H9" s="72">
        <f>IF(RES_hh_fech!H9=0,0,RES_hh_fech!H9/RES_summary!H$19)</f>
        <v>203.29673380850613</v>
      </c>
      <c r="I9" s="72">
        <f>IF(RES_hh_fech!I9=0,0,RES_hh_fech!I9/RES_summary!I$19)</f>
        <v>175.21977996620089</v>
      </c>
      <c r="J9" s="72">
        <f>IF(RES_hh_fech!J9=0,0,RES_hh_fech!J9/RES_summary!J$19)</f>
        <v>177.49030247879077</v>
      </c>
      <c r="K9" s="72">
        <f>IF(RES_hh_fech!K9=0,0,RES_hh_fech!K9/RES_summary!K$19)</f>
        <v>183.73596051940174</v>
      </c>
      <c r="L9" s="72">
        <f>IF(RES_hh_fech!L9=0,0,RES_hh_fech!L9/RES_summary!L$19)</f>
        <v>176.96815875121339</v>
      </c>
      <c r="M9" s="72">
        <f>IF(RES_hh_fech!M9=0,0,RES_hh_fech!M9/RES_summary!M$19)</f>
        <v>129.99661864610161</v>
      </c>
      <c r="N9" s="72">
        <f>IF(RES_hh_fech!N9=0,0,RES_hh_fech!N9/RES_summary!N$19)</f>
        <v>142.83785171013264</v>
      </c>
      <c r="O9" s="72">
        <f>IF(RES_hh_fech!O9=0,0,RES_hh_fech!O9/RES_summary!O$19)</f>
        <v>138.9960861352256</v>
      </c>
      <c r="P9" s="72">
        <f>IF(RES_hh_fech!P9=0,0,RES_hh_fech!P9/RES_summary!P$19)</f>
        <v>131.6389726502741</v>
      </c>
      <c r="Q9" s="72">
        <f>IF(RES_hh_fech!Q9=0,0,RES_hh_fech!Q9/RES_summary!Q$19)</f>
        <v>133.48694467009173</v>
      </c>
      <c r="R9" s="72">
        <f>IF(RES_hh_fech!R9=0,0,RES_hh_fech!R9/RES_summary!R$19)</f>
        <v>144.4934575823892</v>
      </c>
      <c r="S9" s="72">
        <f>IF(RES_hh_fech!S9=0,0,RES_hh_fech!S9/RES_summary!S$19)</f>
        <v>133.25982679307052</v>
      </c>
      <c r="T9" s="72">
        <f>IF(RES_hh_fech!T9=0,0,RES_hh_fech!T9/RES_summary!T$19)</f>
        <v>142.01175927642495</v>
      </c>
      <c r="U9" s="72">
        <f>IF(RES_hh_fech!U9=0,0,RES_hh_fech!U9/RES_summary!U$19)</f>
        <v>102.94005316804009</v>
      </c>
      <c r="V9" s="72">
        <f>IF(RES_hh_fech!V9=0,0,RES_hh_fech!V9/RES_summary!V$19)</f>
        <v>104.17961696025804</v>
      </c>
      <c r="W9" s="72">
        <f>IF(RES_hh_fech!W9=0,0,RES_hh_fech!W9/RES_summary!W$19)</f>
        <v>96.768012404911772</v>
      </c>
      <c r="X9" s="72">
        <f>IF(RES_hh_fech!X9=0,0,RES_hh_fech!X9/RES_summary!X$19)</f>
        <v>105.48494365153985</v>
      </c>
      <c r="Y9" s="72">
        <f>IF(RES_hh_fech!Y9=0,0,RES_hh_fech!Y9/RES_summary!Y$19)</f>
        <v>112.27501244104835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X10" s="72">
        <f>IF(RES_hh_fech!X10=0,0,RES_hh_fech!X10/RES_summary!X$19)</f>
        <v>0</v>
      </c>
      <c r="Y10" s="72">
        <f>IF(RES_hh_fech!Y10=0,0,RES_hh_fech!Y10/RES_summary!Y$19)</f>
        <v>0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0</v>
      </c>
      <c r="C11" s="72">
        <f>IF(RES_hh_fech!C11=0,0,RES_hh_fech!C11/RES_summary!C$19)</f>
        <v>0</v>
      </c>
      <c r="D11" s="72">
        <f>IF(RES_hh_fech!D11=0,0,RES_hh_fech!D11/RES_summary!D$19)</f>
        <v>0</v>
      </c>
      <c r="E11" s="72">
        <f>IF(RES_hh_fech!E11=0,0,RES_hh_fech!E11/RES_summary!E$19)</f>
        <v>0</v>
      </c>
      <c r="F11" s="72">
        <f>IF(RES_hh_fech!F11=0,0,RES_hh_fech!F11/RES_summary!F$19)</f>
        <v>0</v>
      </c>
      <c r="G11" s="72">
        <f>IF(RES_hh_fech!G11=0,0,RES_hh_fech!G11/RES_summary!G$19)</f>
        <v>0</v>
      </c>
      <c r="H11" s="72">
        <f>IF(RES_hh_fech!H11=0,0,RES_hh_fech!H11/RES_summary!H$19)</f>
        <v>0</v>
      </c>
      <c r="I11" s="72">
        <f>IF(RES_hh_fech!I11=0,0,RES_hh_fech!I11/RES_summary!I$19)</f>
        <v>0</v>
      </c>
      <c r="J11" s="72">
        <f>IF(RES_hh_fech!J11=0,0,RES_hh_fech!J11/RES_summary!J$19)</f>
        <v>0</v>
      </c>
      <c r="K11" s="72">
        <f>IF(RES_hh_fech!K11=0,0,RES_hh_fech!K11/RES_summary!K$19)</f>
        <v>0</v>
      </c>
      <c r="L11" s="72">
        <f>IF(RES_hh_fech!L11=0,0,RES_hh_fech!L11/RES_summary!L$19)</f>
        <v>0</v>
      </c>
      <c r="M11" s="72">
        <f>IF(RES_hh_fech!M11=0,0,RES_hh_fech!M11/RES_summary!M$19)</f>
        <v>0</v>
      </c>
      <c r="N11" s="72">
        <f>IF(RES_hh_fech!N11=0,0,RES_hh_fech!N11/RES_summary!N$19)</f>
        <v>0</v>
      </c>
      <c r="O11" s="72">
        <f>IF(RES_hh_fech!O11=0,0,RES_hh_fech!O11/RES_summary!O$19)</f>
        <v>0</v>
      </c>
      <c r="P11" s="72">
        <f>IF(RES_hh_fech!P11=0,0,RES_hh_fech!P11/RES_summary!P$19)</f>
        <v>0</v>
      </c>
      <c r="Q11" s="72">
        <f>IF(RES_hh_fech!Q11=0,0,RES_hh_fech!Q11/RES_summary!Q$19)</f>
        <v>0</v>
      </c>
      <c r="R11" s="72">
        <f>IF(RES_hh_fech!R11=0,0,RES_hh_fech!R11/RES_summary!R$19)</f>
        <v>0</v>
      </c>
      <c r="S11" s="72">
        <f>IF(RES_hh_fech!S11=0,0,RES_hh_fech!S11/RES_summary!S$19)</f>
        <v>0</v>
      </c>
      <c r="T11" s="72">
        <f>IF(RES_hh_fech!T11=0,0,RES_hh_fech!T11/RES_summary!T$19)</f>
        <v>0</v>
      </c>
      <c r="U11" s="72">
        <f>IF(RES_hh_fech!U11=0,0,RES_hh_fech!U11/RES_summary!U$19)</f>
        <v>0</v>
      </c>
      <c r="V11" s="72">
        <f>IF(RES_hh_fech!V11=0,0,RES_hh_fech!V11/RES_summary!V$19)</f>
        <v>0</v>
      </c>
      <c r="W11" s="72">
        <f>IF(RES_hh_fech!W11=0,0,RES_hh_fech!W11/RES_summary!W$19)</f>
        <v>0</v>
      </c>
      <c r="X11" s="72">
        <f>IF(RES_hh_fech!X11=0,0,RES_hh_fech!X11/RES_summary!X$19)</f>
        <v>0</v>
      </c>
      <c r="Y11" s="72">
        <f>IF(RES_hh_fech!Y11=0,0,RES_hh_fech!Y11/RES_summary!Y$19)</f>
        <v>0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60.612368078917946</v>
      </c>
      <c r="C12" s="72">
        <f>IF(RES_hh_fech!C12=0,0,RES_hh_fech!C12/RES_summary!C$19)</f>
        <v>66.949717689293948</v>
      </c>
      <c r="D12" s="72">
        <f>IF(RES_hh_fech!D12=0,0,RES_hh_fech!D12/RES_summary!D$19)</f>
        <v>58.586703492580327</v>
      </c>
      <c r="E12" s="72">
        <f>IF(RES_hh_fech!E12=0,0,RES_hh_fech!E12/RES_summary!E$19)</f>
        <v>67.455032379619539</v>
      </c>
      <c r="F12" s="72">
        <f>IF(RES_hh_fech!F12=0,0,RES_hh_fech!F12/RES_summary!F$19)</f>
        <v>62.089986823736254</v>
      </c>
      <c r="G12" s="72">
        <f>IF(RES_hh_fech!G12=0,0,RES_hh_fech!G12/RES_summary!G$19)</f>
        <v>58.399514520158327</v>
      </c>
      <c r="H12" s="72">
        <f>IF(RES_hh_fech!H12=0,0,RES_hh_fech!H12/RES_summary!H$19)</f>
        <v>50.807260987917374</v>
      </c>
      <c r="I12" s="72">
        <f>IF(RES_hh_fech!I12=0,0,RES_hh_fech!I12/RES_summary!I$19)</f>
        <v>43.732311320926357</v>
      </c>
      <c r="J12" s="72">
        <f>IF(RES_hh_fech!J12=0,0,RES_hh_fech!J12/RES_summary!J$19)</f>
        <v>48.340201111132266</v>
      </c>
      <c r="K12" s="72">
        <f>IF(RES_hh_fech!K12=0,0,RES_hh_fech!K12/RES_summary!K$19)</f>
        <v>47.364821304049258</v>
      </c>
      <c r="L12" s="72">
        <f>IF(RES_hh_fech!L12=0,0,RES_hh_fech!L12/RES_summary!L$19)</f>
        <v>43.378787428913427</v>
      </c>
      <c r="M12" s="72">
        <f>IF(RES_hh_fech!M12=0,0,RES_hh_fech!M12/RES_summary!M$19)</f>
        <v>39.38458831171446</v>
      </c>
      <c r="N12" s="72">
        <f>IF(RES_hh_fech!N12=0,0,RES_hh_fech!N12/RES_summary!N$19)</f>
        <v>38.107435268422272</v>
      </c>
      <c r="O12" s="72">
        <f>IF(RES_hh_fech!O12=0,0,RES_hh_fech!O12/RES_summary!O$19)</f>
        <v>33.936798649582599</v>
      </c>
      <c r="P12" s="72">
        <f>IF(RES_hh_fech!P12=0,0,RES_hh_fech!P12/RES_summary!P$19)</f>
        <v>32.569669615081935</v>
      </c>
      <c r="Q12" s="72">
        <f>IF(RES_hh_fech!Q12=0,0,RES_hh_fech!Q12/RES_summary!Q$19)</f>
        <v>33.69572414115018</v>
      </c>
      <c r="R12" s="72">
        <f>IF(RES_hh_fech!R12=0,0,RES_hh_fech!R12/RES_summary!R$19)</f>
        <v>32.303555639927481</v>
      </c>
      <c r="S12" s="72">
        <f>IF(RES_hh_fech!S12=0,0,RES_hh_fech!S12/RES_summary!S$19)</f>
        <v>31.368766343823509</v>
      </c>
      <c r="T12" s="72">
        <f>IF(RES_hh_fech!T12=0,0,RES_hh_fech!T12/RES_summary!T$19)</f>
        <v>30.017489733181339</v>
      </c>
      <c r="U12" s="72">
        <f>IF(RES_hh_fech!U12=0,0,RES_hh_fech!U12/RES_summary!U$19)</f>
        <v>28.388405559680734</v>
      </c>
      <c r="V12" s="72">
        <f>IF(RES_hh_fech!V12=0,0,RES_hh_fech!V12/RES_summary!V$19)</f>
        <v>27.671134535773493</v>
      </c>
      <c r="W12" s="72">
        <f>IF(RES_hh_fech!W12=0,0,RES_hh_fech!W12/RES_summary!W$19)</f>
        <v>26.834736817126124</v>
      </c>
      <c r="X12" s="72">
        <f>IF(RES_hh_fech!X12=0,0,RES_hh_fech!X12/RES_summary!X$19)</f>
        <v>25.885742013801483</v>
      </c>
      <c r="Y12" s="72">
        <f>IF(RES_hh_fech!Y12=0,0,RES_hh_fech!Y12/RES_summary!Y$19)</f>
        <v>26.175265678687435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142.05041801955667</v>
      </c>
      <c r="C13" s="74">
        <f>IF(RES_hh_fech!C13=0,0,RES_hh_fech!C13/RES_summary!C$19)</f>
        <v>152.30684784892395</v>
      </c>
      <c r="D13" s="74">
        <f>IF(RES_hh_fech!D13=0,0,RES_hh_fech!D13/RES_summary!D$19)</f>
        <v>142.57786251875186</v>
      </c>
      <c r="E13" s="74">
        <f>IF(RES_hh_fech!E13=0,0,RES_hh_fech!E13/RES_summary!E$19)</f>
        <v>142.92052986944827</v>
      </c>
      <c r="F13" s="74">
        <f>IF(RES_hh_fech!F13=0,0,RES_hh_fech!F13/RES_summary!F$19)</f>
        <v>158.73785125192691</v>
      </c>
      <c r="G13" s="74">
        <f>IF(RES_hh_fech!G13=0,0,RES_hh_fech!G13/RES_summary!G$19)</f>
        <v>165.24821652295049</v>
      </c>
      <c r="H13" s="74">
        <f>IF(RES_hh_fech!H13=0,0,RES_hh_fech!H13/RES_summary!H$19)</f>
        <v>143.88226498010252</v>
      </c>
      <c r="I13" s="74">
        <f>IF(RES_hh_fech!I13=0,0,RES_hh_fech!I13/RES_summary!I$19)</f>
        <v>157.06679155381929</v>
      </c>
      <c r="J13" s="74">
        <f>IF(RES_hh_fech!J13=0,0,RES_hh_fech!J13/RES_summary!J$19)</f>
        <v>63.775036562561489</v>
      </c>
      <c r="K13" s="74">
        <f>IF(RES_hh_fech!K13=0,0,RES_hh_fech!K13/RES_summary!K$19)</f>
        <v>209.31482907855005</v>
      </c>
      <c r="L13" s="74">
        <f>IF(RES_hh_fech!L13=0,0,RES_hh_fech!L13/RES_summary!L$19)</f>
        <v>112.3490362548466</v>
      </c>
      <c r="M13" s="74">
        <f>IF(RES_hh_fech!M13=0,0,RES_hh_fech!M13/RES_summary!M$19)</f>
        <v>84.542689488314437</v>
      </c>
      <c r="N13" s="74">
        <f>IF(RES_hh_fech!N13=0,0,RES_hh_fech!N13/RES_summary!N$19)</f>
        <v>111.38305531931346</v>
      </c>
      <c r="O13" s="74">
        <f>IF(RES_hh_fech!O13=0,0,RES_hh_fech!O13/RES_summary!O$19)</f>
        <v>130.38311287454334</v>
      </c>
      <c r="P13" s="74">
        <f>IF(RES_hh_fech!P13=0,0,RES_hh_fech!P13/RES_summary!P$19)</f>
        <v>115.04314661576421</v>
      </c>
      <c r="Q13" s="74">
        <f>IF(RES_hh_fech!Q13=0,0,RES_hh_fech!Q13/RES_summary!Q$19)</f>
        <v>149.58210830615747</v>
      </c>
      <c r="R13" s="74">
        <f>IF(RES_hh_fech!R13=0,0,RES_hh_fech!R13/RES_summary!R$19)</f>
        <v>137.93243322898144</v>
      </c>
      <c r="S13" s="74">
        <f>IF(RES_hh_fech!S13=0,0,RES_hh_fech!S13/RES_summary!S$19)</f>
        <v>158.36110176956012</v>
      </c>
      <c r="T13" s="74">
        <f>IF(RES_hh_fech!T13=0,0,RES_hh_fech!T13/RES_summary!T$19)</f>
        <v>99.538951734214393</v>
      </c>
      <c r="U13" s="74">
        <f>IF(RES_hh_fech!U13=0,0,RES_hh_fech!U13/RES_summary!U$19)</f>
        <v>73.714143451917622</v>
      </c>
      <c r="V13" s="74">
        <f>IF(RES_hh_fech!V13=0,0,RES_hh_fech!V13/RES_summary!V$19)</f>
        <v>121.89577204110959</v>
      </c>
      <c r="W13" s="74">
        <f>IF(RES_hh_fech!W13=0,0,RES_hh_fech!W13/RES_summary!W$19)</f>
        <v>98.221299104684505</v>
      </c>
      <c r="X13" s="74">
        <f>IF(RES_hh_fech!X13=0,0,RES_hh_fech!X13/RES_summary!X$19)</f>
        <v>99.212815760035625</v>
      </c>
      <c r="Y13" s="74">
        <f>IF(RES_hh_fech!Y13=0,0,RES_hh_fech!Y13/RES_summary!Y$19)</f>
        <v>93.299338361952536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2.3764417364463859</v>
      </c>
      <c r="C14" s="76">
        <f>IF(RES_hh_fech!C14=0,0,RES_hh_fech!C14/RES_summary!C$19)</f>
        <v>2.5225807562037863</v>
      </c>
      <c r="D14" s="76">
        <f>IF(RES_hh_fech!D14=0,0,RES_hh_fech!D14/RES_summary!D$19)</f>
        <v>2.3492218053960667</v>
      </c>
      <c r="E14" s="76">
        <f>IF(RES_hh_fech!E14=0,0,RES_hh_fech!E14/RES_summary!E$19)</f>
        <v>2.3428838343337195</v>
      </c>
      <c r="F14" s="76">
        <f>IF(RES_hh_fech!F14=0,0,RES_hh_fech!F14/RES_summary!F$19)</f>
        <v>2.5414860550208775</v>
      </c>
      <c r="G14" s="76">
        <f>IF(RES_hh_fech!G14=0,0,RES_hh_fech!G14/RES_summary!G$19)</f>
        <v>2.4334213083448848</v>
      </c>
      <c r="H14" s="76">
        <f>IF(RES_hh_fech!H14=0,0,RES_hh_fech!H14/RES_summary!H$19)</f>
        <v>2.2435826563548402</v>
      </c>
      <c r="I14" s="76">
        <f>IF(RES_hh_fech!I14=0,0,RES_hh_fech!I14/RES_summary!I$19)</f>
        <v>2.1873827613659302</v>
      </c>
      <c r="J14" s="76">
        <f>IF(RES_hh_fech!J14=0,0,RES_hh_fech!J14/RES_summary!J$19)</f>
        <v>2.2275361556193878</v>
      </c>
      <c r="K14" s="76">
        <f>IF(RES_hh_fech!K14=0,0,RES_hh_fech!K14/RES_summary!K$19)</f>
        <v>2.1481085812146303</v>
      </c>
      <c r="L14" s="76">
        <f>IF(RES_hh_fech!L14=0,0,RES_hh_fech!L14/RES_summary!L$19)</f>
        <v>2.1375220270518671</v>
      </c>
      <c r="M14" s="76">
        <f>IF(RES_hh_fech!M14=0,0,RES_hh_fech!M14/RES_summary!M$19)</f>
        <v>1.9443898820511738</v>
      </c>
      <c r="N14" s="76">
        <f>IF(RES_hh_fech!N14=0,0,RES_hh_fech!N14/RES_summary!N$19)</f>
        <v>1.8663596090611467</v>
      </c>
      <c r="O14" s="76">
        <f>IF(RES_hh_fech!O14=0,0,RES_hh_fech!O14/RES_summary!O$19)</f>
        <v>1.876867261057241</v>
      </c>
      <c r="P14" s="76">
        <f>IF(RES_hh_fech!P14=0,0,RES_hh_fech!P14/RES_summary!P$19)</f>
        <v>1.6417000374768709</v>
      </c>
      <c r="Q14" s="76">
        <f>IF(RES_hh_fech!Q14=0,0,RES_hh_fech!Q14/RES_summary!Q$19)</f>
        <v>1.7916555528508431</v>
      </c>
      <c r="R14" s="76">
        <f>IF(RES_hh_fech!R14=0,0,RES_hh_fech!R14/RES_summary!R$19)</f>
        <v>1.8108387471602125</v>
      </c>
      <c r="S14" s="76">
        <f>IF(RES_hh_fech!S14=0,0,RES_hh_fech!S14/RES_summary!S$19)</f>
        <v>1.8345863249746974</v>
      </c>
      <c r="T14" s="76">
        <f>IF(RES_hh_fech!T14=0,0,RES_hh_fech!T14/RES_summary!T$19)</f>
        <v>1.6713703832291715</v>
      </c>
      <c r="U14" s="76">
        <f>IF(RES_hh_fech!U14=0,0,RES_hh_fech!U14/RES_summary!U$19)</f>
        <v>1.5377092700811834</v>
      </c>
      <c r="V14" s="76">
        <f>IF(RES_hh_fech!V14=0,0,RES_hh_fech!V14/RES_summary!V$19)</f>
        <v>1.6509211477650811</v>
      </c>
      <c r="W14" s="76">
        <f>IF(RES_hh_fech!W14=0,0,RES_hh_fech!W14/RES_summary!W$19)</f>
        <v>1.5703646748684601</v>
      </c>
      <c r="X14" s="76">
        <f>IF(RES_hh_fech!X14=0,0,RES_hh_fech!X14/RES_summary!X$19)</f>
        <v>1.4647321220280489</v>
      </c>
      <c r="Y14" s="76">
        <f>IF(RES_hh_fech!Y14=0,0,RES_hh_fech!Y14/RES_summary!Y$19)</f>
        <v>1.4429330591514147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0.31672065287637863</v>
      </c>
      <c r="C15" s="69">
        <f>IF(RES_hh_fech!C15=0,0,RES_hh_fech!C15/RES_summary!C$19)</f>
        <v>0.32356750965295589</v>
      </c>
      <c r="D15" s="69">
        <f>IF(RES_hh_fech!D15=0,0,RES_hh_fech!D15/RES_summary!D$19)</f>
        <v>0.35098518284191244</v>
      </c>
      <c r="E15" s="69">
        <f>IF(RES_hh_fech!E15=0,0,RES_hh_fech!E15/RES_summary!E$19)</f>
        <v>0.75979647672826467</v>
      </c>
      <c r="F15" s="69">
        <f>IF(RES_hh_fech!F15=0,0,RES_hh_fech!F15/RES_summary!F$19)</f>
        <v>0.29994221505937502</v>
      </c>
      <c r="G15" s="69">
        <f>IF(RES_hh_fech!G15=0,0,RES_hh_fech!G15/RES_summary!G$19)</f>
        <v>0.35309597904730478</v>
      </c>
      <c r="H15" s="69">
        <f>IF(RES_hh_fech!H15=0,0,RES_hh_fech!H15/RES_summary!H$19)</f>
        <v>0.60855726823051715</v>
      </c>
      <c r="I15" s="69">
        <f>IF(RES_hh_fech!I15=0,0,RES_hh_fech!I15/RES_summary!I$19)</f>
        <v>0.34266619973394385</v>
      </c>
      <c r="J15" s="69">
        <f>IF(RES_hh_fech!J15=0,0,RES_hh_fech!J15/RES_summary!J$19)</f>
        <v>0.34355951489115322</v>
      </c>
      <c r="K15" s="69">
        <f>IF(RES_hh_fech!K15=0,0,RES_hh_fech!K15/RES_summary!K$19)</f>
        <v>0.36191389071535263</v>
      </c>
      <c r="L15" s="69">
        <f>IF(RES_hh_fech!L15=0,0,RES_hh_fech!L15/RES_summary!L$19)</f>
        <v>0.47446408396407119</v>
      </c>
      <c r="M15" s="69">
        <f>IF(RES_hh_fech!M15=0,0,RES_hh_fech!M15/RES_summary!M$19)</f>
        <v>0.50742908680012233</v>
      </c>
      <c r="N15" s="69">
        <f>IF(RES_hh_fech!N15=0,0,RES_hh_fech!N15/RES_summary!N$19)</f>
        <v>0.54464636809851019</v>
      </c>
      <c r="O15" s="69">
        <f>IF(RES_hh_fech!O15=0,0,RES_hh_fech!O15/RES_summary!O$19)</f>
        <v>0.58924193591556839</v>
      </c>
      <c r="P15" s="69">
        <f>IF(RES_hh_fech!P15=0,0,RES_hh_fech!P15/RES_summary!P$19)</f>
        <v>0.59927199290361111</v>
      </c>
      <c r="Q15" s="69">
        <f>IF(RES_hh_fech!Q15=0,0,RES_hh_fech!Q15/RES_summary!Q$19)</f>
        <v>0.64848632637760661</v>
      </c>
      <c r="R15" s="69">
        <f>IF(RES_hh_fech!R15=0,0,RES_hh_fech!R15/RES_summary!R$19)</f>
        <v>0.63278169588664002</v>
      </c>
      <c r="S15" s="69">
        <f>IF(RES_hh_fech!S15=0,0,RES_hh_fech!S15/RES_summary!S$19)</f>
        <v>0.54884591745491795</v>
      </c>
      <c r="T15" s="69">
        <f>IF(RES_hh_fech!T15=0,0,RES_hh_fech!T15/RES_summary!T$19)</f>
        <v>0.63714908869418374</v>
      </c>
      <c r="U15" s="69">
        <f>IF(RES_hh_fech!U15=0,0,RES_hh_fech!U15/RES_summary!U$19)</f>
        <v>0.68533819418329034</v>
      </c>
      <c r="V15" s="69">
        <f>IF(RES_hh_fech!V15=0,0,RES_hh_fech!V15/RES_summary!V$19)</f>
        <v>0.72199106821939463</v>
      </c>
      <c r="W15" s="69">
        <f>IF(RES_hh_fech!W15=0,0,RES_hh_fech!W15/RES_summary!W$19)</f>
        <v>0.73006966151889352</v>
      </c>
      <c r="X15" s="69">
        <f>IF(RES_hh_fech!X15=0,0,RES_hh_fech!X15/RES_summary!X$19)</f>
        <v>0.70108921070077912</v>
      </c>
      <c r="Y15" s="69">
        <f>IF(RES_hh_fech!Y15=0,0,RES_hh_fech!Y15/RES_summary!Y$19)</f>
        <v>0.73108538811461898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0.31672065287637863</v>
      </c>
      <c r="C16" s="72">
        <f>IF(RES_hh_fech!C16=0,0,RES_hh_fech!C16/RES_summary!C$19)</f>
        <v>0.32356750965295589</v>
      </c>
      <c r="D16" s="72">
        <f>IF(RES_hh_fech!D16=0,0,RES_hh_fech!D16/RES_summary!D$19)</f>
        <v>0.35098518284191244</v>
      </c>
      <c r="E16" s="72">
        <f>IF(RES_hh_fech!E16=0,0,RES_hh_fech!E16/RES_summary!E$19)</f>
        <v>0.75979647672826467</v>
      </c>
      <c r="F16" s="72">
        <f>IF(RES_hh_fech!F16=0,0,RES_hh_fech!F16/RES_summary!F$19)</f>
        <v>0.29994221505937502</v>
      </c>
      <c r="G16" s="72">
        <f>IF(RES_hh_fech!G16=0,0,RES_hh_fech!G16/RES_summary!G$19)</f>
        <v>0.35309597904730478</v>
      </c>
      <c r="H16" s="72">
        <f>IF(RES_hh_fech!H16=0,0,RES_hh_fech!H16/RES_summary!H$19)</f>
        <v>0.60855726823051715</v>
      </c>
      <c r="I16" s="72">
        <f>IF(RES_hh_fech!I16=0,0,RES_hh_fech!I16/RES_summary!I$19)</f>
        <v>0.34266619973394385</v>
      </c>
      <c r="J16" s="72">
        <f>IF(RES_hh_fech!J16=0,0,RES_hh_fech!J16/RES_summary!J$19)</f>
        <v>0.34355951489115322</v>
      </c>
      <c r="K16" s="72">
        <f>IF(RES_hh_fech!K16=0,0,RES_hh_fech!K16/RES_summary!K$19)</f>
        <v>0.36191389071535263</v>
      </c>
      <c r="L16" s="72">
        <f>IF(RES_hh_fech!L16=0,0,RES_hh_fech!L16/RES_summary!L$19)</f>
        <v>0.47446408396407119</v>
      </c>
      <c r="M16" s="72">
        <f>IF(RES_hh_fech!M16=0,0,RES_hh_fech!M16/RES_summary!M$19)</f>
        <v>0.50742908680012233</v>
      </c>
      <c r="N16" s="72">
        <f>IF(RES_hh_fech!N16=0,0,RES_hh_fech!N16/RES_summary!N$19)</f>
        <v>0.54464636809851019</v>
      </c>
      <c r="O16" s="72">
        <f>IF(RES_hh_fech!O16=0,0,RES_hh_fech!O16/RES_summary!O$19)</f>
        <v>0.58924193591556839</v>
      </c>
      <c r="P16" s="72">
        <f>IF(RES_hh_fech!P16=0,0,RES_hh_fech!P16/RES_summary!P$19)</f>
        <v>0.59927199290361111</v>
      </c>
      <c r="Q16" s="72">
        <f>IF(RES_hh_fech!Q16=0,0,RES_hh_fech!Q16/RES_summary!Q$19)</f>
        <v>0.64848632637760661</v>
      </c>
      <c r="R16" s="72">
        <f>IF(RES_hh_fech!R16=0,0,RES_hh_fech!R16/RES_summary!R$19)</f>
        <v>0.63278169588664002</v>
      </c>
      <c r="S16" s="72">
        <f>IF(RES_hh_fech!S16=0,0,RES_hh_fech!S16/RES_summary!S$19)</f>
        <v>0.54884591745491795</v>
      </c>
      <c r="T16" s="72">
        <f>IF(RES_hh_fech!T16=0,0,RES_hh_fech!T16/RES_summary!T$19)</f>
        <v>0.63714908869418374</v>
      </c>
      <c r="U16" s="72">
        <f>IF(RES_hh_fech!U16=0,0,RES_hh_fech!U16/RES_summary!U$19)</f>
        <v>0.68533819418329034</v>
      </c>
      <c r="V16" s="72">
        <f>IF(RES_hh_fech!V16=0,0,RES_hh_fech!V16/RES_summary!V$19)</f>
        <v>0.72199106821939463</v>
      </c>
      <c r="W16" s="72">
        <f>IF(RES_hh_fech!W16=0,0,RES_hh_fech!W16/RES_summary!W$19)</f>
        <v>0.73006966151889352</v>
      </c>
      <c r="X16" s="72">
        <f>IF(RES_hh_fech!X16=0,0,RES_hh_fech!X16/RES_summary!X$19)</f>
        <v>0.70108921070077912</v>
      </c>
      <c r="Y16" s="72">
        <f>IF(RES_hh_fech!Y16=0,0,RES_hh_fech!Y16/RES_summary!Y$19)</f>
        <v>0.73108538811461898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14.496376090616938</v>
      </c>
      <c r="C17" s="69">
        <f>IF(RES_hh_fech!C17=0,0,RES_hh_fech!C17/RES_summary!C$19)</f>
        <v>13.896229400025669</v>
      </c>
      <c r="D17" s="69">
        <f>IF(RES_hh_fech!D17=0,0,RES_hh_fech!D17/RES_summary!D$19)</f>
        <v>14.08430271185679</v>
      </c>
      <c r="E17" s="69">
        <f>IF(RES_hh_fech!E17=0,0,RES_hh_fech!E17/RES_summary!E$19)</f>
        <v>13.899593860020738</v>
      </c>
      <c r="F17" s="69">
        <f>IF(RES_hh_fech!F17=0,0,RES_hh_fech!F17/RES_summary!F$19)</f>
        <v>13.752016248348129</v>
      </c>
      <c r="G17" s="69">
        <f>IF(RES_hh_fech!G17=0,0,RES_hh_fech!G17/RES_summary!G$19)</f>
        <v>13.232001276820665</v>
      </c>
      <c r="H17" s="69">
        <f>IF(RES_hh_fech!H17=0,0,RES_hh_fech!H17/RES_summary!H$19)</f>
        <v>12.803448290117297</v>
      </c>
      <c r="I17" s="69">
        <f>IF(RES_hh_fech!I17=0,0,RES_hh_fech!I17/RES_summary!I$19)</f>
        <v>12.524204449702362</v>
      </c>
      <c r="J17" s="69">
        <f>IF(RES_hh_fech!J17=0,0,RES_hh_fech!J17/RES_summary!J$19)</f>
        <v>12.49398898396363</v>
      </c>
      <c r="K17" s="69">
        <f>IF(RES_hh_fech!K17=0,0,RES_hh_fech!K17/RES_summary!K$19)</f>
        <v>11.142335107608965</v>
      </c>
      <c r="L17" s="69">
        <f>IF(RES_hh_fech!L17=0,0,RES_hh_fech!L17/RES_summary!L$19)</f>
        <v>12.095404679387533</v>
      </c>
      <c r="M17" s="69">
        <f>IF(RES_hh_fech!M17=0,0,RES_hh_fech!M17/RES_summary!M$19)</f>
        <v>12.985205131079381</v>
      </c>
      <c r="N17" s="69">
        <f>IF(RES_hh_fech!N17=0,0,RES_hh_fech!N17/RES_summary!N$19)</f>
        <v>11.220618478983399</v>
      </c>
      <c r="O17" s="69">
        <f>IF(RES_hh_fech!O17=0,0,RES_hh_fech!O17/RES_summary!O$19)</f>
        <v>12.686829609778577</v>
      </c>
      <c r="P17" s="69">
        <f>IF(RES_hh_fech!P17=0,0,RES_hh_fech!P17/RES_summary!P$19)</f>
        <v>14.012958388258276</v>
      </c>
      <c r="Q17" s="69">
        <f>IF(RES_hh_fech!Q17=0,0,RES_hh_fech!Q17/RES_summary!Q$19)</f>
        <v>11.150972263549468</v>
      </c>
      <c r="R17" s="69">
        <f>IF(RES_hh_fech!R17=0,0,RES_hh_fech!R17/RES_summary!R$19)</f>
        <v>10.660997773234811</v>
      </c>
      <c r="S17" s="69">
        <f>IF(RES_hh_fech!S17=0,0,RES_hh_fech!S17/RES_summary!S$19)</f>
        <v>9.354385461340506</v>
      </c>
      <c r="T17" s="69">
        <f>IF(RES_hh_fech!T17=0,0,RES_hh_fech!T17/RES_summary!T$19)</f>
        <v>10.289004410768433</v>
      </c>
      <c r="U17" s="69">
        <f>IF(RES_hh_fech!U17=0,0,RES_hh_fech!U17/RES_summary!U$19)</f>
        <v>11.789165612145673</v>
      </c>
      <c r="V17" s="69">
        <f>IF(RES_hh_fech!V17=0,0,RES_hh_fech!V17/RES_summary!V$19)</f>
        <v>9.0894820263688239</v>
      </c>
      <c r="W17" s="69">
        <f>IF(RES_hh_fech!W17=0,0,RES_hh_fech!W17/RES_summary!W$19)</f>
        <v>9.7459576243750679</v>
      </c>
      <c r="X17" s="69">
        <f>IF(RES_hh_fech!X17=0,0,RES_hh_fech!X17/RES_summary!X$19)</f>
        <v>9.1156121927587925</v>
      </c>
      <c r="Y17" s="69">
        <f>IF(RES_hh_fech!Y17=0,0,RES_hh_fech!Y17/RES_summary!Y$19)</f>
        <v>8.2324090476391589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X18" s="72">
        <f>IF(RES_hh_fech!X18=0,0,RES_hh_fech!X18/RES_summary!X$19)</f>
        <v>0</v>
      </c>
      <c r="Y18" s="72">
        <f>IF(RES_hh_fech!Y18=0,0,RES_hh_fech!Y18/RES_summary!Y$19)</f>
        <v>0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15.109982720541073</v>
      </c>
      <c r="C19" s="72">
        <f>IF(RES_hh_fech!C19=0,0,RES_hh_fech!C19/RES_summary!C$19)</f>
        <v>14.689607791437478</v>
      </c>
      <c r="D19" s="72">
        <f>IF(RES_hh_fech!D19=0,0,RES_hh_fech!D19/RES_summary!D$19)</f>
        <v>9.7941972874721834</v>
      </c>
      <c r="E19" s="72">
        <f>IF(RES_hh_fech!E19=0,0,RES_hh_fech!E19/RES_summary!E$19)</f>
        <v>5.5776494219890473</v>
      </c>
      <c r="F19" s="72">
        <f>IF(RES_hh_fech!F19=0,0,RES_hh_fech!F19/RES_summary!F$19)</f>
        <v>11.148862777836255</v>
      </c>
      <c r="G19" s="72">
        <f>IF(RES_hh_fech!G19=0,0,RES_hh_fech!G19/RES_summary!G$19)</f>
        <v>16.865759381099469</v>
      </c>
      <c r="H19" s="72">
        <f>IF(RES_hh_fech!H19=0,0,RES_hh_fech!H19/RES_summary!H$19)</f>
        <v>17.240744717949937</v>
      </c>
      <c r="I19" s="72">
        <f>IF(RES_hh_fech!I19=0,0,RES_hh_fech!I19/RES_summary!I$19)</f>
        <v>6.4671186189246441</v>
      </c>
      <c r="J19" s="72">
        <f>IF(RES_hh_fech!J19=0,0,RES_hh_fech!J19/RES_summary!J$19)</f>
        <v>6.4085614974769163</v>
      </c>
      <c r="K19" s="72">
        <f>IF(RES_hh_fech!K19=0,0,RES_hh_fech!K19/RES_summary!K$19)</f>
        <v>15.098724950771091</v>
      </c>
      <c r="L19" s="72">
        <f>IF(RES_hh_fech!L19=0,0,RES_hh_fech!L19/RES_summary!L$19)</f>
        <v>16.370786626791617</v>
      </c>
      <c r="M19" s="72">
        <f>IF(RES_hh_fech!M19=0,0,RES_hh_fech!M19/RES_summary!M$19)</f>
        <v>8.598460477514914</v>
      </c>
      <c r="N19" s="72">
        <f>IF(RES_hh_fech!N19=0,0,RES_hh_fech!N19/RES_summary!N$19)</f>
        <v>0</v>
      </c>
      <c r="O19" s="72">
        <f>IF(RES_hh_fech!O19=0,0,RES_hh_fech!O19/RES_summary!O$19)</f>
        <v>0</v>
      </c>
      <c r="P19" s="72">
        <f>IF(RES_hh_fech!P19=0,0,RES_hh_fech!P19/RES_summary!P$19)</f>
        <v>0</v>
      </c>
      <c r="Q19" s="72">
        <f>IF(RES_hh_fech!Q19=0,0,RES_hh_fech!Q19/RES_summary!Q$19)</f>
        <v>0</v>
      </c>
      <c r="R19" s="72">
        <f>IF(RES_hh_fech!R19=0,0,RES_hh_fech!R19/RES_summary!R$19)</f>
        <v>0</v>
      </c>
      <c r="S19" s="72">
        <f>IF(RES_hh_fech!S19=0,0,RES_hh_fech!S19/RES_summary!S$19)</f>
        <v>0</v>
      </c>
      <c r="T19" s="72">
        <f>IF(RES_hh_fech!T19=0,0,RES_hh_fech!T19/RES_summary!T$19)</f>
        <v>0</v>
      </c>
      <c r="U19" s="72">
        <f>IF(RES_hh_fech!U19=0,0,RES_hh_fech!U19/RES_summary!U$19)</f>
        <v>0</v>
      </c>
      <c r="V19" s="72">
        <f>IF(RES_hh_fech!V19=0,0,RES_hh_fech!V19/RES_summary!V$19)</f>
        <v>0</v>
      </c>
      <c r="W19" s="72">
        <f>IF(RES_hh_fech!W19=0,0,RES_hh_fech!W19/RES_summary!W$19)</f>
        <v>0</v>
      </c>
      <c r="X19" s="72">
        <f>IF(RES_hh_fech!X19=0,0,RES_hh_fech!X19/RES_summary!X$19)</f>
        <v>0</v>
      </c>
      <c r="Y19" s="72">
        <f>IF(RES_hh_fech!Y19=0,0,RES_hh_fech!Y19/RES_summary!Y$19)</f>
        <v>0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15.521968883895715</v>
      </c>
      <c r="C20" s="72">
        <f>IF(RES_hh_fech!C20=0,0,RES_hh_fech!C20/RES_summary!C$19)</f>
        <v>15.231280890464291</v>
      </c>
      <c r="D20" s="72">
        <f>IF(RES_hh_fech!D20=0,0,RES_hh_fech!D20/RES_summary!D$19)</f>
        <v>15.275347929071133</v>
      </c>
      <c r="E20" s="72">
        <f>IF(RES_hh_fech!E20=0,0,RES_hh_fech!E20/RES_summary!E$19)</f>
        <v>15.094880497219961</v>
      </c>
      <c r="F20" s="72">
        <f>IF(RES_hh_fech!F20=0,0,RES_hh_fech!F20/RES_summary!F$19)</f>
        <v>14.756308287842337</v>
      </c>
      <c r="G20" s="72">
        <f>IF(RES_hh_fech!G20=0,0,RES_hh_fech!G20/RES_summary!G$19)</f>
        <v>13.883277918988522</v>
      </c>
      <c r="H20" s="72">
        <f>IF(RES_hh_fech!H20=0,0,RES_hh_fech!H20/RES_summary!H$19)</f>
        <v>14.268874048922838</v>
      </c>
      <c r="I20" s="72">
        <f>IF(RES_hh_fech!I20=0,0,RES_hh_fech!I20/RES_summary!I$19)</f>
        <v>13.676504328215316</v>
      </c>
      <c r="J20" s="72">
        <f>IF(RES_hh_fech!J20=0,0,RES_hh_fech!J20/RES_summary!J$19)</f>
        <v>13.513321425464088</v>
      </c>
      <c r="K20" s="72">
        <f>IF(RES_hh_fech!K20=0,0,RES_hh_fech!K20/RES_summary!K$19)</f>
        <v>13.01551497782283</v>
      </c>
      <c r="L20" s="72">
        <f>IF(RES_hh_fech!L20=0,0,RES_hh_fech!L20/RES_summary!L$19)</f>
        <v>12.786063222036155</v>
      </c>
      <c r="M20" s="72">
        <f>IF(RES_hh_fech!M20=0,0,RES_hh_fech!M20/RES_summary!M$19)</f>
        <v>13.51408044209637</v>
      </c>
      <c r="N20" s="72">
        <f>IF(RES_hh_fech!N20=0,0,RES_hh_fech!N20/RES_summary!N$19)</f>
        <v>13.918748022342429</v>
      </c>
      <c r="O20" s="72">
        <f>IF(RES_hh_fech!O20=0,0,RES_hh_fech!O20/RES_summary!O$19)</f>
        <v>14.012440938639838</v>
      </c>
      <c r="P20" s="72">
        <f>IF(RES_hh_fech!P20=0,0,RES_hh_fech!P20/RES_summary!P$19)</f>
        <v>13.709539369819382</v>
      </c>
      <c r="Q20" s="72">
        <f>IF(RES_hh_fech!Q20=0,0,RES_hh_fech!Q20/RES_summary!Q$19)</f>
        <v>13.460430841148892</v>
      </c>
      <c r="R20" s="72">
        <f>IF(RES_hh_fech!R20=0,0,RES_hh_fech!R20/RES_summary!R$19)</f>
        <v>13.151647104326338</v>
      </c>
      <c r="S20" s="72">
        <f>IF(RES_hh_fech!S20=0,0,RES_hh_fech!S20/RES_summary!S$19)</f>
        <v>9.9281905591758335</v>
      </c>
      <c r="T20" s="72">
        <f>IF(RES_hh_fech!T20=0,0,RES_hh_fech!T20/RES_summary!T$19)</f>
        <v>12.10168693097399</v>
      </c>
      <c r="U20" s="72">
        <f>IF(RES_hh_fech!U20=0,0,RES_hh_fech!U20/RES_summary!U$19)</f>
        <v>12.971083991240459</v>
      </c>
      <c r="V20" s="72">
        <f>IF(RES_hh_fech!V20=0,0,RES_hh_fech!V20/RES_summary!V$19)</f>
        <v>9.805359763021567</v>
      </c>
      <c r="W20" s="72">
        <f>IF(RES_hh_fech!W20=0,0,RES_hh_fech!W20/RES_summary!W$19)</f>
        <v>11.034191968581883</v>
      </c>
      <c r="X20" s="72">
        <f>IF(RES_hh_fech!X20=0,0,RES_hh_fech!X20/RES_summary!X$19)</f>
        <v>10.358115803014257</v>
      </c>
      <c r="Y20" s="72">
        <f>IF(RES_hh_fech!Y20=0,0,RES_hh_fech!Y20/RES_summary!Y$19)</f>
        <v>8.7587315296893173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14.838433916423647</v>
      </c>
      <c r="C21" s="72">
        <f>IF(RES_hh_fech!C21=0,0,RES_hh_fech!C21/RES_summary!C$19)</f>
        <v>14.269644425890457</v>
      </c>
      <c r="D21" s="72">
        <f>IF(RES_hh_fech!D21=0,0,RES_hh_fech!D21/RES_summary!D$19)</f>
        <v>14.506796494485025</v>
      </c>
      <c r="E21" s="72">
        <f>IF(RES_hh_fech!E21=0,0,RES_hh_fech!E21/RES_summary!E$19)</f>
        <v>14.259340037396699</v>
      </c>
      <c r="F21" s="72">
        <f>IF(RES_hh_fech!F21=0,0,RES_hh_fech!F21/RES_summary!F$19)</f>
        <v>13.887205355075757</v>
      </c>
      <c r="G21" s="72">
        <f>IF(RES_hh_fech!G21=0,0,RES_hh_fech!G21/RES_summary!G$19)</f>
        <v>13.527648696948752</v>
      </c>
      <c r="H21" s="72">
        <f>IF(RES_hh_fech!H21=0,0,RES_hh_fech!H21/RES_summary!H$19)</f>
        <v>12.308956854814461</v>
      </c>
      <c r="I21" s="72">
        <f>IF(RES_hh_fech!I21=0,0,RES_hh_fech!I21/RES_summary!I$19)</f>
        <v>12.188028906818168</v>
      </c>
      <c r="J21" s="72">
        <f>IF(RES_hh_fech!J21=0,0,RES_hh_fech!J21/RES_summary!J$19)</f>
        <v>12.160844052733768</v>
      </c>
      <c r="K21" s="72">
        <f>IF(RES_hh_fech!K21=0,0,RES_hh_fech!K21/RES_summary!K$19)</f>
        <v>9.8139370031801381</v>
      </c>
      <c r="L21" s="72">
        <f>IF(RES_hh_fech!L21=0,0,RES_hh_fech!L21/RES_summary!L$19)</f>
        <v>11.95097905515965</v>
      </c>
      <c r="M21" s="72">
        <f>IF(RES_hh_fech!M21=0,0,RES_hh_fech!M21/RES_summary!M$19)</f>
        <v>12.864394593430736</v>
      </c>
      <c r="N21" s="72">
        <f>IF(RES_hh_fech!N21=0,0,RES_hh_fech!N21/RES_summary!N$19)</f>
        <v>9.7368866238125502</v>
      </c>
      <c r="O21" s="72">
        <f>IF(RES_hh_fech!O21=0,0,RES_hh_fech!O21/RES_summary!O$19)</f>
        <v>11.814449249900045</v>
      </c>
      <c r="P21" s="72">
        <f>IF(RES_hh_fech!P21=0,0,RES_hh_fech!P21/RES_summary!P$19)</f>
        <v>13.470047597612883</v>
      </c>
      <c r="Q21" s="72">
        <f>IF(RES_hh_fech!Q21=0,0,RES_hh_fech!Q21/RES_summary!Q$19)</f>
        <v>9.9379103850741046</v>
      </c>
      <c r="R21" s="72">
        <f>IF(RES_hh_fech!R21=0,0,RES_hh_fech!R21/RES_summary!R$19)</f>
        <v>9.3177117381352144</v>
      </c>
      <c r="S21" s="72">
        <f>IF(RES_hh_fech!S21=0,0,RES_hh_fech!S21/RES_summary!S$19)</f>
        <v>8.5740963373676529</v>
      </c>
      <c r="T21" s="72">
        <f>IF(RES_hh_fech!T21=0,0,RES_hh_fech!T21/RES_summary!T$19)</f>
        <v>9.0194197942151551</v>
      </c>
      <c r="U21" s="72">
        <f>IF(RES_hh_fech!U21=0,0,RES_hh_fech!U21/RES_summary!U$19)</f>
        <v>11.175053846828094</v>
      </c>
      <c r="V21" s="72">
        <f>IF(RES_hh_fech!V21=0,0,RES_hh_fech!V21/RES_summary!V$19)</f>
        <v>8.2375457325207933</v>
      </c>
      <c r="W21" s="72">
        <f>IF(RES_hh_fech!W21=0,0,RES_hh_fech!W21/RES_summary!W$19)</f>
        <v>8.9073106614946749</v>
      </c>
      <c r="X21" s="72">
        <f>IF(RES_hh_fech!X21=0,0,RES_hh_fech!X21/RES_summary!X$19)</f>
        <v>8.0795978360266876</v>
      </c>
      <c r="Y21" s="72">
        <f>IF(RES_hh_fech!Y21=0,0,RES_hh_fech!Y21/RES_summary!Y$19)</f>
        <v>7.4044551348043202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17.047090770329675</v>
      </c>
      <c r="C22" s="72">
        <f>IF(RES_hh_fech!C22=0,0,RES_hh_fech!C22/RES_summary!C$19)</f>
        <v>16.469359458512653</v>
      </c>
      <c r="D22" s="72">
        <f>IF(RES_hh_fech!D22=0,0,RES_hh_fech!D22/RES_summary!D$19)</f>
        <v>16.156028597865159</v>
      </c>
      <c r="E22" s="72">
        <f>IF(RES_hh_fech!E22=0,0,RES_hh_fech!E22/RES_summary!E$19)</f>
        <v>15.593529684896289</v>
      </c>
      <c r="F22" s="72">
        <f>IF(RES_hh_fech!F22=0,0,RES_hh_fech!F22/RES_summary!F$19)</f>
        <v>14.962384936435917</v>
      </c>
      <c r="G22" s="72">
        <f>IF(RES_hh_fech!G22=0,0,RES_hh_fech!G22/RES_summary!G$19)</f>
        <v>13.871378114864996</v>
      </c>
      <c r="H22" s="72">
        <f>IF(RES_hh_fech!H22=0,0,RES_hh_fech!H22/RES_summary!H$19)</f>
        <v>13.692697891422641</v>
      </c>
      <c r="I22" s="72">
        <f>IF(RES_hh_fech!I22=0,0,RES_hh_fech!I22/RES_summary!I$19)</f>
        <v>11.867674292594149</v>
      </c>
      <c r="J22" s="72">
        <f>IF(RES_hh_fech!J22=0,0,RES_hh_fech!J22/RES_summary!J$19)</f>
        <v>11.588718835620179</v>
      </c>
      <c r="K22" s="72">
        <f>IF(RES_hh_fech!K22=0,0,RES_hh_fech!K22/RES_summary!K$19)</f>
        <v>11.104428796249584</v>
      </c>
      <c r="L22" s="72">
        <f>IF(RES_hh_fech!L22=0,0,RES_hh_fech!L22/RES_summary!L$19)</f>
        <v>12.066644841829234</v>
      </c>
      <c r="M22" s="72">
        <f>IF(RES_hh_fech!M22=0,0,RES_hh_fech!M22/RES_summary!M$19)</f>
        <v>12.947377464599708</v>
      </c>
      <c r="N22" s="72">
        <f>IF(RES_hh_fech!N22=0,0,RES_hh_fech!N22/RES_summary!N$19)</f>
        <v>9.4106592942129588</v>
      </c>
      <c r="O22" s="72">
        <f>IF(RES_hh_fech!O22=0,0,RES_hh_fech!O22/RES_summary!O$19)</f>
        <v>7.7001332009336574</v>
      </c>
      <c r="P22" s="72">
        <f>IF(RES_hh_fech!P22=0,0,RES_hh_fech!P22/RES_summary!P$19)</f>
        <v>13.733241880972999</v>
      </c>
      <c r="Q22" s="72">
        <f>IF(RES_hh_fech!Q22=0,0,RES_hh_fech!Q22/RES_summary!Q$19)</f>
        <v>11.894481644482635</v>
      </c>
      <c r="R22" s="72">
        <f>IF(RES_hh_fech!R22=0,0,RES_hh_fech!R22/RES_summary!R$19)</f>
        <v>8.440629390692445</v>
      </c>
      <c r="S22" s="72">
        <f>IF(RES_hh_fech!S22=0,0,RES_hh_fech!S22/RES_summary!S$19)</f>
        <v>8.6220392679135394</v>
      </c>
      <c r="T22" s="72">
        <f>IF(RES_hh_fech!T22=0,0,RES_hh_fech!T22/RES_summary!T$19)</f>
        <v>11.249120800268663</v>
      </c>
      <c r="U22" s="72">
        <f>IF(RES_hh_fech!U22=0,0,RES_hh_fech!U22/RES_summary!U$19)</f>
        <v>9.104487793853588</v>
      </c>
      <c r="V22" s="72">
        <f>IF(RES_hh_fech!V22=0,0,RES_hh_fech!V22/RES_summary!V$19)</f>
        <v>9.1736046705070571</v>
      </c>
      <c r="W22" s="72">
        <f>IF(RES_hh_fech!W22=0,0,RES_hh_fech!W22/RES_summary!W$19)</f>
        <v>9.3743783442100295</v>
      </c>
      <c r="X22" s="72">
        <f>IF(RES_hh_fech!X22=0,0,RES_hh_fech!X22/RES_summary!X$19)</f>
        <v>8.2239043190700123</v>
      </c>
      <c r="Y22" s="72">
        <f>IF(RES_hh_fech!Y22=0,0,RES_hh_fech!Y22/RES_summary!Y$19)</f>
        <v>8.407705081778353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X23" s="72">
        <f>IF(RES_hh_fech!X23=0,0,RES_hh_fech!X23/RES_summary!X$19)</f>
        <v>0</v>
      </c>
      <c r="Y23" s="72">
        <f>IF(RES_hh_fech!Y23=0,0,RES_hh_fech!Y23/RES_summary!Y$19)</f>
        <v>0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0</v>
      </c>
      <c r="C24" s="72">
        <f>IF(RES_hh_fech!C24=0,0,RES_hh_fech!C24/RES_summary!C$19)</f>
        <v>0</v>
      </c>
      <c r="D24" s="72">
        <f>IF(RES_hh_fech!D24=0,0,RES_hh_fech!D24/RES_summary!D$19)</f>
        <v>0</v>
      </c>
      <c r="E24" s="72">
        <f>IF(RES_hh_fech!E24=0,0,RES_hh_fech!E24/RES_summary!E$19)</f>
        <v>0</v>
      </c>
      <c r="F24" s="72">
        <f>IF(RES_hh_fech!F24=0,0,RES_hh_fech!F24/RES_summary!F$19)</f>
        <v>0</v>
      </c>
      <c r="G24" s="72">
        <f>IF(RES_hh_fech!G24=0,0,RES_hh_fech!G24/RES_summary!G$19)</f>
        <v>0</v>
      </c>
      <c r="H24" s="72">
        <f>IF(RES_hh_fech!H24=0,0,RES_hh_fech!H24/RES_summary!H$19)</f>
        <v>0</v>
      </c>
      <c r="I24" s="72">
        <f>IF(RES_hh_fech!I24=0,0,RES_hh_fech!I24/RES_summary!I$19)</f>
        <v>0</v>
      </c>
      <c r="J24" s="72">
        <f>IF(RES_hh_fech!J24=0,0,RES_hh_fech!J24/RES_summary!J$19)</f>
        <v>0</v>
      </c>
      <c r="K24" s="72">
        <f>IF(RES_hh_fech!K24=0,0,RES_hh_fech!K24/RES_summary!K$19)</f>
        <v>0</v>
      </c>
      <c r="L24" s="72">
        <f>IF(RES_hh_fech!L24=0,0,RES_hh_fech!L24/RES_summary!L$19)</f>
        <v>0</v>
      </c>
      <c r="M24" s="72">
        <f>IF(RES_hh_fech!M24=0,0,RES_hh_fech!M24/RES_summary!M$19)</f>
        <v>0</v>
      </c>
      <c r="N24" s="72">
        <f>IF(RES_hh_fech!N24=0,0,RES_hh_fech!N24/RES_summary!N$19)</f>
        <v>0</v>
      </c>
      <c r="O24" s="72">
        <f>IF(RES_hh_fech!O24=0,0,RES_hh_fech!O24/RES_summary!O$19)</f>
        <v>0</v>
      </c>
      <c r="P24" s="72">
        <f>IF(RES_hh_fech!P24=0,0,RES_hh_fech!P24/RES_summary!P$19)</f>
        <v>0</v>
      </c>
      <c r="Q24" s="72">
        <f>IF(RES_hh_fech!Q24=0,0,RES_hh_fech!Q24/RES_summary!Q$19)</f>
        <v>0</v>
      </c>
      <c r="R24" s="72">
        <f>IF(RES_hh_fech!R24=0,0,RES_hh_fech!R24/RES_summary!R$19)</f>
        <v>0</v>
      </c>
      <c r="S24" s="72">
        <f>IF(RES_hh_fech!S24=0,0,RES_hh_fech!S24/RES_summary!S$19)</f>
        <v>0</v>
      </c>
      <c r="T24" s="72">
        <f>IF(RES_hh_fech!T24=0,0,RES_hh_fech!T24/RES_summary!T$19)</f>
        <v>0</v>
      </c>
      <c r="U24" s="72">
        <f>IF(RES_hh_fech!U24=0,0,RES_hh_fech!U24/RES_summary!U$19)</f>
        <v>0</v>
      </c>
      <c r="V24" s="72">
        <f>IF(RES_hh_fech!V24=0,0,RES_hh_fech!V24/RES_summary!V$19)</f>
        <v>0</v>
      </c>
      <c r="W24" s="72">
        <f>IF(RES_hh_fech!W24=0,0,RES_hh_fech!W24/RES_summary!W$19)</f>
        <v>0</v>
      </c>
      <c r="X24" s="72">
        <f>IF(RES_hh_fech!X24=0,0,RES_hh_fech!X24/RES_summary!X$19)</f>
        <v>0</v>
      </c>
      <c r="Y24" s="72">
        <f>IF(RES_hh_fech!Y24=0,0,RES_hh_fech!Y24/RES_summary!Y$19)</f>
        <v>0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13.093626510732665</v>
      </c>
      <c r="C25" s="74">
        <f>IF(RES_hh_fech!C25=0,0,RES_hh_fech!C25/RES_summary!C$19)</f>
        <v>12.014421743177802</v>
      </c>
      <c r="D25" s="74">
        <f>IF(RES_hh_fech!D25=0,0,RES_hh_fech!D25/RES_summary!D$19)</f>
        <v>12.103612235927612</v>
      </c>
      <c r="E25" s="74">
        <f>IF(RES_hh_fech!E25=0,0,RES_hh_fech!E25/RES_summary!E$19)</f>
        <v>11.738798286082886</v>
      </c>
      <c r="F25" s="74">
        <f>IF(RES_hh_fech!F25=0,0,RES_hh_fech!F25/RES_summary!F$19)</f>
        <v>11.769300724706966</v>
      </c>
      <c r="G25" s="74">
        <f>IF(RES_hh_fech!G25=0,0,RES_hh_fech!G25/RES_summary!G$19)</f>
        <v>11.026476039915698</v>
      </c>
      <c r="H25" s="74">
        <f>IF(RES_hh_fech!H25=0,0,RES_hh_fech!H25/RES_summary!H$19)</f>
        <v>10.176663429585977</v>
      </c>
      <c r="I25" s="74">
        <f>IF(RES_hh_fech!I25=0,0,RES_hh_fech!I25/RES_summary!I$19)</f>
        <v>9.8544863742305751</v>
      </c>
      <c r="J25" s="74">
        <f>IF(RES_hh_fech!J25=0,0,RES_hh_fech!J25/RES_summary!J$19)</f>
        <v>9.4684805834557473</v>
      </c>
      <c r="K25" s="74">
        <f>IF(RES_hh_fech!K25=0,0,RES_hh_fech!K25/RES_summary!K$19)</f>
        <v>7.9902452659426748</v>
      </c>
      <c r="L25" s="74">
        <f>IF(RES_hh_fech!L25=0,0,RES_hh_fech!L25/RES_summary!L$19)</f>
        <v>7.3493826991062843</v>
      </c>
      <c r="M25" s="74">
        <f>IF(RES_hh_fech!M25=0,0,RES_hh_fech!M25/RES_summary!M$19)</f>
        <v>8.5251151369519871</v>
      </c>
      <c r="N25" s="74">
        <f>IF(RES_hh_fech!N25=0,0,RES_hh_fech!N25/RES_summary!N$19)</f>
        <v>6.6774116608534619</v>
      </c>
      <c r="O25" s="74">
        <f>IF(RES_hh_fech!O25=0,0,RES_hh_fech!O25/RES_summary!O$19)</f>
        <v>9.562256247585168</v>
      </c>
      <c r="P25" s="74">
        <f>IF(RES_hh_fech!P25=0,0,RES_hh_fech!P25/RES_summary!P$19)</f>
        <v>12.363064433409544</v>
      </c>
      <c r="Q25" s="74">
        <f>IF(RES_hh_fech!Q25=0,0,RES_hh_fech!Q25/RES_summary!Q$19)</f>
        <v>6.5986174626424088</v>
      </c>
      <c r="R25" s="74">
        <f>IF(RES_hh_fech!R25=0,0,RES_hh_fech!R25/RES_summary!R$19)</f>
        <v>6.434752072172885</v>
      </c>
      <c r="S25" s="74">
        <f>IF(RES_hh_fech!S25=0,0,RES_hh_fech!S25/RES_summary!S$19)</f>
        <v>6.3525734058459928</v>
      </c>
      <c r="T25" s="74">
        <f>IF(RES_hh_fech!T25=0,0,RES_hh_fech!T25/RES_summary!T$19)</f>
        <v>6.7414454505241528</v>
      </c>
      <c r="U25" s="74">
        <f>IF(RES_hh_fech!U25=0,0,RES_hh_fech!U25/RES_summary!U$19)</f>
        <v>7.3585728568035904</v>
      </c>
      <c r="V25" s="74">
        <f>IF(RES_hh_fech!V25=0,0,RES_hh_fech!V25/RES_summary!V$19)</f>
        <v>5.9889495994543953</v>
      </c>
      <c r="W25" s="74">
        <f>IF(RES_hh_fech!W25=0,0,RES_hh_fech!W25/RES_summary!W$19)</f>
        <v>5.6235329172962683</v>
      </c>
      <c r="X25" s="74">
        <f>IF(RES_hh_fech!X25=0,0,RES_hh_fech!X25/RES_summary!X$19)</f>
        <v>6.1015145609544232</v>
      </c>
      <c r="Y25" s="74">
        <f>IF(RES_hh_fech!Y25=0,0,RES_hh_fech!Y25/RES_summary!Y$19)</f>
        <v>5.5923248593621295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4.2533385722590458</v>
      </c>
      <c r="C26" s="77">
        <f>IF(RES_hh_fech!C26=0,0,RES_hh_fech!C26/RES_summary!C$19)</f>
        <v>4.0998909321835821</v>
      </c>
      <c r="D26" s="77">
        <f>IF(RES_hh_fech!D26=0,0,RES_hh_fech!D26/RES_summary!D$19)</f>
        <v>4.170852804897379</v>
      </c>
      <c r="E26" s="77">
        <f>IF(RES_hh_fech!E26=0,0,RES_hh_fech!E26/RES_summary!E$19)</f>
        <v>4.1402255487170443</v>
      </c>
      <c r="F26" s="77">
        <f>IF(RES_hh_fech!F26=0,0,RES_hh_fech!F26/RES_summary!F$19)</f>
        <v>4.1190579374967013</v>
      </c>
      <c r="G26" s="77">
        <f>IF(RES_hh_fech!G26=0,0,RES_hh_fech!G26/RES_summary!G$19)</f>
        <v>3.9883867976744334</v>
      </c>
      <c r="H26" s="77">
        <f>IF(RES_hh_fech!H26=0,0,RES_hh_fech!H26/RES_summary!H$19)</f>
        <v>3.8699441583943877</v>
      </c>
      <c r="I26" s="77">
        <f>IF(RES_hh_fech!I26=0,0,RES_hh_fech!I26/RES_summary!I$19)</f>
        <v>3.9267411411593338</v>
      </c>
      <c r="J26" s="77">
        <f>IF(RES_hh_fech!J26=0,0,RES_hh_fech!J26/RES_summary!J$19)</f>
        <v>4.0537475847805648</v>
      </c>
      <c r="K26" s="77">
        <f>IF(RES_hh_fech!K26=0,0,RES_hh_fech!K26/RES_summary!K$19)</f>
        <v>3.720752391176561</v>
      </c>
      <c r="L26" s="77">
        <f>IF(RES_hh_fech!L26=0,0,RES_hh_fech!L26/RES_summary!L$19)</f>
        <v>3.9528482882399527</v>
      </c>
      <c r="M26" s="77">
        <f>IF(RES_hh_fech!M26=0,0,RES_hh_fech!M26/RES_summary!M$19)</f>
        <v>4.1702715848545813</v>
      </c>
      <c r="N26" s="77">
        <f>IF(RES_hh_fech!N26=0,0,RES_hh_fech!N26/RES_summary!N$19)</f>
        <v>3.7547268907065923</v>
      </c>
      <c r="O26" s="77">
        <f>IF(RES_hh_fech!O26=0,0,RES_hh_fech!O26/RES_summary!O$19)</f>
        <v>3.9728881531956906</v>
      </c>
      <c r="P26" s="77">
        <f>IF(RES_hh_fech!P26=0,0,RES_hh_fech!P26/RES_summary!P$19)</f>
        <v>4.2037264714570401</v>
      </c>
      <c r="Q26" s="77">
        <f>IF(RES_hh_fech!Q26=0,0,RES_hh_fech!Q26/RES_summary!Q$19)</f>
        <v>4.1059125959537814</v>
      </c>
      <c r="R26" s="77">
        <f>IF(RES_hh_fech!R26=0,0,RES_hh_fech!R26/RES_summary!R$19)</f>
        <v>4.1225182026172185</v>
      </c>
      <c r="S26" s="77">
        <f>IF(RES_hh_fech!S26=0,0,RES_hh_fech!S26/RES_summary!S$19)</f>
        <v>4.0870346312023447</v>
      </c>
      <c r="T26" s="77">
        <f>IF(RES_hh_fech!T26=0,0,RES_hh_fech!T26/RES_summary!T$19)</f>
        <v>3.8895136592338093</v>
      </c>
      <c r="U26" s="77">
        <f>IF(RES_hh_fech!U26=0,0,RES_hh_fech!U26/RES_summary!U$19)</f>
        <v>3.9193700196884045</v>
      </c>
      <c r="V26" s="77">
        <f>IF(RES_hh_fech!V26=0,0,RES_hh_fech!V26/RES_summary!V$19)</f>
        <v>3.4721641922413724</v>
      </c>
      <c r="W26" s="77">
        <f>IF(RES_hh_fech!W26=0,0,RES_hh_fech!W26/RES_summary!W$19)</f>
        <v>3.4815522949337483</v>
      </c>
      <c r="X26" s="77">
        <f>IF(RES_hh_fech!X26=0,0,RES_hh_fech!X26/RES_summary!X$19)</f>
        <v>3.2332933377443536</v>
      </c>
      <c r="Y26" s="77">
        <f>IF(RES_hh_fech!Y26=0,0,RES_hh_fech!Y26/RES_summary!Y$19)</f>
        <v>3.1660355172802173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6.3884977501244808</v>
      </c>
      <c r="C27" s="69">
        <f>IF(RES_hh_fech!C27=0,0,RES_hh_fech!C27/RES_summary!C$19)</f>
        <v>6.833273673977093</v>
      </c>
      <c r="D27" s="69">
        <f>IF(RES_hh_fech!D27=0,0,RES_hh_fech!D27/RES_summary!D$19)</f>
        <v>5.9213378449334577</v>
      </c>
      <c r="E27" s="69">
        <f>IF(RES_hh_fech!E27=0,0,RES_hh_fech!E27/RES_summary!E$19)</f>
        <v>5.4457686948188124</v>
      </c>
      <c r="F27" s="69">
        <f>IF(RES_hh_fech!F27=0,0,RES_hh_fech!F27/RES_summary!F$19)</f>
        <v>5.8084389528509943</v>
      </c>
      <c r="G27" s="69">
        <f>IF(RES_hh_fech!G27=0,0,RES_hh_fech!G27/RES_summary!G$19)</f>
        <v>5.9474710282829033</v>
      </c>
      <c r="H27" s="69">
        <f>IF(RES_hh_fech!H27=0,0,RES_hh_fech!H27/RES_summary!H$19)</f>
        <v>5.8643671821002039</v>
      </c>
      <c r="I27" s="69">
        <f>IF(RES_hh_fech!I27=0,0,RES_hh_fech!I27/RES_summary!I$19)</f>
        <v>5.4713088052443917</v>
      </c>
      <c r="J27" s="69">
        <f>IF(RES_hh_fech!J27=0,0,RES_hh_fech!J27/RES_summary!J$19)</f>
        <v>5.8731339016217472</v>
      </c>
      <c r="K27" s="69">
        <f>IF(RES_hh_fech!K27=0,0,RES_hh_fech!K27/RES_summary!K$19)</f>
        <v>6.2528467024920067</v>
      </c>
      <c r="L27" s="69">
        <f>IF(RES_hh_fech!L27=0,0,RES_hh_fech!L27/RES_summary!L$19)</f>
        <v>5.7529679783287877</v>
      </c>
      <c r="M27" s="69">
        <f>IF(RES_hh_fech!M27=0,0,RES_hh_fech!M27/RES_summary!M$19)</f>
        <v>6.4301779903570884</v>
      </c>
      <c r="N27" s="69">
        <f>IF(RES_hh_fech!N27=0,0,RES_hh_fech!N27/RES_summary!N$19)</f>
        <v>6.8931225970671033</v>
      </c>
      <c r="O27" s="69">
        <f>IF(RES_hh_fech!O27=0,0,RES_hh_fech!O27/RES_summary!O$19)</f>
        <v>6.5702522963277419</v>
      </c>
      <c r="P27" s="69">
        <f>IF(RES_hh_fech!P27=0,0,RES_hh_fech!P27/RES_summary!P$19)</f>
        <v>6.4889131091734793</v>
      </c>
      <c r="Q27" s="69">
        <f>IF(RES_hh_fech!Q27=0,0,RES_hh_fech!Q27/RES_summary!Q$19)</f>
        <v>5.2675585248232206</v>
      </c>
      <c r="R27" s="69">
        <f>IF(RES_hh_fech!R27=0,0,RES_hh_fech!R27/RES_summary!R$19)</f>
        <v>5.0885705807477173</v>
      </c>
      <c r="S27" s="69">
        <f>IF(RES_hh_fech!S27=0,0,RES_hh_fech!S27/RES_summary!S$19)</f>
        <v>5.0224068136424105</v>
      </c>
      <c r="T27" s="69">
        <f>IF(RES_hh_fech!T27=0,0,RES_hh_fech!T27/RES_summary!T$19)</f>
        <v>5.044983980252872</v>
      </c>
      <c r="U27" s="69">
        <f>IF(RES_hh_fech!U27=0,0,RES_hh_fech!U27/RES_summary!U$19)</f>
        <v>5.0820042554246072</v>
      </c>
      <c r="V27" s="69">
        <f>IF(RES_hh_fech!V27=0,0,RES_hh_fech!V27/RES_summary!V$19)</f>
        <v>3.8515043498165498</v>
      </c>
      <c r="W27" s="69">
        <f>IF(RES_hh_fech!W27=0,0,RES_hh_fech!W27/RES_summary!W$19)</f>
        <v>3.0060988807218139</v>
      </c>
      <c r="X27" s="69">
        <f>IF(RES_hh_fech!X27=0,0,RES_hh_fech!X27/RES_summary!X$19)</f>
        <v>3.054194907845075</v>
      </c>
      <c r="Y27" s="69">
        <f>IF(RES_hh_fech!Y27=0,0,RES_hh_fech!Y27/RES_summary!Y$19)</f>
        <v>2.9644388561831079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X28" s="72">
        <f>IF(RES_hh_fech!X28=0,0,RES_hh_fech!X28/RES_summary!X$19)</f>
        <v>0</v>
      </c>
      <c r="Y28" s="72">
        <f>IF(RES_hh_fech!Y28=0,0,RES_hh_fech!Y28/RES_summary!Y$19)</f>
        <v>0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7.0484701493402433</v>
      </c>
      <c r="C29" s="72">
        <f>IF(RES_hh_fech!C29=0,0,RES_hh_fech!C29/RES_summary!C$19)</f>
        <v>8.9940680755906541</v>
      </c>
      <c r="D29" s="72">
        <f>IF(RES_hh_fech!D29=0,0,RES_hh_fech!D29/RES_summary!D$19)</f>
        <v>5.1896950211997259</v>
      </c>
      <c r="E29" s="72">
        <f>IF(RES_hh_fech!E29=0,0,RES_hh_fech!E29/RES_summary!E$19)</f>
        <v>3.1143931071628943</v>
      </c>
      <c r="F29" s="72">
        <f>IF(RES_hh_fech!F29=0,0,RES_hh_fech!F29/RES_summary!F$19)</f>
        <v>5.9350932259327491</v>
      </c>
      <c r="G29" s="72">
        <f>IF(RES_hh_fech!G29=0,0,RES_hh_fech!G29/RES_summary!G$19)</f>
        <v>8.7940830264443317</v>
      </c>
      <c r="H29" s="72">
        <f>IF(RES_hh_fech!H29=0,0,RES_hh_fech!H29/RES_summary!H$19)</f>
        <v>9.3483260070373788</v>
      </c>
      <c r="I29" s="72">
        <f>IF(RES_hh_fech!I29=0,0,RES_hh_fech!I29/RES_summary!I$19)</f>
        <v>3.5954710784058879</v>
      </c>
      <c r="J29" s="72">
        <f>IF(RES_hh_fech!J29=0,0,RES_hh_fech!J29/RES_summary!J$19)</f>
        <v>3.9632539110667215</v>
      </c>
      <c r="K29" s="72">
        <f>IF(RES_hh_fech!K29=0,0,RES_hh_fech!K29/RES_summary!K$19)</f>
        <v>10.315900925948071</v>
      </c>
      <c r="L29" s="72">
        <f>IF(RES_hh_fech!L29=0,0,RES_hh_fech!L29/RES_summary!L$19)</f>
        <v>9.0327717267507097</v>
      </c>
      <c r="M29" s="72">
        <f>IF(RES_hh_fech!M29=0,0,RES_hh_fech!M29/RES_summary!M$19)</f>
        <v>5.6148667891473139</v>
      </c>
      <c r="N29" s="72">
        <f>IF(RES_hh_fech!N29=0,0,RES_hh_fech!N29/RES_summary!N$19)</f>
        <v>4.4605083225525108</v>
      </c>
      <c r="O29" s="72">
        <f>IF(RES_hh_fech!O29=0,0,RES_hh_fech!O29/RES_summary!O$19)</f>
        <v>6.4109908100435424</v>
      </c>
      <c r="P29" s="72">
        <f>IF(RES_hh_fech!P29=0,0,RES_hh_fech!P29/RES_summary!P$19)</f>
        <v>7.7485961986282215</v>
      </c>
      <c r="Q29" s="72">
        <f>IF(RES_hh_fech!Q29=0,0,RES_hh_fech!Q29/RES_summary!Q$19)</f>
        <v>6.3048898256478711</v>
      </c>
      <c r="R29" s="72">
        <f>IF(RES_hh_fech!R29=0,0,RES_hh_fech!R29/RES_summary!R$19)</f>
        <v>6.2439650284301367</v>
      </c>
      <c r="S29" s="72">
        <f>IF(RES_hh_fech!S29=0,0,RES_hh_fech!S29/RES_summary!S$19)</f>
        <v>4.7790498002703599</v>
      </c>
      <c r="T29" s="72">
        <f>IF(RES_hh_fech!T29=0,0,RES_hh_fech!T29/RES_summary!T$19)</f>
        <v>5.2852326263655316</v>
      </c>
      <c r="U29" s="72">
        <f>IF(RES_hh_fech!U29=0,0,RES_hh_fech!U29/RES_summary!U$19)</f>
        <v>6.5269692307475244</v>
      </c>
      <c r="V29" s="72">
        <f>IF(RES_hh_fech!V29=0,0,RES_hh_fech!V29/RES_summary!V$19)</f>
        <v>5.4808828753138092</v>
      </c>
      <c r="W29" s="72">
        <f>IF(RES_hh_fech!W29=0,0,RES_hh_fech!W29/RES_summary!W$19)</f>
        <v>2.8523547305772738</v>
      </c>
      <c r="X29" s="72">
        <f>IF(RES_hh_fech!X29=0,0,RES_hh_fech!X29/RES_summary!X$19)</f>
        <v>3.9641774279798785</v>
      </c>
      <c r="Y29" s="72">
        <f>IF(RES_hh_fech!Y29=0,0,RES_hh_fech!Y29/RES_summary!Y$19)</f>
        <v>2.8195330803621688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6.3985778911482267</v>
      </c>
      <c r="C30" s="72">
        <f>IF(RES_hh_fech!C30=0,0,RES_hh_fech!C30/RES_summary!C$19)</f>
        <v>8.2910757070067405</v>
      </c>
      <c r="D30" s="72">
        <f>IF(RES_hh_fech!D30=0,0,RES_hh_fech!D30/RES_summary!D$19)</f>
        <v>6.8488127486614543</v>
      </c>
      <c r="E30" s="72">
        <f>IF(RES_hh_fech!E30=0,0,RES_hh_fech!E30/RES_summary!E$19)</f>
        <v>6.3095447605881381</v>
      </c>
      <c r="F30" s="72">
        <f>IF(RES_hh_fech!F30=0,0,RES_hh_fech!F30/RES_summary!F$19)</f>
        <v>6.5994281002958228</v>
      </c>
      <c r="G30" s="72">
        <f>IF(RES_hh_fech!G30=0,0,RES_hh_fech!G30/RES_summary!G$19)</f>
        <v>6.6969808916324283</v>
      </c>
      <c r="H30" s="72">
        <f>IF(RES_hh_fech!H30=0,0,RES_hh_fech!H30/RES_summary!H$19)</f>
        <v>6.4854534213601465</v>
      </c>
      <c r="I30" s="72">
        <f>IF(RES_hh_fech!I30=0,0,RES_hh_fech!I30/RES_summary!I$19)</f>
        <v>6.2441024230692426</v>
      </c>
      <c r="J30" s="72">
        <f>IF(RES_hh_fech!J30=0,0,RES_hh_fech!J30/RES_summary!J$19)</f>
        <v>6.8214084732091882</v>
      </c>
      <c r="K30" s="72">
        <f>IF(RES_hh_fech!K30=0,0,RES_hh_fech!K30/RES_summary!K$19)</f>
        <v>7.0515949213125486</v>
      </c>
      <c r="L30" s="72">
        <f>IF(RES_hh_fech!L30=0,0,RES_hh_fech!L30/RES_summary!L$19)</f>
        <v>7.1415883316122537</v>
      </c>
      <c r="M30" s="72">
        <f>IF(RES_hh_fech!M30=0,0,RES_hh_fech!M30/RES_summary!M$19)</f>
        <v>6.9458502647240632</v>
      </c>
      <c r="N30" s="72">
        <f>IF(RES_hh_fech!N30=0,0,RES_hh_fech!N30/RES_summary!N$19)</f>
        <v>8.6224336887117072</v>
      </c>
      <c r="O30" s="72">
        <f>IF(RES_hh_fech!O30=0,0,RES_hh_fech!O30/RES_summary!O$19)</f>
        <v>7.2461802702823341</v>
      </c>
      <c r="P30" s="72">
        <f>IF(RES_hh_fech!P30=0,0,RES_hh_fech!P30/RES_summary!P$19)</f>
        <v>6.2129678771573964</v>
      </c>
      <c r="Q30" s="72">
        <f>IF(RES_hh_fech!Q30=0,0,RES_hh_fech!Q30/RES_summary!Q$19)</f>
        <v>6.4662836517506186</v>
      </c>
      <c r="R30" s="72">
        <f>IF(RES_hh_fech!R30=0,0,RES_hh_fech!R30/RES_summary!R$19)</f>
        <v>5.7515441651809285</v>
      </c>
      <c r="S30" s="72">
        <f>IF(RES_hh_fech!S30=0,0,RES_hh_fech!S30/RES_summary!S$19)</f>
        <v>6.2826978219743106</v>
      </c>
      <c r="T30" s="72">
        <f>IF(RES_hh_fech!T30=0,0,RES_hh_fech!T30/RES_summary!T$19)</f>
        <v>5.5289765668082005</v>
      </c>
      <c r="U30" s="72">
        <f>IF(RES_hh_fech!U30=0,0,RES_hh_fech!U30/RES_summary!U$19)</f>
        <v>5.1204180873294014</v>
      </c>
      <c r="V30" s="72">
        <f>IF(RES_hh_fech!V30=0,0,RES_hh_fech!V30/RES_summary!V$19)</f>
        <v>4.6284942962232769</v>
      </c>
      <c r="W30" s="72">
        <f>IF(RES_hh_fech!W30=0,0,RES_hh_fech!W30/RES_summary!W$19)</f>
        <v>3.5890556847456723</v>
      </c>
      <c r="X30" s="72">
        <f>IF(RES_hh_fech!X30=0,0,RES_hh_fech!X30/RES_summary!X$19)</f>
        <v>3.429097220113539</v>
      </c>
      <c r="Y30" s="72">
        <f>IF(RES_hh_fech!Y30=0,0,RES_hh_fech!Y30/RES_summary!Y$19)</f>
        <v>3.3818603425221161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X31" s="72">
        <f>IF(RES_hh_fech!X31=0,0,RES_hh_fech!X31/RES_summary!X$19)</f>
        <v>0</v>
      </c>
      <c r="Y31" s="72">
        <f>IF(RES_hh_fech!Y31=0,0,RES_hh_fech!Y31/RES_summary!Y$19)</f>
        <v>0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6.0929712360957273</v>
      </c>
      <c r="C32" s="77">
        <f>IF(RES_hh_fech!C32=0,0,RES_hh_fech!C32/RES_summary!C$19)</f>
        <v>5.3937615252126943</v>
      </c>
      <c r="D32" s="77">
        <f>IF(RES_hh_fech!D32=0,0,RES_hh_fech!D32/RES_summary!D$19)</f>
        <v>5.7182211987096432</v>
      </c>
      <c r="E32" s="77">
        <f>IF(RES_hh_fech!E32=0,0,RES_hh_fech!E32/RES_summary!E$19)</f>
        <v>5.4851233745761947</v>
      </c>
      <c r="F32" s="77">
        <f>IF(RES_hh_fech!F32=0,0,RES_hh_fech!F32/RES_summary!F$19)</f>
        <v>5.5183276627474012</v>
      </c>
      <c r="G32" s="77">
        <f>IF(RES_hh_fech!G32=0,0,RES_hh_fech!G32/RES_summary!G$19)</f>
        <v>5.256129536099313</v>
      </c>
      <c r="H32" s="77">
        <f>IF(RES_hh_fech!H32=0,0,RES_hh_fech!H32/RES_summary!H$19)</f>
        <v>5.143640146695434</v>
      </c>
      <c r="I32" s="77">
        <f>IF(RES_hh_fech!I32=0,0,RES_hh_fech!I32/RES_summary!I$19)</f>
        <v>5.4139216664396557</v>
      </c>
      <c r="J32" s="77">
        <f>IF(RES_hh_fech!J32=0,0,RES_hh_fech!J32/RES_summary!J$19)</f>
        <v>5.6946659333634146</v>
      </c>
      <c r="K32" s="77">
        <f>IF(RES_hh_fech!K32=0,0,RES_hh_fech!K32/RES_summary!K$19)</f>
        <v>5.3586428631433067</v>
      </c>
      <c r="L32" s="77">
        <f>IF(RES_hh_fech!L32=0,0,RES_hh_fech!L32/RES_summary!L$19)</f>
        <v>4.6210978004603103</v>
      </c>
      <c r="M32" s="77">
        <f>IF(RES_hh_fech!M32=0,0,RES_hh_fech!M32/RES_summary!M$19)</f>
        <v>6.2422756055957738</v>
      </c>
      <c r="N32" s="77">
        <f>IF(RES_hh_fech!N32=0,0,RES_hh_fech!N32/RES_summary!N$19)</f>
        <v>6.2217837235665501</v>
      </c>
      <c r="O32" s="77">
        <f>IF(RES_hh_fech!O32=0,0,RES_hh_fech!O32/RES_summary!O$19)</f>
        <v>6.2818515712241352</v>
      </c>
      <c r="P32" s="77">
        <f>IF(RES_hh_fech!P32=0,0,RES_hh_fech!P32/RES_summary!P$19)</f>
        <v>6.5708625096781956</v>
      </c>
      <c r="Q32" s="77">
        <f>IF(RES_hh_fech!Q32=0,0,RES_hh_fech!Q32/RES_summary!Q$19)</f>
        <v>4.5102826533995666</v>
      </c>
      <c r="R32" s="77">
        <f>IF(RES_hh_fech!R32=0,0,RES_hh_fech!R32/RES_summary!R$19)</f>
        <v>4.5769829385863643</v>
      </c>
      <c r="S32" s="77">
        <f>IF(RES_hh_fech!S32=0,0,RES_hh_fech!S32/RES_summary!S$19)</f>
        <v>3.9999432255526273</v>
      </c>
      <c r="T32" s="77">
        <f>IF(RES_hh_fech!T32=0,0,RES_hh_fech!T32/RES_summary!T$19)</f>
        <v>4.6251231843778591</v>
      </c>
      <c r="U32" s="77">
        <f>IF(RES_hh_fech!U32=0,0,RES_hh_fech!U32/RES_summary!U$19)</f>
        <v>4.9674453035291908</v>
      </c>
      <c r="V32" s="77">
        <f>IF(RES_hh_fech!V32=0,0,RES_hh_fech!V32/RES_summary!V$19)</f>
        <v>2.8341356473424999</v>
      </c>
      <c r="W32" s="77">
        <f>IF(RES_hh_fech!W32=0,0,RES_hh_fech!W32/RES_summary!W$19)</f>
        <v>2.2730077850189945</v>
      </c>
      <c r="X32" s="77">
        <f>IF(RES_hh_fech!X32=0,0,RES_hh_fech!X32/RES_summary!X$19)</f>
        <v>2.5593477625724446</v>
      </c>
      <c r="Y32" s="77">
        <f>IF(RES_hh_fech!Y32=0,0,RES_hh_fech!Y32/RES_summary!Y$19)</f>
        <v>2.4869999166949364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113.5136401217744</v>
      </c>
      <c r="C3" s="65">
        <f>IF(RES_hh_tesh!C3=0,0,RES_hh_tesh!C3/RES_summary!C$19)</f>
        <v>121.68003508357798</v>
      </c>
      <c r="D3" s="65">
        <f>IF(RES_hh_tesh!D3=0,0,RES_hh_tesh!D3/RES_summary!D$19)</f>
        <v>115.86574070712621</v>
      </c>
      <c r="E3" s="65">
        <f>IF(RES_hh_tesh!E3=0,0,RES_hh_tesh!E3/RES_summary!E$19)</f>
        <v>120.52323196997366</v>
      </c>
      <c r="F3" s="65">
        <f>IF(RES_hh_tesh!F3=0,0,RES_hh_tesh!F3/RES_summary!F$19)</f>
        <v>127.56272488068727</v>
      </c>
      <c r="G3" s="65">
        <f>IF(RES_hh_tesh!G3=0,0,RES_hh_tesh!G3/RES_summary!G$19)</f>
        <v>125.21465156804027</v>
      </c>
      <c r="H3" s="65">
        <f>IF(RES_hh_tesh!H3=0,0,RES_hh_tesh!H3/RES_summary!H$19)</f>
        <v>120.3080512557474</v>
      </c>
      <c r="I3" s="65">
        <f>IF(RES_hh_tesh!I3=0,0,RES_hh_tesh!I3/RES_summary!I$19)</f>
        <v>116.18991221540907</v>
      </c>
      <c r="J3" s="65">
        <f>IF(RES_hh_tesh!J3=0,0,RES_hh_tesh!J3/RES_summary!J$19)</f>
        <v>117.4310596272787</v>
      </c>
      <c r="K3" s="65">
        <f>IF(RES_hh_tesh!K3=0,0,RES_hh_tesh!K3/RES_summary!K$19)</f>
        <v>118.97732044499161</v>
      </c>
      <c r="L3" s="65">
        <f>IF(RES_hh_tesh!L3=0,0,RES_hh_tesh!L3/RES_summary!L$19)</f>
        <v>119.04633822795807</v>
      </c>
      <c r="M3" s="65">
        <f>IF(RES_hh_tesh!M3=0,0,RES_hh_tesh!M3/RES_summary!M$19)</f>
        <v>110.44675839639014</v>
      </c>
      <c r="N3" s="65">
        <f>IF(RES_hh_tesh!N3=0,0,RES_hh_tesh!N3/RES_summary!N$19)</f>
        <v>110.24341896079218</v>
      </c>
      <c r="O3" s="65">
        <f>IF(RES_hh_tesh!O3=0,0,RES_hh_tesh!O3/RES_summary!O$19)</f>
        <v>113.04452067187897</v>
      </c>
      <c r="P3" s="65">
        <f>IF(RES_hh_tesh!P3=0,0,RES_hh_tesh!P3/RES_summary!P$19)</f>
        <v>102.42595415650203</v>
      </c>
      <c r="Q3" s="65">
        <f>IF(RES_hh_tesh!Q3=0,0,RES_hh_tesh!Q3/RES_summary!Q$19)</f>
        <v>110.00125810600632</v>
      </c>
      <c r="R3" s="65">
        <f>IF(RES_hh_tesh!R3=0,0,RES_hh_tesh!R3/RES_summary!R$19)</f>
        <v>111.09351290970571</v>
      </c>
      <c r="S3" s="65">
        <f>IF(RES_hh_tesh!S3=0,0,RES_hh_tesh!S3/RES_summary!S$19)</f>
        <v>112.48213561845697</v>
      </c>
      <c r="T3" s="65">
        <f>IF(RES_hh_tesh!T3=0,0,RES_hh_tesh!T3/RES_summary!T$19)</f>
        <v>103.79086687098564</v>
      </c>
      <c r="U3" s="65">
        <f>IF(RES_hh_tesh!U3=0,0,RES_hh_tesh!U3/RES_summary!U$19)</f>
        <v>96.155292369355664</v>
      </c>
      <c r="V3" s="65">
        <f>IF(RES_hh_tesh!V3=0,0,RES_hh_tesh!V3/RES_summary!V$19)</f>
        <v>101.6309232889071</v>
      </c>
      <c r="W3" s="65">
        <f>IF(RES_hh_tesh!W3=0,0,RES_hh_tesh!W3/RES_summary!W$19)</f>
        <v>97.585987885309621</v>
      </c>
      <c r="X3" s="65">
        <f>IF(RES_hh_tesh!X3=0,0,RES_hh_tesh!X3/RES_summary!X$19)</f>
        <v>92.707657310990072</v>
      </c>
      <c r="Y3" s="65">
        <f>IF(RES_hh_tesh!Y3=0,0,RES_hh_tesh!Y3/RES_summary!Y$19)</f>
        <v>93.410575889734915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99.996542303297332</v>
      </c>
      <c r="C4" s="69">
        <f>IF(RES_hh_tesh!C4=0,0,RES_hh_tesh!C4/RES_summary!C$19)</f>
        <v>108.22564676055204</v>
      </c>
      <c r="D4" s="69">
        <f>IF(RES_hh_tesh!D4=0,0,RES_hh_tesh!D4/RES_summary!D$19)</f>
        <v>102.63258900168628</v>
      </c>
      <c r="E4" s="69">
        <f>IF(RES_hh_tesh!E4=0,0,RES_hh_tesh!E4/RES_summary!E$19)</f>
        <v>106.71078098820574</v>
      </c>
      <c r="F4" s="69">
        <f>IF(RES_hh_tesh!F4=0,0,RES_hh_tesh!F4/RES_summary!F$19)</f>
        <v>114.50545280855023</v>
      </c>
      <c r="G4" s="69">
        <f>IF(RES_hh_tesh!G4=0,0,RES_hh_tesh!G4/RES_summary!G$19)</f>
        <v>112.18146359290265</v>
      </c>
      <c r="H4" s="69">
        <f>IF(RES_hh_tesh!H4=0,0,RES_hh_tesh!H4/RES_summary!H$19)</f>
        <v>106.78825875577763</v>
      </c>
      <c r="I4" s="69">
        <f>IF(RES_hh_tesh!I4=0,0,RES_hh_tesh!I4/RES_summary!I$19)</f>
        <v>103.66594974733553</v>
      </c>
      <c r="J4" s="69">
        <f>IF(RES_hh_tesh!J4=0,0,RES_hh_tesh!J4/RES_summary!J$19)</f>
        <v>104.56680860912628</v>
      </c>
      <c r="K4" s="69">
        <f>IF(RES_hh_tesh!K4=0,0,RES_hh_tesh!K4/RES_summary!K$19)</f>
        <v>106.58783577876027</v>
      </c>
      <c r="L4" s="69">
        <f>IF(RES_hh_tesh!L4=0,0,RES_hh_tesh!L4/RES_summary!L$19)</f>
        <v>105.92820288130511</v>
      </c>
      <c r="M4" s="69">
        <f>IF(RES_hh_tesh!M4=0,0,RES_hh_tesh!M4/RES_summary!M$19)</f>
        <v>95.825709857997182</v>
      </c>
      <c r="N4" s="69">
        <f>IF(RES_hh_tesh!N4=0,0,RES_hh_tesh!N4/RES_summary!N$19)</f>
        <v>96.119934467205482</v>
      </c>
      <c r="O4" s="69">
        <f>IF(RES_hh_tesh!O4=0,0,RES_hh_tesh!O4/RES_summary!O$19)</f>
        <v>97.702505823860292</v>
      </c>
      <c r="P4" s="69">
        <f>IF(RES_hh_tesh!P4=0,0,RES_hh_tesh!P4/RES_summary!P$19)</f>
        <v>85.913862803158196</v>
      </c>
      <c r="Q4" s="69">
        <f>IF(RES_hh_tesh!Q4=0,0,RES_hh_tesh!Q4/RES_summary!Q$19)</f>
        <v>96.150868959432373</v>
      </c>
      <c r="R4" s="69">
        <f>IF(RES_hh_tesh!R4=0,0,RES_hh_tesh!R4/RES_summary!R$19)</f>
        <v>97.551845677656672</v>
      </c>
      <c r="S4" s="69">
        <f>IF(RES_hh_tesh!S4=0,0,RES_hh_tesh!S4/RES_summary!S$19)</f>
        <v>100.00534955066639</v>
      </c>
      <c r="T4" s="69">
        <f>IF(RES_hh_tesh!T4=0,0,RES_hh_tesh!T4/RES_summary!T$19)</f>
        <v>90.005401929329082</v>
      </c>
      <c r="U4" s="69">
        <f>IF(RES_hh_tesh!U4=0,0,RES_hh_tesh!U4/RES_summary!U$19)</f>
        <v>80.773114121230094</v>
      </c>
      <c r="V4" s="69">
        <f>IF(RES_hh_tesh!V4=0,0,RES_hh_tesh!V4/RES_summary!V$19)</f>
        <v>88.886568010974358</v>
      </c>
      <c r="W4" s="69">
        <f>IF(RES_hh_tesh!W4=0,0,RES_hh_tesh!W4/RES_summary!W$19)</f>
        <v>84.761454821339399</v>
      </c>
      <c r="X4" s="69">
        <f>IF(RES_hh_tesh!X4=0,0,RES_hh_tesh!X4/RES_summary!X$19)</f>
        <v>80.285954263869598</v>
      </c>
      <c r="Y4" s="69">
        <f>IF(RES_hh_tesh!Y4=0,0,RES_hh_tesh!Y4/RES_summary!Y$19)</f>
        <v>81.44648889154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108.08167983128756</v>
      </c>
      <c r="C5" s="72">
        <f>IF(RES_hh_tesh!C5=0,0,RES_hh_tesh!C5/RES_summary!C$19)</f>
        <v>102.69701009173318</v>
      </c>
      <c r="D5" s="72">
        <f>IF(RES_hh_tesh!D5=0,0,RES_hh_tesh!D5/RES_summary!D$19)</f>
        <v>101.6790959978828</v>
      </c>
      <c r="E5" s="72">
        <f>IF(RES_hh_tesh!E5=0,0,RES_hh_tesh!E5/RES_summary!E$19)</f>
        <v>93.780014593126907</v>
      </c>
      <c r="F5" s="72">
        <f>IF(RES_hh_tesh!F5=0,0,RES_hh_tesh!F5/RES_summary!F$19)</f>
        <v>101.03326818724281</v>
      </c>
      <c r="G5" s="72">
        <f>IF(RES_hh_tesh!G5=0,0,RES_hh_tesh!G5/RES_summary!G$19)</f>
        <v>118.21253454149938</v>
      </c>
      <c r="H5" s="72">
        <f>IF(RES_hh_tesh!H5=0,0,RES_hh_tesh!H5/RES_summary!H$19)</f>
        <v>108.87061756011845</v>
      </c>
      <c r="I5" s="72">
        <f>IF(RES_hh_tesh!I5=0,0,RES_hh_tesh!I5/RES_summary!I$19)</f>
        <v>98.370722170497729</v>
      </c>
      <c r="J5" s="72">
        <f>IF(RES_hh_tesh!J5=0,0,RES_hh_tesh!J5/RES_summary!J$19)</f>
        <v>94.260669630402816</v>
      </c>
      <c r="K5" s="72">
        <f>IF(RES_hh_tesh!K5=0,0,RES_hh_tesh!K5/RES_summary!K$19)</f>
        <v>100.71846272131546</v>
      </c>
      <c r="L5" s="72">
        <f>IF(RES_hh_tesh!L5=0,0,RES_hh_tesh!L5/RES_summary!L$19)</f>
        <v>112.68396945772341</v>
      </c>
      <c r="M5" s="72">
        <f>IF(RES_hh_tesh!M5=0,0,RES_hh_tesh!M5/RES_summary!M$19)</f>
        <v>98.367110807056108</v>
      </c>
      <c r="N5" s="72">
        <f>IF(RES_hh_tesh!N5=0,0,RES_hh_tesh!N5/RES_summary!N$19)</f>
        <v>81.769725083499253</v>
      </c>
      <c r="O5" s="72">
        <f>IF(RES_hh_tesh!O5=0,0,RES_hh_tesh!O5/RES_summary!O$19)</f>
        <v>107.83314451856059</v>
      </c>
      <c r="P5" s="72">
        <f>IF(RES_hh_tesh!P5=0,0,RES_hh_tesh!P5/RES_summary!P$19)</f>
        <v>82.966612528207477</v>
      </c>
      <c r="Q5" s="72">
        <f>IF(RES_hh_tesh!Q5=0,0,RES_hh_tesh!Q5/RES_summary!Q$19)</f>
        <v>102.64368300811817</v>
      </c>
      <c r="R5" s="72">
        <f>IF(RES_hh_tesh!R5=0,0,RES_hh_tesh!R5/RES_summary!R$19)</f>
        <v>110.03390024255276</v>
      </c>
      <c r="S5" s="72">
        <f>IF(RES_hh_tesh!S5=0,0,RES_hh_tesh!S5/RES_summary!S$19)</f>
        <v>89.855686511285114</v>
      </c>
      <c r="T5" s="72">
        <f>IF(RES_hh_tesh!T5=0,0,RES_hh_tesh!T5/RES_summary!T$19)</f>
        <v>71.358795191345209</v>
      </c>
      <c r="U5" s="72">
        <f>IF(RES_hh_tesh!U5=0,0,RES_hh_tesh!U5/RES_summary!U$19)</f>
        <v>84.038356554179998</v>
      </c>
      <c r="V5" s="72">
        <f>IF(RES_hh_tesh!V5=0,0,RES_hh_tesh!V5/RES_summary!V$19)</f>
        <v>61.382102738617732</v>
      </c>
      <c r="W5" s="72">
        <f>IF(RES_hh_tesh!W5=0,0,RES_hh_tesh!W5/RES_summary!W$19)</f>
        <v>45.649112048925772</v>
      </c>
      <c r="X5" s="72">
        <f>IF(RES_hh_tesh!X5=0,0,RES_hh_tesh!X5/RES_summary!X$19)</f>
        <v>210.01803257018514</v>
      </c>
      <c r="Y5" s="72">
        <f>IF(RES_hh_tesh!Y5=0,0,RES_hh_tesh!Y5/RES_summary!Y$19)</f>
        <v>50.589697213919891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104.90892378108906</v>
      </c>
      <c r="C6" s="72">
        <f>IF(RES_hh_tesh!C6=0,0,RES_hh_tesh!C6/RES_summary!C$19)</f>
        <v>112.6849703143838</v>
      </c>
      <c r="D6" s="72">
        <f>IF(RES_hh_tesh!D6=0,0,RES_hh_tesh!D6/RES_summary!D$19)</f>
        <v>69.475468328139513</v>
      </c>
      <c r="E6" s="72">
        <f>IF(RES_hh_tesh!E6=0,0,RES_hh_tesh!E6/RES_summary!E$19)</f>
        <v>48.70261253873386</v>
      </c>
      <c r="F6" s="72">
        <f>IF(RES_hh_tesh!F6=0,0,RES_hh_tesh!F6/RES_summary!F$19)</f>
        <v>106.49778518630571</v>
      </c>
      <c r="G6" s="72">
        <f>IF(RES_hh_tesh!G6=0,0,RES_hh_tesh!G6/RES_summary!G$19)</f>
        <v>157.29939912397504</v>
      </c>
      <c r="H6" s="72">
        <f>IF(RES_hh_tesh!H6=0,0,RES_hh_tesh!H6/RES_summary!H$19)</f>
        <v>157.21538574280152</v>
      </c>
      <c r="I6" s="72">
        <f>IF(RES_hh_tesh!I6=0,0,RES_hh_tesh!I6/RES_summary!I$19)</f>
        <v>64.350701088113851</v>
      </c>
      <c r="J6" s="72">
        <f>IF(RES_hh_tesh!J6=0,0,RES_hh_tesh!J6/RES_summary!J$19)</f>
        <v>77.132447440439165</v>
      </c>
      <c r="K6" s="72">
        <f>IF(RES_hh_tesh!K6=0,0,RES_hh_tesh!K6/RES_summary!K$19)</f>
        <v>88.775713598003804</v>
      </c>
      <c r="L6" s="72">
        <f>IF(RES_hh_tesh!L6=0,0,RES_hh_tesh!L6/RES_summary!L$19)</f>
        <v>208.51037492651366</v>
      </c>
      <c r="M6" s="72">
        <f>IF(RES_hh_tesh!M6=0,0,RES_hh_tesh!M6/RES_summary!M$19)</f>
        <v>25.646599651822882</v>
      </c>
      <c r="N6" s="72">
        <f>IF(RES_hh_tesh!N6=0,0,RES_hh_tesh!N6/RES_summary!N$19)</f>
        <v>6.3667137931329023</v>
      </c>
      <c r="O6" s="72">
        <f>IF(RES_hh_tesh!O6=0,0,RES_hh_tesh!O6/RES_summary!O$19)</f>
        <v>11.136619163173931</v>
      </c>
      <c r="P6" s="72">
        <f>IF(RES_hh_tesh!P6=0,0,RES_hh_tesh!P6/RES_summary!P$19)</f>
        <v>31.027412973549254</v>
      </c>
      <c r="Q6" s="72">
        <f>IF(RES_hh_tesh!Q6=0,0,RES_hh_tesh!Q6/RES_summary!Q$19)</f>
        <v>132.05907690858217</v>
      </c>
      <c r="R6" s="72">
        <f>IF(RES_hh_tesh!R6=0,0,RES_hh_tesh!R6/RES_summary!R$19)</f>
        <v>99.703383474215016</v>
      </c>
      <c r="S6" s="72">
        <f>IF(RES_hh_tesh!S6=0,0,RES_hh_tesh!S6/RES_summary!S$19)</f>
        <v>68.683933095474956</v>
      </c>
      <c r="T6" s="72">
        <f>IF(RES_hh_tesh!T6=0,0,RES_hh_tesh!T6/RES_summary!T$19)</f>
        <v>82.442167331558124</v>
      </c>
      <c r="U6" s="72">
        <f>IF(RES_hh_tesh!U6=0,0,RES_hh_tesh!U6/RES_summary!U$19)</f>
        <v>138.8407321620893</v>
      </c>
      <c r="V6" s="72">
        <f>IF(RES_hh_tesh!V6=0,0,RES_hh_tesh!V6/RES_summary!V$19)</f>
        <v>16.502658099812017</v>
      </c>
      <c r="W6" s="72">
        <f>IF(RES_hh_tesh!W6=0,0,RES_hh_tesh!W6/RES_summary!W$19)</f>
        <v>67.536429263022711</v>
      </c>
      <c r="X6" s="72">
        <f>IF(RES_hh_tesh!X6=0,0,RES_hh_tesh!X6/RES_summary!X$19)</f>
        <v>89.588053192094634</v>
      </c>
      <c r="Y6" s="72">
        <f>IF(RES_hh_tesh!Y6=0,0,RES_hh_tesh!Y6/RES_summary!Y$19)</f>
        <v>66.67648202564753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98.204610406101608</v>
      </c>
      <c r="C7" s="72">
        <f>IF(RES_hh_tesh!C7=0,0,RES_hh_tesh!C7/RES_summary!C$19)</f>
        <v>106.50299804532986</v>
      </c>
      <c r="D7" s="72">
        <f>IF(RES_hh_tesh!D7=0,0,RES_hh_tesh!D7/RES_summary!D$19)</f>
        <v>99.780541756424313</v>
      </c>
      <c r="E7" s="72">
        <f>IF(RES_hh_tesh!E7=0,0,RES_hh_tesh!E7/RES_summary!E$19)</f>
        <v>103.97351191059603</v>
      </c>
      <c r="F7" s="72">
        <f>IF(RES_hh_tesh!F7=0,0,RES_hh_tesh!F7/RES_summary!F$19)</f>
        <v>111.48691537117729</v>
      </c>
      <c r="G7" s="72">
        <f>IF(RES_hh_tesh!G7=0,0,RES_hh_tesh!G7/RES_summary!G$19)</f>
        <v>107.50029841363171</v>
      </c>
      <c r="H7" s="72">
        <f>IF(RES_hh_tesh!H7=0,0,RES_hh_tesh!H7/RES_summary!H$19)</f>
        <v>106.26454114230904</v>
      </c>
      <c r="I7" s="72">
        <f>IF(RES_hh_tesh!I7=0,0,RES_hh_tesh!I7/RES_summary!I$19)</f>
        <v>102.29416093287114</v>
      </c>
      <c r="J7" s="72">
        <f>IF(RES_hh_tesh!J7=0,0,RES_hh_tesh!J7/RES_summary!J$19)</f>
        <v>104.54657361774535</v>
      </c>
      <c r="K7" s="72">
        <f>IF(RES_hh_tesh!K7=0,0,RES_hh_tesh!K7/RES_summary!K$19)</f>
        <v>107.8996411472769</v>
      </c>
      <c r="L7" s="72">
        <f>IF(RES_hh_tesh!L7=0,0,RES_hh_tesh!L7/RES_summary!L$19)</f>
        <v>97.512780936766731</v>
      </c>
      <c r="M7" s="72">
        <f>IF(RES_hh_tesh!M7=0,0,RES_hh_tesh!M7/RES_summary!M$19)</f>
        <v>89.228666590710219</v>
      </c>
      <c r="N7" s="72">
        <f>IF(RES_hh_tesh!N7=0,0,RES_hh_tesh!N7/RES_summary!N$19)</f>
        <v>99.934191667128218</v>
      </c>
      <c r="O7" s="72">
        <f>IF(RES_hh_tesh!O7=0,0,RES_hh_tesh!O7/RES_summary!O$19)</f>
        <v>96.045522679713784</v>
      </c>
      <c r="P7" s="72">
        <f>IF(RES_hh_tesh!P7=0,0,RES_hh_tesh!P7/RES_summary!P$19)</f>
        <v>81.808195244002505</v>
      </c>
      <c r="Q7" s="72">
        <f>IF(RES_hh_tesh!Q7=0,0,RES_hh_tesh!Q7/RES_summary!Q$19)</f>
        <v>96.265394138728198</v>
      </c>
      <c r="R7" s="72">
        <f>IF(RES_hh_tesh!R7=0,0,RES_hh_tesh!R7/RES_summary!R$19)</f>
        <v>98.87202261686673</v>
      </c>
      <c r="S7" s="72">
        <f>IF(RES_hh_tesh!S7=0,0,RES_hh_tesh!S7/RES_summary!S$19)</f>
        <v>94.642095394551546</v>
      </c>
      <c r="T7" s="72">
        <f>IF(RES_hh_tesh!T7=0,0,RES_hh_tesh!T7/RES_summary!T$19)</f>
        <v>90.506239678727155</v>
      </c>
      <c r="U7" s="72">
        <f>IF(RES_hh_tesh!U7=0,0,RES_hh_tesh!U7/RES_summary!U$19)</f>
        <v>73.599770910648132</v>
      </c>
      <c r="V7" s="72">
        <f>IF(RES_hh_tesh!V7=0,0,RES_hh_tesh!V7/RES_summary!V$19)</f>
        <v>87.078583791962728</v>
      </c>
      <c r="W7" s="72">
        <f>IF(RES_hh_tesh!W7=0,0,RES_hh_tesh!W7/RES_summary!W$19)</f>
        <v>83.788196296303028</v>
      </c>
      <c r="X7" s="72">
        <f>IF(RES_hh_tesh!X7=0,0,RES_hh_tesh!X7/RES_summary!X$19)</f>
        <v>78.38623719797657</v>
      </c>
      <c r="Y7" s="72">
        <f>IF(RES_hh_tesh!Y7=0,0,RES_hh_tesh!Y7/RES_summary!Y$19)</f>
        <v>81.395563031405501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96.499239049299618</v>
      </c>
      <c r="C8" s="72">
        <f>IF(RES_hh_tesh!C8=0,0,RES_hh_tesh!C8/RES_summary!C$19)</f>
        <v>104.43733839540265</v>
      </c>
      <c r="D8" s="72">
        <f>IF(RES_hh_tesh!D8=0,0,RES_hh_tesh!D8/RES_summary!D$19)</f>
        <v>101.05241941170532</v>
      </c>
      <c r="E8" s="72">
        <f>IF(RES_hh_tesh!E8=0,0,RES_hh_tesh!E8/RES_summary!E$19)</f>
        <v>105.42154113326579</v>
      </c>
      <c r="F8" s="72">
        <f>IF(RES_hh_tesh!F8=0,0,RES_hh_tesh!F8/RES_summary!F$19)</f>
        <v>112.45021812894424</v>
      </c>
      <c r="G8" s="72">
        <f>IF(RES_hh_tesh!G8=0,0,RES_hh_tesh!G8/RES_summary!G$19)</f>
        <v>111.27755208316788</v>
      </c>
      <c r="H8" s="72">
        <f>IF(RES_hh_tesh!H8=0,0,RES_hh_tesh!H8/RES_summary!H$19)</f>
        <v>102.20017177992121</v>
      </c>
      <c r="I8" s="72">
        <f>IF(RES_hh_tesh!I8=0,0,RES_hh_tesh!I8/RES_summary!I$19)</f>
        <v>100.24983062287801</v>
      </c>
      <c r="J8" s="72">
        <f>IF(RES_hh_tesh!J8=0,0,RES_hh_tesh!J8/RES_summary!J$19)</f>
        <v>104.0844078720709</v>
      </c>
      <c r="K8" s="72">
        <f>IF(RES_hh_tesh!K8=0,0,RES_hh_tesh!K8/RES_summary!K$19)</f>
        <v>97.344759791944171</v>
      </c>
      <c r="L8" s="72">
        <f>IF(RES_hh_tesh!L8=0,0,RES_hh_tesh!L8/RES_summary!L$19)</f>
        <v>110.04747145377816</v>
      </c>
      <c r="M8" s="72">
        <f>IF(RES_hh_tesh!M8=0,0,RES_hh_tesh!M8/RES_summary!M$19)</f>
        <v>101.30584477608615</v>
      </c>
      <c r="N8" s="72">
        <f>IF(RES_hh_tesh!N8=0,0,RES_hh_tesh!N8/RES_summary!N$19)</f>
        <v>90.399883458787002</v>
      </c>
      <c r="O8" s="72">
        <f>IF(RES_hh_tesh!O8=0,0,RES_hh_tesh!O8/RES_summary!O$19)</f>
        <v>95.469811306899174</v>
      </c>
      <c r="P8" s="72">
        <f>IF(RES_hh_tesh!P8=0,0,RES_hh_tesh!P8/RES_summary!P$19)</f>
        <v>84.96079822253536</v>
      </c>
      <c r="Q8" s="72">
        <f>IF(RES_hh_tesh!Q8=0,0,RES_hh_tesh!Q8/RES_summary!Q$19)</f>
        <v>91.641262726653338</v>
      </c>
      <c r="R8" s="72">
        <f>IF(RES_hh_tesh!R8=0,0,RES_hh_tesh!R8/RES_summary!R$19)</f>
        <v>92.421857188832561</v>
      </c>
      <c r="S8" s="72">
        <f>IF(RES_hh_tesh!S8=0,0,RES_hh_tesh!S8/RES_summary!S$19)</f>
        <v>99.45326418350345</v>
      </c>
      <c r="T8" s="72">
        <f>IF(RES_hh_tesh!T8=0,0,RES_hh_tesh!T8/RES_summary!T$19)</f>
        <v>86.517048724174202</v>
      </c>
      <c r="U8" s="72">
        <f>IF(RES_hh_tesh!U8=0,0,RES_hh_tesh!U8/RES_summary!U$19)</f>
        <v>83.058355598874002</v>
      </c>
      <c r="V8" s="72">
        <f>IF(RES_hh_tesh!V8=0,0,RES_hh_tesh!V8/RES_summary!V$19)</f>
        <v>87.837287010678779</v>
      </c>
      <c r="W8" s="72">
        <f>IF(RES_hh_tesh!W8=0,0,RES_hh_tesh!W8/RES_summary!W$19)</f>
        <v>84.101383281353037</v>
      </c>
      <c r="X8" s="72">
        <f>IF(RES_hh_tesh!X8=0,0,RES_hh_tesh!X8/RES_summary!X$19)</f>
        <v>78.308366758095843</v>
      </c>
      <c r="Y8" s="72">
        <f>IF(RES_hh_tesh!Y8=0,0,RES_hh_tesh!Y8/RES_summary!Y$19)</f>
        <v>78.215252729701135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98.392443773075399</v>
      </c>
      <c r="C9" s="72">
        <f>IF(RES_hh_tesh!C9=0,0,RES_hh_tesh!C9/RES_summary!C$19)</f>
        <v>107.89835045784842</v>
      </c>
      <c r="D9" s="72">
        <f>IF(RES_hh_tesh!D9=0,0,RES_hh_tesh!D9/RES_summary!D$19)</f>
        <v>101.26143948241671</v>
      </c>
      <c r="E9" s="72">
        <f>IF(RES_hh_tesh!E9=0,0,RES_hh_tesh!E9/RES_summary!E$19)</f>
        <v>105.11571365621836</v>
      </c>
      <c r="F9" s="72">
        <f>IF(RES_hh_tesh!F9=0,0,RES_hh_tesh!F9/RES_summary!F$19)</f>
        <v>113.11354354009492</v>
      </c>
      <c r="G9" s="72">
        <f>IF(RES_hh_tesh!G9=0,0,RES_hh_tesh!G9/RES_summary!G$19)</f>
        <v>109.26696712241244</v>
      </c>
      <c r="H9" s="72">
        <f>IF(RES_hh_tesh!H9=0,0,RES_hh_tesh!H9/RES_summary!H$19)</f>
        <v>108.79199760090385</v>
      </c>
      <c r="I9" s="72">
        <f>IF(RES_hh_tesh!I9=0,0,RES_hh_tesh!I9/RES_summary!I$19)</f>
        <v>96.714525796362082</v>
      </c>
      <c r="J9" s="72">
        <f>IF(RES_hh_tesh!J9=0,0,RES_hh_tesh!J9/RES_summary!J$19)</f>
        <v>101.86114468755552</v>
      </c>
      <c r="K9" s="72">
        <f>IF(RES_hh_tesh!K9=0,0,RES_hh_tesh!K9/RES_summary!K$19)</f>
        <v>109.38660211922959</v>
      </c>
      <c r="L9" s="72">
        <f>IF(RES_hh_tesh!L9=0,0,RES_hh_tesh!L9/RES_summary!L$19)</f>
        <v>109.28690582929232</v>
      </c>
      <c r="M9" s="72">
        <f>IF(RES_hh_tesh!M9=0,0,RES_hh_tesh!M9/RES_summary!M$19)</f>
        <v>83.051088167734974</v>
      </c>
      <c r="N9" s="72">
        <f>IF(RES_hh_tesh!N9=0,0,RES_hh_tesh!N9/RES_summary!N$19)</f>
        <v>95.150423328292007</v>
      </c>
      <c r="O9" s="72">
        <f>IF(RES_hh_tesh!O9=0,0,RES_hh_tesh!O9/RES_summary!O$19)</f>
        <v>95.600232704812228</v>
      </c>
      <c r="P9" s="72">
        <f>IF(RES_hh_tesh!P9=0,0,RES_hh_tesh!P9/RES_summary!P$19)</f>
        <v>91.605922169571272</v>
      </c>
      <c r="Q9" s="72">
        <f>IF(RES_hh_tesh!Q9=0,0,RES_hh_tesh!Q9/RES_summary!Q$19)</f>
        <v>93.596721031145989</v>
      </c>
      <c r="R9" s="72">
        <f>IF(RES_hh_tesh!R9=0,0,RES_hh_tesh!R9/RES_summary!R$19)</f>
        <v>102.30027353931246</v>
      </c>
      <c r="S9" s="72">
        <f>IF(RES_hh_tesh!S9=0,0,RES_hh_tesh!S9/RES_summary!S$19)</f>
        <v>94.916272279571061</v>
      </c>
      <c r="T9" s="72">
        <f>IF(RES_hh_tesh!T9=0,0,RES_hh_tesh!T9/RES_summary!T$19)</f>
        <v>101.87562045197851</v>
      </c>
      <c r="U9" s="72">
        <f>IF(RES_hh_tesh!U9=0,0,RES_hh_tesh!U9/RES_summary!U$19)</f>
        <v>74.195729671915714</v>
      </c>
      <c r="V9" s="72">
        <f>IF(RES_hh_tesh!V9=0,0,RES_hh_tesh!V9/RES_summary!V$19)</f>
        <v>75.407043571463277</v>
      </c>
      <c r="W9" s="72">
        <f>IF(RES_hh_tesh!W9=0,0,RES_hh_tesh!W9/RES_summary!W$19)</f>
        <v>71.567978979022769</v>
      </c>
      <c r="X9" s="72">
        <f>IF(RES_hh_tesh!X9=0,0,RES_hh_tesh!X9/RES_summary!X$19)</f>
        <v>80.389841697935054</v>
      </c>
      <c r="Y9" s="72">
        <f>IF(RES_hh_tesh!Y9=0,0,RES_hh_tesh!Y9/RES_summary!Y$19)</f>
        <v>87.533016947884889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X10" s="72">
        <f>IF(RES_hh_tesh!X10=0,0,RES_hh_tesh!X10/RES_summary!X$19)</f>
        <v>0</v>
      </c>
      <c r="Y10" s="72">
        <f>IF(RES_hh_tesh!Y10=0,0,RES_hh_tesh!Y10/RES_summary!Y$19)</f>
        <v>0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0</v>
      </c>
      <c r="C11" s="72">
        <f>IF(RES_hh_tesh!C11=0,0,RES_hh_tesh!C11/RES_summary!C$19)</f>
        <v>0</v>
      </c>
      <c r="D11" s="72">
        <f>IF(RES_hh_tesh!D11=0,0,RES_hh_tesh!D11/RES_summary!D$19)</f>
        <v>0</v>
      </c>
      <c r="E11" s="72">
        <f>IF(RES_hh_tesh!E11=0,0,RES_hh_tesh!E11/RES_summary!E$19)</f>
        <v>0</v>
      </c>
      <c r="F11" s="72">
        <f>IF(RES_hh_tesh!F11=0,0,RES_hh_tesh!F11/RES_summary!F$19)</f>
        <v>0</v>
      </c>
      <c r="G11" s="72">
        <f>IF(RES_hh_tesh!G11=0,0,RES_hh_tesh!G11/RES_summary!G$19)</f>
        <v>0</v>
      </c>
      <c r="H11" s="72">
        <f>IF(RES_hh_tesh!H11=0,0,RES_hh_tesh!H11/RES_summary!H$19)</f>
        <v>0</v>
      </c>
      <c r="I11" s="72">
        <f>IF(RES_hh_tesh!I11=0,0,RES_hh_tesh!I11/RES_summary!I$19)</f>
        <v>0</v>
      </c>
      <c r="J11" s="72">
        <f>IF(RES_hh_tesh!J11=0,0,RES_hh_tesh!J11/RES_summary!J$19)</f>
        <v>0</v>
      </c>
      <c r="K11" s="72">
        <f>IF(RES_hh_tesh!K11=0,0,RES_hh_tesh!K11/RES_summary!K$19)</f>
        <v>0</v>
      </c>
      <c r="L11" s="72">
        <f>IF(RES_hh_tesh!L11=0,0,RES_hh_tesh!L11/RES_summary!L$19)</f>
        <v>0</v>
      </c>
      <c r="M11" s="72">
        <f>IF(RES_hh_tesh!M11=0,0,RES_hh_tesh!M11/RES_summary!M$19)</f>
        <v>0</v>
      </c>
      <c r="N11" s="72">
        <f>IF(RES_hh_tesh!N11=0,0,RES_hh_tesh!N11/RES_summary!N$19)</f>
        <v>0</v>
      </c>
      <c r="O11" s="72">
        <f>IF(RES_hh_tesh!O11=0,0,RES_hh_tesh!O11/RES_summary!O$19)</f>
        <v>0</v>
      </c>
      <c r="P11" s="72">
        <f>IF(RES_hh_tesh!P11=0,0,RES_hh_tesh!P11/RES_summary!P$19)</f>
        <v>0</v>
      </c>
      <c r="Q11" s="72">
        <f>IF(RES_hh_tesh!Q11=0,0,RES_hh_tesh!Q11/RES_summary!Q$19)</f>
        <v>0</v>
      </c>
      <c r="R11" s="72">
        <f>IF(RES_hh_tesh!R11=0,0,RES_hh_tesh!R11/RES_summary!R$19)</f>
        <v>0</v>
      </c>
      <c r="S11" s="72">
        <f>IF(RES_hh_tesh!S11=0,0,RES_hh_tesh!S11/RES_summary!S$19)</f>
        <v>0</v>
      </c>
      <c r="T11" s="72">
        <f>IF(RES_hh_tesh!T11=0,0,RES_hh_tesh!T11/RES_summary!T$19)</f>
        <v>0</v>
      </c>
      <c r="U11" s="72">
        <f>IF(RES_hh_tesh!U11=0,0,RES_hh_tesh!U11/RES_summary!U$19)</f>
        <v>0</v>
      </c>
      <c r="V11" s="72">
        <f>IF(RES_hh_tesh!V11=0,0,RES_hh_tesh!V11/RES_summary!V$19)</f>
        <v>0</v>
      </c>
      <c r="W11" s="72">
        <f>IF(RES_hh_tesh!W11=0,0,RES_hh_tesh!W11/RES_summary!W$19)</f>
        <v>0</v>
      </c>
      <c r="X11" s="72">
        <f>IF(RES_hh_tesh!X11=0,0,RES_hh_tesh!X11/RES_summary!X$19)</f>
        <v>0</v>
      </c>
      <c r="Y11" s="72">
        <f>IF(RES_hh_tesh!Y11=0,0,RES_hh_tesh!Y11/RES_summary!Y$19)</f>
        <v>0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93.80936587862972</v>
      </c>
      <c r="C12" s="72">
        <f>IF(RES_hh_tesh!C12=0,0,RES_hh_tesh!C12/RES_summary!C$19)</f>
        <v>105.56229498187845</v>
      </c>
      <c r="D12" s="72">
        <f>IF(RES_hh_tesh!D12=0,0,RES_hh_tesh!D12/RES_summary!D$19)</f>
        <v>96.174783971602125</v>
      </c>
      <c r="E12" s="72">
        <f>IF(RES_hh_tesh!E12=0,0,RES_hh_tesh!E12/RES_summary!E$19)</f>
        <v>114.91573232553307</v>
      </c>
      <c r="F12" s="72">
        <f>IF(RES_hh_tesh!F12=0,0,RES_hh_tesh!F12/RES_summary!F$19)</f>
        <v>109.04468517688127</v>
      </c>
      <c r="G12" s="72">
        <f>IF(RES_hh_tesh!G12=0,0,RES_hh_tesh!G12/RES_summary!G$19)</f>
        <v>106.37443661273315</v>
      </c>
      <c r="H12" s="72">
        <f>IF(RES_hh_tesh!H12=0,0,RES_hh_tesh!H12/RES_summary!H$19)</f>
        <v>96.368998212953954</v>
      </c>
      <c r="I12" s="72">
        <f>IF(RES_hh_tesh!I12=0,0,RES_hh_tesh!I12/RES_summary!I$19)</f>
        <v>86.884604133159115</v>
      </c>
      <c r="J12" s="72">
        <f>IF(RES_hh_tesh!J12=0,0,RES_hh_tesh!J12/RES_summary!J$19)</f>
        <v>100.6657627917447</v>
      </c>
      <c r="K12" s="72">
        <f>IF(RES_hh_tesh!K12=0,0,RES_hh_tesh!K12/RES_summary!K$19)</f>
        <v>102.85105283942185</v>
      </c>
      <c r="L12" s="72">
        <f>IF(RES_hh_tesh!L12=0,0,RES_hh_tesh!L12/RES_summary!L$19)</f>
        <v>97.936094346161042</v>
      </c>
      <c r="M12" s="72">
        <f>IF(RES_hh_tesh!M12=0,0,RES_hh_tesh!M12/RES_summary!M$19)</f>
        <v>92.267617600972585</v>
      </c>
      <c r="N12" s="72">
        <f>IF(RES_hh_tesh!N12=0,0,RES_hh_tesh!N12/RES_summary!N$19)</f>
        <v>93.00892322685219</v>
      </c>
      <c r="O12" s="72">
        <f>IF(RES_hh_tesh!O12=0,0,RES_hh_tesh!O12/RES_summary!O$19)</f>
        <v>86.572270231086307</v>
      </c>
      <c r="P12" s="72">
        <f>IF(RES_hh_tesh!P12=0,0,RES_hh_tesh!P12/RES_summary!P$19)</f>
        <v>86.791421632241324</v>
      </c>
      <c r="Q12" s="72">
        <f>IF(RES_hh_tesh!Q12=0,0,RES_hh_tesh!Q12/RES_summary!Q$19)</f>
        <v>93.519089968760326</v>
      </c>
      <c r="R12" s="72">
        <f>IF(RES_hh_tesh!R12=0,0,RES_hh_tesh!R12/RES_summary!R$19)</f>
        <v>92.694443299476532</v>
      </c>
      <c r="S12" s="72">
        <f>IF(RES_hh_tesh!S12=0,0,RES_hh_tesh!S12/RES_summary!S$19)</f>
        <v>92.566136149798638</v>
      </c>
      <c r="T12" s="72">
        <f>IF(RES_hh_tesh!T12=0,0,RES_hh_tesh!T12/RES_summary!T$19)</f>
        <v>90.483635538460945</v>
      </c>
      <c r="U12" s="72">
        <f>IF(RES_hh_tesh!U12=0,0,RES_hh_tesh!U12/RES_summary!U$19)</f>
        <v>86.811314982578068</v>
      </c>
      <c r="V12" s="72">
        <f>IF(RES_hh_tesh!V12=0,0,RES_hh_tesh!V12/RES_summary!V$19)</f>
        <v>85.415325705025225</v>
      </c>
      <c r="W12" s="72">
        <f>IF(RES_hh_tesh!W12=0,0,RES_hh_tesh!W12/RES_summary!W$19)</f>
        <v>83.689010277846876</v>
      </c>
      <c r="X12" s="72">
        <f>IF(RES_hh_tesh!X12=0,0,RES_hh_tesh!X12/RES_summary!X$19)</f>
        <v>81.651754015371623</v>
      </c>
      <c r="Y12" s="72">
        <f>IF(RES_hh_tesh!Y12=0,0,RES_hh_tesh!Y12/RES_summary!Y$19)</f>
        <v>83.343930523147165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100.85043941323879</v>
      </c>
      <c r="C13" s="74">
        <f>IF(RES_hh_tesh!C13=0,0,RES_hh_tesh!C13/RES_summary!C$19)</f>
        <v>108.49256125257862</v>
      </c>
      <c r="D13" s="74">
        <f>IF(RES_hh_tesh!D13=0,0,RES_hh_tesh!D13/RES_summary!D$19)</f>
        <v>101.9073203588224</v>
      </c>
      <c r="E13" s="74">
        <f>IF(RES_hh_tesh!E13=0,0,RES_hh_tesh!E13/RES_summary!E$19)</f>
        <v>102.6645920962887</v>
      </c>
      <c r="F13" s="74">
        <f>IF(RES_hh_tesh!F13=0,0,RES_hh_tesh!F13/RES_summary!F$19)</f>
        <v>114.74125681638783</v>
      </c>
      <c r="G13" s="74">
        <f>IF(RES_hh_tesh!G13=0,0,RES_hh_tesh!G13/RES_summary!G$19)</f>
        <v>120.30019518829953</v>
      </c>
      <c r="H13" s="74">
        <f>IF(RES_hh_tesh!H13=0,0,RES_hh_tesh!H13/RES_summary!H$19)</f>
        <v>104.97614057806068</v>
      </c>
      <c r="I13" s="74">
        <f>IF(RES_hh_tesh!I13=0,0,RES_hh_tesh!I13/RES_summary!I$19)</f>
        <v>115.38716525032424</v>
      </c>
      <c r="J13" s="74">
        <f>IF(RES_hh_tesh!J13=0,0,RES_hh_tesh!J13/RES_summary!J$19)</f>
        <v>47.153919245178059</v>
      </c>
      <c r="K13" s="74">
        <f>IF(RES_hh_tesh!K13=0,0,RES_hh_tesh!K13/RES_summary!K$19)</f>
        <v>156.72303471309567</v>
      </c>
      <c r="L13" s="74">
        <f>IF(RES_hh_tesh!L13=0,0,RES_hh_tesh!L13/RES_summary!L$19)</f>
        <v>85.044385122981168</v>
      </c>
      <c r="M13" s="74">
        <f>IF(RES_hh_tesh!M13=0,0,RES_hh_tesh!M13/RES_summary!M$19)</f>
        <v>65.04736112066</v>
      </c>
      <c r="N13" s="74">
        <f>IF(RES_hh_tesh!N13=0,0,RES_hh_tesh!N13/RES_summary!N$19)</f>
        <v>86.525410648085085</v>
      </c>
      <c r="O13" s="74">
        <f>IF(RES_hh_tesh!O13=0,0,RES_hh_tesh!O13/RES_summary!O$19)</f>
        <v>102.1073539921078</v>
      </c>
      <c r="P13" s="74">
        <f>IF(RES_hh_tesh!P13=0,0,RES_hh_tesh!P13/RES_summary!P$19)</f>
        <v>90.238656281251181</v>
      </c>
      <c r="Q13" s="74">
        <f>IF(RES_hh_tesh!Q13=0,0,RES_hh_tesh!Q13/RES_summary!Q$19)</f>
        <v>117.53603677970928</v>
      </c>
      <c r="R13" s="74">
        <f>IF(RES_hh_tesh!R13=0,0,RES_hh_tesh!R13/RES_summary!R$19)</f>
        <v>108.51548706773501</v>
      </c>
      <c r="S13" s="74">
        <f>IF(RES_hh_tesh!S13=0,0,RES_hh_tesh!S13/RES_summary!S$19)</f>
        <v>124.78564601013694</v>
      </c>
      <c r="T13" s="74">
        <f>IF(RES_hh_tesh!T13=0,0,RES_hh_tesh!T13/RES_summary!T$19)</f>
        <v>78.813411575706098</v>
      </c>
      <c r="U13" s="74">
        <f>IF(RES_hh_tesh!U13=0,0,RES_hh_tesh!U13/RES_summary!U$19)</f>
        <v>59.131451381902664</v>
      </c>
      <c r="V13" s="74">
        <f>IF(RES_hh_tesh!V13=0,0,RES_hh_tesh!V13/RES_summary!V$19)</f>
        <v>99.486716749661184</v>
      </c>
      <c r="W13" s="74">
        <f>IF(RES_hh_tesh!W13=0,0,RES_hh_tesh!W13/RES_summary!W$19)</f>
        <v>81.850717656435791</v>
      </c>
      <c r="X13" s="74">
        <f>IF(RES_hh_tesh!X13=0,0,RES_hh_tesh!X13/RES_summary!X$19)</f>
        <v>84.408541304272902</v>
      </c>
      <c r="Y13" s="74">
        <f>IF(RES_hh_tesh!Y13=0,0,RES_hh_tesh!Y13/RES_summary!Y$19)</f>
        <v>80.703382681821338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2.3764417364463859</v>
      </c>
      <c r="C14" s="76">
        <f>IF(RES_hh_tesh!C14=0,0,RES_hh_tesh!C14/RES_summary!C$19)</f>
        <v>2.5225807562037863</v>
      </c>
      <c r="D14" s="76">
        <f>IF(RES_hh_tesh!D14=0,0,RES_hh_tesh!D14/RES_summary!D$19)</f>
        <v>2.3492218053960667</v>
      </c>
      <c r="E14" s="76">
        <f>IF(RES_hh_tesh!E14=0,0,RES_hh_tesh!E14/RES_summary!E$19)</f>
        <v>2.3428838343337195</v>
      </c>
      <c r="F14" s="76">
        <f>IF(RES_hh_tesh!F14=0,0,RES_hh_tesh!F14/RES_summary!F$19)</f>
        <v>2.5414860550208775</v>
      </c>
      <c r="G14" s="76">
        <f>IF(RES_hh_tesh!G14=0,0,RES_hh_tesh!G14/RES_summary!G$19)</f>
        <v>2.4334213083448848</v>
      </c>
      <c r="H14" s="76">
        <f>IF(RES_hh_tesh!H14=0,0,RES_hh_tesh!H14/RES_summary!H$19)</f>
        <v>2.2435826563548402</v>
      </c>
      <c r="I14" s="76">
        <f>IF(RES_hh_tesh!I14=0,0,RES_hh_tesh!I14/RES_summary!I$19)</f>
        <v>2.1873827613659302</v>
      </c>
      <c r="J14" s="76">
        <f>IF(RES_hh_tesh!J14=0,0,RES_hh_tesh!J14/RES_summary!J$19)</f>
        <v>2.2275361556193878</v>
      </c>
      <c r="K14" s="76">
        <f>IF(RES_hh_tesh!K14=0,0,RES_hh_tesh!K14/RES_summary!K$19)</f>
        <v>2.1481085812146303</v>
      </c>
      <c r="L14" s="76">
        <f>IF(RES_hh_tesh!L14=0,0,RES_hh_tesh!L14/RES_summary!L$19)</f>
        <v>2.1375220270518671</v>
      </c>
      <c r="M14" s="76">
        <f>IF(RES_hh_tesh!M14=0,0,RES_hh_tesh!M14/RES_summary!M$19)</f>
        <v>1.9443898820511738</v>
      </c>
      <c r="N14" s="76">
        <f>IF(RES_hh_tesh!N14=0,0,RES_hh_tesh!N14/RES_summary!N$19)</f>
        <v>1.8663596090611467</v>
      </c>
      <c r="O14" s="76">
        <f>IF(RES_hh_tesh!O14=0,0,RES_hh_tesh!O14/RES_summary!O$19)</f>
        <v>1.876867261057241</v>
      </c>
      <c r="P14" s="76">
        <f>IF(RES_hh_tesh!P14=0,0,RES_hh_tesh!P14/RES_summary!P$19)</f>
        <v>1.6417000374768709</v>
      </c>
      <c r="Q14" s="76">
        <f>IF(RES_hh_tesh!Q14=0,0,RES_hh_tesh!Q14/RES_summary!Q$19)</f>
        <v>1.7916555528508431</v>
      </c>
      <c r="R14" s="76">
        <f>IF(RES_hh_tesh!R14=0,0,RES_hh_tesh!R14/RES_summary!R$19)</f>
        <v>1.8108387471602125</v>
      </c>
      <c r="S14" s="76">
        <f>IF(RES_hh_tesh!S14=0,0,RES_hh_tesh!S14/RES_summary!S$19)</f>
        <v>1.8345863249746974</v>
      </c>
      <c r="T14" s="76">
        <f>IF(RES_hh_tesh!T14=0,0,RES_hh_tesh!T14/RES_summary!T$19)</f>
        <v>1.6713703832291715</v>
      </c>
      <c r="U14" s="76">
        <f>IF(RES_hh_tesh!U14=0,0,RES_hh_tesh!U14/RES_summary!U$19)</f>
        <v>1.5377092700811834</v>
      </c>
      <c r="V14" s="76">
        <f>IF(RES_hh_tesh!V14=0,0,RES_hh_tesh!V14/RES_summary!V$19)</f>
        <v>1.6509211477650811</v>
      </c>
      <c r="W14" s="76">
        <f>IF(RES_hh_tesh!W14=0,0,RES_hh_tesh!W14/RES_summary!W$19)</f>
        <v>1.5703646748684601</v>
      </c>
      <c r="X14" s="76">
        <f>IF(RES_hh_tesh!X14=0,0,RES_hh_tesh!X14/RES_summary!X$19)</f>
        <v>1.4647321220280489</v>
      </c>
      <c r="Y14" s="76">
        <f>IF(RES_hh_tesh!Y14=0,0,RES_hh_tesh!Y14/RES_summary!Y$19)</f>
        <v>1.4429330591514147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0.58461352862997384</v>
      </c>
      <c r="C15" s="69">
        <f>IF(RES_hh_tesh!C15=0,0,RES_hh_tesh!C15/RES_summary!C$19)</f>
        <v>0.62467751597511378</v>
      </c>
      <c r="D15" s="69">
        <f>IF(RES_hh_tesh!D15=0,0,RES_hh_tesh!D15/RES_summary!D$19)</f>
        <v>0.70838264136984841</v>
      </c>
      <c r="E15" s="69">
        <f>IF(RES_hh_tesh!E15=0,0,RES_hh_tesh!E15/RES_summary!E$19)</f>
        <v>1.6431204273661386</v>
      </c>
      <c r="F15" s="69">
        <f>IF(RES_hh_tesh!F15=0,0,RES_hh_tesh!F15/RES_summary!F$19)</f>
        <v>0.68490666534127986</v>
      </c>
      <c r="G15" s="69">
        <f>IF(RES_hh_tesh!G15=0,0,RES_hh_tesh!G15/RES_summary!G$19)</f>
        <v>0.86116083629957429</v>
      </c>
      <c r="H15" s="69">
        <f>IF(RES_hh_tesh!H15=0,0,RES_hh_tesh!H15/RES_summary!H$19)</f>
        <v>1.6265448187681382</v>
      </c>
      <c r="I15" s="69">
        <f>IF(RES_hh_tesh!I15=0,0,RES_hh_tesh!I15/RES_summary!I$19)</f>
        <v>0.95816865699395459</v>
      </c>
      <c r="J15" s="69">
        <f>IF(RES_hh_tesh!J15=0,0,RES_hh_tesh!J15/RES_summary!J$19)</f>
        <v>0.98468358464464356</v>
      </c>
      <c r="K15" s="69">
        <f>IF(RES_hh_tesh!K15=0,0,RES_hh_tesh!K15/RES_summary!K$19)</f>
        <v>1.0801256073861953</v>
      </c>
      <c r="L15" s="69">
        <f>IF(RES_hh_tesh!L15=0,0,RES_hh_tesh!L15/RES_summary!L$19)</f>
        <v>1.4833875664930833</v>
      </c>
      <c r="M15" s="69">
        <f>IF(RES_hh_tesh!M15=0,0,RES_hh_tesh!M15/RES_summary!M$19)</f>
        <v>1.6671164887527072</v>
      </c>
      <c r="N15" s="69">
        <f>IF(RES_hh_tesh!N15=0,0,RES_hh_tesh!N15/RES_summary!N$19)</f>
        <v>1.8613295590897259</v>
      </c>
      <c r="O15" s="69">
        <f>IF(RES_hh_tesh!O15=0,0,RES_hh_tesh!O15/RES_summary!O$19)</f>
        <v>2.0878402606510416</v>
      </c>
      <c r="P15" s="69">
        <f>IF(RES_hh_tesh!P15=0,0,RES_hh_tesh!P15/RES_summary!P$19)</f>
        <v>2.198979608493663</v>
      </c>
      <c r="Q15" s="69">
        <f>IF(RES_hh_tesh!Q15=0,0,RES_hh_tesh!Q15/RES_summary!Q$19)</f>
        <v>2.4538823730991819</v>
      </c>
      <c r="R15" s="69">
        <f>IF(RES_hh_tesh!R15=0,0,RES_hh_tesh!R15/RES_summary!R$19)</f>
        <v>2.4587094689849907</v>
      </c>
      <c r="S15" s="69">
        <f>IF(RES_hh_tesh!S15=0,0,RES_hh_tesh!S15/RES_summary!S$19)</f>
        <v>2.1920252757067162</v>
      </c>
      <c r="T15" s="69">
        <f>IF(RES_hh_tesh!T15=0,0,RES_hh_tesh!T15/RES_summary!T$19)</f>
        <v>2.6208764935451958</v>
      </c>
      <c r="U15" s="69">
        <f>IF(RES_hh_tesh!U15=0,0,RES_hh_tesh!U15/RES_summary!U$19)</f>
        <v>2.8811022620668862</v>
      </c>
      <c r="V15" s="69">
        <f>IF(RES_hh_tesh!V15=0,0,RES_hh_tesh!V15/RES_summary!V$19)</f>
        <v>3.0802512920868255</v>
      </c>
      <c r="W15" s="69">
        <f>IF(RES_hh_tesh!W15=0,0,RES_hh_tesh!W15/RES_summary!W$19)</f>
        <v>3.1390277949143472</v>
      </c>
      <c r="X15" s="69">
        <f>IF(RES_hh_tesh!X15=0,0,RES_hh_tesh!X15/RES_summary!X$19)</f>
        <v>3.0335857222928468</v>
      </c>
      <c r="Y15" s="69">
        <f>IF(RES_hh_tesh!Y15=0,0,RES_hh_tesh!Y15/RES_summary!Y$19)</f>
        <v>3.1854946945669527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0.58461352862997384</v>
      </c>
      <c r="C16" s="72">
        <f>IF(RES_hh_tesh!C16=0,0,RES_hh_tesh!C16/RES_summary!C$19)</f>
        <v>0.62467751597511378</v>
      </c>
      <c r="D16" s="72">
        <f>IF(RES_hh_tesh!D16=0,0,RES_hh_tesh!D16/RES_summary!D$19)</f>
        <v>0.70838264136984841</v>
      </c>
      <c r="E16" s="72">
        <f>IF(RES_hh_tesh!E16=0,0,RES_hh_tesh!E16/RES_summary!E$19)</f>
        <v>1.6431204273661386</v>
      </c>
      <c r="F16" s="72">
        <f>IF(RES_hh_tesh!F16=0,0,RES_hh_tesh!F16/RES_summary!F$19)</f>
        <v>0.68490666534127986</v>
      </c>
      <c r="G16" s="72">
        <f>IF(RES_hh_tesh!G16=0,0,RES_hh_tesh!G16/RES_summary!G$19)</f>
        <v>0.86116083629957429</v>
      </c>
      <c r="H16" s="72">
        <f>IF(RES_hh_tesh!H16=0,0,RES_hh_tesh!H16/RES_summary!H$19)</f>
        <v>1.6265448187681382</v>
      </c>
      <c r="I16" s="72">
        <f>IF(RES_hh_tesh!I16=0,0,RES_hh_tesh!I16/RES_summary!I$19)</f>
        <v>0.95816865699395459</v>
      </c>
      <c r="J16" s="72">
        <f>IF(RES_hh_tesh!J16=0,0,RES_hh_tesh!J16/RES_summary!J$19)</f>
        <v>0.98468358464464356</v>
      </c>
      <c r="K16" s="72">
        <f>IF(RES_hh_tesh!K16=0,0,RES_hh_tesh!K16/RES_summary!K$19)</f>
        <v>1.0801256073861953</v>
      </c>
      <c r="L16" s="72">
        <f>IF(RES_hh_tesh!L16=0,0,RES_hh_tesh!L16/RES_summary!L$19)</f>
        <v>1.4833875664930833</v>
      </c>
      <c r="M16" s="72">
        <f>IF(RES_hh_tesh!M16=0,0,RES_hh_tesh!M16/RES_summary!M$19)</f>
        <v>1.6671164887527072</v>
      </c>
      <c r="N16" s="72">
        <f>IF(RES_hh_tesh!N16=0,0,RES_hh_tesh!N16/RES_summary!N$19)</f>
        <v>1.8613295590897259</v>
      </c>
      <c r="O16" s="72">
        <f>IF(RES_hh_tesh!O16=0,0,RES_hh_tesh!O16/RES_summary!O$19)</f>
        <v>2.0878402606510416</v>
      </c>
      <c r="P16" s="72">
        <f>IF(RES_hh_tesh!P16=0,0,RES_hh_tesh!P16/RES_summary!P$19)</f>
        <v>2.198979608493663</v>
      </c>
      <c r="Q16" s="72">
        <f>IF(RES_hh_tesh!Q16=0,0,RES_hh_tesh!Q16/RES_summary!Q$19)</f>
        <v>2.4538823730991819</v>
      </c>
      <c r="R16" s="72">
        <f>IF(RES_hh_tesh!R16=0,0,RES_hh_tesh!R16/RES_summary!R$19)</f>
        <v>2.4587094689849907</v>
      </c>
      <c r="S16" s="72">
        <f>IF(RES_hh_tesh!S16=0,0,RES_hh_tesh!S16/RES_summary!S$19)</f>
        <v>2.1920252757067162</v>
      </c>
      <c r="T16" s="72">
        <f>IF(RES_hh_tesh!T16=0,0,RES_hh_tesh!T16/RES_summary!T$19)</f>
        <v>2.6208764935451958</v>
      </c>
      <c r="U16" s="72">
        <f>IF(RES_hh_tesh!U16=0,0,RES_hh_tesh!U16/RES_summary!U$19)</f>
        <v>2.8811022620668862</v>
      </c>
      <c r="V16" s="72">
        <f>IF(RES_hh_tesh!V16=0,0,RES_hh_tesh!V16/RES_summary!V$19)</f>
        <v>3.0802512920868255</v>
      </c>
      <c r="W16" s="72">
        <f>IF(RES_hh_tesh!W16=0,0,RES_hh_tesh!W16/RES_summary!W$19)</f>
        <v>3.1390277949143472</v>
      </c>
      <c r="X16" s="72">
        <f>IF(RES_hh_tesh!X16=0,0,RES_hh_tesh!X16/RES_summary!X$19)</f>
        <v>3.0335857222928468</v>
      </c>
      <c r="Y16" s="72">
        <f>IF(RES_hh_tesh!Y16=0,0,RES_hh_tesh!Y16/RES_summary!Y$19)</f>
        <v>3.1854946945669527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8.5406519256729911</v>
      </c>
      <c r="C17" s="69">
        <f>IF(RES_hh_tesh!C17=0,0,RES_hh_tesh!C17/RES_summary!C$19)</f>
        <v>8.1991481065388054</v>
      </c>
      <c r="D17" s="69">
        <f>IF(RES_hh_tesh!D17=0,0,RES_hh_tesh!D17/RES_summary!D$19)</f>
        <v>8.3447218729864474</v>
      </c>
      <c r="E17" s="69">
        <f>IF(RES_hh_tesh!E17=0,0,RES_hh_tesh!E17/RES_summary!E$19)</f>
        <v>8.2663650966676627</v>
      </c>
      <c r="F17" s="69">
        <f>IF(RES_hh_tesh!F17=0,0,RES_hh_tesh!F17/RES_summary!F$19)</f>
        <v>8.2285982651164744</v>
      </c>
      <c r="G17" s="69">
        <f>IF(RES_hh_tesh!G17=0,0,RES_hh_tesh!G17/RES_summary!G$19)</f>
        <v>7.9598816651161215</v>
      </c>
      <c r="H17" s="69">
        <f>IF(RES_hh_tesh!H17=0,0,RES_hh_tesh!H17/RES_summary!H$19)</f>
        <v>7.7304406544049975</v>
      </c>
      <c r="I17" s="69">
        <f>IF(RES_hh_tesh!I17=0,0,RES_hh_tesh!I17/RES_summary!I$19)</f>
        <v>7.6168587158932928</v>
      </c>
      <c r="J17" s="69">
        <f>IF(RES_hh_tesh!J17=0,0,RES_hh_tesh!J17/RES_summary!J$19)</f>
        <v>7.6680626640233411</v>
      </c>
      <c r="K17" s="69">
        <f>IF(RES_hh_tesh!K17=0,0,RES_hh_tesh!K17/RES_summary!K$19)</f>
        <v>6.9059230360955262</v>
      </c>
      <c r="L17" s="69">
        <f>IF(RES_hh_tesh!L17=0,0,RES_hh_tesh!L17/RES_summary!L$19)</f>
        <v>7.621451093520764</v>
      </c>
      <c r="M17" s="69">
        <f>IF(RES_hh_tesh!M17=0,0,RES_hh_tesh!M17/RES_summary!M$19)</f>
        <v>8.3240235428032552</v>
      </c>
      <c r="N17" s="69">
        <f>IF(RES_hh_tesh!N17=0,0,RES_hh_tesh!N17/RES_summary!N$19)</f>
        <v>7.3011734572546443</v>
      </c>
      <c r="O17" s="69">
        <f>IF(RES_hh_tesh!O17=0,0,RES_hh_tesh!O17/RES_summary!O$19)</f>
        <v>8.4621132410759969</v>
      </c>
      <c r="P17" s="69">
        <f>IF(RES_hh_tesh!P17=0,0,RES_hh_tesh!P17/RES_summary!P$19)</f>
        <v>9.5360877767013204</v>
      </c>
      <c r="Q17" s="69">
        <f>IF(RES_hh_tesh!Q17=0,0,RES_hh_tesh!Q17/RES_summary!Q$19)</f>
        <v>7.6476088712648878</v>
      </c>
      <c r="R17" s="69">
        <f>IF(RES_hh_tesh!R17=0,0,RES_hh_tesh!R17/RES_summary!R$19)</f>
        <v>7.455937929700525</v>
      </c>
      <c r="S17" s="69">
        <f>IF(RES_hh_tesh!S17=0,0,RES_hh_tesh!S17/RES_summary!S$19)</f>
        <v>6.7674555985713605</v>
      </c>
      <c r="T17" s="69">
        <f>IF(RES_hh_tesh!T17=0,0,RES_hh_tesh!T17/RES_summary!T$19)</f>
        <v>7.5496754973580842</v>
      </c>
      <c r="U17" s="69">
        <f>IF(RES_hh_tesh!U17=0,0,RES_hh_tesh!U17/RES_summary!U$19)</f>
        <v>8.8196439183027717</v>
      </c>
      <c r="V17" s="69">
        <f>IF(RES_hh_tesh!V17=0,0,RES_hh_tesh!V17/RES_summary!V$19)</f>
        <v>6.973062025585989</v>
      </c>
      <c r="W17" s="69">
        <f>IF(RES_hh_tesh!W17=0,0,RES_hh_tesh!W17/RES_summary!W$19)</f>
        <v>7.5674130808923321</v>
      </c>
      <c r="X17" s="69">
        <f>IF(RES_hh_tesh!X17=0,0,RES_hh_tesh!X17/RES_summary!X$19)</f>
        <v>7.1885411987492152</v>
      </c>
      <c r="Y17" s="69">
        <f>IF(RES_hh_tesh!Y17=0,0,RES_hh_tesh!Y17/RES_summary!Y$19)</f>
        <v>6.619335159192171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X18" s="72">
        <f>IF(RES_hh_tesh!X18=0,0,RES_hh_tesh!X18/RES_summary!X$19)</f>
        <v>0</v>
      </c>
      <c r="Y18" s="72">
        <f>IF(RES_hh_tesh!Y18=0,0,RES_hh_tesh!Y18/RES_summary!Y$19)</f>
        <v>0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9.0729360080200951</v>
      </c>
      <c r="C19" s="72">
        <f>IF(RES_hh_tesh!C19=0,0,RES_hh_tesh!C19/RES_summary!C$19)</f>
        <v>8.8345138262189398</v>
      </c>
      <c r="D19" s="72">
        <f>IF(RES_hh_tesh!D19=0,0,RES_hh_tesh!D19/RES_summary!D$19)</f>
        <v>5.9269921001117991</v>
      </c>
      <c r="E19" s="72">
        <f>IF(RES_hh_tesh!E19=0,0,RES_hh_tesh!E19/RES_summary!E$19)</f>
        <v>3.3820681788985727</v>
      </c>
      <c r="F19" s="72">
        <f>IF(RES_hh_tesh!F19=0,0,RES_hh_tesh!F19/RES_summary!F$19)</f>
        <v>6.8041221334344444</v>
      </c>
      <c r="G19" s="72">
        <f>IF(RES_hh_tesh!G19=0,0,RES_hh_tesh!G19/RES_summary!G$19)</f>
        <v>10.45270455798754</v>
      </c>
      <c r="H19" s="72">
        <f>IF(RES_hh_tesh!H19=0,0,RES_hh_tesh!H19/RES_summary!H$19)</f>
        <v>10.871842635204805</v>
      </c>
      <c r="I19" s="72">
        <f>IF(RES_hh_tesh!I19=0,0,RES_hh_tesh!I19/RES_summary!I$19)</f>
        <v>4.1099342570336006</v>
      </c>
      <c r="J19" s="72">
        <f>IF(RES_hh_tesh!J19=0,0,RES_hh_tesh!J19/RES_summary!J$19)</f>
        <v>4.0793178938034567</v>
      </c>
      <c r="K19" s="72">
        <f>IF(RES_hh_tesh!K19=0,0,RES_hh_tesh!K19/RES_summary!K$19)</f>
        <v>9.6500137562386623</v>
      </c>
      <c r="L19" s="72">
        <f>IF(RES_hh_tesh!L19=0,0,RES_hh_tesh!L19/RES_summary!L$19)</f>
        <v>10.505072006347357</v>
      </c>
      <c r="M19" s="72">
        <f>IF(RES_hh_tesh!M19=0,0,RES_hh_tesh!M19/RES_summary!M$19)</f>
        <v>5.6161883152923968</v>
      </c>
      <c r="N19" s="72">
        <f>IF(RES_hh_tesh!N19=0,0,RES_hh_tesh!N19/RES_summary!N$19)</f>
        <v>0</v>
      </c>
      <c r="O19" s="72">
        <f>IF(RES_hh_tesh!O19=0,0,RES_hh_tesh!O19/RES_summary!O$19)</f>
        <v>0</v>
      </c>
      <c r="P19" s="72">
        <f>IF(RES_hh_tesh!P19=0,0,RES_hh_tesh!P19/RES_summary!P$19)</f>
        <v>0</v>
      </c>
      <c r="Q19" s="72">
        <f>IF(RES_hh_tesh!Q19=0,0,RES_hh_tesh!Q19/RES_summary!Q$19)</f>
        <v>0</v>
      </c>
      <c r="R19" s="72">
        <f>IF(RES_hh_tesh!R19=0,0,RES_hh_tesh!R19/RES_summary!R$19)</f>
        <v>0</v>
      </c>
      <c r="S19" s="72">
        <f>IF(RES_hh_tesh!S19=0,0,RES_hh_tesh!S19/RES_summary!S$19)</f>
        <v>0</v>
      </c>
      <c r="T19" s="72">
        <f>IF(RES_hh_tesh!T19=0,0,RES_hh_tesh!T19/RES_summary!T$19)</f>
        <v>0</v>
      </c>
      <c r="U19" s="72">
        <f>IF(RES_hh_tesh!U19=0,0,RES_hh_tesh!U19/RES_summary!U$19)</f>
        <v>0</v>
      </c>
      <c r="V19" s="72">
        <f>IF(RES_hh_tesh!V19=0,0,RES_hh_tesh!V19/RES_summary!V$19)</f>
        <v>0</v>
      </c>
      <c r="W19" s="72">
        <f>IF(RES_hh_tesh!W19=0,0,RES_hh_tesh!W19/RES_summary!W$19)</f>
        <v>0</v>
      </c>
      <c r="X19" s="72">
        <f>IF(RES_hh_tesh!X19=0,0,RES_hh_tesh!X19/RES_summary!X$19)</f>
        <v>0</v>
      </c>
      <c r="Y19" s="72">
        <f>IF(RES_hh_tesh!Y19=0,0,RES_hh_tesh!Y19/RES_summary!Y$19)</f>
        <v>0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8.399406815259022</v>
      </c>
      <c r="C20" s="72">
        <f>IF(RES_hh_tesh!C20=0,0,RES_hh_tesh!C20/RES_summary!C$19)</f>
        <v>8.2731225333796239</v>
      </c>
      <c r="D20" s="72">
        <f>IF(RES_hh_tesh!D20=0,0,RES_hh_tesh!D20/RES_summary!D$19)</f>
        <v>8.329216665122388</v>
      </c>
      <c r="E20" s="72">
        <f>IF(RES_hh_tesh!E20=0,0,RES_hh_tesh!E20/RES_summary!E$19)</f>
        <v>8.2655555872335427</v>
      </c>
      <c r="F20" s="72">
        <f>IF(RES_hh_tesh!F20=0,0,RES_hh_tesh!F20/RES_summary!F$19)</f>
        <v>8.1181015523650775</v>
      </c>
      <c r="G20" s="72">
        <f>IF(RES_hh_tesh!G20=0,0,RES_hh_tesh!G20/RES_summary!G$19)</f>
        <v>7.6790764393016353</v>
      </c>
      <c r="H20" s="72">
        <f>IF(RES_hh_tesh!H20=0,0,RES_hh_tesh!H20/RES_summary!H$19)</f>
        <v>7.9415292355219878</v>
      </c>
      <c r="I20" s="72">
        <f>IF(RES_hh_tesh!I20=0,0,RES_hh_tesh!I20/RES_summary!I$19)</f>
        <v>7.6585533053224282</v>
      </c>
      <c r="J20" s="72">
        <f>IF(RES_hh_tesh!J20=0,0,RES_hh_tesh!J20/RES_summary!J$19)</f>
        <v>7.6196722722652126</v>
      </c>
      <c r="K20" s="72">
        <f>IF(RES_hh_tesh!K20=0,0,RES_hh_tesh!K20/RES_summary!K$19)</f>
        <v>7.3872390423699228</v>
      </c>
      <c r="L20" s="72">
        <f>IF(RES_hh_tesh!L20=0,0,RES_hh_tesh!L20/RES_summary!L$19)</f>
        <v>7.3010200007498502</v>
      </c>
      <c r="M20" s="72">
        <f>IF(RES_hh_tesh!M20=0,0,RES_hh_tesh!M20/RES_summary!M$19)</f>
        <v>7.7808255007772713</v>
      </c>
      <c r="N20" s="72">
        <f>IF(RES_hh_tesh!N20=0,0,RES_hh_tesh!N20/RES_summary!N$19)</f>
        <v>8.1140127021362574</v>
      </c>
      <c r="O20" s="72">
        <f>IF(RES_hh_tesh!O20=0,0,RES_hh_tesh!O20/RES_summary!O$19)</f>
        <v>8.2612722628623931</v>
      </c>
      <c r="P20" s="72">
        <f>IF(RES_hh_tesh!P20=0,0,RES_hh_tesh!P20/RES_summary!P$19)</f>
        <v>8.1251532382874103</v>
      </c>
      <c r="Q20" s="72">
        <f>IF(RES_hh_tesh!Q20=0,0,RES_hh_tesh!Q20/RES_summary!Q$19)</f>
        <v>8.1188550597028506</v>
      </c>
      <c r="R20" s="72">
        <f>IF(RES_hh_tesh!R20=0,0,RES_hh_tesh!R20/RES_summary!R$19)</f>
        <v>8.084849048835574</v>
      </c>
      <c r="S20" s="72">
        <f>IF(RES_hh_tesh!S20=0,0,RES_hh_tesh!S20/RES_summary!S$19)</f>
        <v>6.2033115003364721</v>
      </c>
      <c r="T20" s="72">
        <f>IF(RES_hh_tesh!T20=0,0,RES_hh_tesh!T20/RES_summary!T$19)</f>
        <v>7.7122587156424931</v>
      </c>
      <c r="U20" s="72">
        <f>IF(RES_hh_tesh!U20=0,0,RES_hh_tesh!U20/RES_summary!U$19)</f>
        <v>8.4437149534077562</v>
      </c>
      <c r="V20" s="72">
        <f>IF(RES_hh_tesh!V20=0,0,RES_hh_tesh!V20/RES_summary!V$19)</f>
        <v>6.5900180979761904</v>
      </c>
      <c r="W20" s="72">
        <f>IF(RES_hh_tesh!W20=0,0,RES_hh_tesh!W20/RES_summary!W$19)</f>
        <v>7.6665333583409412</v>
      </c>
      <c r="X20" s="72">
        <f>IF(RES_hh_tesh!X20=0,0,RES_hh_tesh!X20/RES_summary!X$19)</f>
        <v>7.4285393985774668</v>
      </c>
      <c r="Y20" s="72">
        <f>IF(RES_hh_tesh!Y20=0,0,RES_hh_tesh!Y20/RES_summary!Y$19)</f>
        <v>6.4097779893927225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8.3148445856889683</v>
      </c>
      <c r="C21" s="72">
        <f>IF(RES_hh_tesh!C21=0,0,RES_hh_tesh!C21/RES_summary!C$19)</f>
        <v>8.0966622004219548</v>
      </c>
      <c r="D21" s="72">
        <f>IF(RES_hh_tesh!D21=0,0,RES_hh_tesh!D21/RES_summary!D$19)</f>
        <v>8.3585873491139413</v>
      </c>
      <c r="E21" s="72">
        <f>IF(RES_hh_tesh!E21=0,0,RES_hh_tesh!E21/RES_summary!E$19)</f>
        <v>8.3278726970837269</v>
      </c>
      <c r="F21" s="72">
        <f>IF(RES_hh_tesh!F21=0,0,RES_hh_tesh!F21/RES_summary!F$19)</f>
        <v>8.2073777755689861</v>
      </c>
      <c r="G21" s="72">
        <f>IF(RES_hh_tesh!G21=0,0,RES_hh_tesh!G21/RES_summary!G$19)</f>
        <v>8.0857610561731157</v>
      </c>
      <c r="H21" s="72">
        <f>IF(RES_hh_tesh!H21=0,0,RES_hh_tesh!H21/RES_summary!H$19)</f>
        <v>7.4551495967375763</v>
      </c>
      <c r="I21" s="72">
        <f>IF(RES_hh_tesh!I21=0,0,RES_hh_tesh!I21/RES_summary!I$19)</f>
        <v>7.472284863028043</v>
      </c>
      <c r="J21" s="72">
        <f>IF(RES_hh_tesh!J21=0,0,RES_hh_tesh!J21/RES_summary!J$19)</f>
        <v>7.5604967906421292</v>
      </c>
      <c r="K21" s="72">
        <f>IF(RES_hh_tesh!K21=0,0,RES_hh_tesh!K21/RES_summary!K$19)</f>
        <v>6.1865763020154203</v>
      </c>
      <c r="L21" s="72">
        <f>IF(RES_hh_tesh!L21=0,0,RES_hh_tesh!L21/RES_summary!L$19)</f>
        <v>7.6365926791509686</v>
      </c>
      <c r="M21" s="72">
        <f>IF(RES_hh_tesh!M21=0,0,RES_hh_tesh!M21/RES_summary!M$19)</f>
        <v>8.343555768397497</v>
      </c>
      <c r="N21" s="72">
        <f>IF(RES_hh_tesh!N21=0,0,RES_hh_tesh!N21/RES_summary!N$19)</f>
        <v>6.4302312464315241</v>
      </c>
      <c r="O21" s="72">
        <f>IF(RES_hh_tesh!O21=0,0,RES_hh_tesh!O21/RES_summary!O$19)</f>
        <v>7.923414279833402</v>
      </c>
      <c r="P21" s="72">
        <f>IF(RES_hh_tesh!P21=0,0,RES_hh_tesh!P21/RES_summary!P$19)</f>
        <v>9.1841717889418319</v>
      </c>
      <c r="Q21" s="72">
        <f>IF(RES_hh_tesh!Q21=0,0,RES_hh_tesh!Q21/RES_summary!Q$19)</f>
        <v>6.8754680627574825</v>
      </c>
      <c r="R21" s="72">
        <f>IF(RES_hh_tesh!R21=0,0,RES_hh_tesh!R21/RES_summary!R$19)</f>
        <v>6.6045620005525025</v>
      </c>
      <c r="S21" s="72">
        <f>IF(RES_hh_tesh!S21=0,0,RES_hh_tesh!S21/RES_summary!S$19)</f>
        <v>6.2476446768744536</v>
      </c>
      <c r="T21" s="72">
        <f>IF(RES_hh_tesh!T21=0,0,RES_hh_tesh!T21/RES_summary!T$19)</f>
        <v>6.7281684069262386</v>
      </c>
      <c r="U21" s="72">
        <f>IF(RES_hh_tesh!U21=0,0,RES_hh_tesh!U21/RES_summary!U$19)</f>
        <v>8.5046744728905868</v>
      </c>
      <c r="V21" s="72">
        <f>IF(RES_hh_tesh!V21=0,0,RES_hh_tesh!V21/RES_summary!V$19)</f>
        <v>6.369992642332968</v>
      </c>
      <c r="W21" s="72">
        <f>IF(RES_hh_tesh!W21=0,0,RES_hh_tesh!W21/RES_summary!W$19)</f>
        <v>6.9640847799367744</v>
      </c>
      <c r="X21" s="72">
        <f>IF(RES_hh_tesh!X21=0,0,RES_hh_tesh!X21/RES_summary!X$19)</f>
        <v>6.3849397984939564</v>
      </c>
      <c r="Y21" s="72">
        <f>IF(RES_hh_tesh!Y21=0,0,RES_hh_tesh!Y21/RES_summary!Y$19)</f>
        <v>5.9399632149471957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8.3477173315904079</v>
      </c>
      <c r="C22" s="72">
        <f>IF(RES_hh_tesh!C22=0,0,RES_hh_tesh!C22/RES_summary!C$19)</f>
        <v>8.2599987954166103</v>
      </c>
      <c r="D22" s="72">
        <f>IF(RES_hh_tesh!D22=0,0,RES_hh_tesh!D22/RES_summary!D$19)</f>
        <v>8.3186413191119346</v>
      </c>
      <c r="E22" s="72">
        <f>IF(RES_hh_tesh!E22=0,0,RES_hh_tesh!E22/RES_summary!E$19)</f>
        <v>8.2501725575953984</v>
      </c>
      <c r="F22" s="72">
        <f>IF(RES_hh_tesh!F22=0,0,RES_hh_tesh!F22/RES_summary!F$19)</f>
        <v>8.1519064349258201</v>
      </c>
      <c r="G22" s="72">
        <f>IF(RES_hh_tesh!G22=0,0,RES_hh_tesh!G22/RES_summary!G$19)</f>
        <v>7.7829032879020081</v>
      </c>
      <c r="H22" s="72">
        <f>IF(RES_hh_tesh!H22=0,0,RES_hh_tesh!H22/RES_summary!H$19)</f>
        <v>7.941409986800454</v>
      </c>
      <c r="I22" s="72">
        <f>IF(RES_hh_tesh!I22=0,0,RES_hh_tesh!I22/RES_summary!I$19)</f>
        <v>7.1166408043077602</v>
      </c>
      <c r="J22" s="72">
        <f>IF(RES_hh_tesh!J22=0,0,RES_hh_tesh!J22/RES_summary!J$19)</f>
        <v>7.2891594088096445</v>
      </c>
      <c r="K22" s="72">
        <f>IF(RES_hh_tesh!K22=0,0,RES_hh_tesh!K22/RES_summary!K$19)</f>
        <v>7.2691374274230132</v>
      </c>
      <c r="L22" s="72">
        <f>IF(RES_hh_tesh!L22=0,0,RES_hh_tesh!L22/RES_summary!L$19)</f>
        <v>8.1463791925543489</v>
      </c>
      <c r="M22" s="72">
        <f>IF(RES_hh_tesh!M22=0,0,RES_hh_tesh!M22/RES_summary!M$19)</f>
        <v>8.9552834872550324</v>
      </c>
      <c r="N22" s="72">
        <f>IF(RES_hh_tesh!N22=0,0,RES_hh_tesh!N22/RES_summary!N$19)</f>
        <v>6.6912499393223523</v>
      </c>
      <c r="O22" s="72">
        <f>IF(RES_hh_tesh!O22=0,0,RES_hh_tesh!O22/RES_summary!O$19)</f>
        <v>5.6150378496621505</v>
      </c>
      <c r="P22" s="72">
        <f>IF(RES_hh_tesh!P22=0,0,RES_hh_tesh!P22/RES_summary!P$19)</f>
        <v>10.233103873194205</v>
      </c>
      <c r="Q22" s="72">
        <f>IF(RES_hh_tesh!Q22=0,0,RES_hh_tesh!Q22/RES_summary!Q$19)</f>
        <v>8.9846611641457166</v>
      </c>
      <c r="R22" s="72">
        <f>IF(RES_hh_tesh!R22=0,0,RES_hh_tesh!R22/RES_summary!R$19)</f>
        <v>6.4427276832751756</v>
      </c>
      <c r="S22" s="72">
        <f>IF(RES_hh_tesh!S22=0,0,RES_hh_tesh!S22/RES_summary!S$19)</f>
        <v>6.6636179287800239</v>
      </c>
      <c r="T22" s="72">
        <f>IF(RES_hh_tesh!T22=0,0,RES_hh_tesh!T22/RES_summary!T$19)</f>
        <v>8.8077468855215653</v>
      </c>
      <c r="U22" s="72">
        <f>IF(RES_hh_tesh!U22=0,0,RES_hh_tesh!U22/RES_summary!U$19)</f>
        <v>7.2013574485932095</v>
      </c>
      <c r="V22" s="72">
        <f>IF(RES_hh_tesh!V22=0,0,RES_hh_tesh!V22/RES_summary!V$19)</f>
        <v>7.3387967902234319</v>
      </c>
      <c r="W22" s="72">
        <f>IF(RES_hh_tesh!W22=0,0,RES_hh_tesh!W22/RES_summary!W$19)</f>
        <v>7.5981104220734448</v>
      </c>
      <c r="X22" s="72">
        <f>IF(RES_hh_tesh!X22=0,0,RES_hh_tesh!X22/RES_summary!X$19)</f>
        <v>6.7593634035434471</v>
      </c>
      <c r="Y22" s="72">
        <f>IF(RES_hh_tesh!Y22=0,0,RES_hh_tesh!Y22/RES_summary!Y$19)</f>
        <v>7.0117076166826271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X23" s="72">
        <f>IF(RES_hh_tesh!X23=0,0,RES_hh_tesh!X23/RES_summary!X$19)</f>
        <v>0</v>
      </c>
      <c r="Y23" s="72">
        <f>IF(RES_hh_tesh!Y23=0,0,RES_hh_tesh!Y23/RES_summary!Y$19)</f>
        <v>0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0</v>
      </c>
      <c r="C24" s="72">
        <f>IF(RES_hh_tesh!C24=0,0,RES_hh_tesh!C24/RES_summary!C$19)</f>
        <v>0</v>
      </c>
      <c r="D24" s="72">
        <f>IF(RES_hh_tesh!D24=0,0,RES_hh_tesh!D24/RES_summary!D$19)</f>
        <v>0</v>
      </c>
      <c r="E24" s="72">
        <f>IF(RES_hh_tesh!E24=0,0,RES_hh_tesh!E24/RES_summary!E$19)</f>
        <v>0</v>
      </c>
      <c r="F24" s="72">
        <f>IF(RES_hh_tesh!F24=0,0,RES_hh_tesh!F24/RES_summary!F$19)</f>
        <v>0</v>
      </c>
      <c r="G24" s="72">
        <f>IF(RES_hh_tesh!G24=0,0,RES_hh_tesh!G24/RES_summary!G$19)</f>
        <v>0</v>
      </c>
      <c r="H24" s="72">
        <f>IF(RES_hh_tesh!H24=0,0,RES_hh_tesh!H24/RES_summary!H$19)</f>
        <v>0</v>
      </c>
      <c r="I24" s="72">
        <f>IF(RES_hh_tesh!I24=0,0,RES_hh_tesh!I24/RES_summary!I$19)</f>
        <v>0</v>
      </c>
      <c r="J24" s="72">
        <f>IF(RES_hh_tesh!J24=0,0,RES_hh_tesh!J24/RES_summary!J$19)</f>
        <v>0</v>
      </c>
      <c r="K24" s="72">
        <f>IF(RES_hh_tesh!K24=0,0,RES_hh_tesh!K24/RES_summary!K$19)</f>
        <v>0</v>
      </c>
      <c r="L24" s="72">
        <f>IF(RES_hh_tesh!L24=0,0,RES_hh_tesh!L24/RES_summary!L$19)</f>
        <v>0</v>
      </c>
      <c r="M24" s="72">
        <f>IF(RES_hh_tesh!M24=0,0,RES_hh_tesh!M24/RES_summary!M$19)</f>
        <v>0</v>
      </c>
      <c r="N24" s="72">
        <f>IF(RES_hh_tesh!N24=0,0,RES_hh_tesh!N24/RES_summary!N$19)</f>
        <v>0</v>
      </c>
      <c r="O24" s="72">
        <f>IF(RES_hh_tesh!O24=0,0,RES_hh_tesh!O24/RES_summary!O$19)</f>
        <v>0</v>
      </c>
      <c r="P24" s="72">
        <f>IF(RES_hh_tesh!P24=0,0,RES_hh_tesh!P24/RES_summary!P$19)</f>
        <v>0</v>
      </c>
      <c r="Q24" s="72">
        <f>IF(RES_hh_tesh!Q24=0,0,RES_hh_tesh!Q24/RES_summary!Q$19)</f>
        <v>0</v>
      </c>
      <c r="R24" s="72">
        <f>IF(RES_hh_tesh!R24=0,0,RES_hh_tesh!R24/RES_summary!R$19)</f>
        <v>0</v>
      </c>
      <c r="S24" s="72">
        <f>IF(RES_hh_tesh!S24=0,0,RES_hh_tesh!S24/RES_summary!S$19)</f>
        <v>0</v>
      </c>
      <c r="T24" s="72">
        <f>IF(RES_hh_tesh!T24=0,0,RES_hh_tesh!T24/RES_summary!T$19)</f>
        <v>0</v>
      </c>
      <c r="U24" s="72">
        <f>IF(RES_hh_tesh!U24=0,0,RES_hh_tesh!U24/RES_summary!U$19)</f>
        <v>0</v>
      </c>
      <c r="V24" s="72">
        <f>IF(RES_hh_tesh!V24=0,0,RES_hh_tesh!V24/RES_summary!V$19)</f>
        <v>0</v>
      </c>
      <c r="W24" s="72">
        <f>IF(RES_hh_tesh!W24=0,0,RES_hh_tesh!W24/RES_summary!W$19)</f>
        <v>0</v>
      </c>
      <c r="X24" s="72">
        <f>IF(RES_hh_tesh!X24=0,0,RES_hh_tesh!X24/RES_summary!X$19)</f>
        <v>0</v>
      </c>
      <c r="Y24" s="72">
        <f>IF(RES_hh_tesh!Y24=0,0,RES_hh_tesh!Y24/RES_summary!Y$19)</f>
        <v>0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8.8696105603666524</v>
      </c>
      <c r="C25" s="74">
        <f>IF(RES_hh_tesh!C25=0,0,RES_hh_tesh!C25/RES_summary!C$19)</f>
        <v>8.1694880368716216</v>
      </c>
      <c r="D25" s="74">
        <f>IF(RES_hh_tesh!D25=0,0,RES_hh_tesh!D25/RES_summary!D$19)</f>
        <v>8.255509661520108</v>
      </c>
      <c r="E25" s="74">
        <f>IF(RES_hh_tesh!E25=0,0,RES_hh_tesh!E25/RES_summary!E$19)</f>
        <v>8.037304338265109</v>
      </c>
      <c r="F25" s="74">
        <f>IF(RES_hh_tesh!F25=0,0,RES_hh_tesh!F25/RES_summary!F$19)</f>
        <v>8.0999867528602998</v>
      </c>
      <c r="G25" s="74">
        <f>IF(RES_hh_tesh!G25=0,0,RES_hh_tesh!G25/RES_summary!G$19)</f>
        <v>7.6372756374140423</v>
      </c>
      <c r="H25" s="74">
        <f>IF(RES_hh_tesh!H25=0,0,RES_hh_tesh!H25/RES_summary!H$19)</f>
        <v>7.1177467360357429</v>
      </c>
      <c r="I25" s="74">
        <f>IF(RES_hh_tesh!I25=0,0,RES_hh_tesh!I25/RES_summary!I$19)</f>
        <v>6.9141945608132556</v>
      </c>
      <c r="J25" s="74">
        <f>IF(RES_hh_tesh!J25=0,0,RES_hh_tesh!J25/RES_summary!J$19)</f>
        <v>6.6479513386938063</v>
      </c>
      <c r="K25" s="74">
        <f>IF(RES_hh_tesh!K25=0,0,RES_hh_tesh!K25/RES_summary!K$19)</f>
        <v>5.6178433287255913</v>
      </c>
      <c r="L25" s="74">
        <f>IF(RES_hh_tesh!L25=0,0,RES_hh_tesh!L25/RES_summary!L$19)</f>
        <v>5.1779538739141868</v>
      </c>
      <c r="M25" s="74">
        <f>IF(RES_hh_tesh!M25=0,0,RES_hh_tesh!M25/RES_summary!M$19)</f>
        <v>6.037867892238479</v>
      </c>
      <c r="N25" s="74">
        <f>IF(RES_hh_tesh!N25=0,0,RES_hh_tesh!N25/RES_summary!N$19)</f>
        <v>4.7611735327932081</v>
      </c>
      <c r="O25" s="74">
        <f>IF(RES_hh_tesh!O25=0,0,RES_hh_tesh!O25/RES_summary!O$19)</f>
        <v>6.8823218481405268</v>
      </c>
      <c r="P25" s="74">
        <f>IF(RES_hh_tesh!P25=0,0,RES_hh_tesh!P25/RES_summary!P$19)</f>
        <v>8.9727588897333401</v>
      </c>
      <c r="Q25" s="74">
        <f>IF(RES_hh_tesh!Q25=0,0,RES_hh_tesh!Q25/RES_summary!Q$19)</f>
        <v>4.8100357837134613</v>
      </c>
      <c r="R25" s="74">
        <f>IF(RES_hh_tesh!R25=0,0,RES_hh_tesh!R25/RES_summary!R$19)</f>
        <v>4.7112929123917056</v>
      </c>
      <c r="S25" s="74">
        <f>IF(RES_hh_tesh!S25=0,0,RES_hh_tesh!S25/RES_summary!S$19)</f>
        <v>4.6753153440136774</v>
      </c>
      <c r="T25" s="74">
        <f>IF(RES_hh_tesh!T25=0,0,RES_hh_tesh!T25/RES_summary!T$19)</f>
        <v>5.0164874433323181</v>
      </c>
      <c r="U25" s="74">
        <f>IF(RES_hh_tesh!U25=0,0,RES_hh_tesh!U25/RES_summary!U$19)</f>
        <v>5.586461218338818</v>
      </c>
      <c r="V25" s="74">
        <f>IF(RES_hh_tesh!V25=0,0,RES_hh_tesh!V25/RES_summary!V$19)</f>
        <v>4.6373698494198354</v>
      </c>
      <c r="W25" s="74">
        <f>IF(RES_hh_tesh!W25=0,0,RES_hh_tesh!W25/RES_summary!W$19)</f>
        <v>4.4453287219917055</v>
      </c>
      <c r="X25" s="74">
        <f>IF(RES_hh_tesh!X25=0,0,RES_hh_tesh!X25/RES_summary!X$19)</f>
        <v>4.8827824505165278</v>
      </c>
      <c r="Y25" s="74">
        <f>IF(RES_hh_tesh!Y25=0,0,RES_hh_tesh!Y25/RES_summary!Y$19)</f>
        <v>4.515384135258758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4.2533385722590458</v>
      </c>
      <c r="C26" s="77">
        <f>IF(RES_hh_tesh!C26=0,0,RES_hh_tesh!C26/RES_summary!C$19)</f>
        <v>4.0998909321835821</v>
      </c>
      <c r="D26" s="77">
        <f>IF(RES_hh_tesh!D26=0,0,RES_hh_tesh!D26/RES_summary!D$19)</f>
        <v>4.170852804897379</v>
      </c>
      <c r="E26" s="77">
        <f>IF(RES_hh_tesh!E26=0,0,RES_hh_tesh!E26/RES_summary!E$19)</f>
        <v>4.1402255487170461</v>
      </c>
      <c r="F26" s="77">
        <f>IF(RES_hh_tesh!F26=0,0,RES_hh_tesh!F26/RES_summary!F$19)</f>
        <v>4.1190579374967005</v>
      </c>
      <c r="G26" s="77">
        <f>IF(RES_hh_tesh!G26=0,0,RES_hh_tesh!G26/RES_summary!G$19)</f>
        <v>3.9883867976744343</v>
      </c>
      <c r="H26" s="77">
        <f>IF(RES_hh_tesh!H26=0,0,RES_hh_tesh!H26/RES_summary!H$19)</f>
        <v>3.8699441583943877</v>
      </c>
      <c r="I26" s="77">
        <f>IF(RES_hh_tesh!I26=0,0,RES_hh_tesh!I26/RES_summary!I$19)</f>
        <v>3.9267411411593356</v>
      </c>
      <c r="J26" s="77">
        <f>IF(RES_hh_tesh!J26=0,0,RES_hh_tesh!J26/RES_summary!J$19)</f>
        <v>4.0537475847805613</v>
      </c>
      <c r="K26" s="77">
        <f>IF(RES_hh_tesh!K26=0,0,RES_hh_tesh!K26/RES_summary!K$19)</f>
        <v>3.7207523911765641</v>
      </c>
      <c r="L26" s="77">
        <f>IF(RES_hh_tesh!L26=0,0,RES_hh_tesh!L26/RES_summary!L$19)</f>
        <v>3.9528482882399518</v>
      </c>
      <c r="M26" s="77">
        <f>IF(RES_hh_tesh!M26=0,0,RES_hh_tesh!M26/RES_summary!M$19)</f>
        <v>4.1702715848545786</v>
      </c>
      <c r="N26" s="77">
        <f>IF(RES_hh_tesh!N26=0,0,RES_hh_tesh!N26/RES_summary!N$19)</f>
        <v>3.7547268907065927</v>
      </c>
      <c r="O26" s="77">
        <f>IF(RES_hh_tesh!O26=0,0,RES_hh_tesh!O26/RES_summary!O$19)</f>
        <v>3.972888153195703</v>
      </c>
      <c r="P26" s="77">
        <f>IF(RES_hh_tesh!P26=0,0,RES_hh_tesh!P26/RES_summary!P$19)</f>
        <v>4.2037264714570428</v>
      </c>
      <c r="Q26" s="77">
        <f>IF(RES_hh_tesh!Q26=0,0,RES_hh_tesh!Q26/RES_summary!Q$19)</f>
        <v>4.1059125959537814</v>
      </c>
      <c r="R26" s="77">
        <f>IF(RES_hh_tesh!R26=0,0,RES_hh_tesh!R26/RES_summary!R$19)</f>
        <v>4.1225182026172256</v>
      </c>
      <c r="S26" s="77">
        <f>IF(RES_hh_tesh!S26=0,0,RES_hh_tesh!S26/RES_summary!S$19)</f>
        <v>4.0870346312023553</v>
      </c>
      <c r="T26" s="77">
        <f>IF(RES_hh_tesh!T26=0,0,RES_hh_tesh!T26/RES_summary!T$19)</f>
        <v>3.8895136592338155</v>
      </c>
      <c r="U26" s="77">
        <f>IF(RES_hh_tesh!U26=0,0,RES_hh_tesh!U26/RES_summary!U$19)</f>
        <v>3.9193700196884236</v>
      </c>
      <c r="V26" s="77">
        <f>IF(RES_hh_tesh!V26=0,0,RES_hh_tesh!V26/RES_summary!V$19)</f>
        <v>3.4721641922413693</v>
      </c>
      <c r="W26" s="77">
        <f>IF(RES_hh_tesh!W26=0,0,RES_hh_tesh!W26/RES_summary!W$19)</f>
        <v>3.4815522949337403</v>
      </c>
      <c r="X26" s="77">
        <f>IF(RES_hh_tesh!X26=0,0,RES_hh_tesh!X26/RES_summary!X$19)</f>
        <v>3.233293337744358</v>
      </c>
      <c r="Y26" s="77">
        <f>IF(RES_hh_tesh!Y26=0,0,RES_hh_tesh!Y26/RES_summary!Y$19)</f>
        <v>3.1660355172802035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4.3918323641740971</v>
      </c>
      <c r="C27" s="69">
        <f>IF(RES_hh_tesh!C27=0,0,RES_hh_tesh!C27/RES_summary!C$19)</f>
        <v>4.6305627005120202</v>
      </c>
      <c r="D27" s="69">
        <f>IF(RES_hh_tesh!D27=0,0,RES_hh_tesh!D27/RES_summary!D$19)</f>
        <v>4.1800471910836317</v>
      </c>
      <c r="E27" s="69">
        <f>IF(RES_hh_tesh!E27=0,0,RES_hh_tesh!E27/RES_summary!E$19)</f>
        <v>3.9029654577341071</v>
      </c>
      <c r="F27" s="69">
        <f>IF(RES_hh_tesh!F27=0,0,RES_hh_tesh!F27/RES_summary!F$19)</f>
        <v>4.1437671416792945</v>
      </c>
      <c r="G27" s="69">
        <f>IF(RES_hh_tesh!G27=0,0,RES_hh_tesh!G27/RES_summary!G$19)</f>
        <v>4.2121454737219279</v>
      </c>
      <c r="H27" s="69">
        <f>IF(RES_hh_tesh!H27=0,0,RES_hh_tesh!H27/RES_summary!H$19)</f>
        <v>4.1628070267966537</v>
      </c>
      <c r="I27" s="69">
        <f>IF(RES_hh_tesh!I27=0,0,RES_hh_tesh!I27/RES_summary!I$19)</f>
        <v>3.948935095186286</v>
      </c>
      <c r="J27" s="69">
        <f>IF(RES_hh_tesh!J27=0,0,RES_hh_tesh!J27/RES_summary!J$19)</f>
        <v>4.2115047694844074</v>
      </c>
      <c r="K27" s="69">
        <f>IF(RES_hh_tesh!K27=0,0,RES_hh_tesh!K27/RES_summary!K$19)</f>
        <v>4.4034360227496183</v>
      </c>
      <c r="L27" s="69">
        <f>IF(RES_hh_tesh!L27=0,0,RES_hh_tesh!L27/RES_summary!L$19)</f>
        <v>4.0132966866391184</v>
      </c>
      <c r="M27" s="69">
        <f>IF(RES_hh_tesh!M27=0,0,RES_hh_tesh!M27/RES_summary!M$19)</f>
        <v>4.6299085068370003</v>
      </c>
      <c r="N27" s="69">
        <f>IF(RES_hh_tesh!N27=0,0,RES_hh_tesh!N27/RES_summary!N$19)</f>
        <v>4.9609814772423277</v>
      </c>
      <c r="O27" s="69">
        <f>IF(RES_hh_tesh!O27=0,0,RES_hh_tesh!O27/RES_summary!O$19)</f>
        <v>4.7920613462916277</v>
      </c>
      <c r="P27" s="69">
        <f>IF(RES_hh_tesh!P27=0,0,RES_hh_tesh!P27/RES_summary!P$19)</f>
        <v>4.7770239681488373</v>
      </c>
      <c r="Q27" s="69">
        <f>IF(RES_hh_tesh!Q27=0,0,RES_hh_tesh!Q27/RES_summary!Q$19)</f>
        <v>3.7488979022098903</v>
      </c>
      <c r="R27" s="69">
        <f>IF(RES_hh_tesh!R27=0,0,RES_hh_tesh!R27/RES_summary!R$19)</f>
        <v>3.6270198333635091</v>
      </c>
      <c r="S27" s="69">
        <f>IF(RES_hh_tesh!S27=0,0,RES_hh_tesh!S27/RES_summary!S$19)</f>
        <v>3.5173051935125019</v>
      </c>
      <c r="T27" s="69">
        <f>IF(RES_hh_tesh!T27=0,0,RES_hh_tesh!T27/RES_summary!T$19)</f>
        <v>3.6149129507532667</v>
      </c>
      <c r="U27" s="69">
        <f>IF(RES_hh_tesh!U27=0,0,RES_hh_tesh!U27/RES_summary!U$19)</f>
        <v>3.6814320677558965</v>
      </c>
      <c r="V27" s="69">
        <f>IF(RES_hh_tesh!V27=0,0,RES_hh_tesh!V27/RES_summary!V$19)</f>
        <v>2.691041960259914</v>
      </c>
      <c r="W27" s="69">
        <f>IF(RES_hh_tesh!W27=0,0,RES_hh_tesh!W27/RES_summary!W$19)</f>
        <v>2.1180921881635455</v>
      </c>
      <c r="X27" s="69">
        <f>IF(RES_hh_tesh!X27=0,0,RES_hh_tesh!X27/RES_summary!X$19)</f>
        <v>2.1995761260784055</v>
      </c>
      <c r="Y27" s="69">
        <f>IF(RES_hh_tesh!Y27=0,0,RES_hh_tesh!Y27/RES_summary!Y$19)</f>
        <v>2.1592571444358022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X28" s="72">
        <f>IF(RES_hh_tesh!X28=0,0,RES_hh_tesh!X28/RES_summary!X$19)</f>
        <v>0</v>
      </c>
      <c r="Y28" s="72">
        <f>IF(RES_hh_tesh!Y28=0,0,RES_hh_tesh!Y28/RES_summary!Y$19)</f>
        <v>0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4.3180296809520726</v>
      </c>
      <c r="C29" s="72">
        <f>IF(RES_hh_tesh!C29=0,0,RES_hh_tesh!C29/RES_summary!C$19)</f>
        <v>5.5115551580495916</v>
      </c>
      <c r="D29" s="72">
        <f>IF(RES_hh_tesh!D29=0,0,RES_hh_tesh!D29/RES_summary!D$19)</f>
        <v>3.1804539500310285</v>
      </c>
      <c r="E29" s="72">
        <f>IF(RES_hh_tesh!E29=0,0,RES_hh_tesh!E29/RES_summary!E$19)</f>
        <v>1.9086366244963187</v>
      </c>
      <c r="F29" s="72">
        <f>IF(RES_hh_tesh!F29=0,0,RES_hh_tesh!F29/RES_summary!F$19)</f>
        <v>3.642220564911002</v>
      </c>
      <c r="G29" s="72">
        <f>IF(RES_hh_tesh!G29=0,0,RES_hh_tesh!G29/RES_summary!G$19)</f>
        <v>5.4181244549010001</v>
      </c>
      <c r="H29" s="72">
        <f>IF(RES_hh_tesh!H29=0,0,RES_hh_tesh!H29/RES_summary!H$19)</f>
        <v>5.7813169316076021</v>
      </c>
      <c r="I29" s="72">
        <f>IF(RES_hh_tesh!I29=0,0,RES_hh_tesh!I29/RES_summary!I$19)</f>
        <v>2.2270046530191427</v>
      </c>
      <c r="J29" s="72">
        <f>IF(RES_hh_tesh!J29=0,0,RES_hh_tesh!J29/RES_summary!J$19)</f>
        <v>2.4548726437942689</v>
      </c>
      <c r="K29" s="72">
        <f>IF(RES_hh_tesh!K29=0,0,RES_hh_tesh!K29/RES_summary!K$19)</f>
        <v>6.3902460514142492</v>
      </c>
      <c r="L29" s="72">
        <f>IF(RES_hh_tesh!L29=0,0,RES_hh_tesh!L29/RES_summary!L$19)</f>
        <v>5.5955921018786245</v>
      </c>
      <c r="M29" s="72">
        <f>IF(RES_hh_tesh!M29=0,0,RES_hh_tesh!M29/RES_summary!M$19)</f>
        <v>3.4784965059866328</v>
      </c>
      <c r="N29" s="72">
        <f>IF(RES_hh_tesh!N29=0,0,RES_hh_tesh!N29/RES_summary!N$19)</f>
        <v>2.7638405313751777</v>
      </c>
      <c r="O29" s="72">
        <f>IF(RES_hh_tesh!O29=0,0,RES_hh_tesh!O29/RES_summary!O$19)</f>
        <v>3.9738121223488285</v>
      </c>
      <c r="P29" s="72">
        <f>IF(RES_hh_tesh!P29=0,0,RES_hh_tesh!P29/RES_summary!P$19)</f>
        <v>4.8043492410703159</v>
      </c>
      <c r="Q29" s="72">
        <f>IF(RES_hh_tesh!Q29=0,0,RES_hh_tesh!Q29/RES_summary!Q$19)</f>
        <v>3.9096363920857957</v>
      </c>
      <c r="R29" s="72">
        <f>IF(RES_hh_tesh!R29=0,0,RES_hh_tesh!R29/RES_summary!R$19)</f>
        <v>3.8730849915195784</v>
      </c>
      <c r="S29" s="72">
        <f>IF(RES_hh_tesh!S29=0,0,RES_hh_tesh!S29/RES_summary!S$19)</f>
        <v>2.9664266399828652</v>
      </c>
      <c r="T29" s="72">
        <f>IF(RES_hh_tesh!T29=0,0,RES_hh_tesh!T29/RES_summary!T$19)</f>
        <v>3.284816503336073</v>
      </c>
      <c r="U29" s="72">
        <f>IF(RES_hh_tesh!U29=0,0,RES_hh_tesh!U29/RES_summary!U$19)</f>
        <v>4.062837757567884</v>
      </c>
      <c r="V29" s="72">
        <f>IF(RES_hh_tesh!V29=0,0,RES_hh_tesh!V29/RES_summary!V$19)</f>
        <v>3.4165288543733707</v>
      </c>
      <c r="W29" s="72">
        <f>IF(RES_hh_tesh!W29=0,0,RES_hh_tesh!W29/RES_summary!W$19)</f>
        <v>1.7793788747863659</v>
      </c>
      <c r="X29" s="72">
        <f>IF(RES_hh_tesh!X29=0,0,RES_hh_tesh!X29/RES_summary!X$19)</f>
        <v>2.4747997114066091</v>
      </c>
      <c r="Y29" s="72">
        <f>IF(RES_hh_tesh!Y29=0,0,RES_hh_tesh!Y29/RES_summary!Y$19)</f>
        <v>1.7609077996797577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3.913791952778956</v>
      </c>
      <c r="C30" s="72">
        <f>IF(RES_hh_tesh!C30=0,0,RES_hh_tesh!C30/RES_summary!C$19)</f>
        <v>5.0839804627345835</v>
      </c>
      <c r="D30" s="72">
        <f>IF(RES_hh_tesh!D30=0,0,RES_hh_tesh!D30/RES_summary!D$19)</f>
        <v>4.2058255646064113</v>
      </c>
      <c r="E30" s="72">
        <f>IF(RES_hh_tesh!E30=0,0,RES_hh_tesh!E30/RES_summary!E$19)</f>
        <v>3.8808465797280935</v>
      </c>
      <c r="F30" s="72">
        <f>IF(RES_hh_tesh!F30=0,0,RES_hh_tesh!F30/RES_summary!F$19)</f>
        <v>4.0655297509372046</v>
      </c>
      <c r="G30" s="72">
        <f>IF(RES_hh_tesh!G30=0,0,RES_hh_tesh!G30/RES_summary!G$19)</f>
        <v>4.1330805504828243</v>
      </c>
      <c r="H30" s="72">
        <f>IF(RES_hh_tesh!H30=0,0,RES_hh_tesh!H30/RES_summary!H$19)</f>
        <v>4.010122244335153</v>
      </c>
      <c r="I30" s="72">
        <f>IF(RES_hh_tesh!I30=0,0,RES_hh_tesh!I30/RES_summary!I$19)</f>
        <v>3.8643968306129137</v>
      </c>
      <c r="J30" s="72">
        <f>IF(RES_hh_tesh!J30=0,0,RES_hh_tesh!J30/RES_summary!J$19)</f>
        <v>4.2233032700518462</v>
      </c>
      <c r="K30" s="72">
        <f>IF(RES_hh_tesh!K30=0,0,RES_hh_tesh!K30/RES_summary!K$19)</f>
        <v>4.3676186520900728</v>
      </c>
      <c r="L30" s="72">
        <f>IF(RES_hh_tesh!L30=0,0,RES_hh_tesh!L30/RES_summary!L$19)</f>
        <v>4.4248332477124457</v>
      </c>
      <c r="M30" s="72">
        <f>IF(RES_hh_tesh!M30=0,0,RES_hh_tesh!M30/RES_summary!M$19)</f>
        <v>4.3046088173478969</v>
      </c>
      <c r="N30" s="72">
        <f>IF(RES_hh_tesh!N30=0,0,RES_hh_tesh!N30/RES_summary!N$19)</f>
        <v>5.3451491678799634</v>
      </c>
      <c r="O30" s="72">
        <f>IF(RES_hh_tesh!O30=0,0,RES_hh_tesh!O30/RES_summary!O$19)</f>
        <v>4.4932123513935656</v>
      </c>
      <c r="P30" s="72">
        <f>IF(RES_hh_tesh!P30=0,0,RES_hh_tesh!P30/RES_summary!P$19)</f>
        <v>3.8535567256925338</v>
      </c>
      <c r="Q30" s="72">
        <f>IF(RES_hh_tesh!Q30=0,0,RES_hh_tesh!Q30/RES_summary!Q$19)</f>
        <v>4.0131729576382158</v>
      </c>
      <c r="R30" s="72">
        <f>IF(RES_hh_tesh!R30=0,0,RES_hh_tesh!R30/RES_summary!R$19)</f>
        <v>3.5734947560111014</v>
      </c>
      <c r="S30" s="72">
        <f>IF(RES_hh_tesh!S30=0,0,RES_hh_tesh!S30/RES_summary!S$19)</f>
        <v>3.9100813513761201</v>
      </c>
      <c r="T30" s="72">
        <f>IF(RES_hh_tesh!T30=0,0,RES_hh_tesh!T30/RES_summary!T$19)</f>
        <v>3.4467032816918004</v>
      </c>
      <c r="U30" s="72">
        <f>IF(RES_hh_tesh!U30=0,0,RES_hh_tesh!U30/RES_summary!U$19)</f>
        <v>3.199325240989876</v>
      </c>
      <c r="V30" s="72">
        <f>IF(RES_hh_tesh!V30=0,0,RES_hh_tesh!V30/RES_summary!V$19)</f>
        <v>2.9015564459636027</v>
      </c>
      <c r="W30" s="72">
        <f>IF(RES_hh_tesh!W30=0,0,RES_hh_tesh!W30/RES_summary!W$19)</f>
        <v>2.2555069878352088</v>
      </c>
      <c r="X30" s="72">
        <f>IF(RES_hh_tesh!X30=0,0,RES_hh_tesh!X30/RES_summary!X$19)</f>
        <v>2.1598573207463265</v>
      </c>
      <c r="Y30" s="72">
        <f>IF(RES_hh_tesh!Y30=0,0,RES_hh_tesh!Y30/RES_summary!Y$19)</f>
        <v>2.134811359637605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X31" s="72">
        <f>IF(RES_hh_tesh!X31=0,0,RES_hh_tesh!X31/RES_summary!X$19)</f>
        <v>0</v>
      </c>
      <c r="Y31" s="72">
        <f>IF(RES_hh_tesh!Y31=0,0,RES_hh_tesh!Y31/RES_summary!Y$19)</f>
        <v>0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4.6234161893063677</v>
      </c>
      <c r="C32" s="77">
        <f>IF(RES_hh_tesh!C32=0,0,RES_hh_tesh!C32/RES_summary!C$19)</f>
        <v>4.1060479677500439</v>
      </c>
      <c r="D32" s="77">
        <f>IF(RES_hh_tesh!D32=0,0,RES_hh_tesh!D32/RES_summary!D$19)</f>
        <v>4.3727439625058029</v>
      </c>
      <c r="E32" s="77">
        <f>IF(RES_hh_tesh!E32=0,0,RES_hh_tesh!E32/RES_summary!E$19)</f>
        <v>4.2079744803521217</v>
      </c>
      <c r="F32" s="77">
        <f>IF(RES_hh_tesh!F32=0,0,RES_hh_tesh!F32/RES_summary!F$19)</f>
        <v>4.24566965440569</v>
      </c>
      <c r="G32" s="77">
        <f>IF(RES_hh_tesh!G32=0,0,RES_hh_tesh!G32/RES_summary!G$19)</f>
        <v>4.0561733779455471</v>
      </c>
      <c r="H32" s="77">
        <f>IF(RES_hh_tesh!H32=0,0,RES_hh_tesh!H32/RES_summary!H$19)</f>
        <v>3.983246695508857</v>
      </c>
      <c r="I32" s="77">
        <f>IF(RES_hh_tesh!I32=0,0,RES_hh_tesh!I32/RES_summary!I$19)</f>
        <v>4.2005574318929648</v>
      </c>
      <c r="J32" s="77">
        <f>IF(RES_hh_tesh!J32=0,0,RES_hh_tesh!J32/RES_summary!J$19)</f>
        <v>4.4238164644384526</v>
      </c>
      <c r="K32" s="77">
        <f>IF(RES_hh_tesh!K32=0,0,RES_hh_tesh!K32/RES_summary!K$19)</f>
        <v>4.1711665453728077</v>
      </c>
      <c r="L32" s="77">
        <f>IF(RES_hh_tesh!L32=0,0,RES_hh_tesh!L32/RES_summary!L$19)</f>
        <v>3.6052728829724789</v>
      </c>
      <c r="M32" s="77">
        <f>IF(RES_hh_tesh!M32=0,0,RES_hh_tesh!M32/RES_summary!M$19)</f>
        <v>4.8845714259338404</v>
      </c>
      <c r="N32" s="77">
        <f>IF(RES_hh_tesh!N32=0,0,RES_hh_tesh!N32/RES_summary!N$19)</f>
        <v>4.8859241539573226</v>
      </c>
      <c r="O32" s="77">
        <f>IF(RES_hh_tesh!O32=0,0,RES_hh_tesh!O32/RES_summary!O$19)</f>
        <v>4.9501788599568171</v>
      </c>
      <c r="P32" s="77">
        <f>IF(RES_hh_tesh!P32=0,0,RES_hh_tesh!P32/RES_summary!P$19)</f>
        <v>5.1961817468458538</v>
      </c>
      <c r="Q32" s="77">
        <f>IF(RES_hh_tesh!Q32=0,0,RES_hh_tesh!Q32/RES_summary!Q$19)</f>
        <v>3.5844636774184693</v>
      </c>
      <c r="R32" s="77">
        <f>IF(RES_hh_tesh!R32=0,0,RES_hh_tesh!R32/RES_summary!R$19)</f>
        <v>3.6551662007213324</v>
      </c>
      <c r="S32" s="77">
        <f>IF(RES_hh_tesh!S32=0,0,RES_hh_tesh!S32/RES_summary!S$19)</f>
        <v>3.217848858793201</v>
      </c>
      <c r="T32" s="77">
        <f>IF(RES_hh_tesh!T32=0,0,RES_hh_tesh!T32/RES_summary!T$19)</f>
        <v>3.7721319257203616</v>
      </c>
      <c r="U32" s="77">
        <f>IF(RES_hh_tesh!U32=0,0,RES_hh_tesh!U32/RES_summary!U$19)</f>
        <v>4.1179193790792805</v>
      </c>
      <c r="V32" s="77">
        <f>IF(RES_hh_tesh!V32=0,0,RES_hh_tesh!V32/RES_summary!V$19)</f>
        <v>2.3980447763201309</v>
      </c>
      <c r="W32" s="77">
        <f>IF(RES_hh_tesh!W32=0,0,RES_hh_tesh!W32/RES_summary!W$19)</f>
        <v>1.960729075448937</v>
      </c>
      <c r="X32" s="77">
        <f>IF(RES_hh_tesh!X32=0,0,RES_hh_tesh!X32/RES_summary!X$19)</f>
        <v>2.2379193543869054</v>
      </c>
      <c r="Y32" s="77">
        <f>IF(RES_hh_tesh!Y32=0,0,RES_hh_tesh!Y32/RES_summary!Y$19)</f>
        <v>2.199216921052201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47.364818531240182</v>
      </c>
      <c r="C3" s="65">
        <f>IF(RES_hh_emih!C3=0,0,RES_hh_emih!C3/RES_summary!C$19)</f>
        <v>50.735189193112078</v>
      </c>
      <c r="D3" s="65">
        <f>IF(RES_hh_emih!D3=0,0,RES_hh_emih!D3/RES_summary!D$19)</f>
        <v>47.386693279369744</v>
      </c>
      <c r="E3" s="65">
        <f>IF(RES_hh_emih!E3=0,0,RES_hh_emih!E3/RES_summary!E$19)</f>
        <v>48.565307719760156</v>
      </c>
      <c r="F3" s="65">
        <f>IF(RES_hh_emih!F3=0,0,RES_hh_emih!F3/RES_summary!F$19)</f>
        <v>51.28228462500104</v>
      </c>
      <c r="G3" s="65">
        <f>IF(RES_hh_emih!G3=0,0,RES_hh_emih!G3/RES_summary!G$19)</f>
        <v>49.557832475367249</v>
      </c>
      <c r="H3" s="65">
        <f>IF(RES_hh_emih!H3=0,0,RES_hh_emih!H3/RES_summary!H$19)</f>
        <v>47.512228440349681</v>
      </c>
      <c r="I3" s="65">
        <f>IF(RES_hh_emih!I3=0,0,RES_hh_emih!I3/RES_summary!I$19)</f>
        <v>45.331228871095128</v>
      </c>
      <c r="J3" s="65">
        <f>IF(RES_hh_emih!J3=0,0,RES_hh_emih!J3/RES_summary!J$19)</f>
        <v>45.842599676659724</v>
      </c>
      <c r="K3" s="65">
        <f>IF(RES_hh_emih!K3=0,0,RES_hh_emih!K3/RES_summary!K$19)</f>
        <v>44.277321717565961</v>
      </c>
      <c r="L3" s="65">
        <f>IF(RES_hh_emih!L3=0,0,RES_hh_emih!L3/RES_summary!L$19)</f>
        <v>43.240355181887693</v>
      </c>
      <c r="M3" s="65">
        <f>IF(RES_hh_emih!M3=0,0,RES_hh_emih!M3/RES_summary!M$19)</f>
        <v>38.818740152036206</v>
      </c>
      <c r="N3" s="65">
        <f>IF(RES_hh_emih!N3=0,0,RES_hh_emih!N3/RES_summary!N$19)</f>
        <v>37.653450113442588</v>
      </c>
      <c r="O3" s="65">
        <f>IF(RES_hh_emih!O3=0,0,RES_hh_emih!O3/RES_summary!O$19)</f>
        <v>36.654063428087966</v>
      </c>
      <c r="P3" s="65">
        <f>IF(RES_hh_emih!P3=0,0,RES_hh_emih!P3/RES_summary!P$19)</f>
        <v>31.510330830127543</v>
      </c>
      <c r="Q3" s="65">
        <f>IF(RES_hh_emih!Q3=0,0,RES_hh_emih!Q3/RES_summary!Q$19)</f>
        <v>34.187461445098883</v>
      </c>
      <c r="R3" s="65">
        <f>IF(RES_hh_emih!R3=0,0,RES_hh_emih!R3/RES_summary!R$19)</f>
        <v>33.701389002082855</v>
      </c>
      <c r="S3" s="65">
        <f>IF(RES_hh_emih!S3=0,0,RES_hh_emih!S3/RES_summary!S$19)</f>
        <v>32.980665905423926</v>
      </c>
      <c r="T3" s="65">
        <f>IF(RES_hh_emih!T3=0,0,RES_hh_emih!T3/RES_summary!T$19)</f>
        <v>29.45171138087462</v>
      </c>
      <c r="U3" s="65">
        <f>IF(RES_hh_emih!U3=0,0,RES_hh_emih!U3/RES_summary!U$19)</f>
        <v>26.382665973522926</v>
      </c>
      <c r="V3" s="65">
        <f>IF(RES_hh_emih!V3=0,0,RES_hh_emih!V3/RES_summary!V$19)</f>
        <v>27.682942539172725</v>
      </c>
      <c r="W3" s="65">
        <f>IF(RES_hh_emih!W3=0,0,RES_hh_emih!W3/RES_summary!W$19)</f>
        <v>26.101328758930151</v>
      </c>
      <c r="X3" s="65">
        <f>IF(RES_hh_emih!X3=0,0,RES_hh_emih!X3/RES_summary!X$19)</f>
        <v>23.714362367195776</v>
      </c>
      <c r="Y3" s="65">
        <f>IF(RES_hh_emih!Y3=0,0,RES_hh_emih!Y3/RES_summary!Y$19)</f>
        <v>23.145803145551003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44.367093376269338</v>
      </c>
      <c r="C4" s="69">
        <f>IF(RES_hh_emih!C4=0,0,RES_hh_emih!C4/RES_summary!C$19)</f>
        <v>47.598610988801873</v>
      </c>
      <c r="D4" s="69">
        <f>IF(RES_hh_emih!D4=0,0,RES_hh_emih!D4/RES_summary!D$19)</f>
        <v>44.495105313078959</v>
      </c>
      <c r="E4" s="69">
        <f>IF(RES_hh_emih!E4=0,0,RES_hh_emih!E4/RES_summary!E$19)</f>
        <v>45.740161626419336</v>
      </c>
      <c r="F4" s="69">
        <f>IF(RES_hh_emih!F4=0,0,RES_hh_emih!F4/RES_summary!F$19)</f>
        <v>48.369952300358854</v>
      </c>
      <c r="G4" s="69">
        <f>IF(RES_hh_emih!G4=0,0,RES_hh_emih!G4/RES_summary!G$19)</f>
        <v>46.597792390568799</v>
      </c>
      <c r="H4" s="69">
        <f>IF(RES_hh_emih!H4=0,0,RES_hh_emih!H4/RES_summary!H$19)</f>
        <v>44.528485793695118</v>
      </c>
      <c r="I4" s="69">
        <f>IF(RES_hh_emih!I4=0,0,RES_hh_emih!I4/RES_summary!I$19)</f>
        <v>42.479081891399254</v>
      </c>
      <c r="J4" s="69">
        <f>IF(RES_hh_emih!J4=0,0,RES_hh_emih!J4/RES_summary!J$19)</f>
        <v>42.888319634991923</v>
      </c>
      <c r="K4" s="69">
        <f>IF(RES_hh_emih!K4=0,0,RES_hh_emih!K4/RES_summary!K$19)</f>
        <v>41.408975691200865</v>
      </c>
      <c r="L4" s="69">
        <f>IF(RES_hh_emih!L4=0,0,RES_hh_emih!L4/RES_summary!L$19)</f>
        <v>40.189253522379175</v>
      </c>
      <c r="M4" s="69">
        <f>IF(RES_hh_emih!M4=0,0,RES_hh_emih!M4/RES_summary!M$19)</f>
        <v>35.760110633082633</v>
      </c>
      <c r="N4" s="69">
        <f>IF(RES_hh_emih!N4=0,0,RES_hh_emih!N4/RES_summary!N$19)</f>
        <v>34.887280639066084</v>
      </c>
      <c r="O4" s="69">
        <f>IF(RES_hh_emih!O4=0,0,RES_hh_emih!O4/RES_summary!O$19)</f>
        <v>33.856528039423601</v>
      </c>
      <c r="P4" s="69">
        <f>IF(RES_hh_emih!P4=0,0,RES_hh_emih!P4/RES_summary!P$19)</f>
        <v>28.674294174064418</v>
      </c>
      <c r="Q4" s="69">
        <f>IF(RES_hh_emih!Q4=0,0,RES_hh_emih!Q4/RES_summary!Q$19)</f>
        <v>31.615934138637712</v>
      </c>
      <c r="R4" s="69">
        <f>IF(RES_hh_emih!R4=0,0,RES_hh_emih!R4/RES_summary!R$19)</f>
        <v>31.216331834183613</v>
      </c>
      <c r="S4" s="69">
        <f>IF(RES_hh_emih!S4=0,0,RES_hh_emih!S4/RES_summary!S$19)</f>
        <v>30.743618556475017</v>
      </c>
      <c r="T4" s="69">
        <f>IF(RES_hh_emih!T4=0,0,RES_hh_emih!T4/RES_summary!T$19)</f>
        <v>27.073321285728575</v>
      </c>
      <c r="U4" s="69">
        <f>IF(RES_hh_emih!U4=0,0,RES_hh_emih!U4/RES_summary!U$19)</f>
        <v>23.68577804101966</v>
      </c>
      <c r="V4" s="69">
        <f>IF(RES_hh_emih!V4=0,0,RES_hh_emih!V4/RES_summary!V$19)</f>
        <v>25.557640269040753</v>
      </c>
      <c r="W4" s="69">
        <f>IF(RES_hh_emih!W4=0,0,RES_hh_emih!W4/RES_summary!W$19)</f>
        <v>23.939216817366571</v>
      </c>
      <c r="X4" s="69">
        <f>IF(RES_hh_emih!X4=0,0,RES_hh_emih!X4/RES_summary!X$19)</f>
        <v>21.736050432749323</v>
      </c>
      <c r="Y4" s="69">
        <f>IF(RES_hh_emih!Y4=0,0,RES_hh_emih!Y4/RES_summary!Y$19)</f>
        <v>21.407927132859928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59.872748286193719</v>
      </c>
      <c r="C5" s="72">
        <f>IF(RES_hh_emih!C5=0,0,RES_hh_emih!C5/RES_summary!C$19)</f>
        <v>56.889865558761336</v>
      </c>
      <c r="D5" s="72">
        <f>IF(RES_hh_emih!D5=0,0,RES_hh_emih!D5/RES_summary!D$19)</f>
        <v>56.32598355384426</v>
      </c>
      <c r="E5" s="72">
        <f>IF(RES_hh_emih!E5=0,0,RES_hh_emih!E5/RES_summary!E$19)</f>
        <v>51.950221506313653</v>
      </c>
      <c r="F5" s="72">
        <f>IF(RES_hh_emih!F5=0,0,RES_hh_emih!F5/RES_summary!F$19)</f>
        <v>55.968221849890071</v>
      </c>
      <c r="G5" s="72">
        <f>IF(RES_hh_emih!G5=0,0,RES_hh_emih!G5/RES_summary!G$19)</f>
        <v>65.484819776342093</v>
      </c>
      <c r="H5" s="72">
        <f>IF(RES_hh_emih!H5=0,0,RES_hh_emih!H5/RES_summary!H$19)</f>
        <v>60.309786923319905</v>
      </c>
      <c r="I5" s="72">
        <f>IF(RES_hh_emih!I5=0,0,RES_hh_emih!I5/RES_summary!I$19)</f>
        <v>54.493282269844428</v>
      </c>
      <c r="J5" s="72">
        <f>IF(RES_hh_emih!J5=0,0,RES_hh_emih!J5/RES_summary!J$19)</f>
        <v>52.216484374398533</v>
      </c>
      <c r="K5" s="72">
        <f>IF(RES_hh_emih!K5=0,0,RES_hh_emih!K5/RES_summary!K$19)</f>
        <v>54.440655359527078</v>
      </c>
      <c r="L5" s="72">
        <f>IF(RES_hh_emih!L5=0,0,RES_hh_emih!L5/RES_summary!L$19)</f>
        <v>58.987761859585099</v>
      </c>
      <c r="M5" s="72">
        <f>IF(RES_hh_emih!M5=0,0,RES_hh_emih!M5/RES_summary!M$19)</f>
        <v>49.918669427785787</v>
      </c>
      <c r="N5" s="72">
        <f>IF(RES_hh_emih!N5=0,0,RES_hh_emih!N5/RES_summary!N$19)</f>
        <v>40.305503895451118</v>
      </c>
      <c r="O5" s="72">
        <f>IF(RES_hh_emih!O5=0,0,RES_hh_emih!O5/RES_summary!O$19)</f>
        <v>51.749288096010197</v>
      </c>
      <c r="P5" s="72">
        <f>IF(RES_hh_emih!P5=0,0,RES_hh_emih!P5/RES_summary!P$19)</f>
        <v>39.793782992829655</v>
      </c>
      <c r="Q5" s="72">
        <f>IF(RES_hh_emih!Q5=0,0,RES_hh_emih!Q5/RES_summary!Q$19)</f>
        <v>49.21030132846051</v>
      </c>
      <c r="R5" s="72">
        <f>IF(RES_hh_emih!R5=0,0,RES_hh_emih!R5/RES_summary!R$19)</f>
        <v>52.741146903282861</v>
      </c>
      <c r="S5" s="72">
        <f>IF(RES_hh_emih!S5=0,0,RES_hh_emih!S5/RES_summary!S$19)</f>
        <v>43.049372165112551</v>
      </c>
      <c r="T5" s="72">
        <f>IF(RES_hh_emih!T5=0,0,RES_hh_emih!T5/RES_summary!T$19)</f>
        <v>34.176598465758865</v>
      </c>
      <c r="U5" s="72">
        <f>IF(RES_hh_emih!U5=0,0,RES_hh_emih!U5/RES_summary!U$19)</f>
        <v>40.237244239825415</v>
      </c>
      <c r="V5" s="72">
        <f>IF(RES_hh_emih!V5=0,0,RES_hh_emih!V5/RES_summary!V$19)</f>
        <v>28.534015570821108</v>
      </c>
      <c r="W5" s="72">
        <f>IF(RES_hh_emih!W5=0,0,RES_hh_emih!W5/RES_summary!W$19)</f>
        <v>20.650130692964026</v>
      </c>
      <c r="X5" s="72">
        <f>IF(RES_hh_emih!X5=0,0,RES_hh_emih!X5/RES_summary!X$19)</f>
        <v>94.628348960170584</v>
      </c>
      <c r="Y5" s="72">
        <f>IF(RES_hh_emih!Y5=0,0,RES_hh_emih!Y5/RES_summary!Y$19)</f>
        <v>22.659525528413514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49.317872494060566</v>
      </c>
      <c r="C6" s="72">
        <f>IF(RES_hh_emih!C6=0,0,RES_hh_emih!C6/RES_summary!C$19)</f>
        <v>52.973405861623746</v>
      </c>
      <c r="D6" s="72">
        <f>IF(RES_hh_emih!D6=0,0,RES_hh_emih!D6/RES_summary!D$19)</f>
        <v>32.660541782146943</v>
      </c>
      <c r="E6" s="72">
        <f>IF(RES_hh_emih!E6=0,0,RES_hh_emih!E6/RES_summary!E$19)</f>
        <v>22.89518516389434</v>
      </c>
      <c r="F6" s="72">
        <f>IF(RES_hh_emih!F6=0,0,RES_hh_emih!F6/RES_summary!F$19)</f>
        <v>50.064799079226198</v>
      </c>
      <c r="G6" s="72">
        <f>IF(RES_hh_emih!G6=0,0,RES_hh_emih!G6/RES_summary!G$19)</f>
        <v>73.946728550721701</v>
      </c>
      <c r="H6" s="72">
        <f>IF(RES_hh_emih!H6=0,0,RES_hh_emih!H6/RES_summary!H$19)</f>
        <v>73.9072337101383</v>
      </c>
      <c r="I6" s="72">
        <f>IF(RES_hh_emih!I6=0,0,RES_hh_emih!I6/RES_summary!I$19)</f>
        <v>30.251379546980786</v>
      </c>
      <c r="J6" s="72">
        <f>IF(RES_hh_emih!J6=0,0,RES_hh_emih!J6/RES_summary!J$19)</f>
        <v>36.260101342380949</v>
      </c>
      <c r="K6" s="72">
        <f>IF(RES_hh_emih!K6=0,0,RES_hh_emih!K6/RES_summary!K$19)</f>
        <v>41.733621564277385</v>
      </c>
      <c r="L6" s="72">
        <f>IF(RES_hh_emih!L6=0,0,RES_hh_emih!L6/RES_summary!L$19)</f>
        <v>98.021099766235878</v>
      </c>
      <c r="M6" s="72">
        <f>IF(RES_hh_emih!M6=0,0,RES_hh_emih!M6/RES_summary!M$19)</f>
        <v>12.056512315140338</v>
      </c>
      <c r="N6" s="72">
        <f>IF(RES_hh_emih!N6=0,0,RES_hh_emih!N6/RES_summary!N$19)</f>
        <v>2.7060428849902682</v>
      </c>
      <c r="O6" s="72">
        <f>IF(RES_hh_emih!O6=0,0,RES_hh_emih!O6/RES_summary!O$19)</f>
        <v>3.9632850527440056</v>
      </c>
      <c r="P6" s="72">
        <f>IF(RES_hh_emih!P6=0,0,RES_hh_emih!P6/RES_summary!P$19)</f>
        <v>11.047219858439311</v>
      </c>
      <c r="Q6" s="72">
        <f>IF(RES_hh_emih!Q6=0,0,RES_hh_emih!Q6/RES_summary!Q$19)</f>
        <v>46.981006940232874</v>
      </c>
      <c r="R6" s="72">
        <f>IF(RES_hh_emih!R6=0,0,RES_hh_emih!R6/RES_summary!R$19)</f>
        <v>35.155118437539087</v>
      </c>
      <c r="S6" s="72">
        <f>IF(RES_hh_emih!S6=0,0,RES_hh_emih!S6/RES_summary!S$19)</f>
        <v>23.872280175173405</v>
      </c>
      <c r="T6" s="72">
        <f>IF(RES_hh_emih!T6=0,0,RES_hh_emih!T6/RES_summary!T$19)</f>
        <v>28.468424149363532</v>
      </c>
      <c r="U6" s="72">
        <f>IF(RES_hh_emih!U6=0,0,RES_hh_emih!U6/RES_summary!U$19)</f>
        <v>47.418518533468877</v>
      </c>
      <c r="V6" s="72">
        <f>IF(RES_hh_emih!V6=0,0,RES_hh_emih!V6/RES_summary!V$19)</f>
        <v>5.6397227759567068</v>
      </c>
      <c r="W6" s="72">
        <f>IF(RES_hh_emih!W6=0,0,RES_hh_emih!W6/RES_summary!W$19)</f>
        <v>22.72150410617056</v>
      </c>
      <c r="X6" s="72">
        <f>IF(RES_hh_emih!X6=0,0,RES_hh_emih!X6/RES_summary!X$19)</f>
        <v>29.792364672630949</v>
      </c>
      <c r="Y6" s="72">
        <f>IF(RES_hh_emih!Y6=0,0,RES_hh_emih!Y6/RES_summary!Y$19)</f>
        <v>21.805099282599681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56.025315084247168</v>
      </c>
      <c r="C7" s="72">
        <f>IF(RES_hh_emih!C7=0,0,RES_hh_emih!C7/RES_summary!C$19)</f>
        <v>60.225658541136852</v>
      </c>
      <c r="D7" s="72">
        <f>IF(RES_hh_emih!D7=0,0,RES_hh_emih!D7/RES_summary!D$19)</f>
        <v>55.997128577440854</v>
      </c>
      <c r="E7" s="72">
        <f>IF(RES_hh_emih!E7=0,0,RES_hh_emih!E7/RES_summary!E$19)</f>
        <v>57.856620614300418</v>
      </c>
      <c r="F7" s="72">
        <f>IF(RES_hh_emih!F7=0,0,RES_hh_emih!F7/RES_summary!F$19)</f>
        <v>61.406549140209819</v>
      </c>
      <c r="G7" s="72">
        <f>IF(RES_hh_emih!G7=0,0,RES_hh_emih!G7/RES_summary!G$19)</f>
        <v>58.511439542375456</v>
      </c>
      <c r="H7" s="72">
        <f>IF(RES_hh_emih!H7=0,0,RES_hh_emih!H7/RES_summary!H$19)</f>
        <v>56.871930682750914</v>
      </c>
      <c r="I7" s="72">
        <f>IF(RES_hh_emih!I7=0,0,RES_hh_emih!I7/RES_summary!I$19)</f>
        <v>54.06448819505475</v>
      </c>
      <c r="J7" s="72">
        <f>IF(RES_hh_emih!J7=0,0,RES_hh_emih!J7/RES_summary!J$19)</f>
        <v>54.544448525545249</v>
      </c>
      <c r="K7" s="72">
        <f>IF(RES_hh_emih!K7=0,0,RES_hh_emih!K7/RES_summary!K$19)</f>
        <v>55.631782670957726</v>
      </c>
      <c r="L7" s="72">
        <f>IF(RES_hh_emih!L7=0,0,RES_hh_emih!L7/RES_summary!L$19)</f>
        <v>49.614909722268884</v>
      </c>
      <c r="M7" s="72">
        <f>IF(RES_hh_emih!M7=0,0,RES_hh_emih!M7/RES_summary!M$19)</f>
        <v>44.503654390025595</v>
      </c>
      <c r="N7" s="72">
        <f>IF(RES_hh_emih!N7=0,0,RES_hh_emih!N7/RES_summary!N$19)</f>
        <v>48.482782014611722</v>
      </c>
      <c r="O7" s="72">
        <f>IF(RES_hh_emih!O7=0,0,RES_hh_emih!O7/RES_summary!O$19)</f>
        <v>45.363625609631853</v>
      </c>
      <c r="P7" s="72">
        <f>IF(RES_hh_emih!P7=0,0,RES_hh_emih!P7/RES_summary!P$19)</f>
        <v>38.317061634276278</v>
      </c>
      <c r="Q7" s="72">
        <f>IF(RES_hh_emih!Q7=0,0,RES_hh_emih!Q7/RES_summary!Q$19)</f>
        <v>44.55464627349911</v>
      </c>
      <c r="R7" s="72">
        <f>IF(RES_hh_emih!R7=0,0,RES_hh_emih!R7/RES_summary!R$19)</f>
        <v>45.101500403572402</v>
      </c>
      <c r="S7" s="72">
        <f>IF(RES_hh_emih!S7=0,0,RES_hh_emih!S7/RES_summary!S$19)</f>
        <v>42.535638626641635</v>
      </c>
      <c r="T7" s="72">
        <f>IF(RES_hh_emih!T7=0,0,RES_hh_emih!T7/RES_summary!T$19)</f>
        <v>39.921276564625273</v>
      </c>
      <c r="U7" s="72">
        <f>IF(RES_hh_emih!U7=0,0,RES_hh_emih!U7/RES_summary!U$19)</f>
        <v>31.832226055297749</v>
      </c>
      <c r="V7" s="72">
        <f>IF(RES_hh_emih!V7=0,0,RES_hh_emih!V7/RES_summary!V$19)</f>
        <v>36.650191620451267</v>
      </c>
      <c r="W7" s="72">
        <f>IF(RES_hh_emih!W7=0,0,RES_hh_emih!W7/RES_summary!W$19)</f>
        <v>34.299328147022216</v>
      </c>
      <c r="X7" s="72">
        <f>IF(RES_hh_emih!X7=0,0,RES_hh_emih!X7/RES_summary!X$19)</f>
        <v>31.269978115778475</v>
      </c>
      <c r="Y7" s="72">
        <f>IF(RES_hh_emih!Y7=0,0,RES_hh_emih!Y7/RES_summary!Y$19)</f>
        <v>31.876777099154971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37.802521476610124</v>
      </c>
      <c r="C8" s="72">
        <f>IF(RES_hh_emih!C8=0,0,RES_hh_emih!C8/RES_summary!C$19)</f>
        <v>40.511422288817954</v>
      </c>
      <c r="D8" s="72">
        <f>IF(RES_hh_emih!D8=0,0,RES_hh_emih!D8/RES_summary!D$19)</f>
        <v>38.730363014118211</v>
      </c>
      <c r="E8" s="72">
        <f>IF(RES_hh_emih!E8=0,0,RES_hh_emih!E8/RES_summary!E$19)</f>
        <v>39.950055135424364</v>
      </c>
      <c r="F8" s="72">
        <f>IF(RES_hh_emih!F8=0,0,RES_hh_emih!F8/RES_summary!F$19)</f>
        <v>42.169048695986739</v>
      </c>
      <c r="G8" s="72">
        <f>IF(RES_hh_emih!G8=0,0,RES_hh_emih!G8/RES_summary!G$19)</f>
        <v>41.306713311863028</v>
      </c>
      <c r="H8" s="72">
        <f>IF(RES_hh_emih!H8=0,0,RES_hh_emih!H8/RES_summary!H$19)</f>
        <v>37.556639984775209</v>
      </c>
      <c r="I8" s="72">
        <f>IF(RES_hh_emih!I8=0,0,RES_hh_emih!I8/RES_summary!I$19)</f>
        <v>36.416511462791235</v>
      </c>
      <c r="J8" s="72">
        <f>IF(RES_hh_emih!J8=0,0,RES_hh_emih!J8/RES_summary!J$19)</f>
        <v>37.304110353939478</v>
      </c>
      <c r="K8" s="72">
        <f>IF(RES_hh_emih!K8=0,0,RES_hh_emih!K8/RES_summary!K$19)</f>
        <v>34.345402121509089</v>
      </c>
      <c r="L8" s="72">
        <f>IF(RES_hh_emih!L8=0,0,RES_hh_emih!L8/RES_summary!L$19)</f>
        <v>38.253616855688861</v>
      </c>
      <c r="M8" s="72">
        <f>IF(RES_hh_emih!M8=0,0,RES_hh_emih!M8/RES_summary!M$19)</f>
        <v>34.652513532026852</v>
      </c>
      <c r="N8" s="72">
        <f>IF(RES_hh_emih!N8=0,0,RES_hh_emih!N8/RES_summary!N$19)</f>
        <v>30.17438785240412</v>
      </c>
      <c r="O8" s="72">
        <f>IF(RES_hh_emih!O8=0,0,RES_hh_emih!O8/RES_summary!O$19)</f>
        <v>31.217701063505398</v>
      </c>
      <c r="P8" s="72">
        <f>IF(RES_hh_emih!P8=0,0,RES_hh_emih!P8/RES_summary!P$19)</f>
        <v>27.27604225701063</v>
      </c>
      <c r="Q8" s="72">
        <f>IF(RES_hh_emih!Q8=0,0,RES_hh_emih!Q8/RES_summary!Q$19)</f>
        <v>28.816991940704515</v>
      </c>
      <c r="R8" s="72">
        <f>IF(RES_hh_emih!R8=0,0,RES_hh_emih!R8/RES_summary!R$19)</f>
        <v>28.268914917890488</v>
      </c>
      <c r="S8" s="72">
        <f>IF(RES_hh_emih!S8=0,0,RES_hh_emih!S8/RES_summary!S$19)</f>
        <v>29.449512286975182</v>
      </c>
      <c r="T8" s="72">
        <f>IF(RES_hh_emih!T8=0,0,RES_hh_emih!T8/RES_summary!T$19)</f>
        <v>24.970266220908627</v>
      </c>
      <c r="U8" s="72">
        <f>IF(RES_hh_emih!U8=0,0,RES_hh_emih!U8/RES_summary!U$19)</f>
        <v>23.477495392803913</v>
      </c>
      <c r="V8" s="72">
        <f>IF(RES_hh_emih!V8=0,0,RES_hh_emih!V8/RES_summary!V$19)</f>
        <v>24.254646527165889</v>
      </c>
      <c r="W8" s="72">
        <f>IF(RES_hh_emih!W8=0,0,RES_hh_emih!W8/RES_summary!W$19)</f>
        <v>22.922879352823863</v>
      </c>
      <c r="X8" s="72">
        <f>IF(RES_hh_emih!X8=0,0,RES_hh_emih!X8/RES_summary!X$19)</f>
        <v>21.031123526580433</v>
      </c>
      <c r="Y8" s="72">
        <f>IF(RES_hh_emih!Y8=0,0,RES_hh_emih!Y8/RES_summary!Y$19)</f>
        <v>20.648011024565829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2.3276882290310792</v>
      </c>
      <c r="C17" s="69">
        <f>IF(RES_hh_emih!C17=0,0,RES_hh_emih!C17/RES_summary!C$19)</f>
        <v>2.312276396535113</v>
      </c>
      <c r="D17" s="69">
        <f>IF(RES_hh_emih!D17=0,0,RES_hh_emih!D17/RES_summary!D$19)</f>
        <v>2.4092722567174691</v>
      </c>
      <c r="E17" s="69">
        <f>IF(RES_hh_emih!E17=0,0,RES_hh_emih!E17/RES_summary!E$19)</f>
        <v>2.4533531271451441</v>
      </c>
      <c r="F17" s="69">
        <f>IF(RES_hh_emih!F17=0,0,RES_hh_emih!F17/RES_summary!F$19)</f>
        <v>2.4709784032787483</v>
      </c>
      <c r="G17" s="69">
        <f>IF(RES_hh_emih!G17=0,0,RES_hh_emih!G17/RES_summary!G$19)</f>
        <v>2.4454058258787081</v>
      </c>
      <c r="H17" s="69">
        <f>IF(RES_hh_emih!H17=0,0,RES_hh_emih!H17/RES_summary!H$19)</f>
        <v>2.4710549313577577</v>
      </c>
      <c r="I17" s="69">
        <f>IF(RES_hh_emih!I17=0,0,RES_hh_emih!I17/RES_summary!I$19)</f>
        <v>2.4633423154686431</v>
      </c>
      <c r="J17" s="69">
        <f>IF(RES_hh_emih!J17=0,0,RES_hh_emih!J17/RES_summary!J$19)</f>
        <v>2.4968262663338279</v>
      </c>
      <c r="K17" s="69">
        <f>IF(RES_hh_emih!K17=0,0,RES_hh_emih!K17/RES_summary!K$19)</f>
        <v>2.2589324193726523</v>
      </c>
      <c r="L17" s="69">
        <f>IF(RES_hh_emih!L17=0,0,RES_hh_emih!L17/RES_summary!L$19)</f>
        <v>2.4374061874419644</v>
      </c>
      <c r="M17" s="69">
        <f>IF(RES_hh_emih!M17=0,0,RES_hh_emih!M17/RES_summary!M$19)</f>
        <v>2.5531979807077185</v>
      </c>
      <c r="N17" s="69">
        <f>IF(RES_hh_emih!N17=0,0,RES_hh_emih!N17/RES_summary!N$19)</f>
        <v>2.2125157031444096</v>
      </c>
      <c r="O17" s="69">
        <f>IF(RES_hh_emih!O17=0,0,RES_hh_emih!O17/RES_summary!O$19)</f>
        <v>2.3321579487039226</v>
      </c>
      <c r="P17" s="69">
        <f>IF(RES_hh_emih!P17=0,0,RES_hh_emih!P17/RES_summary!P$19)</f>
        <v>2.4137774702189807</v>
      </c>
      <c r="Q17" s="69">
        <f>IF(RES_hh_emih!Q17=0,0,RES_hh_emih!Q17/RES_summary!Q$19)</f>
        <v>2.0635853424758177</v>
      </c>
      <c r="R17" s="69">
        <f>IF(RES_hh_emih!R17=0,0,RES_hh_emih!R17/RES_summary!R$19)</f>
        <v>1.9873250042413999</v>
      </c>
      <c r="S17" s="69">
        <f>IF(RES_hh_emih!S17=0,0,RES_hh_emih!S17/RES_summary!S$19)</f>
        <v>1.6587956177966301</v>
      </c>
      <c r="T17" s="69">
        <f>IF(RES_hh_emih!T17=0,0,RES_hh_emih!T17/RES_summary!T$19)</f>
        <v>1.8539534847450676</v>
      </c>
      <c r="U17" s="69">
        <f>IF(RES_hh_emih!U17=0,0,RES_hh_emih!U17/RES_summary!U$19)</f>
        <v>2.1693435748757084</v>
      </c>
      <c r="V17" s="69">
        <f>IF(RES_hh_emih!V17=0,0,RES_hh_emih!V17/RES_summary!V$19)</f>
        <v>1.6027454764507452</v>
      </c>
      <c r="W17" s="69">
        <f>IF(RES_hh_emih!W17=0,0,RES_hh_emih!W17/RES_summary!W$19)</f>
        <v>1.7535490197113595</v>
      </c>
      <c r="X17" s="69">
        <f>IF(RES_hh_emih!X17=0,0,RES_hh_emih!X17/RES_summary!X$19)</f>
        <v>1.5905429957457609</v>
      </c>
      <c r="Y17" s="69">
        <f>IF(RES_hh_emih!Y17=0,0,RES_hh_emih!Y17/RES_summary!Y$19)</f>
        <v>1.3708892223566835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X18" s="72">
        <f>IF(RES_hh_emih!X18=0,0,RES_hh_emih!X18/RES_summary!X$19)</f>
        <v>0</v>
      </c>
      <c r="Y18" s="72">
        <f>IF(RES_hh_emih!Y18=0,0,RES_hh_emih!Y18/RES_summary!Y$19)</f>
        <v>0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3.43238367479811</v>
      </c>
      <c r="C19" s="72">
        <f>IF(RES_hh_emih!C19=0,0,RES_hh_emih!C19/RES_summary!C$19)</f>
        <v>3.336891305902939</v>
      </c>
      <c r="D19" s="72">
        <f>IF(RES_hh_emih!D19=0,0,RES_hh_emih!D19/RES_summary!D$19)</f>
        <v>2.2248498558221823</v>
      </c>
      <c r="E19" s="72">
        <f>IF(RES_hh_emih!E19=0,0,RES_hh_emih!E19/RES_summary!E$19)</f>
        <v>1.2670188426990323</v>
      </c>
      <c r="F19" s="72">
        <f>IF(RES_hh_emih!F19=0,0,RES_hh_emih!F19/RES_summary!F$19)</f>
        <v>2.5325756686132839</v>
      </c>
      <c r="G19" s="72">
        <f>IF(RES_hh_emih!G19=0,0,RES_hh_emih!G19/RES_summary!G$19)</f>
        <v>3.8312259010105567</v>
      </c>
      <c r="H19" s="72">
        <f>IF(RES_hh_emih!H19=0,0,RES_hh_emih!H19/RES_summary!H$19)</f>
        <v>3.9164075701295085</v>
      </c>
      <c r="I19" s="72">
        <f>IF(RES_hh_emih!I19=0,0,RES_hh_emih!I19/RES_summary!I$19)</f>
        <v>1.4690706654749224</v>
      </c>
      <c r="J19" s="72">
        <f>IF(RES_hh_emih!J19=0,0,RES_hh_emih!J19/RES_summary!J$19)</f>
        <v>1.4557688297668561</v>
      </c>
      <c r="K19" s="72">
        <f>IF(RES_hh_emih!K19=0,0,RES_hh_emih!K19/RES_summary!K$19)</f>
        <v>3.4298263598171603</v>
      </c>
      <c r="L19" s="72">
        <f>IF(RES_hh_emih!L19=0,0,RES_hh_emih!L19/RES_summary!L$19)</f>
        <v>3.7187878901419853</v>
      </c>
      <c r="M19" s="72">
        <f>IF(RES_hh_emih!M19=0,0,RES_hh_emih!M19/RES_summary!M$19)</f>
        <v>1.9532262820722863</v>
      </c>
      <c r="N19" s="72">
        <f>IF(RES_hh_emih!N19=0,0,RES_hh_emih!N19/RES_summary!N$19)</f>
        <v>0</v>
      </c>
      <c r="O19" s="72">
        <f>IF(RES_hh_emih!O19=0,0,RES_hh_emih!O19/RES_summary!O$19)</f>
        <v>0</v>
      </c>
      <c r="P19" s="72">
        <f>IF(RES_hh_emih!P19=0,0,RES_hh_emih!P19/RES_summary!P$19)</f>
        <v>0</v>
      </c>
      <c r="Q19" s="72">
        <f>IF(RES_hh_emih!Q19=0,0,RES_hh_emih!Q19/RES_summary!Q$19)</f>
        <v>0</v>
      </c>
      <c r="R19" s="72">
        <f>IF(RES_hh_emih!R19=0,0,RES_hh_emih!R19/RES_summary!R$19)</f>
        <v>0</v>
      </c>
      <c r="S19" s="72">
        <f>IF(RES_hh_emih!S19=0,0,RES_hh_emih!S19/RES_summary!S$19)</f>
        <v>0</v>
      </c>
      <c r="T19" s="72">
        <f>IF(RES_hh_emih!T19=0,0,RES_hh_emih!T19/RES_summary!T$19)</f>
        <v>0</v>
      </c>
      <c r="U19" s="72">
        <f>IF(RES_hh_emih!U19=0,0,RES_hh_emih!U19/RES_summary!U$19)</f>
        <v>0</v>
      </c>
      <c r="V19" s="72">
        <f>IF(RES_hh_emih!V19=0,0,RES_hh_emih!V19/RES_summary!V$19)</f>
        <v>0</v>
      </c>
      <c r="W19" s="72">
        <f>IF(RES_hh_emih!W19=0,0,RES_hh_emih!W19/RES_summary!W$19)</f>
        <v>0</v>
      </c>
      <c r="X19" s="72">
        <f>IF(RES_hh_emih!X19=0,0,RES_hh_emih!X19/RES_summary!X$19)</f>
        <v>0</v>
      </c>
      <c r="Y19" s="72">
        <f>IF(RES_hh_emih!Y19=0,0,RES_hh_emih!Y19/RES_summary!Y$19)</f>
        <v>0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4.1399595372301645</v>
      </c>
      <c r="C20" s="72">
        <f>IF(RES_hh_emih!C20=0,0,RES_hh_emih!C20/RES_summary!C$19)</f>
        <v>4.0623917533227649</v>
      </c>
      <c r="D20" s="72">
        <f>IF(RES_hh_emih!D20=0,0,RES_hh_emih!D20/RES_summary!D$19)</f>
        <v>4.0741974014017366</v>
      </c>
      <c r="E20" s="72">
        <f>IF(RES_hh_emih!E20=0,0,RES_hh_emih!E20/RES_summary!E$19)</f>
        <v>4.0260123638580527</v>
      </c>
      <c r="F20" s="72">
        <f>IF(RES_hh_emih!F20=0,0,RES_hh_emih!F20/RES_summary!F$19)</f>
        <v>3.9357040058855182</v>
      </c>
      <c r="G20" s="72">
        <f>IF(RES_hh_emih!G20=0,0,RES_hh_emih!G20/RES_summary!G$19)</f>
        <v>3.7026563153868586</v>
      </c>
      <c r="H20" s="72">
        <f>IF(RES_hh_emih!H20=0,0,RES_hh_emih!H20/RES_summary!H$19)</f>
        <v>3.8058226804946069</v>
      </c>
      <c r="I20" s="72">
        <f>IF(RES_hh_emih!I20=0,0,RES_hh_emih!I20/RES_summary!I$19)</f>
        <v>3.6478954325648916</v>
      </c>
      <c r="J20" s="72">
        <f>IF(RES_hh_emih!J20=0,0,RES_hh_emih!J20/RES_summary!J$19)</f>
        <v>3.6043461617247998</v>
      </c>
      <c r="K20" s="72">
        <f>IF(RES_hh_emih!K20=0,0,RES_hh_emih!K20/RES_summary!K$19)</f>
        <v>3.4717469833287575</v>
      </c>
      <c r="L20" s="72">
        <f>IF(RES_hh_emih!L20=0,0,RES_hh_emih!L20/RES_summary!L$19)</f>
        <v>3.4104545235006269</v>
      </c>
      <c r="M20" s="72">
        <f>IF(RES_hh_emih!M20=0,0,RES_hh_emih!M20/RES_summary!M$19)</f>
        <v>3.6044929327339927</v>
      </c>
      <c r="N20" s="72">
        <f>IF(RES_hh_emih!N20=0,0,RES_hh_emih!N20/RES_summary!N$19)</f>
        <v>3.7125328171021081</v>
      </c>
      <c r="O20" s="72">
        <f>IF(RES_hh_emih!O20=0,0,RES_hh_emih!O20/RES_summary!O$19)</f>
        <v>3.7375177408014331</v>
      </c>
      <c r="P20" s="72">
        <f>IF(RES_hh_emih!P20=0,0,RES_hh_emih!P20/RES_summary!P$19)</f>
        <v>3.6568509793367108</v>
      </c>
      <c r="Q20" s="72">
        <f>IF(RES_hh_emih!Q20=0,0,RES_hh_emih!Q20/RES_summary!Q$19)</f>
        <v>3.5901787386016424</v>
      </c>
      <c r="R20" s="72">
        <f>IF(RES_hh_emih!R20=0,0,RES_hh_emih!R20/RES_summary!R$19)</f>
        <v>3.50803285310867</v>
      </c>
      <c r="S20" s="72">
        <f>IF(RES_hh_emih!S20=0,0,RES_hh_emih!S20/RES_summary!S$19)</f>
        <v>2.6481823529345139</v>
      </c>
      <c r="T20" s="72">
        <f>IF(RES_hh_emih!T20=0,0,RES_hh_emih!T20/RES_summary!T$19)</f>
        <v>3.2279184872638766</v>
      </c>
      <c r="U20" s="72">
        <f>IF(RES_hh_emih!U20=0,0,RES_hh_emih!U20/RES_summary!U$19)</f>
        <v>3.4595673439130179</v>
      </c>
      <c r="V20" s="72">
        <f>IF(RES_hh_emih!V20=0,0,RES_hh_emih!V20/RES_summary!V$19)</f>
        <v>2.6153711128058519</v>
      </c>
      <c r="W20" s="72">
        <f>IF(RES_hh_emih!W20=0,0,RES_hh_emih!W20/RES_summary!W$19)</f>
        <v>2.9430660497921708</v>
      </c>
      <c r="X20" s="72">
        <f>IF(RES_hh_emih!X20=0,0,RES_hh_emih!X20/RES_summary!X$19)</f>
        <v>2.7626989095730976</v>
      </c>
      <c r="Y20" s="72">
        <f>IF(RES_hh_emih!Y20=0,0,RES_hh_emih!Y20/RES_summary!Y$19)</f>
        <v>2.3362895537579034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2.9967701137609204</v>
      </c>
      <c r="C21" s="72">
        <f>IF(RES_hh_emih!C21=0,0,RES_hh_emih!C21/RES_summary!C$19)</f>
        <v>2.8818973882528374</v>
      </c>
      <c r="D21" s="72">
        <f>IF(RES_hh_emih!D21=0,0,RES_hh_emih!D21/RES_summary!D$19)</f>
        <v>2.9297926200261961</v>
      </c>
      <c r="E21" s="72">
        <f>IF(RES_hh_emih!E21=0,0,RES_hh_emih!E21/RES_summary!E$19)</f>
        <v>2.879816313952638</v>
      </c>
      <c r="F21" s="72">
        <f>IF(RES_hh_emih!F21=0,0,RES_hh_emih!F21/RES_summary!F$19)</f>
        <v>2.8046599935110996</v>
      </c>
      <c r="G21" s="72">
        <f>IF(RES_hh_emih!G21=0,0,RES_hh_emih!G21/RES_summary!G$19)</f>
        <v>2.7320439308357707</v>
      </c>
      <c r="H21" s="72">
        <f>IF(RES_hh_emih!H21=0,0,RES_hh_emih!H21/RES_summary!H$19)</f>
        <v>2.4859169263983292</v>
      </c>
      <c r="I21" s="72">
        <f>IF(RES_hh_emih!I21=0,0,RES_hh_emih!I21/RES_summary!I$19)</f>
        <v>2.4614943180209954</v>
      </c>
      <c r="J21" s="72">
        <f>IF(RES_hh_emih!J21=0,0,RES_hh_emih!J21/RES_summary!J$19)</f>
        <v>2.4560040648901129</v>
      </c>
      <c r="K21" s="72">
        <f>IF(RES_hh_emih!K21=0,0,RES_hh_emih!K21/RES_summary!K$19)</f>
        <v>1.9820227171622593</v>
      </c>
      <c r="L21" s="72">
        <f>IF(RES_hh_emih!L21=0,0,RES_hh_emih!L21/RES_summary!L$19)</f>
        <v>2.4136197299800424</v>
      </c>
      <c r="M21" s="72">
        <f>IF(RES_hh_emih!M21=0,0,RES_hh_emih!M21/RES_summary!M$19)</f>
        <v>2.5964952722080863</v>
      </c>
      <c r="N21" s="72">
        <f>IF(RES_hh_emih!N21=0,0,RES_hh_emih!N21/RES_summary!N$19)</f>
        <v>1.9597076665066848</v>
      </c>
      <c r="O21" s="72">
        <f>IF(RES_hh_emih!O21=0,0,RES_hh_emih!O21/RES_summary!O$19)</f>
        <v>2.3759311300075878</v>
      </c>
      <c r="P21" s="72">
        <f>IF(RES_hh_emih!P21=0,0,RES_hh_emih!P21/RES_summary!P$19)</f>
        <v>2.7072730083779022</v>
      </c>
      <c r="Q21" s="72">
        <f>IF(RES_hh_emih!Q21=0,0,RES_hh_emih!Q21/RES_summary!Q$19)</f>
        <v>1.994673077392628</v>
      </c>
      <c r="R21" s="72">
        <f>IF(RES_hh_emih!R21=0,0,RES_hh_emih!R21/RES_summary!R$19)</f>
        <v>1.8694467778765387</v>
      </c>
      <c r="S21" s="72">
        <f>IF(RES_hh_emih!S21=0,0,RES_hh_emih!S21/RES_summary!S$19)</f>
        <v>1.7184226753576333</v>
      </c>
      <c r="T21" s="72">
        <f>IF(RES_hh_emih!T21=0,0,RES_hh_emih!T21/RES_summary!T$19)</f>
        <v>1.8084302588639833</v>
      </c>
      <c r="U21" s="72">
        <f>IF(RES_hh_emih!U21=0,0,RES_hh_emih!U21/RES_summary!U$19)</f>
        <v>2.2467497301937471</v>
      </c>
      <c r="V21" s="72">
        <f>IF(RES_hh_emih!V21=0,0,RES_hh_emih!V21/RES_summary!V$19)</f>
        <v>1.6508316295454779</v>
      </c>
      <c r="W21" s="72">
        <f>IF(RES_hh_emih!W21=0,0,RES_hh_emih!W21/RES_summary!W$19)</f>
        <v>1.7878807130682746</v>
      </c>
      <c r="X21" s="72">
        <f>IF(RES_hh_emih!X21=0,0,RES_hh_emih!X21/RES_summary!X$19)</f>
        <v>1.620421427140128</v>
      </c>
      <c r="Y21" s="72">
        <f>IF(RES_hh_emih!Y21=0,0,RES_hh_emih!Y21/RES_summary!Y$19)</f>
        <v>1.4844644152748947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0.67003692593976383</v>
      </c>
      <c r="C27" s="69">
        <f>IF(RES_hh_emih!C27=0,0,RES_hh_emih!C27/RES_summary!C$19)</f>
        <v>0.82430180777508721</v>
      </c>
      <c r="D27" s="69">
        <f>IF(RES_hh_emih!D27=0,0,RES_hh_emih!D27/RES_summary!D$19)</f>
        <v>0.48231570957331876</v>
      </c>
      <c r="E27" s="69">
        <f>IF(RES_hh_emih!E27=0,0,RES_hh_emih!E27/RES_summary!E$19)</f>
        <v>0.37179296619568564</v>
      </c>
      <c r="F27" s="69">
        <f>IF(RES_hh_emih!F27=0,0,RES_hh_emih!F27/RES_summary!F$19)</f>
        <v>0.44135392136344664</v>
      </c>
      <c r="G27" s="69">
        <f>IF(RES_hh_emih!G27=0,0,RES_hh_emih!G27/RES_summary!G$19)</f>
        <v>0.51463425891973935</v>
      </c>
      <c r="H27" s="69">
        <f>IF(RES_hh_emih!H27=0,0,RES_hh_emih!H27/RES_summary!H$19)</f>
        <v>0.51268771529679402</v>
      </c>
      <c r="I27" s="69">
        <f>IF(RES_hh_emih!I27=0,0,RES_hh_emih!I27/RES_summary!I$19)</f>
        <v>0.38880466422723481</v>
      </c>
      <c r="J27" s="69">
        <f>IF(RES_hh_emih!J27=0,0,RES_hh_emih!J27/RES_summary!J$19)</f>
        <v>0.45745377533396653</v>
      </c>
      <c r="K27" s="69">
        <f>IF(RES_hh_emih!K27=0,0,RES_hh_emih!K27/RES_summary!K$19)</f>
        <v>0.60941360699244385</v>
      </c>
      <c r="L27" s="69">
        <f>IF(RES_hh_emih!L27=0,0,RES_hh_emih!L27/RES_summary!L$19)</f>
        <v>0.61369547206655672</v>
      </c>
      <c r="M27" s="69">
        <f>IF(RES_hh_emih!M27=0,0,RES_hh_emih!M27/RES_summary!M$19)</f>
        <v>0.50543153824586229</v>
      </c>
      <c r="N27" s="69">
        <f>IF(RES_hh_emih!N27=0,0,RES_hh_emih!N27/RES_summary!N$19)</f>
        <v>0.55365377123209114</v>
      </c>
      <c r="O27" s="69">
        <f>IF(RES_hh_emih!O27=0,0,RES_hh_emih!O27/RES_summary!O$19)</f>
        <v>0.46537743996043562</v>
      </c>
      <c r="P27" s="69">
        <f>IF(RES_hh_emih!P27=0,0,RES_hh_emih!P27/RES_summary!P$19)</f>
        <v>0.42225918584413952</v>
      </c>
      <c r="Q27" s="69">
        <f>IF(RES_hh_emih!Q27=0,0,RES_hh_emih!Q27/RES_summary!Q$19)</f>
        <v>0.50794196398536129</v>
      </c>
      <c r="R27" s="69">
        <f>IF(RES_hh_emih!R27=0,0,RES_hh_emih!R27/RES_summary!R$19)</f>
        <v>0.49773216365783751</v>
      </c>
      <c r="S27" s="69">
        <f>IF(RES_hh_emih!S27=0,0,RES_hh_emih!S27/RES_summary!S$19)</f>
        <v>0.57825173115227724</v>
      </c>
      <c r="T27" s="69">
        <f>IF(RES_hh_emih!T27=0,0,RES_hh_emih!T27/RES_summary!T$19)</f>
        <v>0.52443661040098044</v>
      </c>
      <c r="U27" s="69">
        <f>IF(RES_hh_emih!U27=0,0,RES_hh_emih!U27/RES_summary!U$19)</f>
        <v>0.52754435762755869</v>
      </c>
      <c r="V27" s="69">
        <f>IF(RES_hh_emih!V27=0,0,RES_hh_emih!V27/RES_summary!V$19)</f>
        <v>0.52255679368122765</v>
      </c>
      <c r="W27" s="69">
        <f>IF(RES_hh_emih!W27=0,0,RES_hh_emih!W27/RES_summary!W$19)</f>
        <v>0.40856292185221721</v>
      </c>
      <c r="X27" s="69">
        <f>IF(RES_hh_emih!X27=0,0,RES_hh_emih!X27/RES_summary!X$19)</f>
        <v>0.38776893870069434</v>
      </c>
      <c r="Y27" s="69">
        <f>IF(RES_hh_emih!Y27=0,0,RES_hh_emih!Y27/RES_summary!Y$19)</f>
        <v>0.36698679033439296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X28" s="72">
        <f>IF(RES_hh_emih!X28=0,0,RES_hh_emih!X28/RES_summary!X$19)</f>
        <v>0</v>
      </c>
      <c r="Y28" s="72">
        <f>IF(RES_hh_emih!Y28=0,0,RES_hh_emih!Y28/RES_summary!Y$19)</f>
        <v>0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1.6011304791241303</v>
      </c>
      <c r="C29" s="72">
        <f>IF(RES_hh_emih!C29=0,0,RES_hh_emih!C29/RES_summary!C$19)</f>
        <v>2.0430925040511734</v>
      </c>
      <c r="D29" s="72">
        <f>IF(RES_hh_emih!D29=0,0,RES_hh_emih!D29/RES_summary!D$19)</f>
        <v>1.17889112101573</v>
      </c>
      <c r="E29" s="72">
        <f>IF(RES_hh_emih!E29=0,0,RES_hh_emih!E29/RES_summary!E$19)</f>
        <v>0.70746553822312319</v>
      </c>
      <c r="F29" s="72">
        <f>IF(RES_hh_emih!F29=0,0,RES_hh_emih!F29/RES_summary!F$19)</f>
        <v>1.3482157772028835</v>
      </c>
      <c r="G29" s="72">
        <f>IF(RES_hh_emih!G29=0,0,RES_hh_emih!G29/RES_summary!G$19)</f>
        <v>1.997663900287094</v>
      </c>
      <c r="H29" s="72">
        <f>IF(RES_hh_emih!H29=0,0,RES_hh_emih!H29/RES_summary!H$19)</f>
        <v>2.1235657357586097</v>
      </c>
      <c r="I29" s="72">
        <f>IF(RES_hh_emih!I29=0,0,RES_hh_emih!I29/RES_summary!I$19)</f>
        <v>0.81674721017068064</v>
      </c>
      <c r="J29" s="72">
        <f>IF(RES_hh_emih!J29=0,0,RES_hh_emih!J29/RES_summary!J$19)</f>
        <v>0.90029275843791479</v>
      </c>
      <c r="K29" s="72">
        <f>IF(RES_hh_emih!K29=0,0,RES_hh_emih!K29/RES_summary!K$19)</f>
        <v>2.3433600543383588</v>
      </c>
      <c r="L29" s="72">
        <f>IF(RES_hh_emih!L29=0,0,RES_hh_emih!L29/RES_summary!L$19)</f>
        <v>2.0518844254486894</v>
      </c>
      <c r="M29" s="72">
        <f>IF(RES_hh_emih!M29=0,0,RES_hh_emih!M29/RES_summary!M$19)</f>
        <v>1.2754731398227042</v>
      </c>
      <c r="N29" s="72">
        <f>IF(RES_hh_emih!N29=0,0,RES_hh_emih!N29/RES_summary!N$19)</f>
        <v>1.0132490705510275</v>
      </c>
      <c r="O29" s="72">
        <f>IF(RES_hh_emih!O29=0,0,RES_hh_emih!O29/RES_summary!O$19)</f>
        <v>1.4563206724094913</v>
      </c>
      <c r="P29" s="72">
        <f>IF(RES_hh_emih!P29=0,0,RES_hh_emih!P29/RES_summary!P$19)</f>
        <v>1.7601711124803865</v>
      </c>
      <c r="Q29" s="72">
        <f>IF(RES_hh_emih!Q29=0,0,RES_hh_emih!Q29/RES_summary!Q$19)</f>
        <v>1.432218772794168</v>
      </c>
      <c r="R29" s="72">
        <f>IF(RES_hh_emih!R29=0,0,RES_hh_emih!R29/RES_summary!R$19)</f>
        <v>1.4183790958581886</v>
      </c>
      <c r="S29" s="72">
        <f>IF(RES_hh_emih!S29=0,0,RES_hh_emih!S29/RES_summary!S$19)</f>
        <v>1.0856089526294153</v>
      </c>
      <c r="T29" s="72">
        <f>IF(RES_hh_emih!T29=0,0,RES_hh_emih!T29/RES_summary!T$19)</f>
        <v>1.2005934434051926</v>
      </c>
      <c r="U29" s="72">
        <f>IF(RES_hh_emih!U29=0,0,RES_hh_emih!U29/RES_summary!U$19)</f>
        <v>1.4826663304566063</v>
      </c>
      <c r="V29" s="72">
        <f>IF(RES_hh_emih!V29=0,0,RES_hh_emih!V29/RES_summary!V$19)</f>
        <v>1.2450373539562827</v>
      </c>
      <c r="W29" s="72">
        <f>IF(RES_hh_emih!W29=0,0,RES_hh_emih!W29/RES_summary!W$19)</f>
        <v>0.64794090059793263</v>
      </c>
      <c r="X29" s="72">
        <f>IF(RES_hh_emih!X29=0,0,RES_hh_emih!X29/RES_summary!X$19)</f>
        <v>0.90050254453990874</v>
      </c>
      <c r="Y29" s="72">
        <f>IF(RES_hh_emih!Y29=0,0,RES_hh_emih!Y29/RES_summary!Y$19)</f>
        <v>0.64048513453506972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1.2922567908962959</v>
      </c>
      <c r="C30" s="72">
        <f>IF(RES_hh_emih!C30=0,0,RES_hh_emih!C30/RES_summary!C$19)</f>
        <v>1.6744656497870813</v>
      </c>
      <c r="D30" s="72">
        <f>IF(RES_hh_emih!D30=0,0,RES_hh_emih!D30/RES_summary!D$19)</f>
        <v>1.3831862227196676</v>
      </c>
      <c r="E30" s="72">
        <f>IF(RES_hh_emih!E30=0,0,RES_hh_emih!E30/RES_summary!E$19)</f>
        <v>1.2742756598483806</v>
      </c>
      <c r="F30" s="72">
        <f>IF(RES_hh_emih!F30=0,0,RES_hh_emih!F30/RES_summary!F$19)</f>
        <v>1.3328204991357446</v>
      </c>
      <c r="G30" s="72">
        <f>IF(RES_hh_emih!G30=0,0,RES_hh_emih!G30/RES_summary!G$19)</f>
        <v>1.3525222608740848</v>
      </c>
      <c r="H30" s="72">
        <f>IF(RES_hh_emih!H30=0,0,RES_hh_emih!H30/RES_summary!H$19)</f>
        <v>1.3098021729778955</v>
      </c>
      <c r="I30" s="72">
        <f>IF(RES_hh_emih!I30=0,0,RES_hh_emih!I30/RES_summary!I$19)</f>
        <v>1.2610589253630642</v>
      </c>
      <c r="J30" s="72">
        <f>IF(RES_hh_emih!J30=0,0,RES_hh_emih!J30/RES_summary!J$19)</f>
        <v>1.3776516552493281</v>
      </c>
      <c r="K30" s="72">
        <f>IF(RES_hh_emih!K30=0,0,RES_hh_emih!K30/RES_summary!K$19)</f>
        <v>1.4241401103082802</v>
      </c>
      <c r="L30" s="72">
        <f>IF(RES_hh_emih!L30=0,0,RES_hh_emih!L30/RES_summary!L$19)</f>
        <v>1.4423151794524076</v>
      </c>
      <c r="M30" s="72">
        <f>IF(RES_hh_emih!M30=0,0,RES_hh_emih!M30/RES_summary!M$19)</f>
        <v>1.401921189748867</v>
      </c>
      <c r="N30" s="72">
        <f>IF(RES_hh_emih!N30=0,0,RES_hh_emih!N30/RES_summary!N$19)</f>
        <v>1.7354057879640297</v>
      </c>
      <c r="O30" s="72">
        <f>IF(RES_hh_emih!O30=0,0,RES_hh_emih!O30/RES_summary!O$19)</f>
        <v>1.4572346889514345</v>
      </c>
      <c r="P30" s="72">
        <f>IF(RES_hh_emih!P30=0,0,RES_hh_emih!P30/RES_summary!P$19)</f>
        <v>1.2487112694930642</v>
      </c>
      <c r="Q30" s="72">
        <f>IF(RES_hh_emih!Q30=0,0,RES_hh_emih!Q30/RES_summary!Q$19)</f>
        <v>1.2978706197937684</v>
      </c>
      <c r="R30" s="72">
        <f>IF(RES_hh_emih!R30=0,0,RES_hh_emih!R30/RES_summary!R$19)</f>
        <v>1.1539534608487441</v>
      </c>
      <c r="S30" s="72">
        <f>IF(RES_hh_emih!S30=0,0,RES_hh_emih!S30/RES_summary!S$19)</f>
        <v>1.2591799735965274</v>
      </c>
      <c r="T30" s="72">
        <f>IF(RES_hh_emih!T30=0,0,RES_hh_emih!T30/RES_summary!T$19)</f>
        <v>1.1085822316840013</v>
      </c>
      <c r="U30" s="72">
        <f>IF(RES_hh_emih!U30=0,0,RES_hh_emih!U30/RES_summary!U$19)</f>
        <v>1.029462418156661</v>
      </c>
      <c r="V30" s="72">
        <f>IF(RES_hh_emih!V30=0,0,RES_hh_emih!V30/RES_summary!V$19)</f>
        <v>0.92756568879624612</v>
      </c>
      <c r="W30" s="72">
        <f>IF(RES_hh_emih!W30=0,0,RES_hh_emih!W30/RES_summary!W$19)</f>
        <v>0.72039739947815951</v>
      </c>
      <c r="X30" s="72">
        <f>IF(RES_hh_emih!X30=0,0,RES_hh_emih!X30/RES_summary!X$19)</f>
        <v>0.68773009795636098</v>
      </c>
      <c r="Y30" s="72">
        <f>IF(RES_hh_emih!Y30=0,0,RES_hh_emih!Y30/RES_summary!Y$19)</f>
        <v>0.67800415351373966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6155</v>
      </c>
      <c r="D3" s="67">
        <f t="shared" si="0"/>
        <v>6092</v>
      </c>
      <c r="E3" s="67">
        <f t="shared" si="0"/>
        <v>5845</v>
      </c>
      <c r="F3" s="67">
        <f t="shared" si="0"/>
        <v>6035</v>
      </c>
      <c r="G3" s="67">
        <f t="shared" si="0"/>
        <v>6218</v>
      </c>
      <c r="H3" s="67">
        <f t="shared" si="0"/>
        <v>9655</v>
      </c>
      <c r="I3" s="67">
        <f t="shared" si="0"/>
        <v>6150</v>
      </c>
      <c r="J3" s="67">
        <f t="shared" si="0"/>
        <v>7266</v>
      </c>
      <c r="K3" s="67">
        <f t="shared" si="0"/>
        <v>7709</v>
      </c>
      <c r="L3" s="67">
        <f t="shared" si="0"/>
        <v>5033</v>
      </c>
      <c r="M3" s="67">
        <f t="shared" si="0"/>
        <v>7870</v>
      </c>
      <c r="N3" s="67">
        <f t="shared" si="0"/>
        <v>14349</v>
      </c>
      <c r="O3" s="67">
        <f t="shared" si="0"/>
        <v>8332</v>
      </c>
      <c r="P3" s="67">
        <f t="shared" si="0"/>
        <v>14852</v>
      </c>
      <c r="Q3" s="67">
        <f t="shared" si="0"/>
        <v>11269</v>
      </c>
      <c r="R3" s="67">
        <f t="shared" si="0"/>
        <v>14991</v>
      </c>
      <c r="S3" s="67">
        <f t="shared" si="0"/>
        <v>13184</v>
      </c>
      <c r="T3" s="67">
        <f t="shared" si="0"/>
        <v>13109</v>
      </c>
      <c r="U3" s="67">
        <f t="shared" si="0"/>
        <v>10737</v>
      </c>
      <c r="V3" s="67">
        <f t="shared" si="0"/>
        <v>15175</v>
      </c>
      <c r="W3" s="67">
        <f t="shared" si="0"/>
        <v>9132</v>
      </c>
      <c r="X3" s="67">
        <f t="shared" si="0"/>
        <v>10110</v>
      </c>
      <c r="Y3" s="67">
        <f t="shared" si="0"/>
        <v>10807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6155</v>
      </c>
      <c r="D4" s="71">
        <f t="shared" si="1"/>
        <v>6092</v>
      </c>
      <c r="E4" s="71">
        <f t="shared" si="1"/>
        <v>5845</v>
      </c>
      <c r="F4" s="71">
        <f t="shared" si="1"/>
        <v>6035</v>
      </c>
      <c r="G4" s="71">
        <f t="shared" si="1"/>
        <v>6218</v>
      </c>
      <c r="H4" s="71">
        <f t="shared" si="1"/>
        <v>9655</v>
      </c>
      <c r="I4" s="71">
        <f t="shared" si="1"/>
        <v>6150</v>
      </c>
      <c r="J4" s="71">
        <f t="shared" si="1"/>
        <v>7266</v>
      </c>
      <c r="K4" s="71">
        <f t="shared" si="1"/>
        <v>7709</v>
      </c>
      <c r="L4" s="71">
        <f t="shared" si="1"/>
        <v>5033</v>
      </c>
      <c r="M4" s="71">
        <f t="shared" si="1"/>
        <v>7870</v>
      </c>
      <c r="N4" s="71">
        <f t="shared" si="1"/>
        <v>14349</v>
      </c>
      <c r="O4" s="71">
        <f t="shared" si="1"/>
        <v>8332</v>
      </c>
      <c r="P4" s="71">
        <f t="shared" si="1"/>
        <v>14852</v>
      </c>
      <c r="Q4" s="71">
        <f t="shared" si="1"/>
        <v>11269</v>
      </c>
      <c r="R4" s="71">
        <f t="shared" ref="R4:V4" si="2">SUM(R5:R13)</f>
        <v>14991</v>
      </c>
      <c r="S4" s="71">
        <f t="shared" si="2"/>
        <v>13184</v>
      </c>
      <c r="T4" s="71">
        <f t="shared" si="2"/>
        <v>13109</v>
      </c>
      <c r="U4" s="71">
        <f t="shared" si="2"/>
        <v>10737</v>
      </c>
      <c r="V4" s="71">
        <f t="shared" si="2"/>
        <v>15175</v>
      </c>
      <c r="W4" s="71">
        <f t="shared" ref="W4:Y4" si="3">SUM(W5:W13)</f>
        <v>9132</v>
      </c>
      <c r="X4" s="71">
        <f t="shared" si="3"/>
        <v>10110</v>
      </c>
      <c r="Y4" s="71">
        <f t="shared" si="3"/>
        <v>10807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25</v>
      </c>
      <c r="L5" s="82">
        <v>24</v>
      </c>
      <c r="M5" s="82">
        <v>30</v>
      </c>
      <c r="N5" s="82">
        <v>33</v>
      </c>
      <c r="O5" s="82">
        <v>32</v>
      </c>
      <c r="P5" s="82">
        <v>6</v>
      </c>
      <c r="Q5" s="82">
        <v>2</v>
      </c>
      <c r="R5" s="82">
        <v>0</v>
      </c>
      <c r="S5" s="82">
        <v>0</v>
      </c>
      <c r="T5" s="82">
        <v>0</v>
      </c>
      <c r="U5" s="82">
        <v>0</v>
      </c>
      <c r="V5" s="82">
        <v>31</v>
      </c>
      <c r="W5" s="82">
        <v>28</v>
      </c>
      <c r="X5" s="82">
        <v>4</v>
      </c>
      <c r="Y5" s="82">
        <v>3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0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2">
        <v>0</v>
      </c>
      <c r="M6" s="82">
        <v>0</v>
      </c>
      <c r="N6" s="82">
        <v>19</v>
      </c>
      <c r="O6" s="82">
        <v>10</v>
      </c>
      <c r="P6" s="82">
        <v>0</v>
      </c>
      <c r="Q6" s="82">
        <v>0</v>
      </c>
      <c r="R6" s="82">
        <v>1</v>
      </c>
      <c r="S6" s="82">
        <v>3</v>
      </c>
      <c r="T6" s="82">
        <v>1</v>
      </c>
      <c r="U6" s="82">
        <v>2</v>
      </c>
      <c r="V6" s="82">
        <v>0</v>
      </c>
      <c r="W6" s="82">
        <v>0</v>
      </c>
      <c r="X6" s="82">
        <v>0</v>
      </c>
      <c r="Y6" s="82">
        <v>0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2937</v>
      </c>
      <c r="D7" s="82">
        <v>2261</v>
      </c>
      <c r="E7" s="82">
        <v>2241</v>
      </c>
      <c r="F7" s="82">
        <v>2622</v>
      </c>
      <c r="G7" s="82">
        <v>2968</v>
      </c>
      <c r="H7" s="82">
        <v>6023</v>
      </c>
      <c r="I7" s="82">
        <v>2802</v>
      </c>
      <c r="J7" s="82">
        <v>2808</v>
      </c>
      <c r="K7" s="82">
        <v>1842</v>
      </c>
      <c r="L7" s="82">
        <v>1214</v>
      </c>
      <c r="M7" s="82">
        <v>2970</v>
      </c>
      <c r="N7" s="82">
        <v>5727</v>
      </c>
      <c r="O7" s="82">
        <v>3383</v>
      </c>
      <c r="P7" s="82">
        <v>2803</v>
      </c>
      <c r="Q7" s="82">
        <v>2707</v>
      </c>
      <c r="R7" s="82">
        <v>2948</v>
      </c>
      <c r="S7" s="82">
        <v>1789</v>
      </c>
      <c r="T7" s="82">
        <v>2832</v>
      </c>
      <c r="U7" s="82">
        <v>2392</v>
      </c>
      <c r="V7" s="82">
        <v>5843</v>
      </c>
      <c r="W7" s="82">
        <v>4653</v>
      </c>
      <c r="X7" s="82">
        <v>5061</v>
      </c>
      <c r="Y7" s="82">
        <v>4130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2863</v>
      </c>
      <c r="D8" s="82">
        <v>3501</v>
      </c>
      <c r="E8" s="82">
        <v>3220</v>
      </c>
      <c r="F8" s="82">
        <v>2954</v>
      </c>
      <c r="G8" s="82">
        <v>2756</v>
      </c>
      <c r="H8" s="82">
        <v>3256</v>
      </c>
      <c r="I8" s="82">
        <v>2877</v>
      </c>
      <c r="J8" s="82">
        <v>3846</v>
      </c>
      <c r="K8" s="82">
        <v>4949</v>
      </c>
      <c r="L8" s="82">
        <v>3179</v>
      </c>
      <c r="M8" s="82">
        <v>3633</v>
      </c>
      <c r="N8" s="82">
        <v>6966</v>
      </c>
      <c r="O8" s="82">
        <v>3694</v>
      </c>
      <c r="P8" s="82">
        <v>9782</v>
      </c>
      <c r="Q8" s="82">
        <v>7406</v>
      </c>
      <c r="R8" s="82">
        <v>10843</v>
      </c>
      <c r="S8" s="82">
        <v>10828</v>
      </c>
      <c r="T8" s="82">
        <v>9337</v>
      </c>
      <c r="U8" s="82">
        <v>7476</v>
      </c>
      <c r="V8" s="82">
        <v>8161</v>
      </c>
      <c r="W8" s="82">
        <v>2581</v>
      </c>
      <c r="X8" s="82">
        <v>2000</v>
      </c>
      <c r="Y8" s="82">
        <v>3822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193</v>
      </c>
      <c r="D9" s="82">
        <v>185</v>
      </c>
      <c r="E9" s="82">
        <v>190</v>
      </c>
      <c r="F9" s="82">
        <v>223</v>
      </c>
      <c r="G9" s="82">
        <v>227</v>
      </c>
      <c r="H9" s="82">
        <v>361</v>
      </c>
      <c r="I9" s="82">
        <v>275</v>
      </c>
      <c r="J9" s="82">
        <v>443</v>
      </c>
      <c r="K9" s="82">
        <v>437</v>
      </c>
      <c r="L9" s="82">
        <v>337</v>
      </c>
      <c r="M9" s="82">
        <v>394</v>
      </c>
      <c r="N9" s="82">
        <v>1036</v>
      </c>
      <c r="O9" s="82">
        <v>793</v>
      </c>
      <c r="P9" s="82">
        <v>1572</v>
      </c>
      <c r="Q9" s="82">
        <v>648</v>
      </c>
      <c r="R9" s="82">
        <v>781</v>
      </c>
      <c r="S9" s="82">
        <v>99</v>
      </c>
      <c r="T9" s="82">
        <v>213</v>
      </c>
      <c r="U9" s="82">
        <v>0</v>
      </c>
      <c r="V9" s="82">
        <v>28</v>
      </c>
      <c r="W9" s="82">
        <v>908</v>
      </c>
      <c r="X9" s="82">
        <v>1926</v>
      </c>
      <c r="Y9" s="82">
        <v>2050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X11" s="82">
        <v>0</v>
      </c>
      <c r="Y11" s="82">
        <v>0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2</v>
      </c>
      <c r="D12" s="82">
        <v>5</v>
      </c>
      <c r="E12" s="82">
        <v>5</v>
      </c>
      <c r="F12" s="82">
        <v>5</v>
      </c>
      <c r="G12" s="82">
        <v>7</v>
      </c>
      <c r="H12" s="82">
        <v>15</v>
      </c>
      <c r="I12" s="82">
        <v>18</v>
      </c>
      <c r="J12" s="82">
        <v>32</v>
      </c>
      <c r="K12" s="82">
        <v>43</v>
      </c>
      <c r="L12" s="82">
        <v>41</v>
      </c>
      <c r="M12" s="82">
        <v>67</v>
      </c>
      <c r="N12" s="82">
        <v>126</v>
      </c>
      <c r="O12" s="82">
        <v>123</v>
      </c>
      <c r="P12" s="82">
        <v>349</v>
      </c>
      <c r="Q12" s="82">
        <v>322</v>
      </c>
      <c r="R12" s="82">
        <v>418</v>
      </c>
      <c r="S12" s="82">
        <v>465</v>
      </c>
      <c r="T12" s="82">
        <v>572</v>
      </c>
      <c r="U12" s="82">
        <v>503</v>
      </c>
      <c r="V12" s="82">
        <v>499</v>
      </c>
      <c r="W12" s="82">
        <v>422</v>
      </c>
      <c r="X12" s="82">
        <v>481</v>
      </c>
      <c r="Y12" s="82">
        <v>344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160</v>
      </c>
      <c r="D13" s="83">
        <v>140</v>
      </c>
      <c r="E13" s="83">
        <v>189</v>
      </c>
      <c r="F13" s="83">
        <v>231</v>
      </c>
      <c r="G13" s="83">
        <v>260</v>
      </c>
      <c r="H13" s="83">
        <v>0</v>
      </c>
      <c r="I13" s="83">
        <v>178</v>
      </c>
      <c r="J13" s="83">
        <v>137</v>
      </c>
      <c r="K13" s="83">
        <v>413</v>
      </c>
      <c r="L13" s="83">
        <v>238</v>
      </c>
      <c r="M13" s="83">
        <v>776</v>
      </c>
      <c r="N13" s="83">
        <v>442</v>
      </c>
      <c r="O13" s="83">
        <v>297</v>
      </c>
      <c r="P13" s="83">
        <v>340</v>
      </c>
      <c r="Q13" s="83">
        <v>184</v>
      </c>
      <c r="R13" s="83">
        <v>0</v>
      </c>
      <c r="S13" s="83">
        <v>0</v>
      </c>
      <c r="T13" s="83">
        <v>154</v>
      </c>
      <c r="U13" s="83">
        <v>364</v>
      </c>
      <c r="V13" s="83">
        <v>613</v>
      </c>
      <c r="W13" s="83">
        <v>540</v>
      </c>
      <c r="X13" s="83">
        <v>638</v>
      </c>
      <c r="Y13" s="83">
        <v>458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5993</v>
      </c>
      <c r="D14" s="85">
        <f t="shared" si="4"/>
        <v>5947</v>
      </c>
      <c r="E14" s="85">
        <f t="shared" si="4"/>
        <v>5651</v>
      </c>
      <c r="F14" s="85">
        <f t="shared" si="4"/>
        <v>5799</v>
      </c>
      <c r="G14" s="85">
        <f t="shared" si="4"/>
        <v>5951</v>
      </c>
      <c r="H14" s="85">
        <f t="shared" si="4"/>
        <v>9640</v>
      </c>
      <c r="I14" s="85">
        <f t="shared" si="4"/>
        <v>5954</v>
      </c>
      <c r="J14" s="85">
        <f t="shared" si="4"/>
        <v>7097</v>
      </c>
      <c r="K14" s="85">
        <f t="shared" si="4"/>
        <v>7253</v>
      </c>
      <c r="L14" s="85">
        <f t="shared" si="4"/>
        <v>4754</v>
      </c>
      <c r="M14" s="85">
        <f t="shared" si="4"/>
        <v>7027</v>
      </c>
      <c r="N14" s="85">
        <f t="shared" si="4"/>
        <v>13781</v>
      </c>
      <c r="O14" s="85">
        <f t="shared" si="4"/>
        <v>7912</v>
      </c>
      <c r="P14" s="85">
        <f t="shared" si="4"/>
        <v>14163</v>
      </c>
      <c r="Q14" s="85">
        <f t="shared" si="4"/>
        <v>10763</v>
      </c>
      <c r="R14" s="85">
        <f t="shared" ref="R14:V14" si="5">SUM(R5:R11)</f>
        <v>14573</v>
      </c>
      <c r="S14" s="85">
        <f t="shared" si="5"/>
        <v>12719</v>
      </c>
      <c r="T14" s="85">
        <f t="shared" si="5"/>
        <v>12383</v>
      </c>
      <c r="U14" s="85">
        <f t="shared" si="5"/>
        <v>9870</v>
      </c>
      <c r="V14" s="85">
        <f t="shared" si="5"/>
        <v>14063</v>
      </c>
      <c r="W14" s="85">
        <f t="shared" ref="W14:Y14" si="6">SUM(W5:W11)</f>
        <v>8170</v>
      </c>
      <c r="X14" s="85">
        <f t="shared" si="6"/>
        <v>8991</v>
      </c>
      <c r="Y14" s="85">
        <f t="shared" si="6"/>
        <v>10005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485</v>
      </c>
      <c r="D15" s="71">
        <f t="shared" si="7"/>
        <v>29</v>
      </c>
      <c r="E15" s="71">
        <f t="shared" si="7"/>
        <v>1576</v>
      </c>
      <c r="F15" s="71">
        <f t="shared" si="7"/>
        <v>28</v>
      </c>
      <c r="G15" s="71">
        <f t="shared" si="7"/>
        <v>183</v>
      </c>
      <c r="H15" s="71">
        <f t="shared" si="7"/>
        <v>2442</v>
      </c>
      <c r="I15" s="71">
        <f t="shared" si="7"/>
        <v>931</v>
      </c>
      <c r="J15" s="71">
        <f t="shared" si="7"/>
        <v>837</v>
      </c>
      <c r="K15" s="71">
        <f t="shared" si="7"/>
        <v>1373</v>
      </c>
      <c r="L15" s="71">
        <f t="shared" si="7"/>
        <v>2888</v>
      </c>
      <c r="M15" s="71">
        <f t="shared" si="7"/>
        <v>3970</v>
      </c>
      <c r="N15" s="71">
        <f t="shared" si="7"/>
        <v>3520</v>
      </c>
      <c r="O15" s="71">
        <f t="shared" si="7"/>
        <v>2031</v>
      </c>
      <c r="P15" s="71">
        <f t="shared" si="7"/>
        <v>2271</v>
      </c>
      <c r="Q15" s="71">
        <f t="shared" si="7"/>
        <v>3326</v>
      </c>
      <c r="R15" s="71">
        <f t="shared" si="7"/>
        <v>2543</v>
      </c>
      <c r="S15" s="71">
        <f t="shared" si="7"/>
        <v>1837</v>
      </c>
      <c r="T15" s="71">
        <f t="shared" si="7"/>
        <v>3643</v>
      </c>
      <c r="U15" s="71">
        <f t="shared" si="7"/>
        <v>2033</v>
      </c>
      <c r="V15" s="71">
        <f t="shared" si="7"/>
        <v>5945</v>
      </c>
      <c r="W15" s="71">
        <f t="shared" si="7"/>
        <v>2992</v>
      </c>
      <c r="X15" s="71">
        <f t="shared" si="7"/>
        <v>4162</v>
      </c>
      <c r="Y15" s="71">
        <f t="shared" si="7"/>
        <v>6509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485</v>
      </c>
      <c r="D16" s="82">
        <v>29</v>
      </c>
      <c r="E16" s="82">
        <v>1576</v>
      </c>
      <c r="F16" s="82">
        <v>28</v>
      </c>
      <c r="G16" s="82">
        <v>183</v>
      </c>
      <c r="H16" s="82">
        <v>2442</v>
      </c>
      <c r="I16" s="82">
        <v>931</v>
      </c>
      <c r="J16" s="82">
        <v>837</v>
      </c>
      <c r="K16" s="82">
        <v>1373</v>
      </c>
      <c r="L16" s="82">
        <v>2888</v>
      </c>
      <c r="M16" s="82">
        <v>3970</v>
      </c>
      <c r="N16" s="82">
        <v>3520</v>
      </c>
      <c r="O16" s="82">
        <v>2031</v>
      </c>
      <c r="P16" s="82">
        <v>2271</v>
      </c>
      <c r="Q16" s="82">
        <v>3326</v>
      </c>
      <c r="R16" s="82">
        <v>2543</v>
      </c>
      <c r="S16" s="82">
        <v>1837</v>
      </c>
      <c r="T16" s="82">
        <v>3643</v>
      </c>
      <c r="U16" s="82">
        <v>2033</v>
      </c>
      <c r="V16" s="82">
        <v>5945</v>
      </c>
      <c r="W16" s="82">
        <v>2992</v>
      </c>
      <c r="X16" s="82">
        <v>4162</v>
      </c>
      <c r="Y16" s="82">
        <v>6509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6155</v>
      </c>
      <c r="D17" s="71">
        <f t="shared" si="8"/>
        <v>6092</v>
      </c>
      <c r="E17" s="71">
        <f t="shared" si="8"/>
        <v>5845</v>
      </c>
      <c r="F17" s="71">
        <f t="shared" si="8"/>
        <v>6035</v>
      </c>
      <c r="G17" s="71">
        <f t="shared" si="8"/>
        <v>6218</v>
      </c>
      <c r="H17" s="71">
        <f t="shared" si="8"/>
        <v>9655</v>
      </c>
      <c r="I17" s="71">
        <f t="shared" si="8"/>
        <v>6150</v>
      </c>
      <c r="J17" s="71">
        <f t="shared" si="8"/>
        <v>7266</v>
      </c>
      <c r="K17" s="71">
        <f t="shared" si="8"/>
        <v>7709</v>
      </c>
      <c r="L17" s="71">
        <f t="shared" si="8"/>
        <v>5033</v>
      </c>
      <c r="M17" s="71">
        <f t="shared" si="8"/>
        <v>7870</v>
      </c>
      <c r="N17" s="71">
        <f t="shared" si="8"/>
        <v>14349</v>
      </c>
      <c r="O17" s="71">
        <f t="shared" si="8"/>
        <v>8332</v>
      </c>
      <c r="P17" s="71">
        <f t="shared" si="8"/>
        <v>14852</v>
      </c>
      <c r="Q17" s="71">
        <f t="shared" si="8"/>
        <v>11269</v>
      </c>
      <c r="R17" s="71">
        <f t="shared" ref="R17:V17" si="9">SUM(R18:R25)</f>
        <v>14991</v>
      </c>
      <c r="S17" s="71">
        <f t="shared" si="9"/>
        <v>13184</v>
      </c>
      <c r="T17" s="71">
        <f t="shared" si="9"/>
        <v>13109</v>
      </c>
      <c r="U17" s="71">
        <f t="shared" si="9"/>
        <v>10737</v>
      </c>
      <c r="V17" s="71">
        <f t="shared" si="9"/>
        <v>15175</v>
      </c>
      <c r="W17" s="71">
        <f t="shared" ref="W17:Y17" si="10">SUM(W18:W25)</f>
        <v>9132</v>
      </c>
      <c r="X17" s="71">
        <f t="shared" si="10"/>
        <v>10110</v>
      </c>
      <c r="Y17" s="71">
        <f t="shared" si="10"/>
        <v>10807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11</v>
      </c>
      <c r="D19" s="82">
        <v>25</v>
      </c>
      <c r="E19" s="82">
        <v>10</v>
      </c>
      <c r="F19" s="82">
        <v>24</v>
      </c>
      <c r="G19" s="82">
        <v>48</v>
      </c>
      <c r="H19" s="82">
        <v>40</v>
      </c>
      <c r="I19" s="82">
        <v>14</v>
      </c>
      <c r="J19" s="82">
        <v>10</v>
      </c>
      <c r="K19" s="82">
        <v>22</v>
      </c>
      <c r="L19" s="82">
        <v>8</v>
      </c>
      <c r="M19" s="82">
        <v>27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X19" s="82">
        <v>0</v>
      </c>
      <c r="Y19" s="82">
        <v>0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1306</v>
      </c>
      <c r="D20" s="82">
        <v>1245</v>
      </c>
      <c r="E20" s="82">
        <v>1273</v>
      </c>
      <c r="F20" s="82">
        <v>1448</v>
      </c>
      <c r="G20" s="82">
        <v>1780</v>
      </c>
      <c r="H20" s="82">
        <v>2840</v>
      </c>
      <c r="I20" s="82">
        <v>2784</v>
      </c>
      <c r="J20" s="82">
        <v>2808</v>
      </c>
      <c r="K20" s="82">
        <v>1842</v>
      </c>
      <c r="L20" s="82">
        <v>968</v>
      </c>
      <c r="M20" s="82">
        <v>1592</v>
      </c>
      <c r="N20" s="82">
        <v>2945</v>
      </c>
      <c r="O20" s="82">
        <v>1241</v>
      </c>
      <c r="P20" s="82">
        <v>613</v>
      </c>
      <c r="Q20" s="82">
        <v>2707</v>
      </c>
      <c r="R20" s="82">
        <v>2946</v>
      </c>
      <c r="S20" s="82">
        <v>1442</v>
      </c>
      <c r="T20" s="82">
        <v>1832</v>
      </c>
      <c r="U20" s="82">
        <v>1152</v>
      </c>
      <c r="V20" s="82">
        <v>3285</v>
      </c>
      <c r="W20" s="82">
        <v>3378</v>
      </c>
      <c r="X20" s="82">
        <v>4354</v>
      </c>
      <c r="Y20" s="82">
        <v>2089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2328</v>
      </c>
      <c r="D21" s="82">
        <v>3228</v>
      </c>
      <c r="E21" s="82">
        <v>2921</v>
      </c>
      <c r="F21" s="82">
        <v>2582</v>
      </c>
      <c r="G21" s="82">
        <v>2457</v>
      </c>
      <c r="H21" s="82">
        <v>3256</v>
      </c>
      <c r="I21" s="82">
        <v>2877</v>
      </c>
      <c r="J21" s="82">
        <v>3846</v>
      </c>
      <c r="K21" s="82">
        <v>4633</v>
      </c>
      <c r="L21" s="82">
        <v>3179</v>
      </c>
      <c r="M21" s="82">
        <v>3633</v>
      </c>
      <c r="N21" s="82">
        <v>6809</v>
      </c>
      <c r="O21" s="82">
        <v>3272</v>
      </c>
      <c r="P21" s="82">
        <v>9135</v>
      </c>
      <c r="Q21" s="82">
        <v>6898</v>
      </c>
      <c r="R21" s="82">
        <v>10554</v>
      </c>
      <c r="S21" s="82">
        <v>10457</v>
      </c>
      <c r="T21" s="82">
        <v>9335</v>
      </c>
      <c r="U21" s="82">
        <v>7476</v>
      </c>
      <c r="V21" s="82">
        <v>7223</v>
      </c>
      <c r="W21" s="82">
        <v>2039</v>
      </c>
      <c r="X21" s="82">
        <v>1076</v>
      </c>
      <c r="Y21" s="82">
        <v>3822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6</v>
      </c>
      <c r="D22" s="82">
        <v>10</v>
      </c>
      <c r="E22" s="82">
        <v>15</v>
      </c>
      <c r="F22" s="82">
        <v>21</v>
      </c>
      <c r="G22" s="82">
        <v>21</v>
      </c>
      <c r="H22" s="82">
        <v>40</v>
      </c>
      <c r="I22" s="82">
        <v>83</v>
      </c>
      <c r="J22" s="82">
        <v>174</v>
      </c>
      <c r="K22" s="82">
        <v>164</v>
      </c>
      <c r="L22" s="82">
        <v>86</v>
      </c>
      <c r="M22" s="82">
        <v>34</v>
      </c>
      <c r="N22" s="82">
        <v>60</v>
      </c>
      <c r="O22" s="82">
        <v>95</v>
      </c>
      <c r="P22" s="82">
        <v>839</v>
      </c>
      <c r="Q22" s="82">
        <v>481</v>
      </c>
      <c r="R22" s="82">
        <v>252</v>
      </c>
      <c r="S22" s="82">
        <v>98</v>
      </c>
      <c r="T22" s="82">
        <v>151</v>
      </c>
      <c r="U22" s="82">
        <v>0</v>
      </c>
      <c r="V22" s="82">
        <v>20</v>
      </c>
      <c r="W22" s="82">
        <v>251</v>
      </c>
      <c r="X22" s="82">
        <v>478</v>
      </c>
      <c r="Y22" s="82">
        <v>718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X24" s="82">
        <v>0</v>
      </c>
      <c r="Y24" s="82">
        <v>0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2504</v>
      </c>
      <c r="D25" s="83">
        <v>1584</v>
      </c>
      <c r="E25" s="83">
        <v>1626</v>
      </c>
      <c r="F25" s="83">
        <v>1960</v>
      </c>
      <c r="G25" s="83">
        <v>1912</v>
      </c>
      <c r="H25" s="83">
        <v>3479</v>
      </c>
      <c r="I25" s="83">
        <v>392</v>
      </c>
      <c r="J25" s="83">
        <v>428</v>
      </c>
      <c r="K25" s="83">
        <v>1048</v>
      </c>
      <c r="L25" s="83">
        <v>792</v>
      </c>
      <c r="M25" s="83">
        <v>2584</v>
      </c>
      <c r="N25" s="83">
        <v>4535</v>
      </c>
      <c r="O25" s="83">
        <v>3724</v>
      </c>
      <c r="P25" s="83">
        <v>4265</v>
      </c>
      <c r="Q25" s="83">
        <v>1183</v>
      </c>
      <c r="R25" s="83">
        <v>1239</v>
      </c>
      <c r="S25" s="83">
        <v>1187</v>
      </c>
      <c r="T25" s="83">
        <v>1791</v>
      </c>
      <c r="U25" s="83">
        <v>2109</v>
      </c>
      <c r="V25" s="83">
        <v>4647</v>
      </c>
      <c r="W25" s="83">
        <v>3464</v>
      </c>
      <c r="X25" s="83">
        <v>4202</v>
      </c>
      <c r="Y25" s="83">
        <v>4178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165</v>
      </c>
      <c r="D26" s="85">
        <v>378</v>
      </c>
      <c r="E26" s="85">
        <v>349</v>
      </c>
      <c r="F26" s="85">
        <v>347</v>
      </c>
      <c r="G26" s="85">
        <v>463</v>
      </c>
      <c r="H26" s="85">
        <v>690</v>
      </c>
      <c r="I26" s="85">
        <v>806</v>
      </c>
      <c r="J26" s="85">
        <v>996</v>
      </c>
      <c r="K26" s="85">
        <v>2029</v>
      </c>
      <c r="L26" s="85">
        <v>1330</v>
      </c>
      <c r="M26" s="85">
        <v>1524</v>
      </c>
      <c r="N26" s="85">
        <v>4272</v>
      </c>
      <c r="O26" s="85">
        <v>1927</v>
      </c>
      <c r="P26" s="85">
        <v>1437</v>
      </c>
      <c r="Q26" s="85">
        <v>4099</v>
      </c>
      <c r="R26" s="85">
        <v>3285</v>
      </c>
      <c r="S26" s="85">
        <v>2775</v>
      </c>
      <c r="T26" s="85">
        <v>3272</v>
      </c>
      <c r="U26" s="85">
        <v>2518</v>
      </c>
      <c r="V26" s="85">
        <v>6898</v>
      </c>
      <c r="W26" s="85">
        <v>2617</v>
      </c>
      <c r="X26" s="85">
        <v>3785</v>
      </c>
      <c r="Y26" s="85">
        <v>3906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6155</v>
      </c>
      <c r="D27" s="71">
        <f t="shared" si="11"/>
        <v>6092</v>
      </c>
      <c r="E27" s="71">
        <f t="shared" si="11"/>
        <v>5845</v>
      </c>
      <c r="F27" s="71">
        <f t="shared" si="11"/>
        <v>6035</v>
      </c>
      <c r="G27" s="71">
        <f t="shared" si="11"/>
        <v>6218</v>
      </c>
      <c r="H27" s="71">
        <f t="shared" si="11"/>
        <v>9655</v>
      </c>
      <c r="I27" s="71">
        <f t="shared" si="11"/>
        <v>6150</v>
      </c>
      <c r="J27" s="71">
        <f t="shared" si="11"/>
        <v>7266</v>
      </c>
      <c r="K27" s="71">
        <f t="shared" si="11"/>
        <v>7709</v>
      </c>
      <c r="L27" s="71">
        <f t="shared" si="11"/>
        <v>5033</v>
      </c>
      <c r="M27" s="71">
        <f t="shared" si="11"/>
        <v>7870</v>
      </c>
      <c r="N27" s="71">
        <f t="shared" si="11"/>
        <v>14349</v>
      </c>
      <c r="O27" s="71">
        <f t="shared" si="11"/>
        <v>8332</v>
      </c>
      <c r="P27" s="71">
        <f t="shared" si="11"/>
        <v>14852</v>
      </c>
      <c r="Q27" s="71">
        <f t="shared" si="11"/>
        <v>11269</v>
      </c>
      <c r="R27" s="71">
        <f t="shared" ref="R27:V27" si="12">SUM(R28:R32)</f>
        <v>14991</v>
      </c>
      <c r="S27" s="71">
        <f t="shared" si="12"/>
        <v>13184</v>
      </c>
      <c r="T27" s="71">
        <f t="shared" si="12"/>
        <v>13109</v>
      </c>
      <c r="U27" s="71">
        <f t="shared" si="12"/>
        <v>10737</v>
      </c>
      <c r="V27" s="71">
        <f t="shared" si="12"/>
        <v>15175</v>
      </c>
      <c r="W27" s="71">
        <f t="shared" ref="W27:Y27" si="13">SUM(W28:W32)</f>
        <v>9132</v>
      </c>
      <c r="X27" s="71">
        <f t="shared" si="13"/>
        <v>10110</v>
      </c>
      <c r="Y27" s="71">
        <f t="shared" si="13"/>
        <v>10807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201</v>
      </c>
      <c r="D29" s="82">
        <v>1</v>
      </c>
      <c r="E29" s="82">
        <v>1</v>
      </c>
      <c r="F29" s="82">
        <v>569</v>
      </c>
      <c r="G29" s="82">
        <v>1237</v>
      </c>
      <c r="H29" s="82">
        <v>1537</v>
      </c>
      <c r="I29" s="82">
        <v>160</v>
      </c>
      <c r="J29" s="82">
        <v>100</v>
      </c>
      <c r="K29" s="82">
        <v>254</v>
      </c>
      <c r="L29" s="82">
        <v>50</v>
      </c>
      <c r="M29" s="82">
        <v>73</v>
      </c>
      <c r="N29" s="82">
        <v>213</v>
      </c>
      <c r="O29" s="82">
        <v>298</v>
      </c>
      <c r="P29" s="82">
        <v>505</v>
      </c>
      <c r="Q29" s="82">
        <v>133</v>
      </c>
      <c r="R29" s="82">
        <v>212</v>
      </c>
      <c r="S29" s="82">
        <v>166</v>
      </c>
      <c r="T29" s="82">
        <v>330</v>
      </c>
      <c r="U29" s="82">
        <v>310</v>
      </c>
      <c r="V29" s="82">
        <v>411</v>
      </c>
      <c r="W29" s="82">
        <v>13</v>
      </c>
      <c r="X29" s="82">
        <v>10</v>
      </c>
      <c r="Y29" s="82">
        <v>0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1834</v>
      </c>
      <c r="D30" s="82">
        <v>469</v>
      </c>
      <c r="E30" s="82">
        <v>657</v>
      </c>
      <c r="F30" s="82">
        <v>636</v>
      </c>
      <c r="G30" s="82">
        <v>928</v>
      </c>
      <c r="H30" s="82">
        <v>1524</v>
      </c>
      <c r="I30" s="82">
        <v>2093</v>
      </c>
      <c r="J30" s="82">
        <v>3142</v>
      </c>
      <c r="K30" s="82">
        <v>2631</v>
      </c>
      <c r="L30" s="82">
        <v>1735</v>
      </c>
      <c r="M30" s="82">
        <v>1120</v>
      </c>
      <c r="N30" s="82">
        <v>2523</v>
      </c>
      <c r="O30" s="82">
        <v>1801</v>
      </c>
      <c r="P30" s="82">
        <v>5445</v>
      </c>
      <c r="Q30" s="82">
        <v>5994</v>
      </c>
      <c r="R30" s="82">
        <v>10836</v>
      </c>
      <c r="S30" s="82">
        <v>8871</v>
      </c>
      <c r="T30" s="82">
        <v>4900</v>
      </c>
      <c r="U30" s="82">
        <v>5083</v>
      </c>
      <c r="V30" s="82">
        <v>8118</v>
      </c>
      <c r="W30" s="82">
        <v>1712</v>
      </c>
      <c r="X30" s="82">
        <v>1950</v>
      </c>
      <c r="Y30" s="82">
        <v>2709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4120</v>
      </c>
      <c r="D32" s="86">
        <v>5622</v>
      </c>
      <c r="E32" s="86">
        <v>5187</v>
      </c>
      <c r="F32" s="86">
        <v>4830</v>
      </c>
      <c r="G32" s="86">
        <v>4053</v>
      </c>
      <c r="H32" s="86">
        <v>6594</v>
      </c>
      <c r="I32" s="86">
        <v>3897</v>
      </c>
      <c r="J32" s="86">
        <v>4024</v>
      </c>
      <c r="K32" s="86">
        <v>4824</v>
      </c>
      <c r="L32" s="86">
        <v>3248</v>
      </c>
      <c r="M32" s="86">
        <v>6677</v>
      </c>
      <c r="N32" s="86">
        <v>11613</v>
      </c>
      <c r="O32" s="86">
        <v>6233</v>
      </c>
      <c r="P32" s="86">
        <v>8902</v>
      </c>
      <c r="Q32" s="86">
        <v>5142</v>
      </c>
      <c r="R32" s="86">
        <v>3943</v>
      </c>
      <c r="S32" s="86">
        <v>4147</v>
      </c>
      <c r="T32" s="86">
        <v>7879</v>
      </c>
      <c r="U32" s="86">
        <v>5344</v>
      </c>
      <c r="V32" s="86">
        <v>6646</v>
      </c>
      <c r="W32" s="86">
        <v>7407</v>
      </c>
      <c r="X32" s="86">
        <v>8150</v>
      </c>
      <c r="Y32" s="86">
        <v>8098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14.242429530047817</v>
      </c>
      <c r="D3" s="65">
        <f t="shared" si="0"/>
        <v>13.172178139153365</v>
      </c>
      <c r="E3" s="65">
        <f t="shared" si="0"/>
        <v>12.923390012263461</v>
      </c>
      <c r="F3" s="65">
        <f t="shared" si="0"/>
        <v>13.90754575963645</v>
      </c>
      <c r="G3" s="65">
        <f t="shared" si="0"/>
        <v>13.830558785702429</v>
      </c>
      <c r="H3" s="65">
        <f t="shared" si="0"/>
        <v>20.697889486891196</v>
      </c>
      <c r="I3" s="65">
        <f t="shared" si="0"/>
        <v>12.226714879346744</v>
      </c>
      <c r="J3" s="65">
        <f t="shared" si="0"/>
        <v>14.32228759736077</v>
      </c>
      <c r="K3" s="65">
        <f t="shared" si="0"/>
        <v>14.419482505959186</v>
      </c>
      <c r="L3" s="65">
        <f t="shared" si="0"/>
        <v>9.4240526791521546</v>
      </c>
      <c r="M3" s="65">
        <f t="shared" si="0"/>
        <v>12.810596758075826</v>
      </c>
      <c r="N3" s="65">
        <f t="shared" si="0"/>
        <v>22.666528508713544</v>
      </c>
      <c r="O3" s="65">
        <f t="shared" si="0"/>
        <v>12.617638694812143</v>
      </c>
      <c r="P3" s="65">
        <f t="shared" si="0"/>
        <v>19.014403810132006</v>
      </c>
      <c r="Q3" s="65">
        <f t="shared" si="0"/>
        <v>14.211000210363194</v>
      </c>
      <c r="R3" s="65">
        <f t="shared" ref="R3:V3" si="1">SUM(R4,R15,R17,R27)</f>
        <v>18.168203129473795</v>
      </c>
      <c r="S3" s="65">
        <f t="shared" si="1"/>
        <v>15.65131565663753</v>
      </c>
      <c r="T3" s="65">
        <f t="shared" si="1"/>
        <v>13.485048858767554</v>
      </c>
      <c r="U3" s="65">
        <f t="shared" si="1"/>
        <v>9.8755410746627472</v>
      </c>
      <c r="V3" s="65">
        <f t="shared" si="1"/>
        <v>14.119895493390096</v>
      </c>
      <c r="W3" s="65">
        <f t="shared" ref="W3:Y3" si="2">SUM(W4,W15,W17,W27)</f>
        <v>7.2262876034543648</v>
      </c>
      <c r="X3" s="65">
        <f t="shared" si="2"/>
        <v>6.9039635828156616</v>
      </c>
      <c r="Y3" s="65">
        <f t="shared" si="2"/>
        <v>6.3872654348230169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12.894543322869797</v>
      </c>
      <c r="D4" s="69">
        <f t="shared" si="3"/>
        <v>11.868166160618534</v>
      </c>
      <c r="E4" s="69">
        <f t="shared" si="3"/>
        <v>11.61885527152984</v>
      </c>
      <c r="F4" s="69">
        <f t="shared" si="3"/>
        <v>12.655972081358149</v>
      </c>
      <c r="G4" s="69">
        <f t="shared" si="3"/>
        <v>12.534901941513164</v>
      </c>
      <c r="H4" s="69">
        <f t="shared" si="3"/>
        <v>18.663823238859496</v>
      </c>
      <c r="I4" s="69">
        <f t="shared" si="3"/>
        <v>10.994901801977734</v>
      </c>
      <c r="J4" s="69">
        <f t="shared" si="3"/>
        <v>12.847249193622337</v>
      </c>
      <c r="K4" s="69">
        <f t="shared" si="3"/>
        <v>13.017783701746779</v>
      </c>
      <c r="L4" s="69">
        <f t="shared" si="3"/>
        <v>8.4244902147128915</v>
      </c>
      <c r="M4" s="69">
        <f t="shared" si="3"/>
        <v>11.14026502505719</v>
      </c>
      <c r="N4" s="69">
        <f t="shared" si="3"/>
        <v>19.980864552568711</v>
      </c>
      <c r="O4" s="69">
        <f t="shared" si="3"/>
        <v>10.905276090162653</v>
      </c>
      <c r="P4" s="69">
        <f t="shared" si="3"/>
        <v>15.766302593699184</v>
      </c>
      <c r="Q4" s="69">
        <f t="shared" si="3"/>
        <v>12.260745234227041</v>
      </c>
      <c r="R4" s="69">
        <f t="shared" ref="R4:V4" si="4">SUM(R5:R14)</f>
        <v>15.715075174526248</v>
      </c>
      <c r="S4" s="69">
        <f t="shared" si="4"/>
        <v>13.631698487755543</v>
      </c>
      <c r="T4" s="69">
        <f t="shared" si="4"/>
        <v>11.432861873825717</v>
      </c>
      <c r="U4" s="69">
        <f t="shared" si="4"/>
        <v>8.019672530834411</v>
      </c>
      <c r="V4" s="69">
        <f t="shared" si="4"/>
        <v>12.016678847986707</v>
      </c>
      <c r="W4" s="69">
        <f t="shared" ref="W4:Y4" si="5">SUM(W5:W14)</f>
        <v>6.062577077655007</v>
      </c>
      <c r="X4" s="69">
        <f t="shared" si="5"/>
        <v>5.6032229494676127</v>
      </c>
      <c r="Y4" s="69">
        <f t="shared" si="5"/>
        <v>5.0960741648061774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3.4259540691522566E-2</v>
      </c>
      <c r="L5" s="72">
        <v>3.6060487126562908E-2</v>
      </c>
      <c r="M5" s="72">
        <v>3.8764978914435096E-2</v>
      </c>
      <c r="N5" s="72">
        <v>3.4902414170578246E-2</v>
      </c>
      <c r="O5" s="72">
        <v>4.3591069393550792E-2</v>
      </c>
      <c r="P5" s="72">
        <v>6.0429515931990831E-3</v>
      </c>
      <c r="Q5" s="72">
        <v>2.3688053813853941E-3</v>
      </c>
      <c r="R5" s="72">
        <v>0</v>
      </c>
      <c r="S5" s="72">
        <v>0</v>
      </c>
      <c r="T5" s="72">
        <v>0</v>
      </c>
      <c r="U5" s="72">
        <v>0</v>
      </c>
      <c r="V5" s="72">
        <v>1.5149917098873053E-2</v>
      </c>
      <c r="W5" s="72">
        <v>9.1095873035779516E-3</v>
      </c>
      <c r="X5" s="72">
        <v>5.0626927862329439E-3</v>
      </c>
      <c r="Y5" s="72">
        <v>7.3972279845365319E-4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1.8157911423044861E-3</v>
      </c>
      <c r="O6" s="72">
        <v>1.6257710920613102E-3</v>
      </c>
      <c r="P6" s="72">
        <v>0</v>
      </c>
      <c r="Q6" s="72">
        <v>0</v>
      </c>
      <c r="R6" s="72">
        <v>1.1634500854519648E-3</v>
      </c>
      <c r="S6" s="72">
        <v>2.2958798939103462E-3</v>
      </c>
      <c r="T6" s="72">
        <v>8.6657392291371316E-4</v>
      </c>
      <c r="U6" s="72">
        <v>2.7406673473471138E-3</v>
      </c>
      <c r="V6" s="72">
        <v>0</v>
      </c>
      <c r="W6" s="72">
        <v>0</v>
      </c>
      <c r="X6" s="72">
        <v>0</v>
      </c>
      <c r="Y6" s="72">
        <v>0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6.4498349936860446</v>
      </c>
      <c r="D7" s="72">
        <v>4.5805530273592492</v>
      </c>
      <c r="E7" s="72">
        <v>4.6394372154173906</v>
      </c>
      <c r="F7" s="72">
        <v>5.7211350484992316</v>
      </c>
      <c r="G7" s="72">
        <v>6.1253905826658581</v>
      </c>
      <c r="H7" s="72">
        <v>12.046981324489511</v>
      </c>
      <c r="I7" s="72">
        <v>5.282510588165624</v>
      </c>
      <c r="J7" s="72">
        <v>5.2795946184669358</v>
      </c>
      <c r="K7" s="72">
        <v>3.4865369706866951</v>
      </c>
      <c r="L7" s="72">
        <v>2.0093169994774818</v>
      </c>
      <c r="M7" s="72">
        <v>4.3272489658074988</v>
      </c>
      <c r="N7" s="72">
        <v>8.8796674192044271</v>
      </c>
      <c r="O7" s="72">
        <v>4.6874519536913057</v>
      </c>
      <c r="P7" s="72">
        <v>3.0502402922222904</v>
      </c>
      <c r="Q7" s="72">
        <v>3.2254746920280692</v>
      </c>
      <c r="R7" s="72">
        <v>3.4377962600559986</v>
      </c>
      <c r="S7" s="72">
        <v>1.9035404519531749</v>
      </c>
      <c r="T7" s="72">
        <v>2.7551234979206094</v>
      </c>
      <c r="U7" s="72">
        <v>1.7973618867206846</v>
      </c>
      <c r="V7" s="72">
        <v>4.967579707993127</v>
      </c>
      <c r="W7" s="72">
        <v>3.4339814647358784</v>
      </c>
      <c r="X7" s="72">
        <v>3.0628225530818751</v>
      </c>
      <c r="Y7" s="72">
        <v>2.1618165114803154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5.6550771964144957</v>
      </c>
      <c r="D8" s="72">
        <v>6.6022240063242084</v>
      </c>
      <c r="E8" s="72">
        <v>6.2231902960528229</v>
      </c>
      <c r="F8" s="72">
        <v>5.9925518354105902</v>
      </c>
      <c r="G8" s="72">
        <v>5.4302167110467234</v>
      </c>
      <c r="H8" s="72">
        <v>5.7678704042828102</v>
      </c>
      <c r="I8" s="72">
        <v>4.8985414289607805</v>
      </c>
      <c r="J8" s="72">
        <v>6.6437761059286942</v>
      </c>
      <c r="K8" s="72">
        <v>7.8210406926015379</v>
      </c>
      <c r="L8" s="72">
        <v>5.5007577006632093</v>
      </c>
      <c r="M8" s="72">
        <v>5.5627497618340955</v>
      </c>
      <c r="N8" s="72">
        <v>9.0279961012075898</v>
      </c>
      <c r="O8" s="72">
        <v>4.6862252956495247</v>
      </c>
      <c r="P8" s="72">
        <v>10.266568004460742</v>
      </c>
      <c r="Q8" s="72">
        <v>7.8148601788726193</v>
      </c>
      <c r="R8" s="72">
        <v>11.027314636634514</v>
      </c>
      <c r="S8" s="72">
        <v>11.302800854081035</v>
      </c>
      <c r="T8" s="72">
        <v>8.0485640102138305</v>
      </c>
      <c r="U8" s="72">
        <v>5.8155392595235371</v>
      </c>
      <c r="V8" s="72">
        <v>6.2827397807632952</v>
      </c>
      <c r="W8" s="72">
        <v>1.6764945789925783</v>
      </c>
      <c r="X8" s="72">
        <v>1.0331110732701176</v>
      </c>
      <c r="Y8" s="72">
        <v>1.6185279879879186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0.37767593158054991</v>
      </c>
      <c r="D9" s="72">
        <v>0.33097840300845055</v>
      </c>
      <c r="E9" s="72">
        <v>0.34259105565027859</v>
      </c>
      <c r="F9" s="72">
        <v>0.42110231217408173</v>
      </c>
      <c r="G9" s="72">
        <v>0.40229506983688185</v>
      </c>
      <c r="H9" s="72">
        <v>0.61825844632719873</v>
      </c>
      <c r="I9" s="72">
        <v>0.40674241624581281</v>
      </c>
      <c r="J9" s="72">
        <v>0.6699329965902614</v>
      </c>
      <c r="K9" s="72">
        <v>0.68993009537024852</v>
      </c>
      <c r="L9" s="72">
        <v>0.51270964031919197</v>
      </c>
      <c r="M9" s="72">
        <v>0.44170468833913024</v>
      </c>
      <c r="N9" s="72">
        <v>1.2973166578385182</v>
      </c>
      <c r="O9" s="72">
        <v>0.96469120730262603</v>
      </c>
      <c r="P9" s="72">
        <v>1.7954089999253955</v>
      </c>
      <c r="Q9" s="72">
        <v>0.72609571695744468</v>
      </c>
      <c r="R9" s="72">
        <v>0.9119809161922251</v>
      </c>
      <c r="S9" s="72">
        <v>0.10056390619069477</v>
      </c>
      <c r="T9" s="72">
        <v>0.21683286797056611</v>
      </c>
      <c r="U9" s="72">
        <v>0</v>
      </c>
      <c r="V9" s="72">
        <v>1.7888844098824096E-2</v>
      </c>
      <c r="W9" s="72">
        <v>0.49448081214757378</v>
      </c>
      <c r="X9" s="72">
        <v>1.0513649603693351</v>
      </c>
      <c r="Y9" s="72">
        <v>1.0331706399032192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1.3257675808961489E-3</v>
      </c>
      <c r="D12" s="72">
        <v>2.8826836049627501E-3</v>
      </c>
      <c r="E12" s="72">
        <v>3.2718250953719377E-3</v>
      </c>
      <c r="F12" s="72">
        <v>2.9563804661822514E-3</v>
      </c>
      <c r="G12" s="72">
        <v>3.8432019195347548E-3</v>
      </c>
      <c r="H12" s="72">
        <v>7.1156452767803914E-3</v>
      </c>
      <c r="I12" s="72">
        <v>7.3307464120926707E-3</v>
      </c>
      <c r="J12" s="72">
        <v>1.4374075708762254E-2</v>
      </c>
      <c r="K12" s="72">
        <v>1.881307416542401E-2</v>
      </c>
      <c r="L12" s="72">
        <v>1.6101390579808531E-2</v>
      </c>
      <c r="M12" s="72">
        <v>2.3380523123301394E-2</v>
      </c>
      <c r="N12" s="72">
        <v>4.1563523373950646E-2</v>
      </c>
      <c r="O12" s="72">
        <v>3.4735434647134342E-2</v>
      </c>
      <c r="P12" s="72">
        <v>9.3544869148883325E-2</v>
      </c>
      <c r="Q12" s="72">
        <v>8.7573589810311755E-2</v>
      </c>
      <c r="R12" s="72">
        <v>0.11033219598517183</v>
      </c>
      <c r="S12" s="72">
        <v>0.11840503811237817</v>
      </c>
      <c r="T12" s="72">
        <v>0.136964880804892</v>
      </c>
      <c r="U12" s="72">
        <v>0.10952746072194111</v>
      </c>
      <c r="V12" s="72">
        <v>0.10067594822281174</v>
      </c>
      <c r="W12" s="72">
        <v>7.3111180860305852E-2</v>
      </c>
      <c r="X12" s="72">
        <v>6.8882828741746782E-2</v>
      </c>
      <c r="Y12" s="72">
        <v>4.0401012441038234E-2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0.2475600805534115</v>
      </c>
      <c r="D13" s="74">
        <v>0.20106335428718056</v>
      </c>
      <c r="E13" s="74">
        <v>0.26936755733865209</v>
      </c>
      <c r="F13" s="74">
        <v>0.36329199501786918</v>
      </c>
      <c r="G13" s="74">
        <v>0.42257755672053382</v>
      </c>
      <c r="H13" s="74">
        <v>0</v>
      </c>
      <c r="I13" s="74">
        <v>0.26770692327531065</v>
      </c>
      <c r="J13" s="74">
        <v>8.2629291100061772E-2</v>
      </c>
      <c r="K13" s="74">
        <v>0.81724503913689062</v>
      </c>
      <c r="L13" s="74">
        <v>0.24991011103053609</v>
      </c>
      <c r="M13" s="74">
        <v>0.61583515271087319</v>
      </c>
      <c r="N13" s="74">
        <v>0.45772515015384263</v>
      </c>
      <c r="O13" s="74">
        <v>0.35350331654095574</v>
      </c>
      <c r="P13" s="74">
        <v>0.3474573102034495</v>
      </c>
      <c r="Q13" s="74">
        <v>0.2346333128885793</v>
      </c>
      <c r="R13" s="74">
        <v>0</v>
      </c>
      <c r="S13" s="74">
        <v>0</v>
      </c>
      <c r="T13" s="74">
        <v>0.10570365206317391</v>
      </c>
      <c r="U13" s="74">
        <v>0.17384440895106007</v>
      </c>
      <c r="V13" s="74">
        <v>0.46091714602058581</v>
      </c>
      <c r="W13" s="74">
        <v>0.29668947598677659</v>
      </c>
      <c r="X13" s="74">
        <v>0.31497854731764613</v>
      </c>
      <c r="Y13" s="74">
        <v>0.1789655559213022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0.16306935305440057</v>
      </c>
      <c r="D14" s="76">
        <v>0.1504646860344831</v>
      </c>
      <c r="E14" s="76">
        <v>0.14099732197532577</v>
      </c>
      <c r="F14" s="76">
        <v>0.1549345097901933</v>
      </c>
      <c r="G14" s="76">
        <v>0.15057881932363185</v>
      </c>
      <c r="H14" s="76">
        <v>0.22359741848319309</v>
      </c>
      <c r="I14" s="76">
        <v>0.13206969891811413</v>
      </c>
      <c r="J14" s="76">
        <v>0.15694210582762061</v>
      </c>
      <c r="K14" s="76">
        <v>0.14995828909446016</v>
      </c>
      <c r="L14" s="76">
        <v>9.9633885516100473E-2</v>
      </c>
      <c r="M14" s="76">
        <v>0.13058095432785563</v>
      </c>
      <c r="N14" s="76">
        <v>0.23987749547749571</v>
      </c>
      <c r="O14" s="76">
        <v>0.13345204184549531</v>
      </c>
      <c r="P14" s="76">
        <v>0.20704016614522319</v>
      </c>
      <c r="Q14" s="76">
        <v>0.16973893828863057</v>
      </c>
      <c r="R14" s="76">
        <v>0.22648771557288452</v>
      </c>
      <c r="S14" s="76">
        <v>0.2040923575243494</v>
      </c>
      <c r="T14" s="76">
        <v>0.16880639092972938</v>
      </c>
      <c r="U14" s="76">
        <v>0.12065884756983983</v>
      </c>
      <c r="V14" s="76">
        <v>0.1717275037891908</v>
      </c>
      <c r="W14" s="76">
        <v>7.8709977628315803E-2</v>
      </c>
      <c r="X14" s="76">
        <v>6.7000293900658675E-2</v>
      </c>
      <c r="Y14" s="76">
        <v>6.2452734273929313E-2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1.1607468540919886E-2</v>
      </c>
      <c r="D15" s="69">
        <f t="shared" si="6"/>
        <v>7.6037550419083815E-4</v>
      </c>
      <c r="E15" s="69">
        <f t="shared" si="6"/>
        <v>8.4145065418000098E-2</v>
      </c>
      <c r="F15" s="69">
        <f t="shared" si="6"/>
        <v>6.0694789249809934E-4</v>
      </c>
      <c r="G15" s="69">
        <f t="shared" si="6"/>
        <v>4.8218073195522033E-3</v>
      </c>
      <c r="H15" s="69">
        <f t="shared" si="6"/>
        <v>0.10604418394687673</v>
      </c>
      <c r="I15" s="69">
        <f t="shared" si="6"/>
        <v>2.2160105083936794E-2</v>
      </c>
      <c r="J15" s="69">
        <f t="shared" si="6"/>
        <v>1.919936270819313E-2</v>
      </c>
      <c r="K15" s="69">
        <f t="shared" si="6"/>
        <v>3.1931149785872637E-2</v>
      </c>
      <c r="L15" s="69">
        <f t="shared" si="6"/>
        <v>7.717830913429638E-2</v>
      </c>
      <c r="M15" s="69">
        <f t="shared" si="6"/>
        <v>9.6830773706193182E-2</v>
      </c>
      <c r="N15" s="69">
        <f t="shared" si="6"/>
        <v>8.5365593548077448E-2</v>
      </c>
      <c r="O15" s="69">
        <f t="shared" si="6"/>
        <v>4.9963198075136668E-2</v>
      </c>
      <c r="P15" s="69">
        <f t="shared" si="6"/>
        <v>5.4688243472480642E-2</v>
      </c>
      <c r="Q15" s="69">
        <f t="shared" si="6"/>
        <v>7.9780970192842679E-2</v>
      </c>
      <c r="R15" s="69">
        <f t="shared" si="6"/>
        <v>5.8643750079161748E-2</v>
      </c>
      <c r="S15" s="69">
        <f t="shared" si="6"/>
        <v>3.6949117885811775E-2</v>
      </c>
      <c r="T15" s="69">
        <f t="shared" si="6"/>
        <v>8.2030086973269342E-2</v>
      </c>
      <c r="U15" s="69">
        <f t="shared" si="6"/>
        <v>4.8620447678453908E-2</v>
      </c>
      <c r="V15" s="69">
        <f t="shared" si="6"/>
        <v>0.13505952307074773</v>
      </c>
      <c r="W15" s="69">
        <f t="shared" si="6"/>
        <v>6.2507194591349097E-2</v>
      </c>
      <c r="X15" s="69">
        <f t="shared" si="6"/>
        <v>7.1098175280394998E-2</v>
      </c>
      <c r="Y15" s="69">
        <f t="shared" si="6"/>
        <v>9.5001232510125752E-2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1.1607468540919886E-2</v>
      </c>
      <c r="D16" s="72">
        <v>7.6037550419083815E-4</v>
      </c>
      <c r="E16" s="72">
        <v>8.4145065418000098E-2</v>
      </c>
      <c r="F16" s="72">
        <v>6.0694789249809934E-4</v>
      </c>
      <c r="G16" s="72">
        <v>4.8218073195522033E-3</v>
      </c>
      <c r="H16" s="72">
        <v>0.10604418394687673</v>
      </c>
      <c r="I16" s="72">
        <v>2.2160105083936794E-2</v>
      </c>
      <c r="J16" s="72">
        <v>1.919936270819313E-2</v>
      </c>
      <c r="K16" s="72">
        <v>3.1931149785872637E-2</v>
      </c>
      <c r="L16" s="72">
        <v>7.717830913429638E-2</v>
      </c>
      <c r="M16" s="72">
        <v>9.6830773706193182E-2</v>
      </c>
      <c r="N16" s="72">
        <v>8.5365593548077448E-2</v>
      </c>
      <c r="O16" s="72">
        <v>4.9963198075136668E-2</v>
      </c>
      <c r="P16" s="72">
        <v>5.4688243472480642E-2</v>
      </c>
      <c r="Q16" s="72">
        <v>7.9780970192842679E-2</v>
      </c>
      <c r="R16" s="72">
        <v>5.8643750079161748E-2</v>
      </c>
      <c r="S16" s="72">
        <v>3.6949117885811775E-2</v>
      </c>
      <c r="T16" s="72">
        <v>8.2030086973269342E-2</v>
      </c>
      <c r="U16" s="72">
        <v>4.8620447678453908E-2</v>
      </c>
      <c r="V16" s="72">
        <v>0.13505952307074773</v>
      </c>
      <c r="W16" s="72">
        <v>6.2507194591349097E-2</v>
      </c>
      <c r="X16" s="72">
        <v>7.1098175280394998E-2</v>
      </c>
      <c r="Y16" s="72">
        <v>9.5001232510125752E-2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0.89596801726781206</v>
      </c>
      <c r="D17" s="69">
        <f t="shared" si="7"/>
        <v>0.90668866002033055</v>
      </c>
      <c r="E17" s="69">
        <f t="shared" si="7"/>
        <v>0.85475986691567007</v>
      </c>
      <c r="F17" s="69">
        <f t="shared" si="7"/>
        <v>0.86713389704106614</v>
      </c>
      <c r="G17" s="69">
        <f t="shared" si="7"/>
        <v>0.85986403091795005</v>
      </c>
      <c r="H17" s="69">
        <f t="shared" si="7"/>
        <v>1.2746018690065151</v>
      </c>
      <c r="I17" s="69">
        <f t="shared" si="7"/>
        <v>0.81956483863468765</v>
      </c>
      <c r="J17" s="69">
        <f t="shared" si="7"/>
        <v>0.95370387149089464</v>
      </c>
      <c r="K17" s="69">
        <f t="shared" si="7"/>
        <v>0.84229503196791322</v>
      </c>
      <c r="L17" s="69">
        <f t="shared" si="7"/>
        <v>0.61000266285393923</v>
      </c>
      <c r="M17" s="69">
        <f t="shared" si="7"/>
        <v>1.0151033439786969</v>
      </c>
      <c r="N17" s="69">
        <f t="shared" si="7"/>
        <v>1.5363978539931573</v>
      </c>
      <c r="O17" s="69">
        <f t="shared" si="7"/>
        <v>1.0568760983526835</v>
      </c>
      <c r="P17" s="69">
        <f t="shared" si="7"/>
        <v>2.1172037479765424</v>
      </c>
      <c r="Q17" s="69">
        <f t="shared" si="7"/>
        <v>1.1668173497265324</v>
      </c>
      <c r="R17" s="69">
        <f t="shared" ref="R17:V17" si="8">SUM(R18:R26)</f>
        <v>1.4780483267284643</v>
      </c>
      <c r="S17" s="69">
        <f t="shared" si="8"/>
        <v>1.164939132350661</v>
      </c>
      <c r="T17" s="69">
        <f t="shared" si="8"/>
        <v>1.2508171220380222</v>
      </c>
      <c r="U17" s="69">
        <f t="shared" si="8"/>
        <v>1.2041150745084321</v>
      </c>
      <c r="V17" s="69">
        <f t="shared" si="8"/>
        <v>1.3134024840410583</v>
      </c>
      <c r="W17" s="69">
        <f t="shared" ref="W17:Y17" si="9">SUM(W18:W26)</f>
        <v>0.84588712842691083</v>
      </c>
      <c r="X17" s="69">
        <f t="shared" si="9"/>
        <v>0.92193085069154002</v>
      </c>
      <c r="Y17" s="69">
        <f t="shared" si="9"/>
        <v>0.86704683324963172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1.7632177249208513E-3</v>
      </c>
      <c r="D19" s="72">
        <v>2.6670407107245902E-3</v>
      </c>
      <c r="E19" s="72">
        <v>6.0349822002444544E-4</v>
      </c>
      <c r="F19" s="72">
        <v>2.8890047754989833E-3</v>
      </c>
      <c r="G19" s="72">
        <v>8.7988226222055037E-3</v>
      </c>
      <c r="H19" s="72">
        <v>7.5574193744727862E-3</v>
      </c>
      <c r="I19" s="72">
        <v>9.8994412733183993E-4</v>
      </c>
      <c r="J19" s="72">
        <v>6.939569373789026E-4</v>
      </c>
      <c r="K19" s="72">
        <v>3.4833979195779603E-3</v>
      </c>
      <c r="L19" s="72">
        <v>1.3949423067338355E-3</v>
      </c>
      <c r="M19" s="72">
        <v>2.4670362501437769E-3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0.21757719235242073</v>
      </c>
      <c r="D20" s="72">
        <v>0.2071111231083578</v>
      </c>
      <c r="E20" s="72">
        <v>0.20849933120603514</v>
      </c>
      <c r="F20" s="72">
        <v>0.23112343243324998</v>
      </c>
      <c r="G20" s="72">
        <v>0.26641652268306171</v>
      </c>
      <c r="H20" s="72">
        <v>0.43530507677352637</v>
      </c>
      <c r="I20" s="72">
        <v>0.4076362497705443</v>
      </c>
      <c r="J20" s="72">
        <v>0.40490130699975946</v>
      </c>
      <c r="K20" s="72">
        <v>0.25317148722063548</v>
      </c>
      <c r="L20" s="72">
        <v>0.13060023139617635</v>
      </c>
      <c r="M20" s="72">
        <v>0.22464221550484448</v>
      </c>
      <c r="N20" s="72">
        <v>0.4148207983444156</v>
      </c>
      <c r="O20" s="72">
        <v>0.17276835274153785</v>
      </c>
      <c r="P20" s="72">
        <v>7.967168762070409E-2</v>
      </c>
      <c r="Q20" s="72">
        <v>0.33517936915752694</v>
      </c>
      <c r="R20" s="72">
        <v>0.3519354380431361</v>
      </c>
      <c r="S20" s="72">
        <v>0.12974720082310343</v>
      </c>
      <c r="T20" s="72">
        <v>0.19881150862458308</v>
      </c>
      <c r="U20" s="72">
        <v>0.13444332013414911</v>
      </c>
      <c r="V20" s="72">
        <v>0.29236285995722094</v>
      </c>
      <c r="W20" s="72">
        <v>0.34355324844523999</v>
      </c>
      <c r="X20" s="72">
        <v>0.42643465577867307</v>
      </c>
      <c r="Y20" s="72">
        <v>0.17445798019664516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0.34413917480624651</v>
      </c>
      <c r="D21" s="72">
        <v>0.48374569083187646</v>
      </c>
      <c r="E21" s="72">
        <v>0.42950467986356311</v>
      </c>
      <c r="F21" s="72">
        <v>0.36877754460498074</v>
      </c>
      <c r="G21" s="72">
        <v>0.33695866018964438</v>
      </c>
      <c r="H21" s="72">
        <v>0.40665578366599292</v>
      </c>
      <c r="I21" s="72">
        <v>0.34384682926340526</v>
      </c>
      <c r="J21" s="72">
        <v>0.46034889331773937</v>
      </c>
      <c r="K21" s="72">
        <v>0.43421293762100038</v>
      </c>
      <c r="L21" s="72">
        <v>0.34444203987150679</v>
      </c>
      <c r="M21" s="72">
        <v>0.47576732003840316</v>
      </c>
      <c r="N21" s="72">
        <v>0.63574979067746307</v>
      </c>
      <c r="O21" s="72">
        <v>0.40402961298688633</v>
      </c>
      <c r="P21" s="72">
        <v>1.2382396496004915</v>
      </c>
      <c r="Q21" s="72">
        <v>0.5326823735345807</v>
      </c>
      <c r="R21" s="72">
        <v>0.90634103058294402</v>
      </c>
      <c r="S21" s="72">
        <v>0.85483671668660399</v>
      </c>
      <c r="T21" s="72">
        <v>0.79101644363758972</v>
      </c>
      <c r="U21" s="72">
        <v>0.77020735651719363</v>
      </c>
      <c r="V21" s="72">
        <v>0.53307236365547794</v>
      </c>
      <c r="W21" s="72">
        <v>0.14370476608833432</v>
      </c>
      <c r="X21" s="72">
        <v>9.0634754470589107E-2</v>
      </c>
      <c r="Y21" s="72">
        <v>0.29425103624935711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9.0415057728012425E-4</v>
      </c>
      <c r="D22" s="72">
        <v>1.4811421459098848E-3</v>
      </c>
      <c r="E22" s="72">
        <v>2.1503517860773915E-3</v>
      </c>
      <c r="F22" s="72">
        <v>2.9036263633370274E-3</v>
      </c>
      <c r="G22" s="72">
        <v>2.7071519458593445E-3</v>
      </c>
      <c r="H22" s="72">
        <v>5.1373891923602623E-3</v>
      </c>
      <c r="I22" s="72">
        <v>9.3369080599951283E-3</v>
      </c>
      <c r="J22" s="72">
        <v>1.9558843790898253E-2</v>
      </c>
      <c r="K22" s="72">
        <v>1.7935166381223531E-2</v>
      </c>
      <c r="L22" s="72">
        <v>1.0320671657684959E-2</v>
      </c>
      <c r="M22" s="72">
        <v>4.3589028481523465E-3</v>
      </c>
      <c r="N22" s="72">
        <v>5.6856659982188239E-3</v>
      </c>
      <c r="O22" s="72">
        <v>7.5045814058663654E-3</v>
      </c>
      <c r="P22" s="72">
        <v>0.11957971045895048</v>
      </c>
      <c r="Q22" s="72">
        <v>5.8822926642248641E-2</v>
      </c>
      <c r="R22" s="72">
        <v>2.1962507427902379E-2</v>
      </c>
      <c r="S22" s="72">
        <v>8.5697655754000054E-3</v>
      </c>
      <c r="T22" s="72">
        <v>1.6911140051416904E-2</v>
      </c>
      <c r="U22" s="72">
        <v>0</v>
      </c>
      <c r="V22" s="72">
        <v>1.8085289668556901E-3</v>
      </c>
      <c r="W22" s="72">
        <v>2.2871023272234229E-2</v>
      </c>
      <c r="X22" s="72">
        <v>3.8393533700379498E-2</v>
      </c>
      <c r="Y22" s="72">
        <v>5.8617850322842238E-2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0.32391604272683594</v>
      </c>
      <c r="D25" s="74">
        <v>0.19387359319555325</v>
      </c>
      <c r="E25" s="74">
        <v>0.19772540978406758</v>
      </c>
      <c r="F25" s="74">
        <v>0.24541347484733392</v>
      </c>
      <c r="G25" s="74">
        <v>0.22431101946087784</v>
      </c>
      <c r="H25" s="74">
        <v>0.39020503045623506</v>
      </c>
      <c r="I25" s="74">
        <v>2.264037402561863E-2</v>
      </c>
      <c r="J25" s="74">
        <v>2.3486810791846675E-2</v>
      </c>
      <c r="K25" s="74">
        <v>5.0367463857311362E-2</v>
      </c>
      <c r="L25" s="74">
        <v>6.3547010675961579E-2</v>
      </c>
      <c r="M25" s="74">
        <v>0.23941512443613189</v>
      </c>
      <c r="N25" s="74">
        <v>0.30506024716457064</v>
      </c>
      <c r="O25" s="74">
        <v>0.38642272151843121</v>
      </c>
      <c r="P25" s="74">
        <v>0.60992696007834846</v>
      </c>
      <c r="Q25" s="74">
        <v>5.5585318023274106E-2</v>
      </c>
      <c r="R25" s="74">
        <v>5.112417251658765E-2</v>
      </c>
      <c r="S25" s="74">
        <v>4.9547522315151193E-2</v>
      </c>
      <c r="T25" s="74">
        <v>0.1074499690309367</v>
      </c>
      <c r="U25" s="74">
        <v>0.19210821111852519</v>
      </c>
      <c r="V25" s="74">
        <v>0.22967275778801458</v>
      </c>
      <c r="W25" s="74">
        <v>0.24026298927972295</v>
      </c>
      <c r="X25" s="74">
        <v>0.23394726003278574</v>
      </c>
      <c r="Y25" s="74">
        <v>0.20910602952500526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7.668239080107918E-3</v>
      </c>
      <c r="D26" s="77">
        <v>1.7810070027908492E-2</v>
      </c>
      <c r="E26" s="77">
        <v>1.6276596055902415E-2</v>
      </c>
      <c r="F26" s="77">
        <v>1.602681401666551E-2</v>
      </c>
      <c r="G26" s="77">
        <v>2.0671854016301248E-2</v>
      </c>
      <c r="H26" s="77">
        <v>2.9741169543927637E-2</v>
      </c>
      <c r="I26" s="77">
        <v>3.5114533387792607E-2</v>
      </c>
      <c r="J26" s="77">
        <v>4.4714059653271999E-2</v>
      </c>
      <c r="K26" s="77">
        <v>8.3124578968164484E-2</v>
      </c>
      <c r="L26" s="77">
        <v>5.9697766945875648E-2</v>
      </c>
      <c r="M26" s="77">
        <v>6.8452744901021406E-2</v>
      </c>
      <c r="N26" s="77">
        <v>0.1750813518084893</v>
      </c>
      <c r="O26" s="77">
        <v>8.6150829699961726E-2</v>
      </c>
      <c r="P26" s="77">
        <v>6.978574021804812E-2</v>
      </c>
      <c r="Q26" s="77">
        <v>0.18454736236890204</v>
      </c>
      <c r="R26" s="77">
        <v>0.14668517815789411</v>
      </c>
      <c r="S26" s="77">
        <v>0.12223792695040235</v>
      </c>
      <c r="T26" s="77">
        <v>0.1366280606934957</v>
      </c>
      <c r="U26" s="77">
        <v>0.10735618673856427</v>
      </c>
      <c r="V26" s="77">
        <v>0.25648597367348908</v>
      </c>
      <c r="W26" s="77">
        <v>9.5495101341379326E-2</v>
      </c>
      <c r="X26" s="77">
        <v>0.13252064670911262</v>
      </c>
      <c r="Y26" s="77">
        <v>0.13061393695578194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0.44031072136928756</v>
      </c>
      <c r="D27" s="69">
        <f t="shared" si="10"/>
        <v>0.39656294301030953</v>
      </c>
      <c r="E27" s="69">
        <f t="shared" si="10"/>
        <v>0.36562980839995107</v>
      </c>
      <c r="F27" s="69">
        <f t="shared" si="10"/>
        <v>0.38383283334473711</v>
      </c>
      <c r="G27" s="69">
        <f t="shared" si="10"/>
        <v>0.43097100595176374</v>
      </c>
      <c r="H27" s="69">
        <f t="shared" si="10"/>
        <v>0.65342019507830784</v>
      </c>
      <c r="I27" s="69">
        <f t="shared" si="10"/>
        <v>0.39008813365038331</v>
      </c>
      <c r="J27" s="69">
        <f t="shared" si="10"/>
        <v>0.50213516953934445</v>
      </c>
      <c r="K27" s="69">
        <f t="shared" si="10"/>
        <v>0.52747262245862048</v>
      </c>
      <c r="L27" s="69">
        <f t="shared" si="10"/>
        <v>0.31238149245102831</v>
      </c>
      <c r="M27" s="69">
        <f t="shared" si="10"/>
        <v>0.55839761533374854</v>
      </c>
      <c r="N27" s="69">
        <f t="shared" si="10"/>
        <v>1.0639005086035977</v>
      </c>
      <c r="O27" s="69">
        <f t="shared" si="10"/>
        <v>0.60552330822167089</v>
      </c>
      <c r="P27" s="69">
        <f t="shared" si="10"/>
        <v>1.0762092249838002</v>
      </c>
      <c r="Q27" s="69">
        <f t="shared" si="10"/>
        <v>0.70365665621677698</v>
      </c>
      <c r="R27" s="69">
        <f t="shared" ref="R27:V27" si="11">SUM(R28:R32)</f>
        <v>0.91643587813992189</v>
      </c>
      <c r="S27" s="69">
        <f t="shared" si="11"/>
        <v>0.81772891864551633</v>
      </c>
      <c r="T27" s="69">
        <f t="shared" si="11"/>
        <v>0.71933977593054543</v>
      </c>
      <c r="U27" s="69">
        <f t="shared" si="11"/>
        <v>0.60313302164144855</v>
      </c>
      <c r="V27" s="69">
        <f t="shared" si="11"/>
        <v>0.65475463829158409</v>
      </c>
      <c r="W27" s="69">
        <f t="shared" ref="W27:Y27" si="12">SUM(W28:W32)</f>
        <v>0.25531620278109746</v>
      </c>
      <c r="X27" s="69">
        <f t="shared" si="12"/>
        <v>0.3077116073761143</v>
      </c>
      <c r="Y27" s="69">
        <f t="shared" si="12"/>
        <v>0.32914320425708155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2.0315256175459886E-2</v>
      </c>
      <c r="D29" s="72">
        <v>5.8217878446923121E-5</v>
      </c>
      <c r="E29" s="72">
        <v>3.4881191020235877E-5</v>
      </c>
      <c r="F29" s="72">
        <v>3.7821000071976987E-2</v>
      </c>
      <c r="G29" s="72">
        <v>0.12216150056166693</v>
      </c>
      <c r="H29" s="72">
        <v>0.16172050400114446</v>
      </c>
      <c r="I29" s="72">
        <v>6.4795556374263171E-3</v>
      </c>
      <c r="J29" s="72">
        <v>4.4609853402050341E-3</v>
      </c>
      <c r="K29" s="72">
        <v>2.9484673369672823E-2</v>
      </c>
      <c r="L29" s="72">
        <v>5.0809327100078171E-3</v>
      </c>
      <c r="M29" s="72">
        <v>4.6122519515323958E-3</v>
      </c>
      <c r="N29" s="72">
        <v>1.0702230511091357E-2</v>
      </c>
      <c r="O29" s="72">
        <v>2.1538768110852594E-2</v>
      </c>
      <c r="P29" s="72">
        <v>4.4177197237678399E-2</v>
      </c>
      <c r="Q29" s="72">
        <v>9.4721871644415905E-3</v>
      </c>
      <c r="R29" s="72">
        <v>1.4957813305829036E-2</v>
      </c>
      <c r="S29" s="72">
        <v>8.9644058084054484E-3</v>
      </c>
      <c r="T29" s="72">
        <v>1.9717343549315692E-2</v>
      </c>
      <c r="U29" s="72">
        <v>2.2890498131544521E-2</v>
      </c>
      <c r="V29" s="72">
        <v>2.5527475565877075E-2</v>
      </c>
      <c r="W29" s="72">
        <v>4.2080657519475654E-4</v>
      </c>
      <c r="X29" s="72">
        <v>4.5067958190314893E-4</v>
      </c>
      <c r="Y29" s="72">
        <v>0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0.1712178340142442</v>
      </c>
      <c r="D30" s="72">
        <v>3.6149503635593834E-2</v>
      </c>
      <c r="E30" s="72">
        <v>4.6643183022194924E-2</v>
      </c>
      <c r="F30" s="72">
        <v>4.7225264091169269E-2</v>
      </c>
      <c r="G30" s="72">
        <v>6.9952067654608971E-2</v>
      </c>
      <c r="H30" s="72">
        <v>0.11127240595407036</v>
      </c>
      <c r="I30" s="72">
        <v>0.14711365665555259</v>
      </c>
      <c r="J30" s="72">
        <v>0.24114358300397873</v>
      </c>
      <c r="K30" s="72">
        <v>0.20871013709587716</v>
      </c>
      <c r="L30" s="72">
        <v>0.13937160226657019</v>
      </c>
      <c r="M30" s="72">
        <v>8.7526233141606402E-2</v>
      </c>
      <c r="N30" s="72">
        <v>0.24502576864320477</v>
      </c>
      <c r="O30" s="72">
        <v>0.14709570472243347</v>
      </c>
      <c r="P30" s="72">
        <v>0.38177336727334843</v>
      </c>
      <c r="Q30" s="72">
        <v>0.43762651851770867</v>
      </c>
      <c r="R30" s="72">
        <v>0.70348252742236805</v>
      </c>
      <c r="S30" s="72">
        <v>0.6284674849519245</v>
      </c>
      <c r="T30" s="72">
        <v>0.30508287359050662</v>
      </c>
      <c r="U30" s="72">
        <v>0.29293818236005709</v>
      </c>
      <c r="V30" s="72">
        <v>0.42382491901555802</v>
      </c>
      <c r="W30" s="72">
        <v>6.9478885552902145E-2</v>
      </c>
      <c r="X30" s="72">
        <v>7.5859701052008177E-2</v>
      </c>
      <c r="Y30" s="72">
        <v>0.10435147362534558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0.24877763117958346</v>
      </c>
      <c r="D32" s="77">
        <v>0.36035522149626875</v>
      </c>
      <c r="E32" s="77">
        <v>0.31895174418673589</v>
      </c>
      <c r="F32" s="77">
        <v>0.29878656918159086</v>
      </c>
      <c r="G32" s="77">
        <v>0.23885743773548787</v>
      </c>
      <c r="H32" s="77">
        <v>0.38042728512309304</v>
      </c>
      <c r="I32" s="77">
        <v>0.23649492135740438</v>
      </c>
      <c r="J32" s="77">
        <v>0.25653060119516069</v>
      </c>
      <c r="K32" s="77">
        <v>0.28927781199307051</v>
      </c>
      <c r="L32" s="77">
        <v>0.1679289574744503</v>
      </c>
      <c r="M32" s="77">
        <v>0.46625913024060978</v>
      </c>
      <c r="N32" s="77">
        <v>0.80817250944930163</v>
      </c>
      <c r="O32" s="77">
        <v>0.43688883538838486</v>
      </c>
      <c r="P32" s="77">
        <v>0.65025866047277336</v>
      </c>
      <c r="Q32" s="77">
        <v>0.25655795053462666</v>
      </c>
      <c r="R32" s="77">
        <v>0.19799553741172482</v>
      </c>
      <c r="S32" s="77">
        <v>0.18029702788518645</v>
      </c>
      <c r="T32" s="77">
        <v>0.39453955879072311</v>
      </c>
      <c r="U32" s="77">
        <v>0.28730434114984693</v>
      </c>
      <c r="V32" s="77">
        <v>0.20540224371014892</v>
      </c>
      <c r="W32" s="77">
        <v>0.18541651065300052</v>
      </c>
      <c r="X32" s="77">
        <v>0.23140122674220298</v>
      </c>
      <c r="Y32" s="77">
        <v>0.22479173063173599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8.0560582089556227</v>
      </c>
      <c r="D3" s="65">
        <f t="shared" si="0"/>
        <v>7.575790388328639</v>
      </c>
      <c r="E3" s="65">
        <f t="shared" si="0"/>
        <v>7.6672929984689517</v>
      </c>
      <c r="F3" s="65">
        <f t="shared" si="0"/>
        <v>8.1088604701696205</v>
      </c>
      <c r="G3" s="65">
        <f t="shared" si="0"/>
        <v>8.1265713513547375</v>
      </c>
      <c r="H3" s="65">
        <f t="shared" si="0"/>
        <v>12.267210709325006</v>
      </c>
      <c r="I3" s="65">
        <f t="shared" si="0"/>
        <v>7.3546845197472965</v>
      </c>
      <c r="J3" s="65">
        <f t="shared" si="0"/>
        <v>8.7225966849767218</v>
      </c>
      <c r="K3" s="65">
        <f t="shared" si="0"/>
        <v>9.1690843119615231</v>
      </c>
      <c r="L3" s="65">
        <f t="shared" si="0"/>
        <v>6.2126898969722708</v>
      </c>
      <c r="M3" s="65">
        <f t="shared" si="0"/>
        <v>8.5968352840223545</v>
      </c>
      <c r="N3" s="65">
        <f t="shared" si="0"/>
        <v>15.306682292450063</v>
      </c>
      <c r="O3" s="65">
        <f t="shared" si="0"/>
        <v>8.9591631015765163</v>
      </c>
      <c r="P3" s="65">
        <f t="shared" si="0"/>
        <v>14.374799809573219</v>
      </c>
      <c r="Q3" s="65">
        <f t="shared" si="0"/>
        <v>11.247295910450799</v>
      </c>
      <c r="R3" s="65">
        <f t="shared" ref="R3:V3" si="1">SUM(R4,R15,R17,R27)</f>
        <v>14.492744544619061</v>
      </c>
      <c r="S3" s="65">
        <f t="shared" si="1"/>
        <v>12.78162965543155</v>
      </c>
      <c r="T3" s="65">
        <f t="shared" si="1"/>
        <v>11.350187816474705</v>
      </c>
      <c r="U3" s="65">
        <f t="shared" si="1"/>
        <v>8.3893683782360533</v>
      </c>
      <c r="V3" s="65">
        <f t="shared" si="1"/>
        <v>11.944305263673058</v>
      </c>
      <c r="W3" s="65">
        <f t="shared" ref="W3:Y3" si="2">SUM(W4,W15,W17,W27)</f>
        <v>6.0961883102967427</v>
      </c>
      <c r="X3" s="65">
        <f t="shared" si="2"/>
        <v>5.9133278095721753</v>
      </c>
      <c r="Y3" s="65">
        <f t="shared" si="2"/>
        <v>5.6201220550037334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7.1470992230057613</v>
      </c>
      <c r="D4" s="69">
        <f t="shared" si="3"/>
        <v>6.6983842937921887</v>
      </c>
      <c r="E4" s="69">
        <f t="shared" si="3"/>
        <v>6.6235838751041003</v>
      </c>
      <c r="F4" s="69">
        <f t="shared" si="3"/>
        <v>7.2646950043823795</v>
      </c>
      <c r="G4" s="69">
        <f t="shared" si="3"/>
        <v>7.2535131971256845</v>
      </c>
      <c r="H4" s="69">
        <f t="shared" si="3"/>
        <v>10.658983548536</v>
      </c>
      <c r="I4" s="69">
        <f t="shared" si="3"/>
        <v>6.48687134611591</v>
      </c>
      <c r="J4" s="69">
        <f t="shared" si="3"/>
        <v>7.6912384285314568</v>
      </c>
      <c r="K4" s="69">
        <f t="shared" si="3"/>
        <v>8.1141015254827789</v>
      </c>
      <c r="L4" s="69">
        <f t="shared" si="3"/>
        <v>5.2998958805487986</v>
      </c>
      <c r="M4" s="69">
        <f t="shared" si="3"/>
        <v>7.1146699112823679</v>
      </c>
      <c r="N4" s="69">
        <f t="shared" si="3"/>
        <v>13.077443662716723</v>
      </c>
      <c r="O4" s="69">
        <f t="shared" si="3"/>
        <v>7.5242656065123024</v>
      </c>
      <c r="P4" s="69">
        <f t="shared" si="3"/>
        <v>11.734911219792478</v>
      </c>
      <c r="Q4" s="69">
        <f t="shared" si="3"/>
        <v>9.4858559278778429</v>
      </c>
      <c r="R4" s="69">
        <f t="shared" ref="R4:V4" si="4">SUM(R5:R14)</f>
        <v>12.432325150774131</v>
      </c>
      <c r="S4" s="69">
        <f t="shared" si="4"/>
        <v>11.099367944119997</v>
      </c>
      <c r="T4" s="69">
        <f t="shared" si="4"/>
        <v>9.4048689321930823</v>
      </c>
      <c r="U4" s="69">
        <f t="shared" si="4"/>
        <v>6.711829820173457</v>
      </c>
      <c r="V4" s="69">
        <f t="shared" si="4"/>
        <v>9.7680193973895655</v>
      </c>
      <c r="W4" s="69">
        <f t="shared" ref="W4:Y4" si="5">SUM(W5:W14)</f>
        <v>4.9105395265979883</v>
      </c>
      <c r="X4" s="69">
        <f t="shared" si="5"/>
        <v>4.5708041839801599</v>
      </c>
      <c r="Y4" s="69">
        <f t="shared" si="5"/>
        <v>4.177505126742358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2.4613046630859201E-2</v>
      </c>
      <c r="L5" s="72">
        <v>2.6149020532009584E-2</v>
      </c>
      <c r="M5" s="72">
        <v>2.8369863721487466E-2</v>
      </c>
      <c r="N5" s="72">
        <v>2.5761491222419438E-2</v>
      </c>
      <c r="O5" s="72">
        <v>3.241830794266648E-2</v>
      </c>
      <c r="P5" s="72">
        <v>4.5277327861898845E-3</v>
      </c>
      <c r="Q5" s="72">
        <v>1.7963319435190246E-3</v>
      </c>
      <c r="R5" s="72">
        <v>0</v>
      </c>
      <c r="S5" s="72">
        <v>0</v>
      </c>
      <c r="T5" s="72">
        <v>0</v>
      </c>
      <c r="U5" s="72">
        <v>0</v>
      </c>
      <c r="V5" s="72">
        <v>1.3080810508943564E-2</v>
      </c>
      <c r="W5" s="72">
        <v>7.979247760301629E-3</v>
      </c>
      <c r="X5" s="72">
        <v>4.4581033804287811E-3</v>
      </c>
      <c r="Y5" s="72">
        <v>6.5426327559227814E-4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1.1371574579348933E-3</v>
      </c>
      <c r="O6" s="72">
        <v>1.0677895279888113E-3</v>
      </c>
      <c r="P6" s="72">
        <v>0</v>
      </c>
      <c r="Q6" s="72">
        <v>0</v>
      </c>
      <c r="R6" s="72">
        <v>8.5013029615557678E-4</v>
      </c>
      <c r="S6" s="72">
        <v>1.6888106173283883E-3</v>
      </c>
      <c r="T6" s="72">
        <v>6.3877970096824516E-4</v>
      </c>
      <c r="U6" s="72">
        <v>2.0216609796393828E-3</v>
      </c>
      <c r="V6" s="72">
        <v>0</v>
      </c>
      <c r="W6" s="72">
        <v>0</v>
      </c>
      <c r="X6" s="72">
        <v>0</v>
      </c>
      <c r="Y6" s="72">
        <v>0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3.3592996992623005</v>
      </c>
      <c r="D7" s="72">
        <v>2.4081509741542502</v>
      </c>
      <c r="E7" s="72">
        <v>2.463045435339926</v>
      </c>
      <c r="F7" s="72">
        <v>3.0666681862084899</v>
      </c>
      <c r="G7" s="72">
        <v>3.3161959000626862</v>
      </c>
      <c r="H7" s="72">
        <v>6.5889825388512522</v>
      </c>
      <c r="I7" s="72">
        <v>2.9199098360782738</v>
      </c>
      <c r="J7" s="72">
        <v>2.95165430288941</v>
      </c>
      <c r="K7" s="72">
        <v>1.9737468547636137</v>
      </c>
      <c r="L7" s="72">
        <v>1.153164757469225</v>
      </c>
      <c r="M7" s="72">
        <v>2.5445456809316633</v>
      </c>
      <c r="N7" s="72">
        <v>5.4177073685089558</v>
      </c>
      <c r="O7" s="72">
        <v>3.0048618555553306</v>
      </c>
      <c r="P7" s="72">
        <v>2.0640249791949823</v>
      </c>
      <c r="Q7" s="72">
        <v>2.2743760745693136</v>
      </c>
      <c r="R7" s="72">
        <v>2.4613555133573799</v>
      </c>
      <c r="S7" s="72">
        <v>1.3725882636071143</v>
      </c>
      <c r="T7" s="72">
        <v>1.9913065953993194</v>
      </c>
      <c r="U7" s="72">
        <v>1.2999623184076816</v>
      </c>
      <c r="V7" s="72">
        <v>3.5999397563746927</v>
      </c>
      <c r="W7" s="72">
        <v>2.4953349760077077</v>
      </c>
      <c r="X7" s="72">
        <v>2.2292101343010029</v>
      </c>
      <c r="Y7" s="72">
        <v>1.575052030127619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3.2125228114728555</v>
      </c>
      <c r="D8" s="72">
        <v>3.7824588423446848</v>
      </c>
      <c r="E8" s="72">
        <v>3.5972557943727175</v>
      </c>
      <c r="F8" s="72">
        <v>3.4945894218880982</v>
      </c>
      <c r="G8" s="72">
        <v>3.1959173887168189</v>
      </c>
      <c r="H8" s="72">
        <v>3.427075634791716</v>
      </c>
      <c r="I8" s="72">
        <v>2.939592821206837</v>
      </c>
      <c r="J8" s="72">
        <v>4.0302560145819353</v>
      </c>
      <c r="K8" s="72">
        <v>4.8020324917305768</v>
      </c>
      <c r="L8" s="72">
        <v>3.4229001310468212</v>
      </c>
      <c r="M8" s="72">
        <v>3.5466066813359021</v>
      </c>
      <c r="N8" s="72">
        <v>5.974800484856285</v>
      </c>
      <c r="O8" s="72">
        <v>3.2628601479792834</v>
      </c>
      <c r="P8" s="72">
        <v>7.5650209552940986</v>
      </c>
      <c r="Q8" s="72">
        <v>6.0260798754195939</v>
      </c>
      <c r="R8" s="72">
        <v>8.6952065908428793</v>
      </c>
      <c r="S8" s="72">
        <v>9.0632096002140372</v>
      </c>
      <c r="T8" s="72">
        <v>6.5411782976940582</v>
      </c>
      <c r="U8" s="72">
        <v>4.7814780879612178</v>
      </c>
      <c r="V8" s="72">
        <v>5.2198878880333526</v>
      </c>
      <c r="W8" s="72">
        <v>1.4038063868687738</v>
      </c>
      <c r="X8" s="72">
        <v>0.86925013283826547</v>
      </c>
      <c r="Y8" s="72">
        <v>1.3664369363901163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0.22362062580201744</v>
      </c>
      <c r="D9" s="72">
        <v>0.19999203397713694</v>
      </c>
      <c r="E9" s="72">
        <v>0.21121047194146528</v>
      </c>
      <c r="F9" s="72">
        <v>0.2648214351862368</v>
      </c>
      <c r="G9" s="72">
        <v>0.25800625402861116</v>
      </c>
      <c r="H9" s="72">
        <v>0.40426194499757534</v>
      </c>
      <c r="I9" s="72">
        <v>0.27108017700521242</v>
      </c>
      <c r="J9" s="72">
        <v>0.45493675884558327</v>
      </c>
      <c r="K9" s="72">
        <v>0.47719192754938561</v>
      </c>
      <c r="L9" s="72">
        <v>0.36102045830264468</v>
      </c>
      <c r="M9" s="72">
        <v>0.31609041806829574</v>
      </c>
      <c r="N9" s="72">
        <v>0.94128202786441073</v>
      </c>
      <c r="O9" s="72">
        <v>0.70777986030787465</v>
      </c>
      <c r="P9" s="72">
        <v>1.3298462820796781</v>
      </c>
      <c r="Q9" s="72">
        <v>0.54388464059868691</v>
      </c>
      <c r="R9" s="72">
        <v>0.69454396177943456</v>
      </c>
      <c r="S9" s="72">
        <v>7.8004658911165703E-2</v>
      </c>
      <c r="T9" s="72">
        <v>0.17127413633313102</v>
      </c>
      <c r="U9" s="72">
        <v>0</v>
      </c>
      <c r="V9" s="72">
        <v>1.4562238729302703E-2</v>
      </c>
      <c r="W9" s="72">
        <v>0.40690341058216112</v>
      </c>
      <c r="X9" s="72">
        <v>0.87222930544092281</v>
      </c>
      <c r="Y9" s="72">
        <v>0.86368378264246659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2.2713547980159994E-3</v>
      </c>
      <c r="D12" s="72">
        <v>5.165546803303782E-3</v>
      </c>
      <c r="E12" s="72">
        <v>6.1246375344354148E-3</v>
      </c>
      <c r="F12" s="72">
        <v>5.7723228214940983E-3</v>
      </c>
      <c r="G12" s="72">
        <v>7.8182886056855361E-3</v>
      </c>
      <c r="H12" s="72">
        <v>1.5066011412264432E-2</v>
      </c>
      <c r="I12" s="72">
        <v>1.6139705957212151E-2</v>
      </c>
      <c r="J12" s="72">
        <v>3.2888491407832836E-2</v>
      </c>
      <c r="K12" s="72">
        <v>4.4720657212764393E-2</v>
      </c>
      <c r="L12" s="72">
        <v>3.975435743788968E-2</v>
      </c>
      <c r="M12" s="72">
        <v>6.0353818288851405E-2</v>
      </c>
      <c r="N12" s="72">
        <v>0.11306519996919341</v>
      </c>
      <c r="O12" s="72">
        <v>0.1003115173109911</v>
      </c>
      <c r="P12" s="72">
        <v>0.28692054922366728</v>
      </c>
      <c r="Q12" s="72">
        <v>0.28081801151455449</v>
      </c>
      <c r="R12" s="72">
        <v>0.35388123892539725</v>
      </c>
      <c r="S12" s="72">
        <v>0.37978425324600273</v>
      </c>
      <c r="T12" s="72">
        <v>0.43932788316697868</v>
      </c>
      <c r="U12" s="72">
        <v>0.35133122806032213</v>
      </c>
      <c r="V12" s="72">
        <v>0.32388790321876326</v>
      </c>
      <c r="W12" s="72">
        <v>0.23888175487648297</v>
      </c>
      <c r="X12" s="72">
        <v>0.22970132189791162</v>
      </c>
      <c r="Y12" s="72">
        <v>0.13784367095257413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0.18631537861617042</v>
      </c>
      <c r="D13" s="74">
        <v>0.15215221047833077</v>
      </c>
      <c r="E13" s="74">
        <v>0.20495021394023044</v>
      </c>
      <c r="F13" s="74">
        <v>0.27790912848786792</v>
      </c>
      <c r="G13" s="74">
        <v>0.32499654638825176</v>
      </c>
      <c r="H13" s="74">
        <v>0</v>
      </c>
      <c r="I13" s="74">
        <v>0.20807910695026005</v>
      </c>
      <c r="J13" s="74">
        <v>6.4560754979076013E-2</v>
      </c>
      <c r="K13" s="74">
        <v>0.64183825850111975</v>
      </c>
      <c r="L13" s="74">
        <v>0.19727327024410932</v>
      </c>
      <c r="M13" s="74">
        <v>0.48812249460831192</v>
      </c>
      <c r="N13" s="74">
        <v>0.36381243736002866</v>
      </c>
      <c r="O13" s="74">
        <v>0.28151408604267214</v>
      </c>
      <c r="P13" s="74">
        <v>0.27753055506863716</v>
      </c>
      <c r="Q13" s="74">
        <v>0.18916205554354329</v>
      </c>
      <c r="R13" s="74">
        <v>0</v>
      </c>
      <c r="S13" s="74">
        <v>0</v>
      </c>
      <c r="T13" s="74">
        <v>9.2336848968896712E-2</v>
      </c>
      <c r="U13" s="74">
        <v>0.1563776771947574</v>
      </c>
      <c r="V13" s="74">
        <v>0.42493329673531965</v>
      </c>
      <c r="W13" s="74">
        <v>0.27892377287424414</v>
      </c>
      <c r="X13" s="74">
        <v>0.29895489222096988</v>
      </c>
      <c r="Y13" s="74">
        <v>0.17138170908006009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0.16306935305440057</v>
      </c>
      <c r="D14" s="76">
        <v>0.1504646860344831</v>
      </c>
      <c r="E14" s="76">
        <v>0.14099732197532577</v>
      </c>
      <c r="F14" s="76">
        <v>0.1549345097901933</v>
      </c>
      <c r="G14" s="76">
        <v>0.15057881932363185</v>
      </c>
      <c r="H14" s="76">
        <v>0.22359741848319309</v>
      </c>
      <c r="I14" s="76">
        <v>0.13206969891811413</v>
      </c>
      <c r="J14" s="76">
        <v>0.15694210582762061</v>
      </c>
      <c r="K14" s="76">
        <v>0.14995828909446016</v>
      </c>
      <c r="L14" s="76">
        <v>9.9633885516100473E-2</v>
      </c>
      <c r="M14" s="76">
        <v>0.13058095432785563</v>
      </c>
      <c r="N14" s="76">
        <v>0.23987749547749571</v>
      </c>
      <c r="O14" s="76">
        <v>0.13345204184549531</v>
      </c>
      <c r="P14" s="76">
        <v>0.20704016614522319</v>
      </c>
      <c r="Q14" s="76">
        <v>0.16973893828863057</v>
      </c>
      <c r="R14" s="76">
        <v>0.22648771557288452</v>
      </c>
      <c r="S14" s="76">
        <v>0.2040923575243494</v>
      </c>
      <c r="T14" s="76">
        <v>0.16880639092972938</v>
      </c>
      <c r="U14" s="76">
        <v>0.12065884756983983</v>
      </c>
      <c r="V14" s="76">
        <v>0.1717275037891908</v>
      </c>
      <c r="W14" s="76">
        <v>7.8709977628315803E-2</v>
      </c>
      <c r="X14" s="76">
        <v>6.7000293900658675E-2</v>
      </c>
      <c r="Y14" s="76">
        <v>6.2452734273929313E-2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2.8215567265557448E-2</v>
      </c>
      <c r="D15" s="69">
        <f t="shared" si="6"/>
        <v>1.9294810247437607E-3</v>
      </c>
      <c r="E15" s="69">
        <f t="shared" si="6"/>
        <v>0.22263629130584955</v>
      </c>
      <c r="F15" s="69">
        <f t="shared" si="6"/>
        <v>1.6721768841266064E-3</v>
      </c>
      <c r="G15" s="69">
        <f t="shared" si="6"/>
        <v>1.3818126613170209E-2</v>
      </c>
      <c r="H15" s="69">
        <f t="shared" si="6"/>
        <v>0.31578454374729942</v>
      </c>
      <c r="I15" s="69">
        <f t="shared" si="6"/>
        <v>6.8507865985273281E-2</v>
      </c>
      <c r="J15" s="69">
        <f t="shared" si="6"/>
        <v>6.157740586797969E-2</v>
      </c>
      <c r="K15" s="69">
        <f t="shared" si="6"/>
        <v>0.10619123410826148</v>
      </c>
      <c r="L15" s="69">
        <f t="shared" si="6"/>
        <v>0.26600763063469873</v>
      </c>
      <c r="M15" s="69">
        <f t="shared" si="6"/>
        <v>0.34717284661211079</v>
      </c>
      <c r="N15" s="69">
        <f t="shared" si="6"/>
        <v>0.31979351239944148</v>
      </c>
      <c r="O15" s="69">
        <f t="shared" si="6"/>
        <v>0.19629534376342597</v>
      </c>
      <c r="P15" s="69">
        <f t="shared" si="6"/>
        <v>0.22506872369715816</v>
      </c>
      <c r="Q15" s="69">
        <f t="shared" si="6"/>
        <v>0.33976851950821524</v>
      </c>
      <c r="R15" s="69">
        <f t="shared" si="6"/>
        <v>0.25157066871399264</v>
      </c>
      <c r="S15" s="69">
        <f t="shared" si="6"/>
        <v>0.15863222959780415</v>
      </c>
      <c r="T15" s="69">
        <f t="shared" si="6"/>
        <v>0.35249102841523838</v>
      </c>
      <c r="U15" s="69">
        <f t="shared" si="6"/>
        <v>0.20913371212591442</v>
      </c>
      <c r="V15" s="69">
        <f t="shared" si="6"/>
        <v>0.58258227232958459</v>
      </c>
      <c r="W15" s="69">
        <f t="shared" si="6"/>
        <v>0.27212284025710071</v>
      </c>
      <c r="X15" s="69">
        <f t="shared" si="6"/>
        <v>0.31288739213903083</v>
      </c>
      <c r="Y15" s="69">
        <f t="shared" si="6"/>
        <v>0.42314614259348365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2.8215567265557448E-2</v>
      </c>
      <c r="D16" s="72">
        <v>1.9294810247437607E-3</v>
      </c>
      <c r="E16" s="72">
        <v>0.22263629130584955</v>
      </c>
      <c r="F16" s="72">
        <v>1.6721768841266064E-3</v>
      </c>
      <c r="G16" s="72">
        <v>1.3818126613170209E-2</v>
      </c>
      <c r="H16" s="72">
        <v>0.31578454374729942</v>
      </c>
      <c r="I16" s="72">
        <v>6.8507865985273281E-2</v>
      </c>
      <c r="J16" s="72">
        <v>6.157740586797969E-2</v>
      </c>
      <c r="K16" s="72">
        <v>0.10619123410826148</v>
      </c>
      <c r="L16" s="72">
        <v>0.26600763063469873</v>
      </c>
      <c r="M16" s="72">
        <v>0.34717284661211079</v>
      </c>
      <c r="N16" s="72">
        <v>0.31979351239944148</v>
      </c>
      <c r="O16" s="72">
        <v>0.19629534376342597</v>
      </c>
      <c r="P16" s="72">
        <v>0.22506872369715816</v>
      </c>
      <c r="Q16" s="72">
        <v>0.33976851950821524</v>
      </c>
      <c r="R16" s="72">
        <v>0.25157066871399264</v>
      </c>
      <c r="S16" s="72">
        <v>0.15863222959780415</v>
      </c>
      <c r="T16" s="72">
        <v>0.35249102841523838</v>
      </c>
      <c r="U16" s="72">
        <v>0.20913371212591442</v>
      </c>
      <c r="V16" s="72">
        <v>0.58258227232958459</v>
      </c>
      <c r="W16" s="72">
        <v>0.27212284025710071</v>
      </c>
      <c r="X16" s="72">
        <v>0.31288739213903083</v>
      </c>
      <c r="Y16" s="72">
        <v>0.42314614259348365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0.57034140222281093</v>
      </c>
      <c r="D17" s="69">
        <f t="shared" si="7"/>
        <v>0.57452438087752733</v>
      </c>
      <c r="E17" s="69">
        <f t="shared" si="7"/>
        <v>0.54522709168311745</v>
      </c>
      <c r="F17" s="69">
        <f t="shared" si="7"/>
        <v>0.55810059629498332</v>
      </c>
      <c r="G17" s="69">
        <f t="shared" si="7"/>
        <v>0.55468397580925721</v>
      </c>
      <c r="H17" s="69">
        <f t="shared" si="7"/>
        <v>0.82722691737176834</v>
      </c>
      <c r="I17" s="69">
        <f t="shared" si="7"/>
        <v>0.51972137448914502</v>
      </c>
      <c r="J17" s="69">
        <f t="shared" si="7"/>
        <v>0.61711385251971462</v>
      </c>
      <c r="K17" s="69">
        <f t="shared" si="7"/>
        <v>0.57457536172324908</v>
      </c>
      <c r="L17" s="69">
        <f t="shared" si="7"/>
        <v>0.42537067279027002</v>
      </c>
      <c r="M17" s="69">
        <f t="shared" si="7"/>
        <v>0.71054384294995754</v>
      </c>
      <c r="N17" s="69">
        <f t="shared" si="7"/>
        <v>1.1111808630676436</v>
      </c>
      <c r="O17" s="69">
        <f t="shared" si="7"/>
        <v>0.78597781342927497</v>
      </c>
      <c r="P17" s="69">
        <f t="shared" si="7"/>
        <v>1.6281262649704091</v>
      </c>
      <c r="Q17" s="69">
        <f t="shared" si="7"/>
        <v>0.93555622704281949</v>
      </c>
      <c r="R17" s="69">
        <f t="shared" ref="R17:V17" si="8">SUM(R18:R26)</f>
        <v>1.1981077361979213</v>
      </c>
      <c r="S17" s="69">
        <f t="shared" si="8"/>
        <v>0.97368947474060163</v>
      </c>
      <c r="T17" s="69">
        <f t="shared" si="8"/>
        <v>1.0515863562752994</v>
      </c>
      <c r="U17" s="69">
        <f t="shared" si="8"/>
        <v>1.0193335355747484</v>
      </c>
      <c r="V17" s="69">
        <f t="shared" si="8"/>
        <v>1.128321544763303</v>
      </c>
      <c r="W17" s="69">
        <f t="shared" ref="W17:Y17" si="9">SUM(W18:W26)</f>
        <v>0.70377758103525789</v>
      </c>
      <c r="X17" s="69">
        <f t="shared" si="9"/>
        <v>0.77310936065868385</v>
      </c>
      <c r="Y17" s="69">
        <f t="shared" si="9"/>
        <v>0.74969505840827244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1.1007796552720064E-3</v>
      </c>
      <c r="D19" s="72">
        <v>1.6721242128030619E-3</v>
      </c>
      <c r="E19" s="72">
        <v>3.8019483316443608E-4</v>
      </c>
      <c r="F19" s="72">
        <v>1.8289184167635249E-3</v>
      </c>
      <c r="G19" s="72">
        <v>5.6002625397225027E-3</v>
      </c>
      <c r="H19" s="72">
        <v>4.8382612390362179E-3</v>
      </c>
      <c r="I19" s="72">
        <v>6.3781883099648317E-4</v>
      </c>
      <c r="J19" s="72">
        <v>4.5042247613924123E-4</v>
      </c>
      <c r="K19" s="72">
        <v>2.2807461022465304E-3</v>
      </c>
      <c r="L19" s="72">
        <v>9.2263551557270691E-4</v>
      </c>
      <c r="M19" s="72">
        <v>1.6652656601138225E-3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0.12234816219699185</v>
      </c>
      <c r="D20" s="72">
        <v>0.11689756487190552</v>
      </c>
      <c r="E20" s="72">
        <v>0.11817952932944958</v>
      </c>
      <c r="F20" s="72">
        <v>0.13156481082513541</v>
      </c>
      <c r="G20" s="72">
        <v>0.15237413399097027</v>
      </c>
      <c r="H20" s="72">
        <v>0.25024783780714188</v>
      </c>
      <c r="I20" s="72">
        <v>0.23566102952689774</v>
      </c>
      <c r="J20" s="72">
        <v>0.23560432436714621</v>
      </c>
      <c r="K20" s="72">
        <v>0.14845224947965571</v>
      </c>
      <c r="L20" s="72">
        <v>7.7267920377348323E-2</v>
      </c>
      <c r="M20" s="72">
        <v>0.13531845693042413</v>
      </c>
      <c r="N20" s="72">
        <v>0.25721826805288167</v>
      </c>
      <c r="O20" s="72">
        <v>0.11159861603845758</v>
      </c>
      <c r="P20" s="72">
        <v>5.3963004791101478E-2</v>
      </c>
      <c r="Q20" s="72">
        <v>0.23649075502196176</v>
      </c>
      <c r="R20" s="72">
        <v>0.25476295574413266</v>
      </c>
      <c r="S20" s="72">
        <v>9.6136810213522939E-2</v>
      </c>
      <c r="T20" s="72">
        <v>0.1503517016338545</v>
      </c>
      <c r="U20" s="72">
        <v>0.10342471555991145</v>
      </c>
      <c r="V20" s="72">
        <v>0.22790786293425205</v>
      </c>
      <c r="W20" s="72">
        <v>0.26997852229996355</v>
      </c>
      <c r="X20" s="72">
        <v>0.33656799875362109</v>
      </c>
      <c r="Y20" s="72">
        <v>0.13799478095870205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0.21253134026399775</v>
      </c>
      <c r="D21" s="72">
        <v>0.30165796938663703</v>
      </c>
      <c r="E21" s="72">
        <v>0.27053401888035949</v>
      </c>
      <c r="F21" s="72">
        <v>0.23461973604730166</v>
      </c>
      <c r="G21" s="72">
        <v>0.21659475529570948</v>
      </c>
      <c r="H21" s="72">
        <v>0.26416336619548142</v>
      </c>
      <c r="I21" s="72">
        <v>0.2257956779166676</v>
      </c>
      <c r="J21" s="72">
        <v>0.30577246599459668</v>
      </c>
      <c r="K21" s="72">
        <v>0.29196336901171932</v>
      </c>
      <c r="L21" s="72">
        <v>0.23465043943289354</v>
      </c>
      <c r="M21" s="72">
        <v>0.33061252992787177</v>
      </c>
      <c r="N21" s="72">
        <v>0.45433216376491703</v>
      </c>
      <c r="O21" s="72">
        <v>0.29953406373561181</v>
      </c>
      <c r="P21" s="72">
        <v>0.95646914581205167</v>
      </c>
      <c r="Q21" s="72">
        <v>0.42595974441756351</v>
      </c>
      <c r="R21" s="72">
        <v>0.7398298413464226</v>
      </c>
      <c r="S21" s="72">
        <v>0.7098953190402213</v>
      </c>
      <c r="T21" s="72">
        <v>0.66632337409829567</v>
      </c>
      <c r="U21" s="72">
        <v>0.65640737255670278</v>
      </c>
      <c r="V21" s="72">
        <v>0.45859337200730349</v>
      </c>
      <c r="W21" s="72">
        <v>0.1243910963421552</v>
      </c>
      <c r="X21" s="72">
        <v>7.8655961628852619E-2</v>
      </c>
      <c r="Y21" s="72">
        <v>0.2557463860850418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5.6137296363192347E-4</v>
      </c>
      <c r="D22" s="72">
        <v>9.3889541621050847E-4</v>
      </c>
      <c r="E22" s="72">
        <v>1.3913608981110936E-3</v>
      </c>
      <c r="F22" s="72">
        <v>1.9172323151253284E-3</v>
      </c>
      <c r="G22" s="72">
        <v>1.823637944797424E-3</v>
      </c>
      <c r="H22" s="72">
        <v>3.5297348610743473E-3</v>
      </c>
      <c r="I22" s="72">
        <v>6.5410723091062313E-3</v>
      </c>
      <c r="J22" s="72">
        <v>1.3966428285111264E-2</v>
      </c>
      <c r="K22" s="72">
        <v>1.3048624678113066E-2</v>
      </c>
      <c r="L22" s="72">
        <v>7.6468420734895461E-3</v>
      </c>
      <c r="M22" s="72">
        <v>3.2831960416708317E-3</v>
      </c>
      <c r="N22" s="72">
        <v>4.3431196909942769E-3</v>
      </c>
      <c r="O22" s="72">
        <v>5.7978606866879272E-3</v>
      </c>
      <c r="P22" s="72">
        <v>9.3282149427652741E-2</v>
      </c>
      <c r="Q22" s="72">
        <v>4.6413699873340458E-2</v>
      </c>
      <c r="R22" s="72">
        <v>1.7623995393258721E-2</v>
      </c>
      <c r="S22" s="72">
        <v>7.0062909864032005E-3</v>
      </c>
      <c r="T22" s="72">
        <v>1.408345026805285E-2</v>
      </c>
      <c r="U22" s="72">
        <v>0</v>
      </c>
      <c r="V22" s="72">
        <v>1.5529198667770371E-3</v>
      </c>
      <c r="W22" s="72">
        <v>1.9855389249889235E-2</v>
      </c>
      <c r="X22" s="72">
        <v>3.3526866993853655E-2</v>
      </c>
      <c r="Y22" s="72">
        <v>5.1469137644660434E-2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0.22613150806280949</v>
      </c>
      <c r="D25" s="74">
        <v>0.13554775696206284</v>
      </c>
      <c r="E25" s="74">
        <v>0.13846539168613051</v>
      </c>
      <c r="F25" s="74">
        <v>0.17214308467399195</v>
      </c>
      <c r="G25" s="74">
        <v>0.15761933202175629</v>
      </c>
      <c r="H25" s="74">
        <v>0.27470654772510694</v>
      </c>
      <c r="I25" s="74">
        <v>1.5971242517684388E-2</v>
      </c>
      <c r="J25" s="74">
        <v>1.66061517434491E-2</v>
      </c>
      <c r="K25" s="74">
        <v>3.5705793483349998E-2</v>
      </c>
      <c r="L25" s="74">
        <v>4.5185068445090321E-2</v>
      </c>
      <c r="M25" s="74">
        <v>0.17121164948885559</v>
      </c>
      <c r="N25" s="74">
        <v>0.22020595975036134</v>
      </c>
      <c r="O25" s="74">
        <v>0.28289644326855595</v>
      </c>
      <c r="P25" s="74">
        <v>0.45462622472155501</v>
      </c>
      <c r="Q25" s="74">
        <v>4.2144665361051825E-2</v>
      </c>
      <c r="R25" s="74">
        <v>3.9205765556213266E-2</v>
      </c>
      <c r="S25" s="74">
        <v>3.8413127550051843E-2</v>
      </c>
      <c r="T25" s="74">
        <v>8.4199769581600636E-2</v>
      </c>
      <c r="U25" s="74">
        <v>0.15214526071956994</v>
      </c>
      <c r="V25" s="74">
        <v>0.18378141628148137</v>
      </c>
      <c r="W25" s="74">
        <v>0.19405747180187061</v>
      </c>
      <c r="X25" s="74">
        <v>0.19183788657324391</v>
      </c>
      <c r="Y25" s="74">
        <v>0.17387081676408628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7.668239080107918E-3</v>
      </c>
      <c r="D26" s="77">
        <v>1.7810070027908492E-2</v>
      </c>
      <c r="E26" s="77">
        <v>1.6276596055902415E-2</v>
      </c>
      <c r="F26" s="77">
        <v>1.602681401666551E-2</v>
      </c>
      <c r="G26" s="77">
        <v>2.0671854016301248E-2</v>
      </c>
      <c r="H26" s="77">
        <v>2.9741169543927637E-2</v>
      </c>
      <c r="I26" s="77">
        <v>3.5114533387792607E-2</v>
      </c>
      <c r="J26" s="77">
        <v>4.4714059653271999E-2</v>
      </c>
      <c r="K26" s="77">
        <v>8.3124578968164484E-2</v>
      </c>
      <c r="L26" s="77">
        <v>5.9697766945875648E-2</v>
      </c>
      <c r="M26" s="77">
        <v>6.8452744901021406E-2</v>
      </c>
      <c r="N26" s="77">
        <v>0.1750813518084893</v>
      </c>
      <c r="O26" s="77">
        <v>8.6150829699961726E-2</v>
      </c>
      <c r="P26" s="77">
        <v>6.978574021804812E-2</v>
      </c>
      <c r="Q26" s="77">
        <v>0.18454736236890204</v>
      </c>
      <c r="R26" s="77">
        <v>0.14668517815789411</v>
      </c>
      <c r="S26" s="77">
        <v>0.12223792695040235</v>
      </c>
      <c r="T26" s="77">
        <v>0.1366280606934957</v>
      </c>
      <c r="U26" s="77">
        <v>0.10735618673856427</v>
      </c>
      <c r="V26" s="77">
        <v>0.25648597367348908</v>
      </c>
      <c r="W26" s="77">
        <v>9.5495101341379326E-2</v>
      </c>
      <c r="X26" s="77">
        <v>0.13252064670911262</v>
      </c>
      <c r="Y26" s="77">
        <v>0.13061393695578194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0.31040201646149362</v>
      </c>
      <c r="D27" s="69">
        <f t="shared" si="10"/>
        <v>0.30095223263417953</v>
      </c>
      <c r="E27" s="69">
        <f t="shared" si="10"/>
        <v>0.27584574037588466</v>
      </c>
      <c r="F27" s="69">
        <f t="shared" si="10"/>
        <v>0.28439269260813127</v>
      </c>
      <c r="G27" s="69">
        <f t="shared" si="10"/>
        <v>0.30455605180662526</v>
      </c>
      <c r="H27" s="69">
        <f t="shared" si="10"/>
        <v>0.46521569966993992</v>
      </c>
      <c r="I27" s="69">
        <f t="shared" si="10"/>
        <v>0.27958393315696783</v>
      </c>
      <c r="J27" s="69">
        <f t="shared" si="10"/>
        <v>0.35266699805757029</v>
      </c>
      <c r="K27" s="69">
        <f t="shared" si="10"/>
        <v>0.37421619064723277</v>
      </c>
      <c r="L27" s="69">
        <f t="shared" si="10"/>
        <v>0.22141571299850377</v>
      </c>
      <c r="M27" s="69">
        <f t="shared" si="10"/>
        <v>0.42444868317791734</v>
      </c>
      <c r="N27" s="69">
        <f t="shared" si="10"/>
        <v>0.79826425426625636</v>
      </c>
      <c r="O27" s="69">
        <f t="shared" si="10"/>
        <v>0.45262433787151379</v>
      </c>
      <c r="P27" s="69">
        <f t="shared" si="10"/>
        <v>0.78669360111317488</v>
      </c>
      <c r="Q27" s="69">
        <f t="shared" si="10"/>
        <v>0.48611523602191986</v>
      </c>
      <c r="R27" s="69">
        <f t="shared" ref="R27:V27" si="11">SUM(R28:R32)</f>
        <v>0.61074098893301731</v>
      </c>
      <c r="S27" s="69">
        <f t="shared" si="11"/>
        <v>0.54994000697314682</v>
      </c>
      <c r="T27" s="69">
        <f t="shared" si="11"/>
        <v>0.54124149959108503</v>
      </c>
      <c r="U27" s="69">
        <f t="shared" si="11"/>
        <v>0.4490713103619331</v>
      </c>
      <c r="V27" s="69">
        <f t="shared" si="11"/>
        <v>0.46538204919060572</v>
      </c>
      <c r="W27" s="69">
        <f t="shared" ref="W27:Y27" si="12">SUM(W28:W32)</f>
        <v>0.20974836240639574</v>
      </c>
      <c r="X27" s="69">
        <f t="shared" si="12"/>
        <v>0.25652687279430081</v>
      </c>
      <c r="Y27" s="69">
        <f t="shared" si="12"/>
        <v>0.26977572725961874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1.2573526551270342E-2</v>
      </c>
      <c r="D29" s="72">
        <v>3.6038806242057426E-5</v>
      </c>
      <c r="E29" s="72">
        <v>2.1596558093256092E-5</v>
      </c>
      <c r="F29" s="72">
        <v>2.3421000629302816E-2</v>
      </c>
      <c r="G29" s="72">
        <v>7.5663423768831672E-2</v>
      </c>
      <c r="H29" s="72">
        <v>0.10018343106273636</v>
      </c>
      <c r="I29" s="72">
        <v>4.0147195777659088E-3</v>
      </c>
      <c r="J29" s="72">
        <v>2.7645214528966913E-3</v>
      </c>
      <c r="K29" s="72">
        <v>1.8275306467117874E-2</v>
      </c>
      <c r="L29" s="72">
        <v>3.1498579921363642E-3</v>
      </c>
      <c r="M29" s="72">
        <v>2.8597013498666323E-3</v>
      </c>
      <c r="N29" s="72">
        <v>6.6361403396629215E-3</v>
      </c>
      <c r="O29" s="72">
        <v>1.3356178190246364E-2</v>
      </c>
      <c r="P29" s="72">
        <v>2.7397790234411822E-2</v>
      </c>
      <c r="Q29" s="72">
        <v>5.8775406499721322E-3</v>
      </c>
      <c r="R29" s="72">
        <v>9.2941952474625625E-3</v>
      </c>
      <c r="S29" s="72">
        <v>5.5809454954933212E-3</v>
      </c>
      <c r="T29" s="72">
        <v>1.2301477746083768E-2</v>
      </c>
      <c r="U29" s="72">
        <v>1.4308816657632393E-2</v>
      </c>
      <c r="V29" s="72">
        <v>1.5979055293892042E-2</v>
      </c>
      <c r="W29" s="72">
        <v>2.6357930094880576E-4</v>
      </c>
      <c r="X29" s="72">
        <v>2.8246413978487775E-4</v>
      </c>
      <c r="Y29" s="72">
        <v>0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0.10582544222825231</v>
      </c>
      <c r="D30" s="72">
        <v>2.2351433635360303E-2</v>
      </c>
      <c r="E30" s="72">
        <v>2.8850485938555763E-2</v>
      </c>
      <c r="F30" s="72">
        <v>2.9221411919890469E-2</v>
      </c>
      <c r="G30" s="72">
        <v>4.330012585149319E-2</v>
      </c>
      <c r="H30" s="72">
        <v>6.8902952921963662E-2</v>
      </c>
      <c r="I30" s="72">
        <v>9.1130773049074867E-2</v>
      </c>
      <c r="J30" s="72">
        <v>0.14943400890087249</v>
      </c>
      <c r="K30" s="72">
        <v>0.12938351077494234</v>
      </c>
      <c r="L30" s="72">
        <v>8.6431352608438927E-2</v>
      </c>
      <c r="M30" s="72">
        <v>5.4294765582220877E-2</v>
      </c>
      <c r="N30" s="72">
        <v>0.15201976509531923</v>
      </c>
      <c r="O30" s="72">
        <v>9.1270255657746033E-2</v>
      </c>
      <c r="P30" s="72">
        <v>0.23694591657680308</v>
      </c>
      <c r="Q30" s="72">
        <v>0.27190190330581848</v>
      </c>
      <c r="R30" s="72">
        <v>0.43830966670450033</v>
      </c>
      <c r="S30" s="72">
        <v>0.3931193788318908</v>
      </c>
      <c r="T30" s="72">
        <v>0.1916603200898509</v>
      </c>
      <c r="U30" s="72">
        <v>0.18475280780706477</v>
      </c>
      <c r="V30" s="72">
        <v>0.26804286752969675</v>
      </c>
      <c r="W30" s="72">
        <v>4.3999471155986312E-2</v>
      </c>
      <c r="X30" s="72">
        <v>4.8070975717103913E-2</v>
      </c>
      <c r="Y30" s="72">
        <v>6.6129936676491474E-2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0.19200304768197096</v>
      </c>
      <c r="D32" s="77">
        <v>0.27856476019257714</v>
      </c>
      <c r="E32" s="77">
        <v>0.24697365787923567</v>
      </c>
      <c r="F32" s="77">
        <v>0.231750280058938</v>
      </c>
      <c r="G32" s="77">
        <v>0.18559250218630038</v>
      </c>
      <c r="H32" s="77">
        <v>0.29612931568523987</v>
      </c>
      <c r="I32" s="77">
        <v>0.18443844053012703</v>
      </c>
      <c r="J32" s="77">
        <v>0.20046846770380111</v>
      </c>
      <c r="K32" s="77">
        <v>0.22655737340517257</v>
      </c>
      <c r="L32" s="77">
        <v>0.13183450239792849</v>
      </c>
      <c r="M32" s="77">
        <v>0.36729421624582981</v>
      </c>
      <c r="N32" s="77">
        <v>0.63960834883127415</v>
      </c>
      <c r="O32" s="77">
        <v>0.34799790402352143</v>
      </c>
      <c r="P32" s="77">
        <v>0.52234989430195999</v>
      </c>
      <c r="Q32" s="77">
        <v>0.20833579206612923</v>
      </c>
      <c r="R32" s="77">
        <v>0.1631371269810544</v>
      </c>
      <c r="S32" s="77">
        <v>0.15123968264576265</v>
      </c>
      <c r="T32" s="77">
        <v>0.33727970175515043</v>
      </c>
      <c r="U32" s="77">
        <v>0.25000968589723593</v>
      </c>
      <c r="V32" s="77">
        <v>0.18136012636701693</v>
      </c>
      <c r="W32" s="77">
        <v>0.16548531194946062</v>
      </c>
      <c r="X32" s="77">
        <v>0.20817343293741203</v>
      </c>
      <c r="Y32" s="77">
        <v>0.20364579058312729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0.56563791956698384</v>
      </c>
      <c r="D3" s="66">
        <f>IF(RES_hh_tes_in!D3=0,"",RES_hh_tes_in!D3/RES_hh_fec_in!D3)</f>
        <v>0.57513573748369984</v>
      </c>
      <c r="E3" s="66">
        <f>IF(RES_hh_tes_in!E3=0,"",RES_hh_tes_in!E3/RES_hh_fec_in!E3)</f>
        <v>0.59328806073276341</v>
      </c>
      <c r="F3" s="66">
        <f>IF(RES_hh_tes_in!F3=0,"",RES_hh_tes_in!F3/RES_hh_fec_in!F3)</f>
        <v>0.58305473951441378</v>
      </c>
      <c r="G3" s="66">
        <f>IF(RES_hh_tes_in!G3=0,"",RES_hh_tes_in!G3/RES_hh_fec_in!G3)</f>
        <v>0.58758084017225076</v>
      </c>
      <c r="H3" s="66">
        <f>IF(RES_hh_tes_in!H3=0,"",RES_hh_tes_in!H3/RES_hh_fec_in!H3)</f>
        <v>0.5926793027421623</v>
      </c>
      <c r="I3" s="66">
        <f>IF(RES_hh_tes_in!I3=0,"",RES_hh_tes_in!I3/RES_hh_fec_in!I3)</f>
        <v>0.6015258057723063</v>
      </c>
      <c r="J3" s="66">
        <f>IF(RES_hh_tes_in!J3=0,"",RES_hh_tes_in!J3/RES_hh_fec_in!J3)</f>
        <v>0.60902258983991309</v>
      </c>
      <c r="K3" s="66">
        <f>IF(RES_hh_tes_in!K3=0,"",RES_hh_tes_in!K3/RES_hh_fec_in!K3)</f>
        <v>0.63588164888526244</v>
      </c>
      <c r="L3" s="66">
        <f>IF(RES_hh_tes_in!L3=0,"",RES_hh_tes_in!L3/RES_hh_fec_in!L3)</f>
        <v>0.65923760281136312</v>
      </c>
      <c r="M3" s="66">
        <f>IF(RES_hh_tes_in!M3=0,"",RES_hh_tes_in!M3/RES_hh_fec_in!M3)</f>
        <v>0.67107219486889957</v>
      </c>
      <c r="N3" s="66">
        <f>IF(RES_hh_tes_in!N3=0,"",RES_hh_tes_in!N3/RES_hh_fec_in!N3)</f>
        <v>0.67529892310442752</v>
      </c>
      <c r="O3" s="66">
        <f>IF(RES_hh_tes_in!O3=0,"",RES_hh_tes_in!O3/RES_hh_fec_in!O3)</f>
        <v>0.71005069318240643</v>
      </c>
      <c r="P3" s="66">
        <f>IF(RES_hh_tes_in!P3=0,"",RES_hh_tes_in!P3/RES_hh_fec_in!P3)</f>
        <v>0.75599529457313142</v>
      </c>
      <c r="Q3" s="66">
        <f>IF(RES_hh_tes_in!Q3=0,"",RES_hh_tes_in!Q3/RES_hh_fec_in!Q3)</f>
        <v>0.79144998550129142</v>
      </c>
      <c r="R3" s="66">
        <f>IF(RES_hh_tes_in!R3=0,"",RES_hh_tes_in!R3/RES_hh_fec_in!R3)</f>
        <v>0.79769828867158943</v>
      </c>
      <c r="S3" s="66">
        <f>IF(RES_hh_tes_in!S3=0,"",RES_hh_tes_in!S3/RES_hh_fec_in!S3)</f>
        <v>0.81664889622304804</v>
      </c>
      <c r="T3" s="66">
        <f>IF(RES_hh_tes_in!T3=0,"",RES_hh_tes_in!T3/RES_hh_fec_in!T3)</f>
        <v>0.84168681443784088</v>
      </c>
      <c r="U3" s="66">
        <f>IF(RES_hh_tes_in!U3=0,"",RES_hh_tes_in!U3/RES_hh_fec_in!U3)</f>
        <v>0.84950974481391162</v>
      </c>
      <c r="V3" s="66">
        <f>IF(RES_hh_tes_in!V3=0,"",RES_hh_tes_in!V3/RES_hh_fec_in!V3)</f>
        <v>0.84592023143970929</v>
      </c>
      <c r="W3" s="66">
        <f>IF(RES_hh_tes_in!W3=0,"",RES_hh_tes_in!W3/RES_hh_fec_in!W3)</f>
        <v>0.84361274347599957</v>
      </c>
      <c r="X3" s="66">
        <f>IF(RES_hh_tes_in!X3=0,"",RES_hh_tes_in!X3/RES_hh_fec_in!X3)</f>
        <v>0.85651202220862921</v>
      </c>
      <c r="Y3" s="66">
        <f>IF(RES_hh_tes_in!Y3=0,"",RES_hh_tes_in!Y3/RES_hh_fec_in!Y3)</f>
        <v>0.87989486461031341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0.55427315602016292</v>
      </c>
      <c r="D4" s="70">
        <f>IF(RES_hh_tes_in!D4=0,"",RES_hh_tes_in!D4/RES_hh_fec_in!D4)</f>
        <v>0.56439926801994555</v>
      </c>
      <c r="E4" s="70">
        <f>IF(RES_hh_tes_in!E4=0,"",RES_hh_tes_in!E4/RES_hh_fec_in!E4)</f>
        <v>0.57007198388417324</v>
      </c>
      <c r="F4" s="70">
        <f>IF(RES_hh_tes_in!F4=0,"",RES_hh_tes_in!F4/RES_hh_fec_in!F4)</f>
        <v>0.57401319769684445</v>
      </c>
      <c r="G4" s="70">
        <f>IF(RES_hh_tes_in!G4=0,"",RES_hh_tes_in!G4/RES_hh_fec_in!G4)</f>
        <v>0.57866533228341066</v>
      </c>
      <c r="H4" s="70">
        <f>IF(RES_hh_tes_in!H4=0,"",RES_hh_tes_in!H4/RES_hh_fec_in!H4)</f>
        <v>0.57110397007742697</v>
      </c>
      <c r="I4" s="70">
        <f>IF(RES_hh_tes_in!I4=0,"",RES_hh_tes_in!I4/RES_hh_fec_in!I4)</f>
        <v>0.58998902063400582</v>
      </c>
      <c r="J4" s="70">
        <f>IF(RES_hh_tes_in!J4=0,"",RES_hh_tes_in!J4/RES_hh_fec_in!J4)</f>
        <v>0.59866811273105525</v>
      </c>
      <c r="K4" s="70">
        <f>IF(RES_hh_tes_in!K4=0,"",RES_hh_tes_in!K4/RES_hh_fec_in!K4)</f>
        <v>0.62330898341735352</v>
      </c>
      <c r="L4" s="70">
        <f>IF(RES_hh_tes_in!L4=0,"",RES_hh_tes_in!L4/RES_hh_fec_in!L4)</f>
        <v>0.6291058266401488</v>
      </c>
      <c r="M4" s="70">
        <f>IF(RES_hh_tes_in!M4=0,"",RES_hh_tes_in!M4/RES_hh_fec_in!M4)</f>
        <v>0.6386445829861076</v>
      </c>
      <c r="N4" s="70">
        <f>IF(RES_hh_tes_in!N4=0,"",RES_hh_tes_in!N4/RES_hh_fec_in!N4)</f>
        <v>0.65449838911177172</v>
      </c>
      <c r="O4" s="70">
        <f>IF(RES_hh_tes_in!O4=0,"",RES_hh_tes_in!O4/RES_hh_fec_in!O4)</f>
        <v>0.68996562253932603</v>
      </c>
      <c r="P4" s="70">
        <f>IF(RES_hh_tes_in!P4=0,"",RES_hh_tes_in!P4/RES_hh_fec_in!P4)</f>
        <v>0.74430331081443257</v>
      </c>
      <c r="Q4" s="70">
        <f>IF(RES_hh_tes_in!Q4=0,"",RES_hh_tes_in!Q4/RES_hh_fec_in!Q4)</f>
        <v>0.77367694594918834</v>
      </c>
      <c r="R4" s="70">
        <f>IF(RES_hh_tes_in!R4=0,"",RES_hh_tes_in!R4/RES_hh_fec_in!R4)</f>
        <v>0.79110822014562332</v>
      </c>
      <c r="S4" s="70">
        <f>IF(RES_hh_tes_in!S4=0,"",RES_hh_tes_in!S4/RES_hh_fec_in!S4)</f>
        <v>0.81423220694690601</v>
      </c>
      <c r="T4" s="70">
        <f>IF(RES_hh_tes_in!T4=0,"",RES_hh_tes_in!T4/RES_hh_fec_in!T4)</f>
        <v>0.82261720958288653</v>
      </c>
      <c r="U4" s="70">
        <f>IF(RES_hh_tes_in!U4=0,"",RES_hh_tes_in!U4/RES_hh_fec_in!U4)</f>
        <v>0.83692068402637398</v>
      </c>
      <c r="V4" s="70">
        <f>IF(RES_hh_tes_in!V4=0,"",RES_hh_tes_in!V4/RES_hh_fec_in!V4)</f>
        <v>0.81287180267999881</v>
      </c>
      <c r="W4" s="70">
        <f>IF(RES_hh_tes_in!W4=0,"",RES_hh_tes_in!W4/RES_hh_fec_in!W4)</f>
        <v>0.80997560339428709</v>
      </c>
      <c r="X4" s="70">
        <f>IF(RES_hh_tes_in!X4=0,"",RES_hh_tes_in!X4/RES_hh_fec_in!X4)</f>
        <v>0.81574554951707789</v>
      </c>
      <c r="Y4" s="70">
        <f>IF(RES_hh_tes_in!Y4=0,"",RES_hh_tes_in!Y4/RES_hh_fec_in!Y4)</f>
        <v>0.81974967232472451</v>
      </c>
      <c r="DA4" s="88" t="s">
        <v>722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>
        <f>IF(RES_hh_tes_in!K5=0,"",RES_hh_tes_in!K5/RES_hh_fec_in!K5)</f>
        <v>0.71842897289483032</v>
      </c>
      <c r="L5" s="78">
        <f>IF(RES_hh_tes_in!L5=0,"",RES_hh_tes_in!L5/RES_hh_fec_in!L5)</f>
        <v>0.72514329715606285</v>
      </c>
      <c r="M5" s="78">
        <f>IF(RES_hh_tes_in!M5=0,"",RES_hh_tes_in!M5/RES_hh_fec_in!M5)</f>
        <v>0.73184261970340569</v>
      </c>
      <c r="N5" s="78">
        <f>IF(RES_hh_tes_in!N5=0,"",RES_hh_tes_in!N5/RES_hh_fec_in!N5)</f>
        <v>0.73810055363263816</v>
      </c>
      <c r="O5" s="78">
        <f>IF(RES_hh_tes_in!O5=0,"",RES_hh_tes_in!O5/RES_hh_fec_in!O5)</f>
        <v>0.74369150364231951</v>
      </c>
      <c r="P5" s="78">
        <f>IF(RES_hh_tes_in!P5=0,"",RES_hh_tes_in!P5/RES_hh_fec_in!P5)</f>
        <v>0.74925849005402079</v>
      </c>
      <c r="Q5" s="78">
        <f>IF(RES_hh_tes_in!Q5=0,"",RES_hh_tes_in!Q5/RES_hh_fec_in!Q5)</f>
        <v>0.75832820949960911</v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>
        <f>IF(RES_hh_tes_in!V5=0,"",RES_hh_tes_in!V5/RES_hh_fec_in!V5)</f>
        <v>0.86342456025165959</v>
      </c>
      <c r="W5" s="78">
        <f>IF(RES_hh_tes_in!W5=0,"",RES_hh_tes_in!W5/RES_hh_fec_in!W5)</f>
        <v>0.87591759037949368</v>
      </c>
      <c r="X5" s="78">
        <f>IF(RES_hh_tes_in!X5=0,"",RES_hh_tes_in!X5/RES_hh_fec_in!X5)</f>
        <v>0.88057947986726903</v>
      </c>
      <c r="Y5" s="78">
        <f>IF(RES_hh_tes_in!Y5=0,"",RES_hh_tes_in!Y5/RES_hh_fec_in!Y5)</f>
        <v>0.88447088147070341</v>
      </c>
      <c r="DA5" s="89" t="s">
        <v>723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 t="str">
        <f>IF(RES_hh_tes_in!D6=0,"",RES_hh_tes_in!D6/RES_hh_fec_in!D6)</f>
        <v/>
      </c>
      <c r="E6" s="78" t="str">
        <f>IF(RES_hh_tes_in!E6=0,"",RES_hh_tes_in!E6/RES_hh_fec_in!E6)</f>
        <v/>
      </c>
      <c r="F6" s="78" t="str">
        <f>IF(RES_hh_tes_in!F6=0,"",RES_hh_tes_in!F6/RES_hh_fec_in!F6)</f>
        <v/>
      </c>
      <c r="G6" s="78" t="str">
        <f>IF(RES_hh_tes_in!G6=0,"",RES_hh_tes_in!G6/RES_hh_fec_in!G6)</f>
        <v/>
      </c>
      <c r="H6" s="78" t="str">
        <f>IF(RES_hh_tes_in!H6=0,"",RES_hh_tes_in!H6/RES_hh_fec_in!H6)</f>
        <v/>
      </c>
      <c r="I6" s="78" t="str">
        <f>IF(RES_hh_tes_in!I6=0,"",RES_hh_tes_in!I6/RES_hh_fec_in!I6)</f>
        <v/>
      </c>
      <c r="J6" s="78" t="str">
        <f>IF(RES_hh_tes_in!J6=0,"",RES_hh_tes_in!J6/RES_hh_fec_in!J6)</f>
        <v/>
      </c>
      <c r="K6" s="78" t="str">
        <f>IF(RES_hh_tes_in!K6=0,"",RES_hh_tes_in!K6/RES_hh_fec_in!K6)</f>
        <v/>
      </c>
      <c r="L6" s="78" t="str">
        <f>IF(RES_hh_tes_in!L6=0,"",RES_hh_tes_in!L6/RES_hh_fec_in!L6)</f>
        <v/>
      </c>
      <c r="M6" s="78" t="str">
        <f>IF(RES_hh_tes_in!M6=0,"",RES_hh_tes_in!M6/RES_hh_fec_in!M6)</f>
        <v/>
      </c>
      <c r="N6" s="78">
        <f>IF(RES_hh_tes_in!N6=0,"",RES_hh_tes_in!N6/RES_hh_fec_in!N6)</f>
        <v>0.62626005350576042</v>
      </c>
      <c r="O6" s="78">
        <f>IF(RES_hh_tes_in!O6=0,"",RES_hh_tes_in!O6/RES_hh_fec_in!O6)</f>
        <v>0.65678958938491405</v>
      </c>
      <c r="P6" s="78" t="str">
        <f>IF(RES_hh_tes_in!P6=0,"",RES_hh_tes_in!P6/RES_hh_fec_in!P6)</f>
        <v/>
      </c>
      <c r="Q6" s="78" t="str">
        <f>IF(RES_hh_tes_in!Q6=0,"",RES_hh_tes_in!Q6/RES_hh_fec_in!Q6)</f>
        <v/>
      </c>
      <c r="R6" s="78">
        <f>IF(RES_hh_tes_in!R6=0,"",RES_hh_tes_in!R6/RES_hh_fec_in!R6)</f>
        <v>0.73069769540248652</v>
      </c>
      <c r="S6" s="78">
        <f>IF(RES_hh_tes_in!S6=0,"",RES_hh_tes_in!S6/RES_hh_fec_in!S6)</f>
        <v>0.73558317306050514</v>
      </c>
      <c r="T6" s="78">
        <f>IF(RES_hh_tes_in!T6=0,"",RES_hh_tes_in!T6/RES_hh_fec_in!T6)</f>
        <v>0.73713238314447871</v>
      </c>
      <c r="U6" s="78">
        <f>IF(RES_hh_tes_in!U6=0,"",RES_hh_tes_in!U6/RES_hh_fec_in!U6)</f>
        <v>0.73765281350043876</v>
      </c>
      <c r="V6" s="78" t="str">
        <f>IF(RES_hh_tes_in!V6=0,"",RES_hh_tes_in!V6/RES_hh_fec_in!V6)</f>
        <v/>
      </c>
      <c r="W6" s="78" t="str">
        <f>IF(RES_hh_tes_in!W6=0,"",RES_hh_tes_in!W6/RES_hh_fec_in!W6)</f>
        <v/>
      </c>
      <c r="X6" s="78" t="str">
        <f>IF(RES_hh_tes_in!X6=0,"",RES_hh_tes_in!X6/RES_hh_fec_in!X6)</f>
        <v/>
      </c>
      <c r="Y6" s="78" t="str">
        <f>IF(RES_hh_tes_in!Y6=0,"",RES_hh_tes_in!Y6/RES_hh_fec_in!Y6)</f>
        <v/>
      </c>
      <c r="DA6" s="89" t="s">
        <v>724</v>
      </c>
    </row>
    <row r="7" spans="1:105" ht="12" customHeight="1" x14ac:dyDescent="0.25">
      <c r="A7" s="28" t="s">
        <v>200</v>
      </c>
      <c r="B7" s="78"/>
      <c r="C7" s="78">
        <f>IF(RES_hh_tes_in!C7=0,"",RES_hh_tes_in!C7/RES_hh_fec_in!C7)</f>
        <v>0.52083498299581765</v>
      </c>
      <c r="D7" s="78">
        <f>IF(RES_hh_tes_in!D7=0,"",RES_hh_tes_in!D7/RES_hh_fec_in!D7)</f>
        <v>0.52573367446475816</v>
      </c>
      <c r="E7" s="78">
        <f>IF(RES_hh_tes_in!E7=0,"",RES_hh_tes_in!E7/RES_hh_fec_in!E7)</f>
        <v>0.5308931495300635</v>
      </c>
      <c r="F7" s="78">
        <f>IF(RES_hh_tes_in!F7=0,"",RES_hh_tes_in!F7/RES_hh_fec_in!F7)</f>
        <v>0.53602443574775227</v>
      </c>
      <c r="G7" s="78">
        <f>IF(RES_hh_tes_in!G7=0,"",RES_hh_tes_in!G7/RES_hh_fec_in!G7)</f>
        <v>0.5413852154093054</v>
      </c>
      <c r="H7" s="78">
        <f>IF(RES_hh_tes_in!H7=0,"",RES_hh_tes_in!H7/RES_hh_fec_in!H7)</f>
        <v>0.54694054563336503</v>
      </c>
      <c r="I7" s="78">
        <f>IF(RES_hh_tes_in!I7=0,"",RES_hh_tes_in!I7/RES_hh_fec_in!I7)</f>
        <v>0.5527503991415994</v>
      </c>
      <c r="J7" s="78">
        <f>IF(RES_hh_tes_in!J7=0,"",RES_hh_tes_in!J7/RES_hh_fec_in!J7)</f>
        <v>0.55906835963600887</v>
      </c>
      <c r="K7" s="78">
        <f>IF(RES_hh_tes_in!K7=0,"",RES_hh_tes_in!K7/RES_hh_fec_in!K7)</f>
        <v>0.56610524177945887</v>
      </c>
      <c r="L7" s="78">
        <f>IF(RES_hh_tes_in!L7=0,"",RES_hh_tes_in!L7/RES_hh_fec_in!L7)</f>
        <v>0.57390882462503567</v>
      </c>
      <c r="M7" s="78">
        <f>IF(RES_hh_tes_in!M7=0,"",RES_hh_tes_in!M7/RES_hh_fec_in!M7)</f>
        <v>0.58802849132042745</v>
      </c>
      <c r="N7" s="78">
        <f>IF(RES_hh_tes_in!N7=0,"",RES_hh_tes_in!N7/RES_hh_fec_in!N7)</f>
        <v>0.61012503202449386</v>
      </c>
      <c r="O7" s="78">
        <f>IF(RES_hh_tes_in!O7=0,"",RES_hh_tes_in!O7/RES_hh_fec_in!O7)</f>
        <v>0.64104376647296446</v>
      </c>
      <c r="P7" s="78">
        <f>IF(RES_hh_tes_in!P7=0,"",RES_hh_tes_in!P7/RES_hh_fec_in!P7)</f>
        <v>0.67667618989165323</v>
      </c>
      <c r="Q7" s="78">
        <f>IF(RES_hh_tes_in!Q7=0,"",RES_hh_tes_in!Q7/RES_hh_fec_in!Q7)</f>
        <v>0.70512910245135507</v>
      </c>
      <c r="R7" s="78">
        <f>IF(RES_hh_tes_in!R7=0,"",RES_hh_tes_in!R7/RES_hh_fec_in!R7)</f>
        <v>0.71596898919114149</v>
      </c>
      <c r="S7" s="78">
        <f>IF(RES_hh_tes_in!S7=0,"",RES_hh_tes_in!S7/RES_hh_fec_in!S7)</f>
        <v>0.72107123449818789</v>
      </c>
      <c r="T7" s="78">
        <f>IF(RES_hh_tes_in!T7=0,"",RES_hh_tes_in!T7/RES_hh_fec_in!T7)</f>
        <v>0.72276491304372747</v>
      </c>
      <c r="U7" s="78">
        <f>IF(RES_hh_tes_in!U7=0,"",RES_hh_tes_in!U7/RES_hh_fec_in!U7)</f>
        <v>0.72326131315685316</v>
      </c>
      <c r="V7" s="78">
        <f>IF(RES_hh_tes_in!V7=0,"",RES_hh_tes_in!V7/RES_hh_fec_in!V7)</f>
        <v>0.72468686321875797</v>
      </c>
      <c r="W7" s="78">
        <f>IF(RES_hh_tes_in!W7=0,"",RES_hh_tes_in!W7/RES_hh_fec_in!W7)</f>
        <v>0.72665941899591302</v>
      </c>
      <c r="X7" s="78">
        <f>IF(RES_hh_tes_in!X7=0,"",RES_hh_tes_in!X7/RES_hh_fec_in!X7)</f>
        <v>0.72782869254306803</v>
      </c>
      <c r="Y7" s="78">
        <f>IF(RES_hh_tes_in!Y7=0,"",RES_hh_tes_in!Y7/RES_hh_fec_in!Y7)</f>
        <v>0.7285780369255731</v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0.56807762297386499</v>
      </c>
      <c r="D8" s="78">
        <f>IF(RES_hh_tes_in!D8=0,"",RES_hh_tes_in!D8/RES_hh_fec_in!D8)</f>
        <v>0.572906771827418</v>
      </c>
      <c r="E8" s="78">
        <f>IF(RES_hh_tes_in!E8=0,"",RES_hh_tes_in!E8/RES_hh_fec_in!E8)</f>
        <v>0.57804046208491255</v>
      </c>
      <c r="F8" s="78">
        <f>IF(RES_hh_tes_in!F8=0,"",RES_hh_tes_in!F8/RES_hh_fec_in!F8)</f>
        <v>0.58315547664322542</v>
      </c>
      <c r="G8" s="78">
        <f>IF(RES_hh_tes_in!G8=0,"",RES_hh_tes_in!G8/RES_hh_fec_in!G8)</f>
        <v>0.58854324951992143</v>
      </c>
      <c r="H8" s="78">
        <f>IF(RES_hh_tes_in!H8=0,"",RES_hh_tes_in!H8/RES_hh_fec_in!H8)</f>
        <v>0.59416654580987349</v>
      </c>
      <c r="I8" s="78">
        <f>IF(RES_hh_tes_in!I8=0,"",RES_hh_tes_in!I8/RES_hh_fec_in!I8)</f>
        <v>0.60009553125908088</v>
      </c>
      <c r="J8" s="78">
        <f>IF(RES_hh_tes_in!J8=0,"",RES_hh_tes_in!J8/RES_hh_fec_in!J8)</f>
        <v>0.60662128740091992</v>
      </c>
      <c r="K8" s="78">
        <f>IF(RES_hh_tes_in!K8=0,"",RES_hh_tes_in!K8/RES_hh_fec_in!K8)</f>
        <v>0.61398894091845735</v>
      </c>
      <c r="L8" s="78">
        <f>IF(RES_hh_tes_in!L8=0,"",RES_hh_tes_in!L8/RES_hh_fec_in!L8)</f>
        <v>0.62225975353070595</v>
      </c>
      <c r="M8" s="78">
        <f>IF(RES_hh_tes_in!M8=0,"",RES_hh_tes_in!M8/RES_hh_fec_in!M8)</f>
        <v>0.63756358512998246</v>
      </c>
      <c r="N8" s="78">
        <f>IF(RES_hh_tes_in!N8=0,"",RES_hh_tes_in!N8/RES_hh_fec_in!N8)</f>
        <v>0.66180804886004463</v>
      </c>
      <c r="O8" s="78">
        <f>IF(RES_hh_tes_in!O8=0,"",RES_hh_tes_in!O8/RES_hh_fec_in!O8)</f>
        <v>0.69626617205288277</v>
      </c>
      <c r="P8" s="78">
        <f>IF(RES_hh_tes_in!P8=0,"",RES_hh_tes_in!P8/RES_hh_fec_in!P8)</f>
        <v>0.73685977164006089</v>
      </c>
      <c r="Q8" s="78">
        <f>IF(RES_hh_tes_in!Q8=0,"",RES_hh_tes_in!Q8/RES_hh_fec_in!Q8)</f>
        <v>0.77110527091847769</v>
      </c>
      <c r="R8" s="78">
        <f>IF(RES_hh_tes_in!R8=0,"",RES_hh_tes_in!R8/RES_hh_fec_in!R8)</f>
        <v>0.78851532556765935</v>
      </c>
      <c r="S8" s="78">
        <f>IF(RES_hh_tes_in!S8=0,"",RES_hh_tes_in!S8/RES_hh_fec_in!S8)</f>
        <v>0.80185519653225057</v>
      </c>
      <c r="T8" s="78">
        <f>IF(RES_hh_tes_in!T8=0,"",RES_hh_tes_in!T8/RES_hh_fec_in!T8)</f>
        <v>0.81271370761208317</v>
      </c>
      <c r="U8" s="78">
        <f>IF(RES_hh_tes_in!U8=0,"",RES_hh_tes_in!U8/RES_hh_fec_in!U8)</f>
        <v>0.82218997664422278</v>
      </c>
      <c r="V8" s="78">
        <f>IF(RES_hh_tes_in!V8=0,"",RES_hh_tes_in!V8/RES_hh_fec_in!V8)</f>
        <v>0.8308298720274524</v>
      </c>
      <c r="W8" s="78">
        <f>IF(RES_hh_tes_in!W8=0,"",RES_hh_tes_in!W8/RES_hh_fec_in!W8)</f>
        <v>0.83734621302046475</v>
      </c>
      <c r="X8" s="78">
        <f>IF(RES_hh_tes_in!X8=0,"",RES_hh_tes_in!X8/RES_hh_fec_in!X8)</f>
        <v>0.84139078103849829</v>
      </c>
      <c r="Y8" s="78">
        <f>IF(RES_hh_tes_in!Y8=0,"",RES_hh_tes_in!Y8/RES_hh_fec_in!Y8)</f>
        <v>0.844246714626671</v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0.59209657567052065</v>
      </c>
      <c r="D9" s="78">
        <f>IF(RES_hh_tes_in!D9=0,"",RES_hh_tes_in!D9/RES_hh_fec_in!D9)</f>
        <v>0.60424496631591618</v>
      </c>
      <c r="E9" s="78">
        <f>IF(RES_hh_tes_in!E9=0,"",RES_hh_tes_in!E9/RES_hh_fec_in!E9)</f>
        <v>0.61650900821261279</v>
      </c>
      <c r="F9" s="78">
        <f>IF(RES_hh_tes_in!F9=0,"",RES_hh_tes_in!F9/RES_hh_fec_in!F9)</f>
        <v>0.6288767065158285</v>
      </c>
      <c r="G9" s="78">
        <f>IF(RES_hh_tes_in!G9=0,"",RES_hh_tes_in!G9/RES_hh_fec_in!G9)</f>
        <v>0.64133585861050868</v>
      </c>
      <c r="H9" s="78">
        <f>IF(RES_hh_tes_in!H9=0,"",RES_hh_tes_in!H9/RES_hh_fec_in!H9)</f>
        <v>0.65387209410420122</v>
      </c>
      <c r="I9" s="78">
        <f>IF(RES_hh_tes_in!I9=0,"",RES_hh_tes_in!I9/RES_hh_fec_in!I9)</f>
        <v>0.66646645684817496</v>
      </c>
      <c r="J9" s="78">
        <f>IF(RES_hh_tes_in!J9=0,"",RES_hh_tes_in!J9/RES_hh_fec_in!J9)</f>
        <v>0.67907799908507527</v>
      </c>
      <c r="K9" s="78">
        <f>IF(RES_hh_tes_in!K9=0,"",RES_hh_tes_in!K9/RES_hh_fec_in!K9)</f>
        <v>0.69165257574871009</v>
      </c>
      <c r="L9" s="78">
        <f>IF(RES_hh_tes_in!L9=0,"",RES_hh_tes_in!L9/RES_hh_fec_in!L9)</f>
        <v>0.70414213018871297</v>
      </c>
      <c r="M9" s="78">
        <f>IF(RES_hh_tes_in!M9=0,"",RES_hh_tes_in!M9/RES_hh_fec_in!M9)</f>
        <v>0.71561481327454035</v>
      </c>
      <c r="N9" s="78">
        <f>IF(RES_hh_tes_in!N9=0,"",RES_hh_tes_in!N9/RES_hh_fec_in!N9)</f>
        <v>0.72556073505808294</v>
      </c>
      <c r="O9" s="78">
        <f>IF(RES_hh_tes_in!O9=0,"",RES_hh_tes_in!O9/RES_hh_fec_in!O9)</f>
        <v>0.73368540622122858</v>
      </c>
      <c r="P9" s="78">
        <f>IF(RES_hh_tes_in!P9=0,"",RES_hh_tes_in!P9/RES_hh_fec_in!P9)</f>
        <v>0.74069266787397026</v>
      </c>
      <c r="Q9" s="78">
        <f>IF(RES_hh_tes_in!Q9=0,"",RES_hh_tes_in!Q9/RES_hh_fec_in!Q9)</f>
        <v>0.74905364113387707</v>
      </c>
      <c r="R9" s="78">
        <f>IF(RES_hh_tes_in!R9=0,"",RES_hh_tes_in!R9/RES_hh_fec_in!R9)</f>
        <v>0.7615772977787183</v>
      </c>
      <c r="S9" s="78">
        <f>IF(RES_hh_tes_in!S9=0,"",RES_hh_tes_in!S9/RES_hh_fec_in!S9)</f>
        <v>0.77567252373082052</v>
      </c>
      <c r="T9" s="78">
        <f>IF(RES_hh_tes_in!T9=0,"",RES_hh_tes_in!T9/RES_hh_fec_in!T9)</f>
        <v>0.78989010262217507</v>
      </c>
      <c r="U9" s="78" t="str">
        <f>IF(RES_hh_tes_in!U9=0,"",RES_hh_tes_in!U9/RES_hh_fec_in!U9)</f>
        <v/>
      </c>
      <c r="V9" s="78">
        <f>IF(RES_hh_tes_in!V9=0,"",RES_hh_tes_in!V9/RES_hh_fec_in!V9)</f>
        <v>0.81404022802456732</v>
      </c>
      <c r="W9" s="78">
        <f>IF(RES_hh_tes_in!W9=0,"",RES_hh_tes_in!W9/RES_hh_fec_in!W9)</f>
        <v>0.82289019227044169</v>
      </c>
      <c r="X9" s="78">
        <f>IF(RES_hh_tes_in!X9=0,"",RES_hh_tes_in!X9/RES_hh_fec_in!X9)</f>
        <v>0.82961610698393107</v>
      </c>
      <c r="Y9" s="78">
        <f>IF(RES_hh_tes_in!Y9=0,"",RES_hh_tes_in!Y9/RES_hh_fec_in!Y9)</f>
        <v>0.83595463255069935</v>
      </c>
      <c r="DA9" s="89" t="s">
        <v>727</v>
      </c>
    </row>
    <row r="10" spans="1:105" ht="12" customHeight="1" x14ac:dyDescent="0.25">
      <c r="A10" s="28" t="s">
        <v>197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X10" s="78" t="str">
        <f>IF(RES_hh_tes_in!X10=0,"",RES_hh_tes_in!X10/RES_hh_fec_in!X10)</f>
        <v/>
      </c>
      <c r="Y10" s="78" t="str">
        <f>IF(RES_hh_tes_in!Y10=0,"",RES_hh_tes_in!Y10/RES_hh_fec_in!Y10)</f>
        <v/>
      </c>
      <c r="DA10" s="89" t="s">
        <v>728</v>
      </c>
    </row>
    <row r="11" spans="1:105" ht="12" customHeight="1" x14ac:dyDescent="0.25">
      <c r="A11" s="28" t="s">
        <v>198</v>
      </c>
      <c r="B11" s="78"/>
      <c r="C11" s="78" t="str">
        <f>IF(RES_hh_tes_in!C11=0,"",RES_hh_tes_in!C11/RES_hh_fec_in!C11)</f>
        <v/>
      </c>
      <c r="D11" s="78" t="str">
        <f>IF(RES_hh_tes_in!D11=0,"",RES_hh_tes_in!D11/RES_hh_fec_in!D11)</f>
        <v/>
      </c>
      <c r="E11" s="78" t="str">
        <f>IF(RES_hh_tes_in!E11=0,"",RES_hh_tes_in!E11/RES_hh_fec_in!E11)</f>
        <v/>
      </c>
      <c r="F11" s="78" t="str">
        <f>IF(RES_hh_tes_in!F11=0,"",RES_hh_tes_in!F11/RES_hh_fec_in!F11)</f>
        <v/>
      </c>
      <c r="G11" s="78" t="str">
        <f>IF(RES_hh_tes_in!G11=0,"",RES_hh_tes_in!G11/RES_hh_fec_in!G11)</f>
        <v/>
      </c>
      <c r="H11" s="78" t="str">
        <f>IF(RES_hh_tes_in!H11=0,"",RES_hh_tes_in!H11/RES_hh_fec_in!H11)</f>
        <v/>
      </c>
      <c r="I11" s="78" t="str">
        <f>IF(RES_hh_tes_in!I11=0,"",RES_hh_tes_in!I11/RES_hh_fec_in!I11)</f>
        <v/>
      </c>
      <c r="J11" s="78" t="str">
        <f>IF(RES_hh_tes_in!J11=0,"",RES_hh_tes_in!J11/RES_hh_fec_in!J11)</f>
        <v/>
      </c>
      <c r="K11" s="78" t="str">
        <f>IF(RES_hh_tes_in!K11=0,"",RES_hh_tes_in!K11/RES_hh_fec_in!K11)</f>
        <v/>
      </c>
      <c r="L11" s="78" t="str">
        <f>IF(RES_hh_tes_in!L11=0,"",RES_hh_tes_in!L11/RES_hh_fec_in!L11)</f>
        <v/>
      </c>
      <c r="M11" s="78" t="str">
        <f>IF(RES_hh_tes_in!M11=0,"",RES_hh_tes_in!M11/RES_hh_fec_in!M11)</f>
        <v/>
      </c>
      <c r="N11" s="78" t="str">
        <f>IF(RES_hh_tes_in!N11=0,"",RES_hh_tes_in!N11/RES_hh_fec_in!N11)</f>
        <v/>
      </c>
      <c r="O11" s="78" t="str">
        <f>IF(RES_hh_tes_in!O11=0,"",RES_hh_tes_in!O11/RES_hh_fec_in!O11)</f>
        <v/>
      </c>
      <c r="P11" s="78" t="str">
        <f>IF(RES_hh_tes_in!P11=0,"",RES_hh_tes_in!P11/RES_hh_fec_in!P11)</f>
        <v/>
      </c>
      <c r="Q11" s="78" t="str">
        <f>IF(RES_hh_tes_in!Q11=0,"",RES_hh_tes_in!Q11/RES_hh_fec_in!Q11)</f>
        <v/>
      </c>
      <c r="R11" s="78" t="str">
        <f>IF(RES_hh_tes_in!R11=0,"",RES_hh_tes_in!R11/RES_hh_fec_in!R11)</f>
        <v/>
      </c>
      <c r="S11" s="78" t="str">
        <f>IF(RES_hh_tes_in!S11=0,"",RES_hh_tes_in!S11/RES_hh_fec_in!S11)</f>
        <v/>
      </c>
      <c r="T11" s="78" t="str">
        <f>IF(RES_hh_tes_in!T11=0,"",RES_hh_tes_in!T11/RES_hh_fec_in!T11)</f>
        <v/>
      </c>
      <c r="U11" s="78" t="str">
        <f>IF(RES_hh_tes_in!U11=0,"",RES_hh_tes_in!U11/RES_hh_fec_in!U11)</f>
        <v/>
      </c>
      <c r="V11" s="78" t="str">
        <f>IF(RES_hh_tes_in!V11=0,"",RES_hh_tes_in!V11/RES_hh_fec_in!V11)</f>
        <v/>
      </c>
      <c r="W11" s="78" t="str">
        <f>IF(RES_hh_tes_in!W11=0,"",RES_hh_tes_in!W11/RES_hh_fec_in!W11)</f>
        <v/>
      </c>
      <c r="X11" s="78" t="str">
        <f>IF(RES_hh_tes_in!X11=0,"",RES_hh_tes_in!X11/RES_hh_fec_in!X11)</f>
        <v/>
      </c>
      <c r="Y11" s="78" t="str">
        <f>IF(RES_hh_tes_in!Y11=0,"",RES_hh_tes_in!Y11/RES_hh_fec_in!Y11)</f>
        <v/>
      </c>
      <c r="DA11" s="89" t="s">
        <v>729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1.7132375468712875</v>
      </c>
      <c r="D12" s="78">
        <f>IF(RES_hh_tes_in!D12=0,"",RES_hh_tes_in!D12/RES_hh_fec_in!D12)</f>
        <v>1.7919229132225667</v>
      </c>
      <c r="E12" s="78">
        <f>IF(RES_hh_tes_in!E12=0,"",RES_hh_tes_in!E12/RES_hh_fec_in!E12)</f>
        <v>1.8719330514026675</v>
      </c>
      <c r="F12" s="78">
        <f>IF(RES_hh_tes_in!F12=0,"",RES_hh_tes_in!F12/RES_hh_fec_in!F12)</f>
        <v>1.9524966043860517</v>
      </c>
      <c r="G12" s="78">
        <f>IF(RES_hh_tes_in!G12=0,"",RES_hh_tes_in!G12/RES_hh_fec_in!G12)</f>
        <v>2.0343163771712498</v>
      </c>
      <c r="H12" s="78">
        <f>IF(RES_hh_tes_in!H12=0,"",RES_hh_tes_in!H12/RES_hh_fec_in!H12)</f>
        <v>2.1173078232872977</v>
      </c>
      <c r="I12" s="78">
        <f>IF(RES_hh_tes_in!I12=0,"",RES_hh_tes_in!I12/RES_hh_fec_in!I12)</f>
        <v>2.2016456510606308</v>
      </c>
      <c r="J12" s="78">
        <f>IF(RES_hh_tes_in!J12=0,"",RES_hh_tes_in!J12/RES_hh_fec_in!J12)</f>
        <v>2.2880421721853343</v>
      </c>
      <c r="K12" s="78">
        <f>IF(RES_hh_tes_in!K12=0,"",RES_hh_tes_in!K12/RES_hh_fec_in!K12)</f>
        <v>2.3771052417873926</v>
      </c>
      <c r="L12" s="78">
        <f>IF(RES_hh_tes_in!L12=0,"",RES_hh_tes_in!L12/RES_hh_fec_in!L12)</f>
        <v>2.4690014965379725</v>
      </c>
      <c r="M12" s="78">
        <f>IF(RES_hh_tes_in!M12=0,"",RES_hh_tes_in!M12/RES_hh_fec_in!M12)</f>
        <v>2.5813715959461083</v>
      </c>
      <c r="N12" s="78">
        <f>IF(RES_hh_tes_in!N12=0,"",RES_hh_tes_in!N12/RES_hh_fec_in!N12)</f>
        <v>2.720298732904233</v>
      </c>
      <c r="O12" s="78">
        <f>IF(RES_hh_tes_in!O12=0,"",RES_hh_tes_in!O12/RES_hh_fec_in!O12)</f>
        <v>2.8878728114394492</v>
      </c>
      <c r="P12" s="78">
        <f>IF(RES_hh_tes_in!P12=0,"",RES_hh_tes_in!P12/RES_hh_fec_in!P12)</f>
        <v>3.0671970770199355</v>
      </c>
      <c r="Q12" s="78">
        <f>IF(RES_hh_tes_in!Q12=0,"",RES_hh_tes_in!Q12/RES_hh_fec_in!Q12)</f>
        <v>3.2066518241723179</v>
      </c>
      <c r="R12" s="78">
        <f>IF(RES_hh_tes_in!R12=0,"",RES_hh_tes_in!R12/RES_hh_fec_in!R12)</f>
        <v>3.207415893117521</v>
      </c>
      <c r="S12" s="78">
        <f>IF(RES_hh_tes_in!S12=0,"",RES_hh_tes_in!S12/RES_hh_fec_in!S12)</f>
        <v>3.2075007896669878</v>
      </c>
      <c r="T12" s="78">
        <f>IF(RES_hh_tes_in!T12=0,"",RES_hh_tes_in!T12/RES_hh_fec_in!T12)</f>
        <v>3.2075951191663954</v>
      </c>
      <c r="U12" s="78">
        <f>IF(RES_hh_tes_in!U12=0,"",RES_hh_tes_in!U12/RES_hh_fec_in!U12)</f>
        <v>3.2076999297212927</v>
      </c>
      <c r="V12" s="78">
        <f>IF(RES_hh_tes_in!V12=0,"",RES_hh_tes_in!V12/RES_hh_fec_in!V12)</f>
        <v>3.2171328796620648</v>
      </c>
      <c r="W12" s="78">
        <f>IF(RES_hh_tes_in!W12=0,"",RES_hh_tes_in!W12/RES_hh_fec_in!W12)</f>
        <v>3.2673765088395488</v>
      </c>
      <c r="X12" s="78">
        <f>IF(RES_hh_tes_in!X12=0,"",RES_hh_tes_in!X12/RES_hh_fec_in!X12)</f>
        <v>3.3346673778322926</v>
      </c>
      <c r="Y12" s="78">
        <f>IF(RES_hh_tes_in!Y12=0,"",RES_hh_tes_in!Y12/RES_hh_fec_in!Y12)</f>
        <v>3.4118865499656721</v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0.7526067134881731</v>
      </c>
      <c r="D13" s="79">
        <f>IF(RES_hh_tes_in!D13=0,"",RES_hh_tes_in!D13/RES_hh_fec_in!D13)</f>
        <v>0.7567376512629469</v>
      </c>
      <c r="E13" s="79">
        <f>IF(RES_hh_tes_in!E13=0,"",RES_hh_tes_in!E13/RES_hh_fec_in!E13)</f>
        <v>0.76085708303232891</v>
      </c>
      <c r="F13" s="79">
        <f>IF(RES_hh_tes_in!F13=0,"",RES_hh_tes_in!F13/RES_hh_fec_in!F13)</f>
        <v>0.764974544716292</v>
      </c>
      <c r="G13" s="79">
        <f>IF(RES_hh_tes_in!G13=0,"",RES_hh_tes_in!G13/RES_hh_fec_in!G13)</f>
        <v>0.76908141764656945</v>
      </c>
      <c r="H13" s="79" t="str">
        <f>IF(RES_hh_tes_in!H13=0,"",RES_hh_tes_in!H13/RES_hh_fec_in!H13)</f>
        <v/>
      </c>
      <c r="I13" s="79">
        <f>IF(RES_hh_tes_in!I13=0,"",RES_hh_tes_in!I13/RES_hh_fec_in!I13)</f>
        <v>0.77726457128742554</v>
      </c>
      <c r="J13" s="79">
        <f>IF(RES_hh_tes_in!J13=0,"",RES_hh_tes_in!J13/RES_hh_fec_in!J13)</f>
        <v>0.78133013268738727</v>
      </c>
      <c r="K13" s="79">
        <f>IF(RES_hh_tes_in!K13=0,"",RES_hh_tes_in!K13/RES_hh_fec_in!K13)</f>
        <v>0.78536819162460547</v>
      </c>
      <c r="L13" s="79">
        <f>IF(RES_hh_tes_in!L13=0,"",RES_hh_tes_in!L13/RES_hh_fec_in!L13)</f>
        <v>0.78937690608286282</v>
      </c>
      <c r="M13" s="79">
        <f>IF(RES_hh_tes_in!M13=0,"",RES_hh_tes_in!M13/RES_hh_fec_in!M13)</f>
        <v>0.79261875919168134</v>
      </c>
      <c r="N13" s="79">
        <f>IF(RES_hh_tes_in!N13=0,"",RES_hh_tes_in!N13/RES_hh_fec_in!N13)</f>
        <v>0.79482728278695269</v>
      </c>
      <c r="O13" s="79">
        <f>IF(RES_hh_tes_in!O13=0,"",RES_hh_tes_in!O13/RES_hh_fec_in!O13)</f>
        <v>0.79635486534411859</v>
      </c>
      <c r="P13" s="79">
        <f>IF(RES_hh_tes_in!P13=0,"",RES_hh_tes_in!P13/RES_hh_fec_in!P13)</f>
        <v>0.79874720409863431</v>
      </c>
      <c r="Q13" s="79">
        <f>IF(RES_hh_tes_in!Q13=0,"",RES_hh_tes_in!Q13/RES_hh_fec_in!Q13)</f>
        <v>0.80620289256782129</v>
      </c>
      <c r="R13" s="79" t="str">
        <f>IF(RES_hh_tes_in!R13=0,"",RES_hh_tes_in!R13/RES_hh_fec_in!R13)</f>
        <v/>
      </c>
      <c r="S13" s="79" t="str">
        <f>IF(RES_hh_tes_in!S13=0,"",RES_hh_tes_in!S13/RES_hh_fec_in!S13)</f>
        <v/>
      </c>
      <c r="T13" s="79">
        <f>IF(RES_hh_tes_in!T13=0,"",RES_hh_tes_in!T13/RES_hh_fec_in!T13)</f>
        <v>0.87354454805129622</v>
      </c>
      <c r="U13" s="79">
        <f>IF(RES_hh_tes_in!U13=0,"",RES_hh_tes_in!U13/RES_hh_fec_in!U13)</f>
        <v>0.89952664073758148</v>
      </c>
      <c r="V13" s="79">
        <f>IF(RES_hh_tes_in!V13=0,"",RES_hh_tes_in!V13/RES_hh_fec_in!V13)</f>
        <v>0.92192989652057977</v>
      </c>
      <c r="W13" s="79">
        <f>IF(RES_hh_tes_in!W13=0,"",RES_hh_tes_in!W13/RES_hh_fec_in!W13)</f>
        <v>0.94012021136427415</v>
      </c>
      <c r="X13" s="79">
        <f>IF(RES_hh_tes_in!X13=0,"",RES_hh_tes_in!X13/RES_hh_fec_in!X13)</f>
        <v>0.94912778907283202</v>
      </c>
      <c r="Y13" s="79">
        <f>IF(RES_hh_tes_in!Y13=0,"",RES_hh_tes_in!Y13/RES_hh_fec_in!Y13)</f>
        <v>0.95762398634641732</v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2.4308114354209898</v>
      </c>
      <c r="D15" s="70">
        <f>IF(RES_hh_tes_in!D15=0,"",RES_hh_tes_in!D15/RES_hh_fec_in!D15)</f>
        <v>2.5375370643969375</v>
      </c>
      <c r="E15" s="70">
        <f>IF(RES_hh_tes_in!E15=0,"",RES_hh_tes_in!E15/RES_hh_fec_in!E15)</f>
        <v>2.6458627157739874</v>
      </c>
      <c r="F15" s="70">
        <f>IF(RES_hh_tes_in!F15=0,"",RES_hh_tes_in!F15/RES_hh_fec_in!F15)</f>
        <v>2.7550583909999209</v>
      </c>
      <c r="G15" s="70">
        <f>IF(RES_hh_tes_in!G15=0,"",RES_hh_tes_in!G15/RES_hh_fec_in!G15)</f>
        <v>2.8657566960708594</v>
      </c>
      <c r="H15" s="70">
        <f>IF(RES_hh_tes_in!H15=0,"",RES_hh_tes_in!H15/RES_hh_fec_in!H15)</f>
        <v>2.9778582096071671</v>
      </c>
      <c r="I15" s="70">
        <f>IF(RES_hh_tes_in!I15=0,"",RES_hh_tes_in!I15/RES_hh_fec_in!I15)</f>
        <v>3.0914955378498008</v>
      </c>
      <c r="J15" s="70">
        <f>IF(RES_hh_tes_in!J15=0,"",RES_hh_tes_in!J15/RES_hh_fec_in!J15)</f>
        <v>3.2072630120010266</v>
      </c>
      <c r="K15" s="70">
        <f>IF(RES_hh_tes_in!K15=0,"",RES_hh_tes_in!K15/RES_hh_fec_in!K15)</f>
        <v>3.3256313919282632</v>
      </c>
      <c r="L15" s="70">
        <f>IF(RES_hh_tes_in!L15=0,"",RES_hh_tes_in!L15/RES_hh_fec_in!L15)</f>
        <v>3.4466631054565391</v>
      </c>
      <c r="M15" s="70">
        <f>IF(RES_hh_tes_in!M15=0,"",RES_hh_tes_in!M15/RES_hh_fec_in!M15)</f>
        <v>3.5853565279310167</v>
      </c>
      <c r="N15" s="70">
        <f>IF(RES_hh_tes_in!N15=0,"",RES_hh_tes_in!N15/RES_hh_fec_in!N15)</f>
        <v>3.7461639884145534</v>
      </c>
      <c r="O15" s="70">
        <f>IF(RES_hh_tes_in!O15=0,"",RES_hh_tes_in!O15/RES_hh_fec_in!O15)</f>
        <v>3.9287986223025424</v>
      </c>
      <c r="P15" s="70">
        <f>IF(RES_hh_tes_in!P15=0,"",RES_hh_tes_in!P15/RES_hh_fec_in!P15)</f>
        <v>4.1154864264458171</v>
      </c>
      <c r="Q15" s="70">
        <f>IF(RES_hh_tes_in!Q15=0,"",RES_hh_tes_in!Q15/RES_hh_fec_in!Q15)</f>
        <v>4.2587664537914653</v>
      </c>
      <c r="R15" s="70">
        <f>IF(RES_hh_tes_in!R15=0,"",RES_hh_tes_in!R15/RES_hh_fec_in!R15)</f>
        <v>4.2898121005973122</v>
      </c>
      <c r="S15" s="70">
        <f>IF(RES_hh_tes_in!S15=0,"",RES_hh_tes_in!S15/RES_hh_fec_in!S15)</f>
        <v>4.2932616169090716</v>
      </c>
      <c r="T15" s="70">
        <f>IF(RES_hh_tes_in!T15=0,"",RES_hh_tes_in!T15/RES_hh_fec_in!T15)</f>
        <v>4.2970944128110284</v>
      </c>
      <c r="U15" s="70">
        <f>IF(RES_hh_tes_in!U15=0,"",RES_hh_tes_in!U15/RES_hh_fec_in!U15)</f>
        <v>4.3013530749243136</v>
      </c>
      <c r="V15" s="70">
        <f>IF(RES_hh_tes_in!V15=0,"",RES_hh_tes_in!V15/RES_hh_fec_in!V15)</f>
        <v>4.3135223572825199</v>
      </c>
      <c r="W15" s="70">
        <f>IF(RES_hh_tes_in!W15=0,"",RES_hh_tes_in!W15/RES_hh_fec_in!W15)</f>
        <v>4.3534643017679455</v>
      </c>
      <c r="X15" s="70">
        <f>IF(RES_hh_tes_in!X15=0,"",RES_hh_tes_in!X15/RES_hh_fec_in!X15)</f>
        <v>4.4007794982793058</v>
      </c>
      <c r="Y15" s="70">
        <f>IF(RES_hh_tes_in!Y15=0,"",RES_hh_tes_in!Y15/RES_hh_fec_in!Y15)</f>
        <v>4.4541121353176383</v>
      </c>
      <c r="DA15" s="88" t="s">
        <v>733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2.4308114354209898</v>
      </c>
      <c r="D16" s="78">
        <f>IF(RES_hh_tes_in!D16=0,"",RES_hh_tes_in!D16/RES_hh_fec_in!D16)</f>
        <v>2.5375370643969375</v>
      </c>
      <c r="E16" s="78">
        <f>IF(RES_hh_tes_in!E16=0,"",RES_hh_tes_in!E16/RES_hh_fec_in!E16)</f>
        <v>2.6458627157739874</v>
      </c>
      <c r="F16" s="78">
        <f>IF(RES_hh_tes_in!F16=0,"",RES_hh_tes_in!F16/RES_hh_fec_in!F16)</f>
        <v>2.7550583909999209</v>
      </c>
      <c r="G16" s="78">
        <f>IF(RES_hh_tes_in!G16=0,"",RES_hh_tes_in!G16/RES_hh_fec_in!G16)</f>
        <v>2.8657566960708594</v>
      </c>
      <c r="H16" s="78">
        <f>IF(RES_hh_tes_in!H16=0,"",RES_hh_tes_in!H16/RES_hh_fec_in!H16)</f>
        <v>2.9778582096071671</v>
      </c>
      <c r="I16" s="78">
        <f>IF(RES_hh_tes_in!I16=0,"",RES_hh_tes_in!I16/RES_hh_fec_in!I16)</f>
        <v>3.0914955378498008</v>
      </c>
      <c r="J16" s="78">
        <f>IF(RES_hh_tes_in!J16=0,"",RES_hh_tes_in!J16/RES_hh_fec_in!J16)</f>
        <v>3.2072630120010266</v>
      </c>
      <c r="K16" s="78">
        <f>IF(RES_hh_tes_in!K16=0,"",RES_hh_tes_in!K16/RES_hh_fec_in!K16)</f>
        <v>3.3256313919282632</v>
      </c>
      <c r="L16" s="78">
        <f>IF(RES_hh_tes_in!L16=0,"",RES_hh_tes_in!L16/RES_hh_fec_in!L16)</f>
        <v>3.4466631054565391</v>
      </c>
      <c r="M16" s="78">
        <f>IF(RES_hh_tes_in!M16=0,"",RES_hh_tes_in!M16/RES_hh_fec_in!M16)</f>
        <v>3.5853565279310167</v>
      </c>
      <c r="N16" s="78">
        <f>IF(RES_hh_tes_in!N16=0,"",RES_hh_tes_in!N16/RES_hh_fec_in!N16)</f>
        <v>3.7461639884145534</v>
      </c>
      <c r="O16" s="78">
        <f>IF(RES_hh_tes_in!O16=0,"",RES_hh_tes_in!O16/RES_hh_fec_in!O16)</f>
        <v>3.9287986223025424</v>
      </c>
      <c r="P16" s="78">
        <f>IF(RES_hh_tes_in!P16=0,"",RES_hh_tes_in!P16/RES_hh_fec_in!P16)</f>
        <v>4.1154864264458171</v>
      </c>
      <c r="Q16" s="78">
        <f>IF(RES_hh_tes_in!Q16=0,"",RES_hh_tes_in!Q16/RES_hh_fec_in!Q16)</f>
        <v>4.2587664537914653</v>
      </c>
      <c r="R16" s="78">
        <f>IF(RES_hh_tes_in!R16=0,"",RES_hh_tes_in!R16/RES_hh_fec_in!R16)</f>
        <v>4.2898121005973122</v>
      </c>
      <c r="S16" s="78">
        <f>IF(RES_hh_tes_in!S16=0,"",RES_hh_tes_in!S16/RES_hh_fec_in!S16)</f>
        <v>4.2932616169090716</v>
      </c>
      <c r="T16" s="78">
        <f>IF(RES_hh_tes_in!T16=0,"",RES_hh_tes_in!T16/RES_hh_fec_in!T16)</f>
        <v>4.2970944128110284</v>
      </c>
      <c r="U16" s="78">
        <f>IF(RES_hh_tes_in!U16=0,"",RES_hh_tes_in!U16/RES_hh_fec_in!U16)</f>
        <v>4.3013530749243136</v>
      </c>
      <c r="V16" s="78">
        <f>IF(RES_hh_tes_in!V16=0,"",RES_hh_tes_in!V16/RES_hh_fec_in!V16)</f>
        <v>4.3135223572825199</v>
      </c>
      <c r="W16" s="78">
        <f>IF(RES_hh_tes_in!W16=0,"",RES_hh_tes_in!W16/RES_hh_fec_in!W16)</f>
        <v>4.3534643017679455</v>
      </c>
      <c r="X16" s="78">
        <f>IF(RES_hh_tes_in!X16=0,"",RES_hh_tes_in!X16/RES_hh_fec_in!X16)</f>
        <v>4.4007794982793058</v>
      </c>
      <c r="Y16" s="78">
        <f>IF(RES_hh_tes_in!Y16=0,"",RES_hh_tes_in!Y16/RES_hh_fec_in!Y16)</f>
        <v>4.4541121353176383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0.63656446572950753</v>
      </c>
      <c r="D17" s="70">
        <f>IF(RES_hh_tes_in!D17=0,"",RES_hh_tes_in!D17/RES_hh_fec_in!D17)</f>
        <v>0.63365122584046085</v>
      </c>
      <c r="E17" s="70">
        <f>IF(RES_hh_tes_in!E17=0,"",RES_hh_tes_in!E17/RES_hh_fec_in!E17)</f>
        <v>0.63787165587280559</v>
      </c>
      <c r="F17" s="70">
        <f>IF(RES_hh_tes_in!F17=0,"",RES_hh_tes_in!F17/RES_hh_fec_in!F17)</f>
        <v>0.64361524581082374</v>
      </c>
      <c r="G17" s="70">
        <f>IF(RES_hh_tes_in!G17=0,"",RES_hh_tes_in!G17/RES_hh_fec_in!G17)</f>
        <v>0.64508335721067778</v>
      </c>
      <c r="H17" s="70">
        <f>IF(RES_hh_tes_in!H17=0,"",RES_hh_tes_in!H17/RES_hh_fec_in!H17)</f>
        <v>0.64900808439622648</v>
      </c>
      <c r="I17" s="70">
        <f>IF(RES_hh_tes_in!I17=0,"",RES_hh_tes_in!I17/RES_hh_fec_in!I17)</f>
        <v>0.63414308421887444</v>
      </c>
      <c r="J17" s="70">
        <f>IF(RES_hh_tes_in!J17=0,"",RES_hh_tes_in!J17/RES_hh_fec_in!J17)</f>
        <v>0.64707072181116387</v>
      </c>
      <c r="K17" s="70">
        <f>IF(RES_hh_tes_in!K17=0,"",RES_hh_tes_in!K17/RES_hh_fec_in!K17)</f>
        <v>0.68215451821059447</v>
      </c>
      <c r="L17" s="70">
        <f>IF(RES_hh_tes_in!L17=0,"",RES_hh_tes_in!L17/RES_hh_fec_in!L17)</f>
        <v>0.6973259277265188</v>
      </c>
      <c r="M17" s="70">
        <f>IF(RES_hh_tes_in!M17=0,"",RES_hh_tes_in!M17/RES_hh_fec_in!M17)</f>
        <v>0.69997192617352766</v>
      </c>
      <c r="N17" s="70">
        <f>IF(RES_hh_tes_in!N17=0,"",RES_hh_tes_in!N17/RES_hh_fec_in!N17)</f>
        <v>0.72323770837068124</v>
      </c>
      <c r="O17" s="70">
        <f>IF(RES_hh_tes_in!O17=0,"",RES_hh_tes_in!O17/RES_hh_fec_in!O17)</f>
        <v>0.74368018602592267</v>
      </c>
      <c r="P17" s="70">
        <f>IF(RES_hh_tes_in!P17=0,"",RES_hh_tes_in!P17/RES_hh_fec_in!P17)</f>
        <v>0.76899838597321812</v>
      </c>
      <c r="Q17" s="70">
        <f>IF(RES_hh_tes_in!Q17=0,"",RES_hh_tes_in!Q17/RES_hh_fec_in!Q17)</f>
        <v>0.80180177922627416</v>
      </c>
      <c r="R17" s="70">
        <f>IF(RES_hh_tes_in!R17=0,"",RES_hh_tes_in!R17/RES_hh_fec_in!R17)</f>
        <v>0.81060119248592644</v>
      </c>
      <c r="S17" s="70">
        <f>IF(RES_hh_tes_in!S17=0,"",RES_hh_tes_in!S17/RES_hh_fec_in!S17)</f>
        <v>0.83582862632131849</v>
      </c>
      <c r="T17" s="70">
        <f>IF(RES_hh_tes_in!T17=0,"",RES_hh_tes_in!T17/RES_hh_fec_in!T17)</f>
        <v>0.84071950866957623</v>
      </c>
      <c r="U17" s="70">
        <f>IF(RES_hh_tes_in!U17=0,"",RES_hh_tes_in!U17/RES_hh_fec_in!U17)</f>
        <v>0.84654162808391131</v>
      </c>
      <c r="V17" s="70">
        <f>IF(RES_hh_tes_in!V17=0,"",RES_hh_tes_in!V17/RES_hh_fec_in!V17)</f>
        <v>0.85908284663182544</v>
      </c>
      <c r="W17" s="70">
        <f>IF(RES_hh_tes_in!W17=0,"",RES_hh_tes_in!W17/RES_hh_fec_in!W17)</f>
        <v>0.83199939730028416</v>
      </c>
      <c r="X17" s="70">
        <f>IF(RES_hh_tes_in!X17=0,"",RES_hh_tes_in!X17/RES_hh_fec_in!X17)</f>
        <v>0.8385762989477733</v>
      </c>
      <c r="Y17" s="70">
        <f>IF(RES_hh_tes_in!Y17=0,"",RES_hh_tes_in!Y17/RES_hh_fec_in!Y17)</f>
        <v>0.86465347621242916</v>
      </c>
      <c r="DA17" s="88" t="s">
        <v>735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X18" s="78" t="str">
        <f>IF(RES_hh_tes_in!X18=0,"",RES_hh_tes_in!X18/RES_hh_fec_in!X18)</f>
        <v/>
      </c>
      <c r="Y18" s="78" t="str">
        <f>IF(RES_hh_tes_in!Y18=0,"",RES_hh_tes_in!Y18/RES_hh_fec_in!Y18)</f>
        <v/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0.62430160479552754</v>
      </c>
      <c r="D19" s="78">
        <f>IF(RES_hh_tes_in!D19=0,"",RES_hh_tes_in!D19/RES_hh_fec_in!D19)</f>
        <v>0.62695863849366362</v>
      </c>
      <c r="E19" s="78">
        <f>IF(RES_hh_tes_in!E19=0,"",RES_hh_tes_in!E19/RES_hh_fec_in!E19)</f>
        <v>0.62998501163605058</v>
      </c>
      <c r="F19" s="78">
        <f>IF(RES_hh_tes_in!F19=0,"",RES_hh_tes_in!F19/RES_hh_fec_in!F19)</f>
        <v>0.63306174924810832</v>
      </c>
      <c r="G19" s="78">
        <f>IF(RES_hh_tes_in!G19=0,"",RES_hh_tes_in!G19/RES_hh_fec_in!G19)</f>
        <v>0.63647862676412803</v>
      </c>
      <c r="H19" s="78">
        <f>IF(RES_hh_tes_in!H19=0,"",RES_hh_tes_in!H19/RES_hh_fec_in!H19)</f>
        <v>0.64020017936000018</v>
      </c>
      <c r="I19" s="78">
        <f>IF(RES_hh_tes_in!I19=0,"",RES_hh_tes_in!I19/RES_hh_fec_in!I19)</f>
        <v>0.64429780771120171</v>
      </c>
      <c r="J19" s="78">
        <f>IF(RES_hh_tes_in!J19=0,"",RES_hh_tes_in!J19/RES_hh_fec_in!J19)</f>
        <v>0.64906401518298995</v>
      </c>
      <c r="K19" s="78">
        <f>IF(RES_hh_tes_in!K19=0,"",RES_hh_tes_in!K19/RES_hh_fec_in!K19)</f>
        <v>0.654747506573369</v>
      </c>
      <c r="L19" s="78">
        <f>IF(RES_hh_tes_in!L19=0,"",RES_hh_tes_in!L19/RES_hh_fec_in!L19)</f>
        <v>0.66141482061218471</v>
      </c>
      <c r="M19" s="78">
        <f>IF(RES_hh_tes_in!M19=0,"",RES_hh_tes_in!M19/RES_hh_fec_in!M19)</f>
        <v>0.67500656304372186</v>
      </c>
      <c r="N19" s="78" t="str">
        <f>IF(RES_hh_tes_in!N19=0,"",RES_hh_tes_in!N19/RES_hh_fec_in!N19)</f>
        <v/>
      </c>
      <c r="O19" s="78" t="str">
        <f>IF(RES_hh_tes_in!O19=0,"",RES_hh_tes_in!O19/RES_hh_fec_in!O19)</f>
        <v/>
      </c>
      <c r="P19" s="78" t="str">
        <f>IF(RES_hh_tes_in!P19=0,"",RES_hh_tes_in!P19/RES_hh_fec_in!P19)</f>
        <v/>
      </c>
      <c r="Q19" s="78" t="str">
        <f>IF(RES_hh_tes_in!Q19=0,"",RES_hh_tes_in!Q19/RES_hh_fec_in!Q19)</f>
        <v/>
      </c>
      <c r="R19" s="78" t="str">
        <f>IF(RES_hh_tes_in!R19=0,"",RES_hh_tes_in!R19/RES_hh_fec_in!R19)</f>
        <v/>
      </c>
      <c r="S19" s="78" t="str">
        <f>IF(RES_hh_tes_in!S19=0,"",RES_hh_tes_in!S19/RES_hh_fec_in!S19)</f>
        <v/>
      </c>
      <c r="T19" s="78" t="str">
        <f>IF(RES_hh_tes_in!T19=0,"",RES_hh_tes_in!T19/RES_hh_fec_in!T19)</f>
        <v/>
      </c>
      <c r="U19" s="78" t="str">
        <f>IF(RES_hh_tes_in!U19=0,"",RES_hh_tes_in!U19/RES_hh_fec_in!U19)</f>
        <v/>
      </c>
      <c r="V19" s="78" t="str">
        <f>IF(RES_hh_tes_in!V19=0,"",RES_hh_tes_in!V19/RES_hh_fec_in!V19)</f>
        <v/>
      </c>
      <c r="W19" s="78" t="str">
        <f>IF(RES_hh_tes_in!W19=0,"",RES_hh_tes_in!W19/RES_hh_fec_in!W19)</f>
        <v/>
      </c>
      <c r="X19" s="78" t="str">
        <f>IF(RES_hh_tes_in!X19=0,"",RES_hh_tes_in!X19/RES_hh_fec_in!X19)</f>
        <v/>
      </c>
      <c r="Y19" s="78" t="str">
        <f>IF(RES_hh_tes_in!Y19=0,"",RES_hh_tes_in!Y19/RES_hh_fec_in!Y19)</f>
        <v/>
      </c>
      <c r="DA19" s="89" t="s">
        <v>737</v>
      </c>
    </row>
    <row r="20" spans="1:105" ht="12" customHeight="1" x14ac:dyDescent="0.25">
      <c r="A20" s="28" t="s">
        <v>200</v>
      </c>
      <c r="B20" s="78"/>
      <c r="C20" s="78">
        <f>IF(RES_hh_tes_in!C20=0,"",RES_hh_tes_in!C20/RES_hh_fec_in!C20)</f>
        <v>0.56232071419884111</v>
      </c>
      <c r="D20" s="78">
        <f>IF(RES_hh_tes_in!D20=0,"",RES_hh_tes_in!D20/RES_hh_fec_in!D20)</f>
        <v>0.56441954018445573</v>
      </c>
      <c r="E20" s="78">
        <f>IF(RES_hh_tes_in!E20=0,"",RES_hh_tes_in!E20/RES_hh_fec_in!E20)</f>
        <v>0.56681011227161582</v>
      </c>
      <c r="F20" s="78">
        <f>IF(RES_hh_tes_in!F20=0,"",RES_hh_tes_in!F20/RES_hh_fec_in!F20)</f>
        <v>0.56924046791807759</v>
      </c>
      <c r="G20" s="78">
        <f>IF(RES_hh_tes_in!G20=0,"",RES_hh_tes_in!G20/RES_hh_fec_in!G20)</f>
        <v>0.57193950456383591</v>
      </c>
      <c r="H20" s="78">
        <f>IF(RES_hh_tes_in!H20=0,"",RES_hh_tes_in!H20/RES_hh_fec_in!H20)</f>
        <v>0.57487920807626336</v>
      </c>
      <c r="I20" s="78">
        <f>IF(RES_hh_tes_in!I20=0,"",RES_hh_tes_in!I20/RES_hh_fec_in!I20)</f>
        <v>0.57811597879126242</v>
      </c>
      <c r="J20" s="78">
        <f>IF(RES_hh_tes_in!J20=0,"",RES_hh_tes_in!J20/RES_hh_fec_in!J20)</f>
        <v>0.58188086897750169</v>
      </c>
      <c r="K20" s="78">
        <f>IF(RES_hh_tes_in!K20=0,"",RES_hh_tes_in!K20/RES_hh_fec_in!K20)</f>
        <v>0.58637033383732351</v>
      </c>
      <c r="L20" s="78">
        <f>IF(RES_hh_tes_in!L20=0,"",RES_hh_tes_in!L20/RES_hh_fec_in!L20)</f>
        <v>0.59163693319160948</v>
      </c>
      <c r="M20" s="78">
        <f>IF(RES_hh_tes_in!M20=0,"",RES_hh_tes_in!M20/RES_hh_fec_in!M20)</f>
        <v>0.60237322992171949</v>
      </c>
      <c r="N20" s="78">
        <f>IF(RES_hh_tes_in!N20=0,"",RES_hh_tes_in!N20/RES_hh_fec_in!N20)</f>
        <v>0.62007080908059875</v>
      </c>
      <c r="O20" s="78">
        <f>IF(RES_hh_tes_in!O20=0,"",RES_hh_tes_in!O20/RES_hh_fec_in!O20)</f>
        <v>0.6459436249033963</v>
      </c>
      <c r="P20" s="78">
        <f>IF(RES_hh_tes_in!P20=0,"",RES_hh_tes_in!P20/RES_hh_fec_in!P20)</f>
        <v>0.67731720517839566</v>
      </c>
      <c r="Q20" s="78">
        <f>IF(RES_hh_tes_in!Q20=0,"",RES_hh_tes_in!Q20/RES_hh_fec_in!Q20)</f>
        <v>0.70556477153227259</v>
      </c>
      <c r="R20" s="78">
        <f>IF(RES_hh_tes_in!R20=0,"",RES_hh_tes_in!R20/RES_hh_fec_in!R20)</f>
        <v>0.72389116924595365</v>
      </c>
      <c r="S20" s="78">
        <f>IF(RES_hh_tes_in!S20=0,"",RES_hh_tes_in!S20/RES_hh_fec_in!S20)</f>
        <v>0.7409547921160573</v>
      </c>
      <c r="T20" s="78">
        <f>IF(RES_hh_tes_in!T20=0,"",RES_hh_tes_in!T20/RES_hh_fec_in!T20)</f>
        <v>0.75625250607480921</v>
      </c>
      <c r="U20" s="78">
        <f>IF(RES_hh_tes_in!U20=0,"",RES_hh_tes_in!U20/RES_hh_fec_in!U20)</f>
        <v>0.76928117705448706</v>
      </c>
      <c r="V20" s="78">
        <f>IF(RES_hh_tes_in!V20=0,"",RES_hh_tes_in!V20/RES_hh_fec_in!V20)</f>
        <v>0.7795376709873475</v>
      </c>
      <c r="W20" s="78">
        <f>IF(RES_hh_tes_in!W20=0,"",RES_hh_tes_in!W20/RES_hh_fec_in!W20)</f>
        <v>0.78584185572908727</v>
      </c>
      <c r="X20" s="78">
        <f>IF(RES_hh_tes_in!X20=0,"",RES_hh_tes_in!X20/RES_hh_fec_in!X20)</f>
        <v>0.78926042757722226</v>
      </c>
      <c r="Y20" s="78">
        <f>IF(RES_hh_tes_in!Y20=0,"",RES_hh_tes_in!Y20/RES_hh_fec_in!Y20)</f>
        <v>0.79099150868969936</v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0.61757380682874841</v>
      </c>
      <c r="D21" s="78">
        <f>IF(RES_hh_tes_in!D21=0,"",RES_hh_tes_in!D21/RES_hh_fec_in!D21)</f>
        <v>0.62358792047922729</v>
      </c>
      <c r="E21" s="78">
        <f>IF(RES_hh_tes_in!E21=0,"",RES_hh_tes_in!E21/RES_hh_fec_in!E21)</f>
        <v>0.62987443807666454</v>
      </c>
      <c r="F21" s="78">
        <f>IF(RES_hh_tes_in!F21=0,"",RES_hh_tes_in!F21/RES_hh_fec_in!F21)</f>
        <v>0.63620938823326845</v>
      </c>
      <c r="G21" s="78">
        <f>IF(RES_hh_tes_in!G21=0,"",RES_hh_tes_in!G21/RES_hh_fec_in!G21)</f>
        <v>0.64279325889356087</v>
      </c>
      <c r="H21" s="78">
        <f>IF(RES_hh_tes_in!H21=0,"",RES_hh_tes_in!H21/RES_hh_fec_in!H21)</f>
        <v>0.64959943226198458</v>
      </c>
      <c r="I21" s="78">
        <f>IF(RES_hh_tes_in!I21=0,"",RES_hh_tes_in!I21/RES_hh_fec_in!I21)</f>
        <v>0.65667517830648925</v>
      </c>
      <c r="J21" s="78">
        <f>IF(RES_hh_tes_in!J21=0,"",RES_hh_tes_in!J21/RES_hh_fec_in!J21)</f>
        <v>0.66421896616475229</v>
      </c>
      <c r="K21" s="78">
        <f>IF(RES_hh_tes_in!K21=0,"",RES_hh_tes_in!K21/RES_hh_fec_in!K21)</f>
        <v>0.67239675218189243</v>
      </c>
      <c r="L21" s="78">
        <f>IF(RES_hh_tes_in!L21=0,"",RES_hh_tes_in!L21/RES_hh_fec_in!L21)</f>
        <v>0.68124796706124857</v>
      </c>
      <c r="M21" s="78">
        <f>IF(RES_hh_tes_in!M21=0,"",RES_hh_tes_in!M21/RES_hh_fec_in!M21)</f>
        <v>0.69490382378761384</v>
      </c>
      <c r="N21" s="78">
        <f>IF(RES_hh_tes_in!N21=0,"",RES_hh_tes_in!N21/RES_hh_fec_in!N21)</f>
        <v>0.71463989517129833</v>
      </c>
      <c r="O21" s="78">
        <f>IF(RES_hh_tes_in!O21=0,"",RES_hh_tes_in!O21/RES_hh_fec_in!O21)</f>
        <v>0.74136660805933019</v>
      </c>
      <c r="P21" s="78">
        <f>IF(RES_hh_tes_in!P21=0,"",RES_hh_tes_in!P21/RES_hh_fec_in!P21)</f>
        <v>0.77244267385610621</v>
      </c>
      <c r="Q21" s="78">
        <f>IF(RES_hh_tes_in!Q21=0,"",RES_hh_tes_in!Q21/RES_hh_fec_in!Q21)</f>
        <v>0.79965053394039332</v>
      </c>
      <c r="R21" s="78">
        <f>IF(RES_hh_tes_in!R21=0,"",RES_hh_tes_in!R21/RES_hh_fec_in!R21)</f>
        <v>0.81628196934941355</v>
      </c>
      <c r="S21" s="78">
        <f>IF(RES_hh_tes_in!S21=0,"",RES_hh_tes_in!S21/RES_hh_fec_in!S21)</f>
        <v>0.83044551688399182</v>
      </c>
      <c r="T21" s="78">
        <f>IF(RES_hh_tes_in!T21=0,"",RES_hh_tes_in!T21/RES_hh_fec_in!T21)</f>
        <v>0.84236349251366116</v>
      </c>
      <c r="U21" s="78">
        <f>IF(RES_hh_tes_in!U21=0,"",RES_hh_tes_in!U21/RES_hh_fec_in!U21)</f>
        <v>0.85224760189894333</v>
      </c>
      <c r="V21" s="78">
        <f>IF(RES_hh_tes_in!V21=0,"",RES_hh_tes_in!V21/RES_hh_fec_in!V21)</f>
        <v>0.86028352485309134</v>
      </c>
      <c r="W21" s="78">
        <f>IF(RES_hh_tes_in!W21=0,"",RES_hh_tes_in!W21/RES_hh_fec_in!W21)</f>
        <v>0.86560174535681622</v>
      </c>
      <c r="X21" s="78">
        <f>IF(RES_hh_tes_in!X21=0,"",RES_hh_tes_in!X21/RES_hh_fec_in!X21)</f>
        <v>0.86783444262958098</v>
      </c>
      <c r="Y21" s="78">
        <f>IF(RES_hh_tes_in!Y21=0,"",RES_hh_tes_in!Y21/RES_hh_fec_in!Y21)</f>
        <v>0.86914353588992865</v>
      </c>
      <c r="DA21" s="89" t="s">
        <v>739</v>
      </c>
    </row>
    <row r="22" spans="1:105" ht="12" customHeight="1" x14ac:dyDescent="0.25">
      <c r="A22" s="28" t="s">
        <v>202</v>
      </c>
      <c r="B22" s="78"/>
      <c r="C22" s="78">
        <f>IF(RES_hh_tes_in!C22=0,"",RES_hh_tes_in!C22/RES_hh_fec_in!C22)</f>
        <v>0.62088437229189397</v>
      </c>
      <c r="D22" s="78">
        <f>IF(RES_hh_tes_in!D22=0,"",RES_hh_tes_in!D22/RES_hh_fec_in!D22)</f>
        <v>0.63389960160355363</v>
      </c>
      <c r="E22" s="78">
        <f>IF(RES_hh_tes_in!E22=0,"",RES_hh_tes_in!E22/RES_hh_fec_in!E22)</f>
        <v>0.6470387343687487</v>
      </c>
      <c r="F22" s="78">
        <f>IF(RES_hh_tes_in!F22=0,"",RES_hh_tes_in!F22/RES_hh_fec_in!F22)</f>
        <v>0.66028891986017313</v>
      </c>
      <c r="G22" s="78">
        <f>IF(RES_hh_tes_in!G22=0,"",RES_hh_tes_in!G22/RES_hh_fec_in!G22)</f>
        <v>0.67363708475496664</v>
      </c>
      <c r="H22" s="78">
        <f>IF(RES_hh_tes_in!H22=0,"",RES_hh_tes_in!H22/RES_hh_fec_in!H22)</f>
        <v>0.68706783327285492</v>
      </c>
      <c r="I22" s="78">
        <f>IF(RES_hh_tes_in!I22=0,"",RES_hh_tes_in!I22/RES_hh_fec_in!I22)</f>
        <v>0.70056085666432533</v>
      </c>
      <c r="J22" s="78">
        <f>IF(RES_hh_tes_in!J22=0,"",RES_hh_tes_in!J22/RES_hh_fec_in!J22)</f>
        <v>0.71407228537765455</v>
      </c>
      <c r="K22" s="78">
        <f>IF(RES_hh_tes_in!K22=0,"",RES_hh_tes_in!K22/RES_hh_fec_in!K22)</f>
        <v>0.72754411086890025</v>
      </c>
      <c r="L22" s="78">
        <f>IF(RES_hh_tes_in!L22=0,"",RES_hh_tes_in!L22/RES_hh_fec_in!L22)</f>
        <v>0.74092484744397125</v>
      </c>
      <c r="M22" s="78">
        <f>IF(RES_hh_tes_in!M22=0,"",RES_hh_tes_in!M22/RES_hh_fec_in!M22)</f>
        <v>0.75321615462535807</v>
      </c>
      <c r="N22" s="78">
        <f>IF(RES_hh_tes_in!N22=0,"",RES_hh_tes_in!N22/RES_hh_fec_in!N22)</f>
        <v>0.76387175967685528</v>
      </c>
      <c r="O22" s="78">
        <f>IF(RES_hh_tes_in!O22=0,"",RES_hh_tes_in!O22/RES_hh_fec_in!O22)</f>
        <v>0.77257616023136388</v>
      </c>
      <c r="P22" s="78">
        <f>IF(RES_hh_tes_in!P22=0,"",RES_hh_tes_in!P22/RES_hh_fec_in!P22)</f>
        <v>0.78008341941649706</v>
      </c>
      <c r="Q22" s="78">
        <f>IF(RES_hh_tes_in!Q22=0,"",RES_hh_tes_in!Q22/RES_hh_fec_in!Q22)</f>
        <v>0.78904098321426508</v>
      </c>
      <c r="R22" s="78">
        <f>IF(RES_hh_tes_in!R22=0,"",RES_hh_tes_in!R22/RES_hh_fec_in!R22)</f>
        <v>0.80245825532963622</v>
      </c>
      <c r="S22" s="78">
        <f>IF(RES_hh_tes_in!S22=0,"",RES_hh_tes_in!S22/RES_hh_fec_in!S22)</f>
        <v>0.81755923481911263</v>
      </c>
      <c r="T22" s="78">
        <f>IF(RES_hh_tes_in!T22=0,"",RES_hh_tes_in!T22/RES_hh_fec_in!T22)</f>
        <v>0.83279129764364201</v>
      </c>
      <c r="U22" s="78" t="str">
        <f>IF(RES_hh_tes_in!U22=0,"",RES_hh_tes_in!U22/RES_hh_fec_in!U22)</f>
        <v/>
      </c>
      <c r="V22" s="78">
        <f>IF(RES_hh_tes_in!V22=0,"",RES_hh_tes_in!V22/RES_hh_fec_in!V22)</f>
        <v>0.85866463586532693</v>
      </c>
      <c r="W22" s="78">
        <f>IF(RES_hh_tes_in!W22=0,"",RES_hh_tes_in!W22/RES_hh_fec_in!W22)</f>
        <v>0.86814608220848521</v>
      </c>
      <c r="X22" s="78">
        <f>IF(RES_hh_tes_in!X22=0,"",RES_hh_tes_in!X22/RES_hh_fec_in!X22)</f>
        <v>0.87324254275459567</v>
      </c>
      <c r="Y22" s="78">
        <f>IF(RES_hh_tes_in!Y22=0,"",RES_hh_tes_in!Y22/RES_hh_fec_in!Y22)</f>
        <v>0.87804546501091851</v>
      </c>
      <c r="DA22" s="89" t="s">
        <v>740</v>
      </c>
    </row>
    <row r="23" spans="1:105" ht="12" customHeight="1" x14ac:dyDescent="0.25">
      <c r="A23" s="28" t="s">
        <v>197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X23" s="78" t="str">
        <f>IF(RES_hh_tes_in!X23=0,"",RES_hh_tes_in!X23/RES_hh_fec_in!X23)</f>
        <v/>
      </c>
      <c r="Y23" s="78" t="str">
        <f>IF(RES_hh_tes_in!Y23=0,"",RES_hh_tes_in!Y23/RES_hh_fec_in!Y23)</f>
        <v/>
      </c>
      <c r="DA23" s="89" t="s">
        <v>741</v>
      </c>
    </row>
    <row r="24" spans="1:105" ht="12" customHeight="1" x14ac:dyDescent="0.25">
      <c r="A24" s="28" t="s">
        <v>198</v>
      </c>
      <c r="B24" s="78"/>
      <c r="C24" s="78" t="str">
        <f>IF(RES_hh_tes_in!C24=0,"",RES_hh_tes_in!C24/RES_hh_fec_in!C24)</f>
        <v/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 t="str">
        <f>IF(RES_hh_tes_in!F24=0,"",RES_hh_tes_in!F24/RES_hh_fec_in!F24)</f>
        <v/>
      </c>
      <c r="G24" s="78" t="str">
        <f>IF(RES_hh_tes_in!G24=0,"",RES_hh_tes_in!G24/RES_hh_fec_in!G24)</f>
        <v/>
      </c>
      <c r="H24" s="78" t="str">
        <f>IF(RES_hh_tes_in!H24=0,"",RES_hh_tes_in!H24/RES_hh_fec_in!H24)</f>
        <v/>
      </c>
      <c r="I24" s="78" t="str">
        <f>IF(RES_hh_tes_in!I24=0,"",RES_hh_tes_in!I24/RES_hh_fec_in!I24)</f>
        <v/>
      </c>
      <c r="J24" s="78" t="str">
        <f>IF(RES_hh_tes_in!J24=0,"",RES_hh_tes_in!J24/RES_hh_fec_in!J24)</f>
        <v/>
      </c>
      <c r="K24" s="78" t="str">
        <f>IF(RES_hh_tes_in!K24=0,"",RES_hh_tes_in!K24/RES_hh_fec_in!K24)</f>
        <v/>
      </c>
      <c r="L24" s="78" t="str">
        <f>IF(RES_hh_tes_in!L24=0,"",RES_hh_tes_in!L24/RES_hh_fec_in!L24)</f>
        <v/>
      </c>
      <c r="M24" s="78" t="str">
        <f>IF(RES_hh_tes_in!M24=0,"",RES_hh_tes_in!M24/RES_hh_fec_in!M24)</f>
        <v/>
      </c>
      <c r="N24" s="78" t="str">
        <f>IF(RES_hh_tes_in!N24=0,"",RES_hh_tes_in!N24/RES_hh_fec_in!N24)</f>
        <v/>
      </c>
      <c r="O24" s="78" t="str">
        <f>IF(RES_hh_tes_in!O24=0,"",RES_hh_tes_in!O24/RES_hh_fec_in!O24)</f>
        <v/>
      </c>
      <c r="P24" s="78" t="str">
        <f>IF(RES_hh_tes_in!P24=0,"",RES_hh_tes_in!P24/RES_hh_fec_in!P24)</f>
        <v/>
      </c>
      <c r="Q24" s="78" t="str">
        <f>IF(RES_hh_tes_in!Q24=0,"",RES_hh_tes_in!Q24/RES_hh_fec_in!Q24)</f>
        <v/>
      </c>
      <c r="R24" s="78" t="str">
        <f>IF(RES_hh_tes_in!R24=0,"",RES_hh_tes_in!R24/RES_hh_fec_in!R24)</f>
        <v/>
      </c>
      <c r="S24" s="78" t="str">
        <f>IF(RES_hh_tes_in!S24=0,"",RES_hh_tes_in!S24/RES_hh_fec_in!S24)</f>
        <v/>
      </c>
      <c r="T24" s="78" t="str">
        <f>IF(RES_hh_tes_in!T24=0,"",RES_hh_tes_in!T24/RES_hh_fec_in!T24)</f>
        <v/>
      </c>
      <c r="U24" s="78" t="str">
        <f>IF(RES_hh_tes_in!U24=0,"",RES_hh_tes_in!U24/RES_hh_fec_in!U24)</f>
        <v/>
      </c>
      <c r="V24" s="78" t="str">
        <f>IF(RES_hh_tes_in!V24=0,"",RES_hh_tes_in!V24/RES_hh_fec_in!V24)</f>
        <v/>
      </c>
      <c r="W24" s="78" t="str">
        <f>IF(RES_hh_tes_in!W24=0,"",RES_hh_tes_in!W24/RES_hh_fec_in!W24)</f>
        <v/>
      </c>
      <c r="X24" s="78" t="str">
        <f>IF(RES_hh_tes_in!X24=0,"",RES_hh_tes_in!X24/RES_hh_fec_in!X24)</f>
        <v/>
      </c>
      <c r="Y24" s="78" t="str">
        <f>IF(RES_hh_tes_in!Y24=0,"",RES_hh_tes_in!Y24/RES_hh_fec_in!Y24)</f>
        <v/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0.69811765468347042</v>
      </c>
      <c r="D25" s="79">
        <f>IF(RES_hh_tes_in!D25=0,"",RES_hh_tes_in!D25/RES_hh_fec_in!D25)</f>
        <v>0.69915533481313641</v>
      </c>
      <c r="E25" s="79">
        <f>IF(RES_hh_tes_in!E25=0,"",RES_hh_tes_in!E25/RES_hh_fec_in!E25)</f>
        <v>0.70029133755416717</v>
      </c>
      <c r="F25" s="79">
        <f>IF(RES_hh_tes_in!F25=0,"",RES_hh_tes_in!F25/RES_hh_fec_in!F25)</f>
        <v>0.70144104671138452</v>
      </c>
      <c r="G25" s="79">
        <f>IF(RES_hh_tes_in!G25=0,"",RES_hh_tes_in!G25/RES_hh_fec_in!G25)</f>
        <v>0.70268207242153224</v>
      </c>
      <c r="H25" s="79">
        <f>IF(RES_hh_tes_in!H25=0,"",RES_hh_tes_in!H25/RES_hh_fec_in!H25)</f>
        <v>0.7040056541657469</v>
      </c>
      <c r="I25" s="79">
        <f>IF(RES_hh_tes_in!I25=0,"",RES_hh_tes_in!I25/RES_hh_fec_in!I25)</f>
        <v>0.70543191996793819</v>
      </c>
      <c r="J25" s="79">
        <f>IF(RES_hh_tes_in!J25=0,"",RES_hh_tes_in!J25/RES_hh_fec_in!J25)</f>
        <v>0.70704157710564264</v>
      </c>
      <c r="K25" s="79">
        <f>IF(RES_hh_tes_in!K25=0,"",RES_hh_tes_in!K25/RES_hh_fec_in!K25)</f>
        <v>0.70890592356412507</v>
      </c>
      <c r="L25" s="79">
        <f>IF(RES_hh_tes_in!L25=0,"",RES_hh_tes_in!L25/RES_hh_fec_in!L25)</f>
        <v>0.71104947289334619</v>
      </c>
      <c r="M25" s="79">
        <f>IF(RES_hh_tes_in!M25=0,"",RES_hh_tes_in!M25/RES_hh_fec_in!M25)</f>
        <v>0.71512461834686325</v>
      </c>
      <c r="N25" s="79">
        <f>IF(RES_hh_tes_in!N25=0,"",RES_hh_tes_in!N25/RES_hh_fec_in!N25)</f>
        <v>0.72184416618389147</v>
      </c>
      <c r="O25" s="79">
        <f>IF(RES_hh_tes_in!O25=0,"",RES_hh_tes_in!O25/RES_hh_fec_in!O25)</f>
        <v>0.7320906031532689</v>
      </c>
      <c r="P25" s="79">
        <f>IF(RES_hh_tes_in!P25=0,"",RES_hh_tes_in!P25/RES_hh_fec_in!P25)</f>
        <v>0.74537814275852932</v>
      </c>
      <c r="Q25" s="79">
        <f>IF(RES_hh_tes_in!Q25=0,"",RES_hh_tes_in!Q25/RES_hh_fec_in!Q25)</f>
        <v>0.75819779142768329</v>
      </c>
      <c r="R25" s="79">
        <f>IF(RES_hh_tes_in!R25=0,"",RES_hh_tes_in!R25/RES_hh_fec_in!R25)</f>
        <v>0.76687335219934638</v>
      </c>
      <c r="S25" s="79">
        <f>IF(RES_hh_tes_in!S25=0,"",RES_hh_tes_in!S25/RES_hh_fec_in!S25)</f>
        <v>0.77527847519240023</v>
      </c>
      <c r="T25" s="79">
        <f>IF(RES_hh_tes_in!T25=0,"",RES_hh_tes_in!T25/RES_hh_fec_in!T25)</f>
        <v>0.78361836993510969</v>
      </c>
      <c r="U25" s="79">
        <f>IF(RES_hh_tes_in!U25=0,"",RES_hh_tes_in!U25/RES_hh_fec_in!U25)</f>
        <v>0.7919768750837034</v>
      </c>
      <c r="V25" s="79">
        <f>IF(RES_hh_tes_in!V25=0,"",RES_hh_tes_in!V25/RES_hh_fec_in!V25)</f>
        <v>0.80018813746778616</v>
      </c>
      <c r="W25" s="79">
        <f>IF(RES_hh_tes_in!W25=0,"",RES_hh_tes_in!W25/RES_hh_fec_in!W25)</f>
        <v>0.80768774409920374</v>
      </c>
      <c r="X25" s="79">
        <f>IF(RES_hh_tes_in!X25=0,"",RES_hh_tes_in!X25/RES_hh_fec_in!X25)</f>
        <v>0.82000484445237554</v>
      </c>
      <c r="Y25" s="79">
        <f>IF(RES_hh_tes_in!Y25=0,"",RES_hh_tes_in!Y25/RES_hh_fec_in!Y25)</f>
        <v>0.83149595044696933</v>
      </c>
      <c r="DA25" s="90" t="s">
        <v>743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X26" s="81">
        <f>IF(RES_hh_tes_in!X26=0,"",RES_hh_tes_in!X26/RES_hh_fec_in!X26)</f>
        <v>1</v>
      </c>
      <c r="Y26" s="81">
        <f>IF(RES_hh_tes_in!Y26=0,"",RES_hh_tes_in!Y26/RES_hh_fec_in!Y26)</f>
        <v>1</v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0.70496129527847717</v>
      </c>
      <c r="D27" s="70">
        <f>IF(RES_hh_tes_in!D27=0,"",RES_hh_tes_in!D27/RES_hh_fec_in!D27)</f>
        <v>0.75890155128880921</v>
      </c>
      <c r="E27" s="70">
        <f>IF(RES_hh_tes_in!E27=0,"",RES_hh_tes_in!E27/RES_hh_fec_in!E27)</f>
        <v>0.75443996643223787</v>
      </c>
      <c r="F27" s="70">
        <f>IF(RES_hh_tes_in!F27=0,"",RES_hh_tes_in!F27/RES_hh_fec_in!F27)</f>
        <v>0.74092851862077602</v>
      </c>
      <c r="G27" s="70">
        <f>IF(RES_hh_tes_in!G27=0,"",RES_hh_tes_in!G27/RES_hh_fec_in!G27)</f>
        <v>0.70667410939638142</v>
      </c>
      <c r="H27" s="70">
        <f>IF(RES_hh_tes_in!H27=0,"",RES_hh_tes_in!H27/RES_hh_fec_in!H27)</f>
        <v>0.71197018882189134</v>
      </c>
      <c r="I27" s="70">
        <f>IF(RES_hh_tes_in!I27=0,"",RES_hh_tes_in!I27/RES_hh_fec_in!I27)</f>
        <v>0.71671991285832104</v>
      </c>
      <c r="J27" s="70">
        <f>IF(RES_hh_tes_in!J27=0,"",RES_hh_tes_in!J27/RES_hh_fec_in!J27)</f>
        <v>0.70233478842182018</v>
      </c>
      <c r="K27" s="70">
        <f>IF(RES_hh_tes_in!K27=0,"",RES_hh_tes_in!K27/RES_hh_fec_in!K27)</f>
        <v>0.70945140034559717</v>
      </c>
      <c r="L27" s="70">
        <f>IF(RES_hh_tes_in!L27=0,"",RES_hh_tes_in!L27/RES_hh_fec_in!L27)</f>
        <v>0.70879907532682929</v>
      </c>
      <c r="M27" s="70">
        <f>IF(RES_hh_tes_in!M27=0,"",RES_hh_tes_in!M27/RES_hh_fec_in!M27)</f>
        <v>0.76011908275114803</v>
      </c>
      <c r="N27" s="70">
        <f>IF(RES_hh_tes_in!N27=0,"",RES_hh_tes_in!N27/RES_hh_fec_in!N27)</f>
        <v>0.75031851927019266</v>
      </c>
      <c r="O27" s="70">
        <f>IF(RES_hh_tes_in!O27=0,"",RES_hh_tes_in!O27/RES_hh_fec_in!O27)</f>
        <v>0.7474928408632231</v>
      </c>
      <c r="P27" s="70">
        <f>IF(RES_hh_tes_in!P27=0,"",RES_hh_tes_in!P27/RES_hh_fec_in!P27)</f>
        <v>0.73098574408244521</v>
      </c>
      <c r="Q27" s="70">
        <f>IF(RES_hh_tes_in!Q27=0,"",RES_hh_tes_in!Q27/RES_hh_fec_in!Q27)</f>
        <v>0.69084152296025647</v>
      </c>
      <c r="R27" s="70">
        <f>IF(RES_hh_tes_in!R27=0,"",RES_hh_tes_in!R27/RES_hh_fec_in!R27)</f>
        <v>0.6664306838058659</v>
      </c>
      <c r="S27" s="70">
        <f>IF(RES_hh_tes_in!S27=0,"",RES_hh_tes_in!S27/RES_hh_fec_in!S27)</f>
        <v>0.67252116738645584</v>
      </c>
      <c r="T27" s="70">
        <f>IF(RES_hh_tes_in!T27=0,"",RES_hh_tes_in!T27/RES_hh_fec_in!T27)</f>
        <v>0.75241425220915858</v>
      </c>
      <c r="U27" s="70">
        <f>IF(RES_hh_tes_in!U27=0,"",RES_hh_tes_in!U27/RES_hh_fec_in!U27)</f>
        <v>0.74456429054368323</v>
      </c>
      <c r="V27" s="70">
        <f>IF(RES_hh_tes_in!V27=0,"",RES_hh_tes_in!V27/RES_hh_fec_in!V27)</f>
        <v>0.71077319956816487</v>
      </c>
      <c r="W27" s="70">
        <f>IF(RES_hh_tes_in!W27=0,"",RES_hh_tes_in!W27/RES_hh_fec_in!W27)</f>
        <v>0.8215238990775271</v>
      </c>
      <c r="X27" s="70">
        <f>IF(RES_hh_tes_in!X27=0,"",RES_hh_tes_in!X27/RES_hh_fec_in!X27)</f>
        <v>0.83366004611177813</v>
      </c>
      <c r="Y27" s="70">
        <f>IF(RES_hh_tes_in!Y27=0,"",RES_hh_tes_in!Y27/RES_hh_fec_in!Y27)</f>
        <v>0.81963025142365364</v>
      </c>
      <c r="DA27" s="88" t="s">
        <v>745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X28" s="78" t="str">
        <f>IF(RES_hh_tes_in!X28=0,"",RES_hh_tes_in!X28/RES_hh_fec_in!X28)</f>
        <v/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0.61892040359592992</v>
      </c>
      <c r="D29" s="78">
        <f>IF(RES_hh_tes_in!D29=0,"",RES_hh_tes_in!D29/RES_hh_fec_in!D29)</f>
        <v>0.61903331422346108</v>
      </c>
      <c r="E29" s="78">
        <f>IF(RES_hh_tes_in!E29=0,"",RES_hh_tes_in!E29/RES_hh_fec_in!E29)</f>
        <v>0.61914623502182375</v>
      </c>
      <c r="F29" s="78">
        <f>IF(RES_hh_tes_in!F29=0,"",RES_hh_tes_in!F29/RES_hh_fec_in!F29)</f>
        <v>0.61925915720711788</v>
      </c>
      <c r="G29" s="78">
        <f>IF(RES_hh_tes_in!G29=0,"",RES_hh_tes_in!G29/RES_hh_fec_in!G29)</f>
        <v>0.61937208875914962</v>
      </c>
      <c r="H29" s="78">
        <f>IF(RES_hh_tes_in!H29=0,"",RES_hh_tes_in!H29/RES_hh_fec_in!H29)</f>
        <v>0.61948502870129185</v>
      </c>
      <c r="I29" s="78">
        <f>IF(RES_hh_tes_in!I29=0,"",RES_hh_tes_in!I29/RES_hh_fec_in!I29)</f>
        <v>0.61959797899976943</v>
      </c>
      <c r="J29" s="78">
        <f>IF(RES_hh_tes_in!J29=0,"",RES_hh_tes_in!J29/RES_hh_fec_in!J29)</f>
        <v>0.61971094770950974</v>
      </c>
      <c r="K29" s="78">
        <f>IF(RES_hh_tes_in!K29=0,"",RES_hh_tes_in!K29/RES_hh_fec_in!K29)</f>
        <v>0.61982394167931953</v>
      </c>
      <c r="L29" s="78">
        <f>IF(RES_hh_tes_in!L29=0,"",RES_hh_tes_in!L29/RES_hh_fec_in!L29)</f>
        <v>0.61993696274153531</v>
      </c>
      <c r="M29" s="78">
        <f>IF(RES_hh_tes_in!M29=0,"",RES_hh_tes_in!M29/RES_hh_fec_in!M29)</f>
        <v>0.62002279578775221</v>
      </c>
      <c r="N29" s="78">
        <f>IF(RES_hh_tes_in!N29=0,"",RES_hh_tes_in!N29/RES_hh_fec_in!N29)</f>
        <v>0.62007077242314068</v>
      </c>
      <c r="O29" s="78">
        <f>IF(RES_hh_tes_in!O29=0,"",RES_hh_tes_in!O29/RES_hh_fec_in!O29)</f>
        <v>0.62009944679782669</v>
      </c>
      <c r="P29" s="78">
        <f>IF(RES_hh_tes_in!P29=0,"",RES_hh_tes_in!P29/RES_hh_fec_in!P29)</f>
        <v>0.62017945790015971</v>
      </c>
      <c r="Q29" s="78">
        <f>IF(RES_hh_tes_in!Q29=0,"",RES_hh_tes_in!Q29/RES_hh_fec_in!Q29)</f>
        <v>0.62050512177760886</v>
      </c>
      <c r="R29" s="78">
        <f>IF(RES_hh_tes_in!R29=0,"",RES_hh_tes_in!R29/RES_hh_fec_in!R29)</f>
        <v>0.62136055969094284</v>
      </c>
      <c r="S29" s="78">
        <f>IF(RES_hh_tes_in!S29=0,"",RES_hh_tes_in!S29/RES_hh_fec_in!S29)</f>
        <v>0.62256725261816737</v>
      </c>
      <c r="T29" s="78">
        <f>IF(RES_hh_tes_in!T29=0,"",RES_hh_tes_in!T29/RES_hh_fec_in!T29)</f>
        <v>0.6238912313576187</v>
      </c>
      <c r="U29" s="78">
        <f>IF(RES_hh_tes_in!U29=0,"",RES_hh_tes_in!U29/RES_hh_fec_in!U29)</f>
        <v>0.62509852670763677</v>
      </c>
      <c r="V29" s="78">
        <f>IF(RES_hh_tes_in!V29=0,"",RES_hh_tes_in!V29/RES_hh_fec_in!V29)</f>
        <v>0.62595516946655949</v>
      </c>
      <c r="W29" s="78">
        <f>IF(RES_hh_tes_in!W29=0,"",RES_hh_tes_in!W29/RES_hh_fec_in!W29)</f>
        <v>0.62636687848049122</v>
      </c>
      <c r="X29" s="78">
        <f>IF(RES_hh_tes_in!X29=0,"",RES_hh_tes_in!X29/RES_hh_fec_in!X29)</f>
        <v>0.62675157945269266</v>
      </c>
      <c r="Y29" s="78" t="str">
        <f>IF(RES_hh_tes_in!Y29=0,"",RES_hh_tes_in!Y29/RES_hh_fec_in!Y29)</f>
        <v/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0.61807488009367251</v>
      </c>
      <c r="D30" s="78">
        <f>IF(RES_hh_tes_in!D30=0,"",RES_hh_tes_in!D30/RES_hh_fec_in!D30)</f>
        <v>0.61830540913298859</v>
      </c>
      <c r="E30" s="78">
        <f>IF(RES_hh_tes_in!E30=0,"",RES_hh_tes_in!E30/RES_hh_fec_in!E30)</f>
        <v>0.61853595893803826</v>
      </c>
      <c r="F30" s="78">
        <f>IF(RES_hh_tes_in!F30=0,"",RES_hh_tes_in!F30/RES_hh_fec_in!F30)</f>
        <v>0.61876651157477869</v>
      </c>
      <c r="G30" s="78">
        <f>IF(RES_hh_tes_in!G30=0,"",RES_hh_tes_in!G30/RES_hh_fec_in!G30)</f>
        <v>0.61899708333553816</v>
      </c>
      <c r="H30" s="78">
        <f>IF(RES_hh_tes_in!H30=0,"",RES_hh_tes_in!H30/RES_hh_fec_in!H30)</f>
        <v>0.61922767222634301</v>
      </c>
      <c r="I30" s="78">
        <f>IF(RES_hh_tes_in!I30=0,"",RES_hh_tes_in!I30/RES_hh_fec_in!I30)</f>
        <v>0.61945828226162347</v>
      </c>
      <c r="J30" s="78">
        <f>IF(RES_hh_tes_in!J30=0,"",RES_hh_tes_in!J30/RES_hh_fec_in!J30)</f>
        <v>0.6196889298870828</v>
      </c>
      <c r="K30" s="78">
        <f>IF(RES_hh_tes_in!K30=0,"",RES_hh_tes_in!K30/RES_hh_fec_in!K30)</f>
        <v>0.61991962908589437</v>
      </c>
      <c r="L30" s="78">
        <f>IF(RES_hh_tes_in!L30=0,"",RES_hh_tes_in!L30/RES_hh_fec_in!L30)</f>
        <v>0.62015038359913033</v>
      </c>
      <c r="M30" s="78">
        <f>IF(RES_hh_tes_in!M30=0,"",RES_hh_tes_in!M30/RES_hh_fec_in!M30)</f>
        <v>0.62032562848190664</v>
      </c>
      <c r="N30" s="78">
        <f>IF(RES_hh_tes_in!N30=0,"",RES_hh_tes_in!N30/RES_hh_fec_in!N30)</f>
        <v>0.62042358212814508</v>
      </c>
      <c r="O30" s="78">
        <f>IF(RES_hh_tes_in!O30=0,"",RES_hh_tes_in!O30/RES_hh_fec_in!O30)</f>
        <v>0.62048212644938272</v>
      </c>
      <c r="P30" s="78">
        <f>IF(RES_hh_tes_in!P30=0,"",RES_hh_tes_in!P30/RES_hh_fec_in!P30)</f>
        <v>0.62064548469969782</v>
      </c>
      <c r="Q30" s="78">
        <f>IF(RES_hh_tes_in!Q30=0,"",RES_hh_tes_in!Q30/RES_hh_fec_in!Q30)</f>
        <v>0.62131039093970242</v>
      </c>
      <c r="R30" s="78">
        <f>IF(RES_hh_tes_in!R30=0,"",RES_hh_tes_in!R30/RES_hh_fec_in!R30)</f>
        <v>0.62305693406560048</v>
      </c>
      <c r="S30" s="78">
        <f>IF(RES_hh_tes_in!S30=0,"",RES_hh_tes_in!S30/RES_hh_fec_in!S30)</f>
        <v>0.62552063272129821</v>
      </c>
      <c r="T30" s="78">
        <f>IF(RES_hh_tes_in!T30=0,"",RES_hh_tes_in!T30/RES_hh_fec_in!T30)</f>
        <v>0.62822379320808541</v>
      </c>
      <c r="U30" s="78">
        <f>IF(RES_hh_tes_in!U30=0,"",RES_hh_tes_in!U30/RES_hh_fec_in!U30)</f>
        <v>0.63068872182725855</v>
      </c>
      <c r="V30" s="78">
        <f>IF(RES_hh_tes_in!V30=0,"",RES_hh_tes_in!V30/RES_hh_fec_in!V30)</f>
        <v>0.63243772488011085</v>
      </c>
      <c r="W30" s="78">
        <f>IF(RES_hh_tes_in!W30=0,"",RES_hh_tes_in!W30/RES_hh_fec_in!W30)</f>
        <v>0.63327830902648163</v>
      </c>
      <c r="X30" s="78">
        <f>IF(RES_hh_tes_in!X30=0,"",RES_hh_tes_in!X30/RES_hh_fec_in!X30)</f>
        <v>0.63368264111859907</v>
      </c>
      <c r="Y30" s="78">
        <f>IF(RES_hh_tes_in!Y30=0,"",RES_hh_tes_in!Y30/RES_hh_fec_in!Y30)</f>
        <v>0.63372307432781083</v>
      </c>
      <c r="DA30" s="89" t="s">
        <v>748</v>
      </c>
    </row>
    <row r="31" spans="1:105" ht="12" customHeight="1" x14ac:dyDescent="0.25">
      <c r="A31" s="28" t="s">
        <v>202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X31" s="78" t="str">
        <f>IF(RES_hh_tes_in!X31=0,"",RES_hh_tes_in!X31/RES_hh_fec_in!X31)</f>
        <v/>
      </c>
      <c r="Y31" s="78" t="str">
        <f>IF(RES_hh_tes_in!Y31=0,"",RES_hh_tes_in!Y31/RES_hh_fec_in!Y31)</f>
        <v/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0.77178581840973881</v>
      </c>
      <c r="D32" s="81">
        <f>IF(RES_hh_tes_in!D32=0,"",RES_hh_tes_in!D32/RES_hh_fec_in!D32)</f>
        <v>0.77302823318590796</v>
      </c>
      <c r="E32" s="81">
        <f>IF(RES_hh_tes_in!E32=0,"",RES_hh_tes_in!E32/RES_hh_fec_in!E32)</f>
        <v>0.7743292281061821</v>
      </c>
      <c r="F32" s="81">
        <f>IF(RES_hh_tes_in!F32=0,"",RES_hh_tes_in!F32/RES_hh_fec_in!F32)</f>
        <v>0.77563821122792564</v>
      </c>
      <c r="G32" s="81">
        <f>IF(RES_hh_tes_in!G32=0,"",RES_hh_tes_in!G32/RES_hh_fec_in!G32)</f>
        <v>0.77700114321676095</v>
      </c>
      <c r="H32" s="81">
        <f>IF(RES_hh_tes_in!H32=0,"",RES_hh_tes_in!H32/RES_hh_fec_in!H32)</f>
        <v>0.77841239907232918</v>
      </c>
      <c r="I32" s="81">
        <f>IF(RES_hh_tes_in!I32=0,"",RES_hh_tes_in!I32/RES_hh_fec_in!I32)</f>
        <v>0.77988330350398238</v>
      </c>
      <c r="J32" s="81">
        <f>IF(RES_hh_tes_in!J32=0,"",RES_hh_tes_in!J32/RES_hh_fec_in!J32)</f>
        <v>0.78146024984867513</v>
      </c>
      <c r="K32" s="81">
        <f>IF(RES_hh_tes_in!K32=0,"",RES_hh_tes_in!K32/RES_hh_fec_in!K32)</f>
        <v>0.78318268464571916</v>
      </c>
      <c r="L32" s="81">
        <f>IF(RES_hh_tes_in!L32=0,"",RES_hh_tes_in!L32/RES_hh_fec_in!L32)</f>
        <v>0.78506116146160532</v>
      </c>
      <c r="M32" s="81">
        <f>IF(RES_hh_tes_in!M32=0,"",RES_hh_tes_in!M32/RES_hh_fec_in!M32)</f>
        <v>0.78774696820690715</v>
      </c>
      <c r="N32" s="81">
        <f>IF(RES_hh_tes_in!N32=0,"",RES_hh_tes_in!N32/RES_hh_fec_in!N32)</f>
        <v>0.79142552035964564</v>
      </c>
      <c r="O32" s="81">
        <f>IF(RES_hh_tes_in!O32=0,"",RES_hh_tes_in!O32/RES_hh_fec_in!O32)</f>
        <v>0.79653650044446367</v>
      </c>
      <c r="P32" s="81">
        <f>IF(RES_hh_tes_in!P32=0,"",RES_hh_tes_in!P32/RES_hh_fec_in!P32)</f>
        <v>0.80329555921974682</v>
      </c>
      <c r="Q32" s="81">
        <f>IF(RES_hh_tes_in!Q32=0,"",RES_hh_tes_in!Q32/RES_hh_fec_in!Q32)</f>
        <v>0.81204184720056427</v>
      </c>
      <c r="R32" s="81">
        <f>IF(RES_hh_tes_in!R32=0,"",RES_hh_tes_in!R32/RES_hh_fec_in!R32)</f>
        <v>0.82394345404773661</v>
      </c>
      <c r="S32" s="81">
        <f>IF(RES_hh_tes_in!S32=0,"",RES_hh_tes_in!S32/RES_hh_fec_in!S32)</f>
        <v>0.8388362493810626</v>
      </c>
      <c r="T32" s="81">
        <f>IF(RES_hh_tes_in!T32=0,"",RES_hh_tes_in!T32/RES_hh_fec_in!T32)</f>
        <v>0.85486916138124136</v>
      </c>
      <c r="U32" s="81">
        <f>IF(RES_hh_tes_in!U32=0,"",RES_hh_tes_in!U32/RES_hh_fec_in!U32)</f>
        <v>0.87019111822901574</v>
      </c>
      <c r="V32" s="81">
        <f>IF(RES_hh_tes_in!V32=0,"",RES_hh_tes_in!V32/RES_hh_fec_in!V32)</f>
        <v>0.88295104810510849</v>
      </c>
      <c r="W32" s="81">
        <f>IF(RES_hh_tes_in!W32=0,"",RES_hh_tes_in!W32/RES_hh_fec_in!W32)</f>
        <v>0.89250580418461045</v>
      </c>
      <c r="X32" s="81">
        <f>IF(RES_hh_tes_in!X32=0,"",RES_hh_tes_in!X32/RES_hh_fec_in!X32)</f>
        <v>0.89962112936130489</v>
      </c>
      <c r="Y32" s="81">
        <f>IF(RES_hh_tes_in!Y32=0,"",RES_hh_tes_in!Y32/RES_hh_fec_in!Y32)</f>
        <v>0.90593097001752732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35.232929368358519</v>
      </c>
      <c r="D3" s="65">
        <f t="shared" si="0"/>
        <v>31.586550180065458</v>
      </c>
      <c r="E3" s="65">
        <f t="shared" si="0"/>
        <v>30.774779660789971</v>
      </c>
      <c r="F3" s="65">
        <f t="shared" si="0"/>
        <v>33.623097746022651</v>
      </c>
      <c r="G3" s="65">
        <f t="shared" si="0"/>
        <v>33.881722699514768</v>
      </c>
      <c r="H3" s="65">
        <f t="shared" si="0"/>
        <v>53.931025604652433</v>
      </c>
      <c r="I3" s="65">
        <f t="shared" si="0"/>
        <v>30.329614144726133</v>
      </c>
      <c r="J3" s="65">
        <f t="shared" si="0"/>
        <v>34.899547425231809</v>
      </c>
      <c r="K3" s="65">
        <f t="shared" si="0"/>
        <v>31.708344782624604</v>
      </c>
      <c r="L3" s="65">
        <f t="shared" si="0"/>
        <v>20.859119495184657</v>
      </c>
      <c r="M3" s="65">
        <f t="shared" si="0"/>
        <v>28.676793113910083</v>
      </c>
      <c r="N3" s="65">
        <f t="shared" si="0"/>
        <v>52.201368988124386</v>
      </c>
      <c r="O3" s="65">
        <f t="shared" si="0"/>
        <v>27.565175809315658</v>
      </c>
      <c r="P3" s="65">
        <f t="shared" si="0"/>
        <v>37.635181483969006</v>
      </c>
      <c r="Q3" s="65">
        <f t="shared" si="0"/>
        <v>31.58692562840789</v>
      </c>
      <c r="R3" s="65">
        <f t="shared" ref="R3:V3" si="1">SUM(R4,R15,R17,R27)</f>
        <v>41.286033078017311</v>
      </c>
      <c r="S3" s="65">
        <f t="shared" si="1"/>
        <v>36.140209633413264</v>
      </c>
      <c r="T3" s="65">
        <f t="shared" si="1"/>
        <v>30.541888358681501</v>
      </c>
      <c r="U3" s="65">
        <f t="shared" si="1"/>
        <v>22.143802267433507</v>
      </c>
      <c r="V3" s="65">
        <f t="shared" si="1"/>
        <v>33.319292239903007</v>
      </c>
      <c r="W3" s="65">
        <f t="shared" ref="W3:Y3" si="2">SUM(W4,W15,W17,W27)</f>
        <v>16.167381429304957</v>
      </c>
      <c r="X3" s="65">
        <f t="shared" si="2"/>
        <v>13.643364771295708</v>
      </c>
      <c r="Y3" s="65">
        <f t="shared" si="2"/>
        <v>11.953701156314153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33.289234538662654</v>
      </c>
      <c r="D4" s="69">
        <f t="shared" si="3"/>
        <v>29.715781019017495</v>
      </c>
      <c r="E4" s="69">
        <f t="shared" si="3"/>
        <v>29.007979395731908</v>
      </c>
      <c r="F4" s="69">
        <f t="shared" si="3"/>
        <v>31.821525725689916</v>
      </c>
      <c r="G4" s="69">
        <f t="shared" si="3"/>
        <v>31.753646024366486</v>
      </c>
      <c r="H4" s="69">
        <f t="shared" si="3"/>
        <v>50.917001868039691</v>
      </c>
      <c r="I4" s="69">
        <f t="shared" si="3"/>
        <v>27.892212483304085</v>
      </c>
      <c r="J4" s="69">
        <f t="shared" si="3"/>
        <v>31.982256323060295</v>
      </c>
      <c r="K4" s="69">
        <f t="shared" si="3"/>
        <v>29.325770526607144</v>
      </c>
      <c r="L4" s="69">
        <f t="shared" si="3"/>
        <v>19.300497744551247</v>
      </c>
      <c r="M4" s="69">
        <f t="shared" si="3"/>
        <v>26.639010187254243</v>
      </c>
      <c r="N4" s="69">
        <f t="shared" si="3"/>
        <v>48.82464136729407</v>
      </c>
      <c r="O4" s="69">
        <f t="shared" si="3"/>
        <v>25.68334396042318</v>
      </c>
      <c r="P4" s="69">
        <f t="shared" si="3"/>
        <v>33.484614647279173</v>
      </c>
      <c r="Q4" s="69">
        <f t="shared" si="3"/>
        <v>28.257196373723765</v>
      </c>
      <c r="R4" s="69">
        <f t="shared" ref="R4:V4" si="4">SUM(R5:R14)</f>
        <v>36.398445402632056</v>
      </c>
      <c r="S4" s="69">
        <f t="shared" si="4"/>
        <v>32.256620937766805</v>
      </c>
      <c r="T4" s="69">
        <f t="shared" si="4"/>
        <v>27.317111154756564</v>
      </c>
      <c r="U4" s="69">
        <f t="shared" si="4"/>
        <v>19.180436424854197</v>
      </c>
      <c r="V4" s="69">
        <f t="shared" si="4"/>
        <v>30.11469458350507</v>
      </c>
      <c r="W4" s="69">
        <f t="shared" ref="W4:Y4" si="5">SUM(W5:W14)</f>
        <v>14.602922160621889</v>
      </c>
      <c r="X4" s="69">
        <f t="shared" si="5"/>
        <v>11.931057106161827</v>
      </c>
      <c r="Y4" s="69">
        <f t="shared" si="5"/>
        <v>10.483116726812892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0.13989971145807412</v>
      </c>
      <c r="L5" s="72">
        <v>0.14725392232979009</v>
      </c>
      <c r="M5" s="72">
        <v>0.15829778378055595</v>
      </c>
      <c r="N5" s="72">
        <v>0.14252490176735905</v>
      </c>
      <c r="O5" s="72">
        <v>0.1780052477999412</v>
      </c>
      <c r="P5" s="72">
        <v>2.4676547530389246E-2</v>
      </c>
      <c r="Q5" s="72">
        <v>9.6730774163050221E-3</v>
      </c>
      <c r="R5" s="72">
        <v>0</v>
      </c>
      <c r="S5" s="72">
        <v>0</v>
      </c>
      <c r="T5" s="72">
        <v>0</v>
      </c>
      <c r="U5" s="72">
        <v>0</v>
      </c>
      <c r="V5" s="72">
        <v>6.1865074311125853E-2</v>
      </c>
      <c r="W5" s="72">
        <v>3.7199232959595541E-2</v>
      </c>
      <c r="X5" s="72">
        <v>2.0673635597517559E-2</v>
      </c>
      <c r="Y5" s="72">
        <v>3.0206769843891335E-3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4.7970855977528676E-3</v>
      </c>
      <c r="O6" s="72">
        <v>4.2950771756008876E-3</v>
      </c>
      <c r="P6" s="72">
        <v>0</v>
      </c>
      <c r="Q6" s="72">
        <v>0</v>
      </c>
      <c r="R6" s="72">
        <v>3.0736848080130511E-3</v>
      </c>
      <c r="S6" s="72">
        <v>6.0654180520288425E-3</v>
      </c>
      <c r="T6" s="72">
        <v>2.2893763429871895E-3</v>
      </c>
      <c r="U6" s="72">
        <v>7.2404890374697982E-3</v>
      </c>
      <c r="V6" s="72">
        <v>0</v>
      </c>
      <c r="W6" s="72">
        <v>0</v>
      </c>
      <c r="X6" s="72">
        <v>0</v>
      </c>
      <c r="Y6" s="72">
        <v>0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20.006618626125711</v>
      </c>
      <c r="D7" s="72">
        <v>14.208511604528026</v>
      </c>
      <c r="E7" s="72">
        <v>14.390982388952576</v>
      </c>
      <c r="F7" s="72">
        <v>17.746251135947062</v>
      </c>
      <c r="G7" s="72">
        <v>18.999181250586837</v>
      </c>
      <c r="H7" s="72">
        <v>37.369457855386329</v>
      </c>
      <c r="I7" s="72">
        <v>16.386543847376434</v>
      </c>
      <c r="J7" s="72">
        <v>16.377389553090726</v>
      </c>
      <c r="K7" s="72">
        <v>10.815851105778178</v>
      </c>
      <c r="L7" s="72">
        <v>6.2330927388437543</v>
      </c>
      <c r="M7" s="72">
        <v>13.422990294140446</v>
      </c>
      <c r="N7" s="72">
        <v>27.545238895841859</v>
      </c>
      <c r="O7" s="72">
        <v>14.540723349756131</v>
      </c>
      <c r="P7" s="72">
        <v>9.4623316979962393</v>
      </c>
      <c r="Q7" s="72">
        <v>10.00530801571705</v>
      </c>
      <c r="R7" s="72">
        <v>10.664570128433347</v>
      </c>
      <c r="S7" s="72">
        <v>5.9049960030364632</v>
      </c>
      <c r="T7" s="72">
        <v>8.5466797535166421</v>
      </c>
      <c r="U7" s="72">
        <v>5.5752039652204211</v>
      </c>
      <c r="V7" s="72">
        <v>15.40970585724993</v>
      </c>
      <c r="W7" s="72">
        <v>10.652146603083391</v>
      </c>
      <c r="X7" s="72">
        <v>9.5006724473506345</v>
      </c>
      <c r="Y7" s="72">
        <v>6.7063157424873729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13.282615912536947</v>
      </c>
      <c r="D8" s="72">
        <v>15.507269414489469</v>
      </c>
      <c r="E8" s="72">
        <v>14.616997006779332</v>
      </c>
      <c r="F8" s="72">
        <v>14.075274589742852</v>
      </c>
      <c r="G8" s="72">
        <v>12.754464773779649</v>
      </c>
      <c r="H8" s="72">
        <v>13.547544012653365</v>
      </c>
      <c r="I8" s="72">
        <v>11.505668635927652</v>
      </c>
      <c r="J8" s="72">
        <v>15.604866769969568</v>
      </c>
      <c r="K8" s="72">
        <v>18.370019709370894</v>
      </c>
      <c r="L8" s="72">
        <v>12.920151083377704</v>
      </c>
      <c r="M8" s="72">
        <v>13.057722109333243</v>
      </c>
      <c r="N8" s="72">
        <v>21.132080484087101</v>
      </c>
      <c r="O8" s="72">
        <v>10.960320285691509</v>
      </c>
      <c r="P8" s="72">
        <v>23.997606401752549</v>
      </c>
      <c r="Q8" s="72">
        <v>18.242215280590411</v>
      </c>
      <c r="R8" s="72">
        <v>25.730801589390698</v>
      </c>
      <c r="S8" s="72">
        <v>26.345559516678314</v>
      </c>
      <c r="T8" s="72">
        <v>18.768142024896935</v>
      </c>
      <c r="U8" s="72">
        <v>13.597991970596306</v>
      </c>
      <c r="V8" s="72">
        <v>14.643123651944013</v>
      </c>
      <c r="W8" s="72">
        <v>3.9135763245789015</v>
      </c>
      <c r="X8" s="72">
        <v>2.4097110232136747</v>
      </c>
      <c r="Y8" s="72">
        <v>3.7737803073411307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1.4878689894114723</v>
      </c>
      <c r="D17" s="69">
        <f t="shared" si="7"/>
        <v>1.7857075907729936</v>
      </c>
      <c r="E17" s="69">
        <f t="shared" si="7"/>
        <v>1.6571528477200557</v>
      </c>
      <c r="F17" s="69">
        <f t="shared" si="7"/>
        <v>1.5907313698898184</v>
      </c>
      <c r="G17" s="69">
        <f t="shared" si="7"/>
        <v>1.641038721173842</v>
      </c>
      <c r="H17" s="69">
        <f t="shared" si="7"/>
        <v>2.3254230108424294</v>
      </c>
      <c r="I17" s="69">
        <f t="shared" si="7"/>
        <v>2.0747437208250092</v>
      </c>
      <c r="J17" s="69">
        <f t="shared" si="7"/>
        <v>2.3391089614488836</v>
      </c>
      <c r="K17" s="69">
        <f t="shared" si="7"/>
        <v>1.8144622736764993</v>
      </c>
      <c r="L17" s="69">
        <f t="shared" si="7"/>
        <v>1.2178432881986878</v>
      </c>
      <c r="M17" s="69">
        <f t="shared" si="7"/>
        <v>1.8201432266303867</v>
      </c>
      <c r="N17" s="69">
        <f t="shared" si="7"/>
        <v>2.7749151084490098</v>
      </c>
      <c r="O17" s="69">
        <f t="shared" si="7"/>
        <v>1.4808962299814474</v>
      </c>
      <c r="P17" s="69">
        <f t="shared" si="7"/>
        <v>3.1414795990518858</v>
      </c>
      <c r="Q17" s="69">
        <f t="shared" si="7"/>
        <v>2.2831540965743926</v>
      </c>
      <c r="R17" s="69">
        <f t="shared" ref="R17:V17" si="8">SUM(R18:R26)</f>
        <v>3.2065862675516623</v>
      </c>
      <c r="S17" s="69">
        <f t="shared" si="8"/>
        <v>2.3950187614898879</v>
      </c>
      <c r="T17" s="69">
        <f t="shared" si="8"/>
        <v>2.4612753148231272</v>
      </c>
      <c r="U17" s="69">
        <f t="shared" si="8"/>
        <v>2.2179391058278539</v>
      </c>
      <c r="V17" s="69">
        <f t="shared" si="8"/>
        <v>2.1493525349226204</v>
      </c>
      <c r="W17" s="69">
        <f t="shared" ref="W17:Y17" si="9">SUM(W18:W26)</f>
        <v>1.4011573935397905</v>
      </c>
      <c r="X17" s="69">
        <f t="shared" si="9"/>
        <v>1.534175784537273</v>
      </c>
      <c r="Y17" s="69">
        <f t="shared" si="9"/>
        <v>1.2272772150866951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4.6581934215108303E-3</v>
      </c>
      <c r="D19" s="72">
        <v>7.0459769760745422E-3</v>
      </c>
      <c r="E19" s="72">
        <v>1.5943643253345579E-3</v>
      </c>
      <c r="F19" s="72">
        <v>7.6323773574513212E-3</v>
      </c>
      <c r="G19" s="72">
        <v>2.3245352559984153E-2</v>
      </c>
      <c r="H19" s="72">
        <v>1.9965725568773924E-2</v>
      </c>
      <c r="I19" s="72">
        <v>2.6153044836294704E-3</v>
      </c>
      <c r="J19" s="72">
        <v>1.8333445693187516E-3</v>
      </c>
      <c r="K19" s="72">
        <v>9.2026872485137627E-3</v>
      </c>
      <c r="L19" s="72">
        <v>3.6852573478447642E-3</v>
      </c>
      <c r="M19" s="72">
        <v>6.5175910317963413E-3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0.67489849172875849</v>
      </c>
      <c r="D20" s="72">
        <v>0.64244225064860006</v>
      </c>
      <c r="E20" s="72">
        <v>0.64674012475551923</v>
      </c>
      <c r="F20" s="72">
        <v>0.71691621340742018</v>
      </c>
      <c r="G20" s="72">
        <v>0.82634661974545387</v>
      </c>
      <c r="H20" s="72">
        <v>1.3503062952090463</v>
      </c>
      <c r="I20" s="72">
        <v>1.2645027717710053</v>
      </c>
      <c r="J20" s="72">
        <v>1.2560105300691033</v>
      </c>
      <c r="K20" s="72">
        <v>0.78538249645105518</v>
      </c>
      <c r="L20" s="72">
        <v>0.40513435869925507</v>
      </c>
      <c r="M20" s="72">
        <v>0.69683309238784275</v>
      </c>
      <c r="N20" s="72">
        <v>1.2867979677536738</v>
      </c>
      <c r="O20" s="72">
        <v>0.53593654839053384</v>
      </c>
      <c r="P20" s="72">
        <v>0.2471542773625203</v>
      </c>
      <c r="Q20" s="72">
        <v>1.0397145068982623</v>
      </c>
      <c r="R20" s="72">
        <v>1.0917575899715468</v>
      </c>
      <c r="S20" s="72">
        <v>0.40249037076121025</v>
      </c>
      <c r="T20" s="72">
        <v>0.61673398554012338</v>
      </c>
      <c r="U20" s="72">
        <v>0.41702727594656552</v>
      </c>
      <c r="V20" s="72">
        <v>0.90692569427239511</v>
      </c>
      <c r="W20" s="72">
        <v>1.0656957837382215</v>
      </c>
      <c r="X20" s="72">
        <v>1.3227720230397524</v>
      </c>
      <c r="Y20" s="72">
        <v>0.54119778102451832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0.80831230426120293</v>
      </c>
      <c r="D21" s="72">
        <v>1.1362193631483191</v>
      </c>
      <c r="E21" s="72">
        <v>1.0088183586392019</v>
      </c>
      <c r="F21" s="72">
        <v>0.8661827791249469</v>
      </c>
      <c r="G21" s="72">
        <v>0.79144674886840383</v>
      </c>
      <c r="H21" s="72">
        <v>0.95515099006460924</v>
      </c>
      <c r="I21" s="72">
        <v>0.80762564457037422</v>
      </c>
      <c r="J21" s="72">
        <v>1.0812650868104612</v>
      </c>
      <c r="K21" s="72">
        <v>1.0198770899769303</v>
      </c>
      <c r="L21" s="72">
        <v>0.80902367215158799</v>
      </c>
      <c r="M21" s="72">
        <v>1.1167925432107477</v>
      </c>
      <c r="N21" s="72">
        <v>1.4881171406953357</v>
      </c>
      <c r="O21" s="72">
        <v>0.94495968159091359</v>
      </c>
      <c r="P21" s="72">
        <v>2.8943253216893656</v>
      </c>
      <c r="Q21" s="72">
        <v>1.2434395896761301</v>
      </c>
      <c r="R21" s="72">
        <v>2.1148286775801153</v>
      </c>
      <c r="S21" s="72">
        <v>1.9925283907286775</v>
      </c>
      <c r="T21" s="72">
        <v>1.844541329283004</v>
      </c>
      <c r="U21" s="72">
        <v>1.8009118298812883</v>
      </c>
      <c r="V21" s="72">
        <v>1.242426840650225</v>
      </c>
      <c r="W21" s="72">
        <v>0.33546160980156914</v>
      </c>
      <c r="X21" s="72">
        <v>0.21140376149752058</v>
      </c>
      <c r="Y21" s="72">
        <v>0.68607943406217686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0.45582584028438711</v>
      </c>
      <c r="D27" s="69">
        <f t="shared" si="10"/>
        <v>8.5061570274970785E-2</v>
      </c>
      <c r="E27" s="69">
        <f t="shared" si="10"/>
        <v>0.10964741733800532</v>
      </c>
      <c r="F27" s="69">
        <f t="shared" si="10"/>
        <v>0.21084065044291903</v>
      </c>
      <c r="G27" s="69">
        <f t="shared" si="10"/>
        <v>0.48703795397444527</v>
      </c>
      <c r="H27" s="69">
        <f t="shared" si="10"/>
        <v>0.68860072577031639</v>
      </c>
      <c r="I27" s="69">
        <f t="shared" si="10"/>
        <v>0.36265794059703932</v>
      </c>
      <c r="J27" s="69">
        <f t="shared" si="10"/>
        <v>0.57818214072262941</v>
      </c>
      <c r="K27" s="69">
        <f t="shared" si="10"/>
        <v>0.56811198234095972</v>
      </c>
      <c r="L27" s="69">
        <f t="shared" si="10"/>
        <v>0.34077846243472287</v>
      </c>
      <c r="M27" s="69">
        <f t="shared" si="10"/>
        <v>0.21763970002545532</v>
      </c>
      <c r="N27" s="69">
        <f t="shared" si="10"/>
        <v>0.60181251238130795</v>
      </c>
      <c r="O27" s="69">
        <f t="shared" si="10"/>
        <v>0.40093561891103274</v>
      </c>
      <c r="P27" s="69">
        <f t="shared" si="10"/>
        <v>1.0090872376379503</v>
      </c>
      <c r="Q27" s="69">
        <f t="shared" si="10"/>
        <v>1.0465751581097336</v>
      </c>
      <c r="R27" s="69">
        <f t="shared" ref="R27:V27" si="11">SUM(R28:R32)</f>
        <v>1.6810014078335882</v>
      </c>
      <c r="S27" s="69">
        <f t="shared" si="11"/>
        <v>1.4885699341565721</v>
      </c>
      <c r="T27" s="69">
        <f t="shared" si="11"/>
        <v>0.76350188910181049</v>
      </c>
      <c r="U27" s="69">
        <f t="shared" si="11"/>
        <v>0.74542673675145887</v>
      </c>
      <c r="V27" s="69">
        <f t="shared" si="11"/>
        <v>1.0552451214753149</v>
      </c>
      <c r="W27" s="69">
        <f t="shared" ref="W27:Y27" si="12">SUM(W28:W32)</f>
        <v>0.1633018751432809</v>
      </c>
      <c r="X27" s="69">
        <f t="shared" si="12"/>
        <v>0.17813188059660687</v>
      </c>
      <c r="Y27" s="69">
        <f t="shared" si="12"/>
        <v>0.24330721441456843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5.3670282084467155E-2</v>
      </c>
      <c r="D29" s="72">
        <v>1.5380411310687557E-4</v>
      </c>
      <c r="E29" s="72">
        <v>9.2151600025583384E-5</v>
      </c>
      <c r="F29" s="72">
        <v>9.99181957169539E-2</v>
      </c>
      <c r="G29" s="72">
        <v>0.32273490121805154</v>
      </c>
      <c r="H29" s="72">
        <v>0.42724467728190685</v>
      </c>
      <c r="I29" s="72">
        <v>1.7118148835491977E-2</v>
      </c>
      <c r="J29" s="72">
        <v>1.1785346909515746E-2</v>
      </c>
      <c r="K29" s="72">
        <v>7.7894697622876263E-2</v>
      </c>
      <c r="L29" s="72">
        <v>1.3423167763334524E-2</v>
      </c>
      <c r="M29" s="72">
        <v>1.2184973752996453E-2</v>
      </c>
      <c r="N29" s="72">
        <v>2.8273910282121339E-2</v>
      </c>
      <c r="O29" s="72">
        <v>5.6902642540032647E-2</v>
      </c>
      <c r="P29" s="72">
        <v>0.11671044740806326</v>
      </c>
      <c r="Q29" s="72">
        <v>2.502429468187304E-2</v>
      </c>
      <c r="R29" s="72">
        <v>3.9516610204521206E-2</v>
      </c>
      <c r="S29" s="72">
        <v>2.3682801944576753E-2</v>
      </c>
      <c r="T29" s="72">
        <v>5.2090674176505501E-2</v>
      </c>
      <c r="U29" s="72">
        <v>6.0473738611182042E-2</v>
      </c>
      <c r="V29" s="72">
        <v>6.7440292295204138E-2</v>
      </c>
      <c r="W29" s="72">
        <v>1.1117166034550318E-3</v>
      </c>
      <c r="X29" s="72">
        <v>1.1906372275861379E-3</v>
      </c>
      <c r="Y29" s="72">
        <v>0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0.40215555819991994</v>
      </c>
      <c r="D30" s="72">
        <v>8.4907766161863907E-2</v>
      </c>
      <c r="E30" s="72">
        <v>0.10955526573797973</v>
      </c>
      <c r="F30" s="72">
        <v>0.11092245472596513</v>
      </c>
      <c r="G30" s="72">
        <v>0.16430305275639376</v>
      </c>
      <c r="H30" s="72">
        <v>0.26135604848840954</v>
      </c>
      <c r="I30" s="72">
        <v>0.34553979176154737</v>
      </c>
      <c r="J30" s="72">
        <v>0.5663967938131137</v>
      </c>
      <c r="K30" s="72">
        <v>0.49021728471808346</v>
      </c>
      <c r="L30" s="72">
        <v>0.32735529467138835</v>
      </c>
      <c r="M30" s="72">
        <v>0.20545472627245887</v>
      </c>
      <c r="N30" s="72">
        <v>0.57353860209918661</v>
      </c>
      <c r="O30" s="72">
        <v>0.34403297637100011</v>
      </c>
      <c r="P30" s="72">
        <v>0.89237679022988703</v>
      </c>
      <c r="Q30" s="72">
        <v>1.0215508634278605</v>
      </c>
      <c r="R30" s="72">
        <v>1.641484797629067</v>
      </c>
      <c r="S30" s="72">
        <v>1.4648871322119954</v>
      </c>
      <c r="T30" s="72">
        <v>0.71141121492530501</v>
      </c>
      <c r="U30" s="72">
        <v>0.68495299814027688</v>
      </c>
      <c r="V30" s="72">
        <v>0.9878048291801107</v>
      </c>
      <c r="W30" s="72">
        <v>0.16219015853982588</v>
      </c>
      <c r="X30" s="72">
        <v>0.17694124336902073</v>
      </c>
      <c r="Y30" s="72">
        <v>0.24330721441456843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26911.365627044048</v>
      </c>
      <c r="D3" s="65">
        <f>IF(RES_hh_fec_in!D3=0,0,1000*11630*RES_hh_fec_in!D3/RES_hh_num_in!D3)</f>
        <v>25146.492409447408</v>
      </c>
      <c r="E3" s="65">
        <f>IF(RES_hh_fec_in!E3=0,0,1000*11630*RES_hh_fec_in!E3/RES_hh_num_in!E3)</f>
        <v>25714.119049208563</v>
      </c>
      <c r="F3" s="65">
        <f>IF(RES_hh_fec_in!F3=0,0,1000*11630*RES_hh_fec_in!F3/RES_hh_num_in!F3)</f>
        <v>26801.1196660434</v>
      </c>
      <c r="G3" s="65">
        <f>IF(RES_hh_fec_in!G3=0,0,1000*11630*RES_hh_fec_in!G3/RES_hh_num_in!G3)</f>
        <v>25868.349739099271</v>
      </c>
      <c r="H3" s="65">
        <f>IF(RES_hh_fec_in!H3=0,0,1000*11630*RES_hh_fec_in!H3/RES_hh_num_in!H3)</f>
        <v>24931.792307876189</v>
      </c>
      <c r="I3" s="65">
        <f>IF(RES_hh_fec_in!I3=0,0,1000*11630*RES_hh_fec_in!I3/RES_hh_num_in!I3)</f>
        <v>23121.413666146771</v>
      </c>
      <c r="J3" s="65">
        <f>IF(RES_hh_fec_in!J3=0,0,1000*11630*RES_hh_fec_in!J3/RES_hh_num_in!J3)</f>
        <v>22924.333162304672</v>
      </c>
      <c r="K3" s="65">
        <f>IF(RES_hh_fec_in!K3=0,0,1000*11630*RES_hh_fec_in!K3/RES_hh_num_in!K3)</f>
        <v>21753.610266481428</v>
      </c>
      <c r="L3" s="65">
        <f>IF(RES_hh_fec_in!L3=0,0,1000*11630*RES_hh_fec_in!L3/RES_hh_num_in!L3)</f>
        <v>21776.620834202178</v>
      </c>
      <c r="M3" s="65">
        <f>IF(RES_hh_fec_in!M3=0,0,1000*11630*RES_hh_fec_in!M3/RES_hh_num_in!M3)</f>
        <v>18931.034345161606</v>
      </c>
      <c r="N3" s="65">
        <f>IF(RES_hh_fec_in!N3=0,0,1000*11630*RES_hh_fec_in!N3/RES_hh_num_in!N3)</f>
        <v>18371.435400121161</v>
      </c>
      <c r="O3" s="65">
        <f>IF(RES_hh_fec_in!O3=0,0,1000*11630*RES_hh_fec_in!O3/RES_hh_num_in!O3)</f>
        <v>17611.994481596881</v>
      </c>
      <c r="P3" s="65">
        <f>IF(RES_hh_fec_in!P3=0,0,1000*11630*RES_hh_fec_in!P3/RES_hh_num_in!P3)</f>
        <v>14889.409932119259</v>
      </c>
      <c r="Q3" s="65">
        <f>IF(RES_hh_fec_in!Q3=0,0,1000*11630*RES_hh_fec_in!Q3/RES_hh_num_in!Q3)</f>
        <v>14666.246556617618</v>
      </c>
      <c r="R3" s="65">
        <f>IF(RES_hh_fec_in!R3=0,0,1000*11630*RES_hh_fec_in!R3/RES_hh_num_in!R3)</f>
        <v>14094.870415301197</v>
      </c>
      <c r="S3" s="65">
        <f>IF(RES_hh_fec_in!S3=0,0,1000*11630*RES_hh_fec_in!S3/RES_hh_num_in!S3)</f>
        <v>13806.492800871851</v>
      </c>
      <c r="T3" s="65">
        <f>IF(RES_hh_fec_in!T3=0,0,1000*11630*RES_hh_fec_in!T3/RES_hh_num_in!T3)</f>
        <v>11963.621803910797</v>
      </c>
      <c r="U3" s="65">
        <f>IF(RES_hh_fec_in!U3=0,0,1000*11630*RES_hh_fec_in!U3/RES_hh_num_in!U3)</f>
        <v>10696.893238178984</v>
      </c>
      <c r="V3" s="65">
        <f>IF(RES_hh_fec_in!V3=0,0,1000*11630*RES_hh_fec_in!V3/RES_hh_num_in!V3)</f>
        <v>10821.376249629444</v>
      </c>
      <c r="W3" s="65">
        <f>IF(RES_hh_fec_in!W3=0,0,1000*11630*RES_hh_fec_in!W3/RES_hh_num_in!W3)</f>
        <v>9202.9922063265731</v>
      </c>
      <c r="X3" s="65">
        <f>IF(RES_hh_fec_in!X3=0,0,1000*11630*RES_hh_fec_in!X3/RES_hh_num_in!X3)</f>
        <v>7941.9482164338424</v>
      </c>
      <c r="Y3" s="65">
        <f>IF(RES_hh_fec_in!Y3=0,0,1000*11630*RES_hh_fec_in!Y3/RES_hh_num_in!Y3)</f>
        <v>6873.6834465616439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24364.506717299064</v>
      </c>
      <c r="D4" s="69">
        <f>IF(RES_hh_fec_in!D4=0,0,1000*11630*RES_hh_fec_in!D4/RES_hh_num_in!D4)</f>
        <v>22657.053914641096</v>
      </c>
      <c r="E4" s="69">
        <f>IF(RES_hh_fec_in!E4=0,0,1000*11630*RES_hh_fec_in!E4/RES_hh_num_in!E4)</f>
        <v>23118.440856782217</v>
      </c>
      <c r="F4" s="69">
        <f>IF(RES_hh_fec_in!F4=0,0,1000*11630*RES_hh_fec_in!F4/RES_hh_num_in!F4)</f>
        <v>24389.2220888476</v>
      </c>
      <c r="G4" s="69">
        <f>IF(RES_hh_fec_in!G4=0,0,1000*11630*RES_hh_fec_in!G4/RES_hh_num_in!G4)</f>
        <v>23444.983850080105</v>
      </c>
      <c r="H4" s="69">
        <f>IF(RES_hh_fec_in!H4=0,0,1000*11630*RES_hh_fec_in!H4/RES_hh_num_in!H4)</f>
        <v>22481.643114234688</v>
      </c>
      <c r="I4" s="69">
        <f>IF(RES_hh_fec_in!I4=0,0,1000*11630*RES_hh_fec_in!I4/RES_hh_num_in!I4)</f>
        <v>20791.985033658708</v>
      </c>
      <c r="J4" s="69">
        <f>IF(RES_hh_fec_in!J4=0,0,1000*11630*RES_hh_fec_in!J4/RES_hh_num_in!J4)</f>
        <v>20563.378491856289</v>
      </c>
      <c r="K4" s="69">
        <f>IF(RES_hh_fec_in!K4=0,0,1000*11630*RES_hh_fec_in!K4/RES_hh_num_in!K4)</f>
        <v>19638.970612441957</v>
      </c>
      <c r="L4" s="69">
        <f>IF(RES_hh_fec_in!L4=0,0,1000*11630*RES_hh_fec_in!L4/RES_hh_num_in!L4)</f>
        <v>19466.882812857326</v>
      </c>
      <c r="M4" s="69">
        <f>IF(RES_hh_fec_in!M4=0,0,1000*11630*RES_hh_fec_in!M4/RES_hh_num_in!M4)</f>
        <v>16462.678810853253</v>
      </c>
      <c r="N4" s="69">
        <f>IF(RES_hh_fec_in!N4=0,0,1000*11630*RES_hh_fec_in!N4/RES_hh_num_in!N4)</f>
        <v>16194.679402493142</v>
      </c>
      <c r="O4" s="69">
        <f>IF(RES_hh_fec_in!O4=0,0,1000*11630*RES_hh_fec_in!O4/RES_hh_num_in!O4)</f>
        <v>15221.838805639902</v>
      </c>
      <c r="P4" s="69">
        <f>IF(RES_hh_fec_in!P4=0,0,1000*11630*RES_hh_fec_in!P4/RES_hh_num_in!P4)</f>
        <v>12345.953350708425</v>
      </c>
      <c r="Q4" s="69">
        <f>IF(RES_hh_fec_in!Q4=0,0,1000*11630*RES_hh_fec_in!Q4/RES_hh_num_in!Q4)</f>
        <v>12653.515580269812</v>
      </c>
      <c r="R4" s="69">
        <f>IF(RES_hh_fec_in!R4=0,0,1000*11630*RES_hh_fec_in!R4/RES_hh_num_in!R4)</f>
        <v>12191.73666064574</v>
      </c>
      <c r="S4" s="69">
        <f>IF(RES_hh_fec_in!S4=0,0,1000*11630*RES_hh_fec_in!S4/RES_hh_num_in!S4)</f>
        <v>12024.928201804989</v>
      </c>
      <c r="T4" s="69">
        <f>IF(RES_hh_fec_in!T4=0,0,1000*11630*RES_hh_fec_in!T4/RES_hh_num_in!T4)</f>
        <v>10142.96922668343</v>
      </c>
      <c r="U4" s="69">
        <f>IF(RES_hh_fec_in!U4=0,0,1000*11630*RES_hh_fec_in!U4/RES_hh_num_in!U4)</f>
        <v>8686.6714662945142</v>
      </c>
      <c r="V4" s="69">
        <f>IF(RES_hh_fec_in!V4=0,0,1000*11630*RES_hh_fec_in!V4/RES_hh_num_in!V4)</f>
        <v>9209.487644288989</v>
      </c>
      <c r="W4" s="69">
        <f>IF(RES_hh_fec_in!W4=0,0,1000*11630*RES_hh_fec_in!W4/RES_hh_num_in!W4)</f>
        <v>7720.9561337196383</v>
      </c>
      <c r="X4" s="69">
        <f>IF(RES_hh_fec_in!X4=0,0,1000*11630*RES_hh_fec_in!X4/RES_hh_num_in!X4)</f>
        <v>6445.6461822263436</v>
      </c>
      <c r="Y4" s="69">
        <f>IF(RES_hh_fec_in!Y4=0,0,1000*11630*RES_hh_fec_in!Y4/RES_hh_num_in!Y4)</f>
        <v>5484.1623518734013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15937.538329696299</v>
      </c>
      <c r="L5" s="72">
        <f>IF(RES_hh_fec_in!L5=0,0,1000*11630*RES_hh_fec_in!L5/RES_hh_num_in!L5)</f>
        <v>17474.31105341361</v>
      </c>
      <c r="M5" s="72">
        <f>IF(RES_hh_fec_in!M5=0,0,1000*11630*RES_hh_fec_in!M5/RES_hh_num_in!M5)</f>
        <v>15027.890159162671</v>
      </c>
      <c r="N5" s="72">
        <f>IF(RES_hh_fec_in!N5=0,0,1000*11630*RES_hh_fec_in!N5/RES_hh_num_in!N5)</f>
        <v>12300.45687284318</v>
      </c>
      <c r="O5" s="72">
        <f>IF(RES_hh_fec_in!O5=0,0,1000*11630*RES_hh_fec_in!O5/RES_hh_num_in!O5)</f>
        <v>15842.629282718615</v>
      </c>
      <c r="P5" s="72">
        <f>IF(RES_hh_fec_in!P5=0,0,1000*11630*RES_hh_fec_in!P5/RES_hh_num_in!P5)</f>
        <v>11713.254504817554</v>
      </c>
      <c r="Q5" s="72">
        <f>IF(RES_hh_fec_in!Q5=0,0,1000*11630*RES_hh_fec_in!Q5/RES_hh_num_in!Q5)</f>
        <v>13774.603292756066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5683.6624470933421</v>
      </c>
      <c r="W5" s="72">
        <f>IF(RES_hh_fec_in!W5=0,0,1000*11630*RES_hh_fec_in!W5/RES_hh_num_in!W5)</f>
        <v>3783.7321550218417</v>
      </c>
      <c r="X5" s="72">
        <f>IF(RES_hh_fec_in!X5=0,0,1000*11630*RES_hh_fec_in!X5/RES_hh_num_in!X5)</f>
        <v>14719.779275972285</v>
      </c>
      <c r="Y5" s="72">
        <f>IF(RES_hh_fec_in!Y5=0,0,1000*11630*RES_hh_fec_in!Y5/RES_hh_num_in!Y5)</f>
        <v>2867.6587153386622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0</v>
      </c>
      <c r="E6" s="72">
        <f>IF(RES_hh_fec_in!E6=0,0,1000*11630*RES_hh_fec_in!E6/RES_hh_num_in!E6)</f>
        <v>0</v>
      </c>
      <c r="F6" s="72">
        <f>IF(RES_hh_fec_in!F6=0,0,1000*11630*RES_hh_fec_in!F6/RES_hh_num_in!F6)</f>
        <v>0</v>
      </c>
      <c r="G6" s="72">
        <f>IF(RES_hh_fec_in!G6=0,0,1000*11630*RES_hh_fec_in!G6/RES_hh_num_in!G6)</f>
        <v>0</v>
      </c>
      <c r="H6" s="72">
        <f>IF(RES_hh_fec_in!H6=0,0,1000*11630*RES_hh_fec_in!H6/RES_hh_num_in!H6)</f>
        <v>0</v>
      </c>
      <c r="I6" s="72">
        <f>IF(RES_hh_fec_in!I6=0,0,1000*11630*RES_hh_fec_in!I6/RES_hh_num_in!I6)</f>
        <v>0</v>
      </c>
      <c r="J6" s="72">
        <f>IF(RES_hh_fec_in!J6=0,0,1000*11630*RES_hh_fec_in!J6/RES_hh_num_in!J6)</f>
        <v>0</v>
      </c>
      <c r="K6" s="72">
        <f>IF(RES_hh_fec_in!K6=0,0,1000*11630*RES_hh_fec_in!K6/RES_hh_num_in!K6)</f>
        <v>0</v>
      </c>
      <c r="L6" s="72">
        <f>IF(RES_hh_fec_in!L6=0,0,1000*11630*RES_hh_fec_in!L6/RES_hh_num_in!L6)</f>
        <v>0</v>
      </c>
      <c r="M6" s="72">
        <f>IF(RES_hh_fec_in!M6=0,0,1000*11630*RES_hh_fec_in!M6/RES_hh_num_in!M6)</f>
        <v>0</v>
      </c>
      <c r="N6" s="72">
        <f>IF(RES_hh_fec_in!N6=0,0,1000*11630*RES_hh_fec_in!N6/RES_hh_num_in!N6)</f>
        <v>1111.4553150000618</v>
      </c>
      <c r="O6" s="72">
        <f>IF(RES_hh_fec_in!O6=0,0,1000*11630*RES_hh_fec_in!O6/RES_hh_num_in!O6)</f>
        <v>1890.771780067304</v>
      </c>
      <c r="P6" s="72">
        <f>IF(RES_hh_fec_in!P6=0,0,1000*11630*RES_hh_fec_in!P6/RES_hh_num_in!P6)</f>
        <v>0</v>
      </c>
      <c r="Q6" s="72">
        <f>IF(RES_hh_fec_in!Q6=0,0,1000*11630*RES_hh_fec_in!Q6/RES_hh_num_in!Q6)</f>
        <v>0</v>
      </c>
      <c r="R6" s="72">
        <f>IF(RES_hh_fec_in!R6=0,0,1000*11630*RES_hh_fec_in!R6/RES_hh_num_in!R6)</f>
        <v>13530.924493806351</v>
      </c>
      <c r="S6" s="72">
        <f>IF(RES_hh_fec_in!S6=0,0,1000*11630*RES_hh_fec_in!S6/RES_hh_num_in!S6)</f>
        <v>8900.3610553924427</v>
      </c>
      <c r="T6" s="72">
        <f>IF(RES_hh_fec_in!T6=0,0,1000*11630*RES_hh_fec_in!T6/RES_hh_num_in!T6)</f>
        <v>10078.254723486483</v>
      </c>
      <c r="U6" s="72">
        <f>IF(RES_hh_fec_in!U6=0,0,1000*11630*RES_hh_fec_in!U6/RES_hh_num_in!U6)</f>
        <v>15936.980624823467</v>
      </c>
      <c r="V6" s="72">
        <f>IF(RES_hh_fec_in!V6=0,0,1000*11630*RES_hh_fec_in!V6/RES_hh_num_in!V6)</f>
        <v>0</v>
      </c>
      <c r="W6" s="72">
        <f>IF(RES_hh_fec_in!W6=0,0,1000*11630*RES_hh_fec_in!W6/RES_hh_num_in!W6)</f>
        <v>0</v>
      </c>
      <c r="X6" s="72">
        <f>IF(RES_hh_fec_in!X6=0,0,1000*11630*RES_hh_fec_in!X6/RES_hh_num_in!X6)</f>
        <v>0</v>
      </c>
      <c r="Y6" s="72">
        <f>IF(RES_hh_fec_in!Y6=0,0,1000*11630*RES_hh_fec_in!Y6/RES_hh_num_in!Y6)</f>
        <v>0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25540.204622597445</v>
      </c>
      <c r="D7" s="72">
        <f>IF(RES_hh_fec_in!D7=0,0,1000*11630*RES_hh_fec_in!D7/RES_hh_num_in!D7)</f>
        <v>23561.18164891113</v>
      </c>
      <c r="E7" s="72">
        <f>IF(RES_hh_fec_in!E7=0,0,1000*11630*RES_hh_fec_in!E7/RES_hh_num_in!E7)</f>
        <v>24077.043648060797</v>
      </c>
      <c r="F7" s="72">
        <f>IF(RES_hh_fec_in!F7=0,0,1000*11630*RES_hh_fec_in!F7/RES_hh_num_in!F7)</f>
        <v>25376.354162488966</v>
      </c>
      <c r="G7" s="72">
        <f>IF(RES_hh_fec_in!G7=0,0,1000*11630*RES_hh_fec_in!G7/RES_hh_num_in!G7)</f>
        <v>24002.1201066051</v>
      </c>
      <c r="H7" s="72">
        <f>IF(RES_hh_fec_in!H7=0,0,1000*11630*RES_hh_fec_in!H7/RES_hh_num_in!H7)</f>
        <v>23261.894870299355</v>
      </c>
      <c r="I7" s="72">
        <f>IF(RES_hh_fec_in!I7=0,0,1000*11630*RES_hh_fec_in!I7/RES_hh_num_in!I7)</f>
        <v>21925.623890209208</v>
      </c>
      <c r="J7" s="72">
        <f>IF(RES_hh_fec_in!J7=0,0,1000*11630*RES_hh_fec_in!J7/RES_hh_num_in!J7)</f>
        <v>21866.697084319967</v>
      </c>
      <c r="K7" s="72">
        <f>IF(RES_hh_fec_in!K7=0,0,1000*11630*RES_hh_fec_in!K7/RES_hh_num_in!K7)</f>
        <v>22013.260026648353</v>
      </c>
      <c r="L7" s="72">
        <f>IF(RES_hh_fec_in!L7=0,0,1000*11630*RES_hh_fec_in!L7/RES_hh_num_in!L7)</f>
        <v>19249.058240463848</v>
      </c>
      <c r="M7" s="72">
        <f>IF(RES_hh_fec_in!M7=0,0,1000*11630*RES_hh_fec_in!M7/RES_hh_num_in!M7)</f>
        <v>16944.749317286602</v>
      </c>
      <c r="N7" s="72">
        <f>IF(RES_hh_fec_in!N7=0,0,1000*11630*RES_hh_fec_in!N7/RES_hh_num_in!N7)</f>
        <v>18032.221422271257</v>
      </c>
      <c r="O7" s="72">
        <f>IF(RES_hh_fec_in!O7=0,0,1000*11630*RES_hh_fec_in!O7/RES_hh_num_in!O7)</f>
        <v>16114.415081711464</v>
      </c>
      <c r="P7" s="72">
        <f>IF(RES_hh_fec_in!P7=0,0,1000*11630*RES_hh_fec_in!P7/RES_hh_num_in!P7)</f>
        <v>12655.831109006507</v>
      </c>
      <c r="Q7" s="72">
        <f>IF(RES_hh_fec_in!Q7=0,0,1000*11630*RES_hh_fec_in!Q7/RES_hh_num_in!Q7)</f>
        <v>13857.506711594548</v>
      </c>
      <c r="R7" s="72">
        <f>IF(RES_hh_fec_in!R7=0,0,1000*11630*RES_hh_fec_in!R7/RES_hh_num_in!R7)</f>
        <v>13562.269506258908</v>
      </c>
      <c r="S7" s="72">
        <f>IF(RES_hh_fec_in!S7=0,0,1000*11630*RES_hh_fec_in!S7/RES_hh_num_in!S7)</f>
        <v>12374.608974966697</v>
      </c>
      <c r="T7" s="72">
        <f>IF(RES_hh_fec_in!T7=0,0,1000*11630*RES_hh_fec_in!T7/RES_hh_num_in!T7)</f>
        <v>11314.296003113237</v>
      </c>
      <c r="U7" s="72">
        <f>IF(RES_hh_fec_in!U7=0,0,1000*11630*RES_hh_fec_in!U7/RES_hh_num_in!U7)</f>
        <v>8738.8456281611889</v>
      </c>
      <c r="V7" s="72">
        <f>IF(RES_hh_fec_in!V7=0,0,1000*11630*RES_hh_fec_in!V7/RES_hh_num_in!V7)</f>
        <v>9887.5495471436025</v>
      </c>
      <c r="W7" s="72">
        <f>IF(RES_hh_fec_in!W7=0,0,1000*11630*RES_hh_fec_in!W7/RES_hh_num_in!W7)</f>
        <v>8583.108625591718</v>
      </c>
      <c r="X7" s="72">
        <f>IF(RES_hh_fec_in!X7=0,0,1000*11630*RES_hh_fec_in!X7/RES_hh_num_in!X7)</f>
        <v>7038.2585047109678</v>
      </c>
      <c r="Y7" s="72">
        <f>IF(RES_hh_fec_in!Y7=0,0,1000*11630*RES_hh_fec_in!Y7/RES_hh_num_in!Y7)</f>
        <v>6087.6334209482011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22971.899334369748</v>
      </c>
      <c r="D8" s="72">
        <f>IF(RES_hh_fec_in!D8=0,0,1000*11630*RES_hh_fec_in!D8/RES_hh_num_in!D8)</f>
        <v>21931.980917895042</v>
      </c>
      <c r="E8" s="72">
        <f>IF(RES_hh_fec_in!E8=0,0,1000*11630*RES_hh_fec_in!E8/RES_hh_num_in!E8)</f>
        <v>22476.926441954762</v>
      </c>
      <c r="F8" s="72">
        <f>IF(RES_hh_fec_in!F8=0,0,1000*11630*RES_hh_fec_in!F8/RES_hh_num_in!F8)</f>
        <v>23592.883495540002</v>
      </c>
      <c r="G8" s="72">
        <f>IF(RES_hh_fec_in!G8=0,0,1000*11630*RES_hh_fec_in!G8/RES_hh_num_in!G8)</f>
        <v>22914.884016499782</v>
      </c>
      <c r="H8" s="72">
        <f>IF(RES_hh_fec_in!H8=0,0,1000*11630*RES_hh_fec_in!H8/RES_hh_num_in!H8)</f>
        <v>20602.067813823429</v>
      </c>
      <c r="I8" s="72">
        <f>IF(RES_hh_fec_in!I8=0,0,1000*11630*RES_hh_fec_in!I8/RES_hh_num_in!I8)</f>
        <v>19801.889752802876</v>
      </c>
      <c r="J8" s="72">
        <f>IF(RES_hh_fec_in!J8=0,0,1000*11630*RES_hh_fec_in!J8/RES_hh_num_in!J8)</f>
        <v>20090.253799259153</v>
      </c>
      <c r="K8" s="72">
        <f>IF(RES_hh_fec_in!K8=0,0,1000*11630*RES_hh_fec_in!K8/RES_hh_num_in!K8)</f>
        <v>18379.208578491794</v>
      </c>
      <c r="L8" s="72">
        <f>IF(RES_hh_fec_in!L8=0,0,1000*11630*RES_hh_fec_in!L8/RES_hh_num_in!L8)</f>
        <v>20123.879225766948</v>
      </c>
      <c r="M8" s="72">
        <f>IF(RES_hh_fec_in!M8=0,0,1000*11630*RES_hh_fec_in!M8/RES_hh_num_in!M8)</f>
        <v>17807.536396953077</v>
      </c>
      <c r="N8" s="72">
        <f>IF(RES_hh_fec_in!N8=0,0,1000*11630*RES_hh_fec_in!N8/RES_hh_num_in!N8)</f>
        <v>15072.58034123518</v>
      </c>
      <c r="O8" s="72">
        <f>IF(RES_hh_fec_in!O8=0,0,1000*11630*RES_hh_fec_in!O8/RES_hh_num_in!O8)</f>
        <v>14753.871193395769</v>
      </c>
      <c r="P8" s="72">
        <f>IF(RES_hh_fec_in!P8=0,0,1000*11630*RES_hh_fec_in!P8/RES_hh_num_in!P8)</f>
        <v>12206.11182701681</v>
      </c>
      <c r="Q8" s="72">
        <f>IF(RES_hh_fec_in!Q8=0,0,1000*11630*RES_hh_fec_in!Q8/RES_hh_num_in!Q8)</f>
        <v>12272.052913892594</v>
      </c>
      <c r="R8" s="72">
        <f>IF(RES_hh_fec_in!R8=0,0,1000*11630*RES_hh_fec_in!R8/RES_hh_num_in!R8)</f>
        <v>11827.69244895872</v>
      </c>
      <c r="S8" s="72">
        <f>IF(RES_hh_fec_in!S8=0,0,1000*11630*RES_hh_fec_in!S8/RES_hh_num_in!S8)</f>
        <v>12139.968039616035</v>
      </c>
      <c r="T8" s="72">
        <f>IF(RES_hh_fec_in!T8=0,0,1000*11630*RES_hh_fec_in!T8/RES_hh_num_in!T8)</f>
        <v>10025.147203468658</v>
      </c>
      <c r="U8" s="72">
        <f>IF(RES_hh_fec_in!U8=0,0,1000*11630*RES_hh_fec_in!U8/RES_hh_num_in!U8)</f>
        <v>9046.9130000346104</v>
      </c>
      <c r="V8" s="72">
        <f>IF(RES_hh_fec_in!V8=0,0,1000*11630*RES_hh_fec_in!V8/RES_hh_num_in!V8)</f>
        <v>8953.3468509100749</v>
      </c>
      <c r="W8" s="72">
        <f>IF(RES_hh_fec_in!W8=0,0,1000*11630*RES_hh_fec_in!W8/RES_hh_num_in!W8)</f>
        <v>7554.2936666732603</v>
      </c>
      <c r="X8" s="72">
        <f>IF(RES_hh_fec_in!X8=0,0,1000*11630*RES_hh_fec_in!X8/RES_hh_num_in!X8)</f>
        <v>6007.5408910657343</v>
      </c>
      <c r="Y8" s="72">
        <f>IF(RES_hh_fec_in!Y8=0,0,1000*11630*RES_hh_fec_in!Y8/RES_hh_num_in!Y8)</f>
        <v>4925.0341445053627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22758.399400423812</v>
      </c>
      <c r="D9" s="72">
        <f>IF(RES_hh_fec_in!D9=0,0,1000*11630*RES_hh_fec_in!D9/RES_hh_num_in!D9)</f>
        <v>20806.912578315027</v>
      </c>
      <c r="E9" s="72">
        <f>IF(RES_hh_fec_in!E9=0,0,1000*11630*RES_hh_fec_in!E9/RES_hh_num_in!E9)</f>
        <v>20970.178827435473</v>
      </c>
      <c r="F9" s="72">
        <f>IF(RES_hh_fec_in!F9=0,0,1000*11630*RES_hh_fec_in!F9/RES_hh_num_in!F9)</f>
        <v>21961.52417302498</v>
      </c>
      <c r="G9" s="72">
        <f>IF(RES_hh_fec_in!G9=0,0,1000*11630*RES_hh_fec_in!G9/RES_hh_num_in!G9)</f>
        <v>20610.976485475487</v>
      </c>
      <c r="H9" s="72">
        <f>IF(RES_hh_fec_in!H9=0,0,1000*11630*RES_hh_fec_in!H9/RES_hh_num_in!H9)</f>
        <v>19917.855209931637</v>
      </c>
      <c r="I9" s="72">
        <f>IF(RES_hh_fec_in!I9=0,0,1000*11630*RES_hh_fec_in!I9/RES_hh_num_in!I9)</f>
        <v>17201.506548868372</v>
      </c>
      <c r="J9" s="72">
        <f>IF(RES_hh_fec_in!J9=0,0,1000*11630*RES_hh_fec_in!J9/RES_hh_num_in!J9)</f>
        <v>17587.631490620181</v>
      </c>
      <c r="K9" s="72">
        <f>IF(RES_hh_fec_in!K9=0,0,1000*11630*RES_hh_fec_in!K9/RES_hh_num_in!K9)</f>
        <v>18361.29750378945</v>
      </c>
      <c r="L9" s="72">
        <f>IF(RES_hh_fec_in!L9=0,0,1000*11630*RES_hh_fec_in!L9/RES_hh_num_in!L9)</f>
        <v>17693.807468582203</v>
      </c>
      <c r="M9" s="72">
        <f>IF(RES_hh_fec_in!M9=0,0,1000*11630*RES_hh_fec_in!M9/RES_hh_num_in!M9)</f>
        <v>13038.135851228641</v>
      </c>
      <c r="N9" s="72">
        <f>IF(RES_hh_fec_in!N9=0,0,1000*11630*RES_hh_fec_in!N9/RES_hh_num_in!N9)</f>
        <v>14563.506496777962</v>
      </c>
      <c r="O9" s="72">
        <f>IF(RES_hh_fec_in!O9=0,0,1000*11630*RES_hh_fec_in!O9/RES_hh_num_in!O9)</f>
        <v>14147.993368133089</v>
      </c>
      <c r="P9" s="72">
        <f>IF(RES_hh_fec_in!P9=0,0,1000*11630*RES_hh_fec_in!P9/RES_hh_num_in!P9)</f>
        <v>13282.828669931519</v>
      </c>
      <c r="Q9" s="72">
        <f>IF(RES_hh_fec_in!Q9=0,0,1000*11630*RES_hh_fec_in!Q9/RES_hh_num_in!Q9)</f>
        <v>13031.625290455375</v>
      </c>
      <c r="R9" s="72">
        <f>IF(RES_hh_fec_in!R9=0,0,1000*11630*RES_hh_fec_in!R9/RES_hh_num_in!R9)</f>
        <v>13580.458457510344</v>
      </c>
      <c r="S9" s="72">
        <f>IF(RES_hh_fec_in!S9=0,0,1000*11630*RES_hh_fec_in!S9/RES_hh_num_in!S9)</f>
        <v>11813.719484826062</v>
      </c>
      <c r="T9" s="72">
        <f>IF(RES_hh_fec_in!T9=0,0,1000*11630*RES_hh_fec_in!T9/RES_hh_num_in!T9)</f>
        <v>11839.278190129971</v>
      </c>
      <c r="U9" s="72">
        <f>IF(RES_hh_fec_in!U9=0,0,1000*11630*RES_hh_fec_in!U9/RES_hh_num_in!U9)</f>
        <v>0</v>
      </c>
      <c r="V9" s="72">
        <f>IF(RES_hh_fec_in!V9=0,0,1000*11630*RES_hh_fec_in!V9/RES_hh_num_in!V9)</f>
        <v>7430.2591739044365</v>
      </c>
      <c r="W9" s="72">
        <f>IF(RES_hh_fec_in!W9=0,0,1000*11630*RES_hh_fec_in!W9/RES_hh_num_in!W9)</f>
        <v>6333.4932216699153</v>
      </c>
      <c r="X9" s="72">
        <f>IF(RES_hh_fec_in!X9=0,0,1000*11630*RES_hh_fec_in!X9/RES_hh_num_in!X9)</f>
        <v>6348.5848853039288</v>
      </c>
      <c r="Y9" s="72">
        <f>IF(RES_hh_fec_in!Y9=0,0,1000*11630*RES_hh_fec_in!Y9/RES_hh_num_in!Y9)</f>
        <v>5861.3534351582639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X10" s="72">
        <f>IF(RES_hh_fec_in!X10=0,0,1000*11630*RES_hh_fec_in!X10/RES_hh_num_in!X10)</f>
        <v>0</v>
      </c>
      <c r="Y10" s="72">
        <f>IF(RES_hh_fec_in!Y10=0,0,1000*11630*RES_hh_fec_in!Y10/RES_hh_num_in!Y10)</f>
        <v>0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0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0</v>
      </c>
      <c r="F11" s="72">
        <f>IF(RES_hh_fec_in!F11=0,0,1000*11630*RES_hh_fec_in!F11/RES_hh_num_in!F11)</f>
        <v>0</v>
      </c>
      <c r="G11" s="72">
        <f>IF(RES_hh_fec_in!G11=0,0,1000*11630*RES_hh_fec_in!G11/RES_hh_num_in!G11)</f>
        <v>0</v>
      </c>
      <c r="H11" s="72">
        <f>IF(RES_hh_fec_in!H11=0,0,1000*11630*RES_hh_fec_in!H11/RES_hh_num_in!H11)</f>
        <v>0</v>
      </c>
      <c r="I11" s="72">
        <f>IF(RES_hh_fec_in!I11=0,0,1000*11630*RES_hh_fec_in!I11/RES_hh_num_in!I11)</f>
        <v>0</v>
      </c>
      <c r="J11" s="72">
        <f>IF(RES_hh_fec_in!J11=0,0,1000*11630*RES_hh_fec_in!J11/RES_hh_num_in!J11)</f>
        <v>0</v>
      </c>
      <c r="K11" s="72">
        <f>IF(RES_hh_fec_in!K11=0,0,1000*11630*RES_hh_fec_in!K11/RES_hh_num_in!K11)</f>
        <v>0</v>
      </c>
      <c r="L11" s="72">
        <f>IF(RES_hh_fec_in!L11=0,0,1000*11630*RES_hh_fec_in!L11/RES_hh_num_in!L11)</f>
        <v>0</v>
      </c>
      <c r="M11" s="72">
        <f>IF(RES_hh_fec_in!M11=0,0,1000*11630*RES_hh_fec_in!M11/RES_hh_num_in!M11)</f>
        <v>0</v>
      </c>
      <c r="N11" s="72">
        <f>IF(RES_hh_fec_in!N11=0,0,1000*11630*RES_hh_fec_in!N11/RES_hh_num_in!N11)</f>
        <v>0</v>
      </c>
      <c r="O11" s="72">
        <f>IF(RES_hh_fec_in!O11=0,0,1000*11630*RES_hh_fec_in!O11/RES_hh_num_in!O11)</f>
        <v>0</v>
      </c>
      <c r="P11" s="72">
        <f>IF(RES_hh_fec_in!P11=0,0,1000*11630*RES_hh_fec_in!P11/RES_hh_num_in!P11)</f>
        <v>0</v>
      </c>
      <c r="Q11" s="72">
        <f>IF(RES_hh_fec_in!Q11=0,0,1000*11630*RES_hh_fec_in!Q11/RES_hh_num_in!Q11)</f>
        <v>0</v>
      </c>
      <c r="R11" s="72">
        <f>IF(RES_hh_fec_in!R11=0,0,1000*11630*RES_hh_fec_in!R11/RES_hh_num_in!R11)</f>
        <v>0</v>
      </c>
      <c r="S11" s="72">
        <f>IF(RES_hh_fec_in!S11=0,0,1000*11630*RES_hh_fec_in!S11/RES_hh_num_in!S11)</f>
        <v>0</v>
      </c>
      <c r="T11" s="72">
        <f>IF(RES_hh_fec_in!T11=0,0,1000*11630*RES_hh_fec_in!T11/RES_hh_num_in!T11)</f>
        <v>0</v>
      </c>
      <c r="U11" s="72">
        <f>IF(RES_hh_fec_in!U11=0,0,1000*11630*RES_hh_fec_in!U11/RES_hh_num_in!U11)</f>
        <v>0</v>
      </c>
      <c r="V11" s="72">
        <f>IF(RES_hh_fec_in!V11=0,0,1000*11630*RES_hh_fec_in!V11/RES_hh_num_in!V11)</f>
        <v>0</v>
      </c>
      <c r="W11" s="72">
        <f>IF(RES_hh_fec_in!W11=0,0,1000*11630*RES_hh_fec_in!W11/RES_hh_num_in!W11)</f>
        <v>0</v>
      </c>
      <c r="X11" s="72">
        <f>IF(RES_hh_fec_in!X11=0,0,1000*11630*RES_hh_fec_in!X11/RES_hh_num_in!X11)</f>
        <v>0</v>
      </c>
      <c r="Y11" s="72">
        <f>IF(RES_hh_fec_in!Y11=0,0,1000*11630*RES_hh_fec_in!Y11/RES_hh_num_in!Y11)</f>
        <v>0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7709.3384829111064</v>
      </c>
      <c r="D12" s="72">
        <f>IF(RES_hh_fec_in!D12=0,0,1000*11630*RES_hh_fec_in!D12/RES_hh_num_in!D12)</f>
        <v>6705.1220651433568</v>
      </c>
      <c r="E12" s="72">
        <f>IF(RES_hh_fec_in!E12=0,0,1000*11630*RES_hh_fec_in!E12/RES_hh_num_in!E12)</f>
        <v>7610.2651718351281</v>
      </c>
      <c r="F12" s="72">
        <f>IF(RES_hh_fec_in!F12=0,0,1000*11630*RES_hh_fec_in!F12/RES_hh_num_in!F12)</f>
        <v>6876.5409643399162</v>
      </c>
      <c r="G12" s="72">
        <f>IF(RES_hh_fec_in!G12=0,0,1000*11630*RES_hh_fec_in!G12/RES_hh_num_in!G12)</f>
        <v>6385.2054748841711</v>
      </c>
      <c r="H12" s="72">
        <f>IF(RES_hh_fec_in!H12=0,0,1000*11630*RES_hh_fec_in!H12/RES_hh_num_in!H12)</f>
        <v>5516.9969712637294</v>
      </c>
      <c r="I12" s="72">
        <f>IF(RES_hh_fec_in!I12=0,0,1000*11630*RES_hh_fec_in!I12/RES_hh_num_in!I12)</f>
        <v>4736.4767095909865</v>
      </c>
      <c r="J12" s="72">
        <f>IF(RES_hh_fec_in!J12=0,0,1000*11630*RES_hh_fec_in!J12/RES_hh_num_in!J12)</f>
        <v>5224.0781404032814</v>
      </c>
      <c r="K12" s="72">
        <f>IF(RES_hh_fec_in!K12=0,0,1000*11630*RES_hh_fec_in!K12/RES_hh_num_in!K12)</f>
        <v>5088.280291718168</v>
      </c>
      <c r="L12" s="72">
        <f>IF(RES_hh_fec_in!L12=0,0,1000*11630*RES_hh_fec_in!L12/RES_hh_num_in!L12)</f>
        <v>4567.2968888578835</v>
      </c>
      <c r="M12" s="72">
        <f>IF(RES_hh_fec_in!M12=0,0,1000*11630*RES_hh_fec_in!M12/RES_hh_num_in!M12)</f>
        <v>4058.4400585670928</v>
      </c>
      <c r="N12" s="72">
        <f>IF(RES_hh_fec_in!N12=0,0,1000*11630*RES_hh_fec_in!N12/RES_hh_num_in!N12)</f>
        <v>3836.3791812622703</v>
      </c>
      <c r="O12" s="72">
        <f>IF(RES_hh_fec_in!O12=0,0,1000*11630*RES_hh_fec_in!O12/RES_hh_num_in!O12)</f>
        <v>3284.334186554247</v>
      </c>
      <c r="P12" s="72">
        <f>IF(RES_hh_fec_in!P12=0,0,1000*11630*RES_hh_fec_in!P12/RES_hh_num_in!P12)</f>
        <v>3117.2688487149371</v>
      </c>
      <c r="Q12" s="72">
        <f>IF(RES_hh_fec_in!Q12=0,0,1000*11630*RES_hh_fec_in!Q12/RES_hh_num_in!Q12)</f>
        <v>3162.9840046395207</v>
      </c>
      <c r="R12" s="72">
        <f>IF(RES_hh_fec_in!R12=0,0,1000*11630*RES_hh_fec_in!R12/RES_hh_num_in!R12)</f>
        <v>3069.7689935587282</v>
      </c>
      <c r="S12" s="72">
        <f>IF(RES_hh_fec_in!S12=0,0,1000*11630*RES_hh_fec_in!S12/RES_hh_num_in!S12)</f>
        <v>2961.3991252622754</v>
      </c>
      <c r="T12" s="72">
        <f>IF(RES_hh_fec_in!T12=0,0,1000*11630*RES_hh_fec_in!T12/RES_hh_num_in!T12)</f>
        <v>2784.7929436379263</v>
      </c>
      <c r="U12" s="72">
        <f>IF(RES_hh_fec_in!U12=0,0,1000*11630*RES_hh_fec_in!U12/RES_hh_num_in!U12)</f>
        <v>2532.4142508870282</v>
      </c>
      <c r="V12" s="72">
        <f>IF(RES_hh_fec_in!V12=0,0,1000*11630*RES_hh_fec_in!V12/RES_hh_num_in!V12)</f>
        <v>2346.4153864354721</v>
      </c>
      <c r="W12" s="72">
        <f>IF(RES_hh_fec_in!W12=0,0,1000*11630*RES_hh_fec_in!W12/RES_hh_num_in!W12)</f>
        <v>2014.8887047520309</v>
      </c>
      <c r="X12" s="72">
        <f>IF(RES_hh_fec_in!X12=0,0,1000*11630*RES_hh_fec_in!X12/RES_hh_num_in!X12)</f>
        <v>1665.5037385998232</v>
      </c>
      <c r="Y12" s="72">
        <f>IF(RES_hh_fec_in!Y12=0,0,1000*11630*RES_hh_fec_in!Y12/RES_hh_num_in!Y12)</f>
        <v>1365.8830659571938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17994.523355226098</v>
      </c>
      <c r="D13" s="74">
        <f>IF(RES_hh_fec_in!D13=0,0,1000*11630*RES_hh_fec_in!D13/RES_hh_num_in!D13)</f>
        <v>16702.620073999355</v>
      </c>
      <c r="E13" s="74">
        <f>IF(RES_hh_fec_in!E13=0,0,1000*11630*RES_hh_fec_in!E13/RES_hh_num_in!E13)</f>
        <v>16575.36873993928</v>
      </c>
      <c r="F13" s="74">
        <f>IF(RES_hh_fec_in!F13=0,0,1000*11630*RES_hh_fec_in!F13/RES_hh_num_in!F13)</f>
        <v>18290.415160423458</v>
      </c>
      <c r="G13" s="74">
        <f>IF(RES_hh_fec_in!G13=0,0,1000*11630*RES_hh_fec_in!G13/RES_hh_num_in!G13)</f>
        <v>18902.219171768495</v>
      </c>
      <c r="H13" s="74">
        <f>IF(RES_hh_fec_in!H13=0,0,1000*11630*RES_hh_fec_in!H13/RES_hh_num_in!H13)</f>
        <v>0</v>
      </c>
      <c r="I13" s="74">
        <f>IF(RES_hh_fec_in!I13=0,0,1000*11630*RES_hh_fec_in!I13/RES_hh_num_in!I13)</f>
        <v>17491.188301639679</v>
      </c>
      <c r="J13" s="74">
        <f>IF(RES_hh_fec_in!J13=0,0,1000*11630*RES_hh_fec_in!J13/RES_hh_num_in!J13)</f>
        <v>7014.4427408300617</v>
      </c>
      <c r="K13" s="74">
        <f>IF(RES_hh_fec_in!K13=0,0,1000*11630*RES_hh_fec_in!K13/RES_hh_num_in!K13)</f>
        <v>23013.461997971037</v>
      </c>
      <c r="L13" s="74">
        <f>IF(RES_hh_fec_in!L13=0,0,1000*11630*RES_hh_fec_in!L13/RES_hh_num_in!L13)</f>
        <v>12211.994081029978</v>
      </c>
      <c r="M13" s="74">
        <f>IF(RES_hh_fec_in!M13=0,0,1000*11630*RES_hh_fec_in!M13/RES_hh_num_in!M13)</f>
        <v>9229.5912706539366</v>
      </c>
      <c r="N13" s="74">
        <f>IF(RES_hh_fec_in!N13=0,0,1000*11630*RES_hh_fec_in!N13/RES_hh_num_in!N13)</f>
        <v>12043.763566265136</v>
      </c>
      <c r="O13" s="74">
        <f>IF(RES_hh_fec_in!O13=0,0,1000*11630*RES_hh_fec_in!O13/RES_hh_num_in!O13)</f>
        <v>13842.570947378164</v>
      </c>
      <c r="P13" s="74">
        <f>IF(RES_hh_fec_in!P13=0,0,1000*11630*RES_hh_fec_in!P13/RES_hh_num_in!P13)</f>
        <v>11885.083875488581</v>
      </c>
      <c r="Q13" s="74">
        <f>IF(RES_hh_fec_in!Q13=0,0,1000*11630*RES_hh_fec_in!Q13/RES_hh_num_in!Q13)</f>
        <v>14830.35559181618</v>
      </c>
      <c r="R13" s="74">
        <f>IF(RES_hh_fec_in!R13=0,0,1000*11630*RES_hh_fec_in!R13/RES_hh_num_in!R13)</f>
        <v>0</v>
      </c>
      <c r="S13" s="74">
        <f>IF(RES_hh_fec_in!S13=0,0,1000*11630*RES_hh_fec_in!S13/RES_hh_num_in!S13)</f>
        <v>0</v>
      </c>
      <c r="T13" s="74">
        <f>IF(RES_hh_fec_in!T13=0,0,1000*11630*RES_hh_fec_in!T13/RES_hh_num_in!T13)</f>
        <v>7982.6848928228083</v>
      </c>
      <c r="U13" s="74">
        <f>IF(RES_hh_fec_in!U13=0,0,1000*11630*RES_hh_fec_in!U13/RES_hh_num_in!U13)</f>
        <v>5554.4243848923861</v>
      </c>
      <c r="V13" s="74">
        <f>IF(RES_hh_fec_in!V13=0,0,1000*11630*RES_hh_fec_in!V13/RES_hh_num_in!V13)</f>
        <v>8744.6434065569538</v>
      </c>
      <c r="W13" s="74">
        <f>IF(RES_hh_fec_in!W13=0,0,1000*11630*RES_hh_fec_in!W13/RES_hh_num_in!W13)</f>
        <v>6389.812232826318</v>
      </c>
      <c r="X13" s="74">
        <f>IF(RES_hh_fec_in!X13=0,0,1000*11630*RES_hh_fec_in!X13/RES_hh_num_in!X13)</f>
        <v>5741.6935819815426</v>
      </c>
      <c r="Y13" s="74">
        <f>IF(RES_hh_fec_in!Y13=0,0,1000*11630*RES_hh_fec_in!Y13/RES_hh_num_in!Y13)</f>
        <v>4544.4747060365598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316.45195661983621</v>
      </c>
      <c r="D14" s="76">
        <f>IF(RES_hh_fec_in!D14=0,0,1000*11630*RES_hh_fec_in!D14/RES_hh_num_in!D14)</f>
        <v>294.24992409299449</v>
      </c>
      <c r="E14" s="76">
        <f>IF(RES_hh_fec_in!E14=0,0,1000*11630*RES_hh_fec_in!E14/RES_hh_num_in!E14)</f>
        <v>290.17852673385926</v>
      </c>
      <c r="F14" s="76">
        <f>IF(RES_hh_fec_in!F14=0,0,1000*11630*RES_hh_fec_in!F14/RES_hh_num_in!F14)</f>
        <v>310.7239780755213</v>
      </c>
      <c r="G14" s="76">
        <f>IF(RES_hh_fec_in!G14=0,0,1000*11630*RES_hh_fec_in!G14/RES_hh_num_in!G14)</f>
        <v>294.27519219187337</v>
      </c>
      <c r="H14" s="76">
        <f>IF(RES_hh_fec_in!H14=0,0,1000*11630*RES_hh_fec_in!H14/RES_hh_num_in!H14)</f>
        <v>269.75497686302236</v>
      </c>
      <c r="I14" s="76">
        <f>IF(RES_hh_fec_in!I14=0,0,1000*11630*RES_hh_fec_in!I14/RES_hh_num_in!I14)</f>
        <v>257.97289190756925</v>
      </c>
      <c r="J14" s="76">
        <f>IF(RES_hh_fec_in!J14=0,0,1000*11630*RES_hh_fec_in!J14/RES_hh_num_in!J14)</f>
        <v>257.18425965552035</v>
      </c>
      <c r="K14" s="76">
        <f>IF(RES_hh_fec_in!K14=0,0,1000*11630*RES_hh_fec_in!K14/RES_hh_num_in!K14)</f>
        <v>240.45428128616734</v>
      </c>
      <c r="L14" s="76">
        <f>IF(RES_hh_fec_in!L14=0,0,1000*11630*RES_hh_fec_in!L14/RES_hh_num_in!L14)</f>
        <v>243.74044773921926</v>
      </c>
      <c r="M14" s="76">
        <f>IF(RES_hh_fec_in!M14=0,0,1000*11630*RES_hh_fec_in!M14/RES_hh_num_in!M14)</f>
        <v>216.11733297750976</v>
      </c>
      <c r="N14" s="76">
        <f>IF(RES_hh_fec_in!N14=0,0,1000*11630*RES_hh_fec_in!N14/RES_hh_num_in!N14)</f>
        <v>202.43634514209964</v>
      </c>
      <c r="O14" s="76">
        <f>IF(RES_hh_fec_in!O14=0,0,1000*11630*RES_hh_fec_in!O14/RES_hh_num_in!O14)</f>
        <v>196.16370660554983</v>
      </c>
      <c r="P14" s="76">
        <f>IF(RES_hh_fec_in!P14=0,0,1000*11630*RES_hh_fec_in!P14/RES_hh_num_in!P14)</f>
        <v>170.01180062620531</v>
      </c>
      <c r="Q14" s="76">
        <f>IF(RES_hh_fec_in!Q14=0,0,1000*11630*RES_hh_fec_in!Q14/RES_hh_num_in!Q14)</f>
        <v>183.41204611137914</v>
      </c>
      <c r="R14" s="76">
        <f>IF(RES_hh_fec_in!R14=0,0,1000*11630*RES_hh_fec_in!R14/RES_hh_num_in!R14)</f>
        <v>180.74879105967523</v>
      </c>
      <c r="S14" s="76">
        <f>IF(RES_hh_fec_in!S14=0,0,1000*11630*RES_hh_fec_in!S14/RES_hh_num_in!S14)</f>
        <v>186.61798238919596</v>
      </c>
      <c r="T14" s="76">
        <f>IF(RES_hh_fec_in!T14=0,0,1000*11630*RES_hh_fec_in!T14/RES_hh_num_in!T14)</f>
        <v>158.54141375375536</v>
      </c>
      <c r="U14" s="76">
        <f>IF(RES_hh_fec_in!U14=0,0,1000*11630*RES_hh_fec_in!U14/RES_hh_num_in!U14)</f>
        <v>142.17450833204026</v>
      </c>
      <c r="V14" s="76">
        <f>IF(RES_hh_fec_in!V14=0,0,1000*11630*RES_hh_fec_in!V14/RES_hh_num_in!V14)</f>
        <v>142.01741229241904</v>
      </c>
      <c r="W14" s="76">
        <f>IF(RES_hh_fec_in!W14=0,0,1000*11630*RES_hh_fec_in!W14/RES_hh_num_in!W14)</f>
        <v>112.04370132402849</v>
      </c>
      <c r="X14" s="76">
        <f>IF(RES_hh_fec_in!X14=0,0,1000*11630*RES_hh_fec_in!X14/RES_hh_num_in!X14)</f>
        <v>86.665934608459608</v>
      </c>
      <c r="Y14" s="76">
        <f>IF(RES_hh_fec_in!Y14=0,0,1000*11630*RES_hh_fec_in!Y14/RES_hh_num_in!Y14)</f>
        <v>72.596231844657453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21.932552255223118</v>
      </c>
      <c r="D15" s="69">
        <f t="shared" si="0"/>
        <v>1.4516032688344465</v>
      </c>
      <c r="E15" s="69">
        <f t="shared" si="0"/>
        <v>167.4263662637025</v>
      </c>
      <c r="F15" s="69">
        <f t="shared" si="0"/>
        <v>1.1696444059242577</v>
      </c>
      <c r="G15" s="69">
        <f t="shared" si="0"/>
        <v>9.0185942628485236</v>
      </c>
      <c r="H15" s="69">
        <f t="shared" si="0"/>
        <v>127.73628786143722</v>
      </c>
      <c r="I15" s="69">
        <f t="shared" si="0"/>
        <v>41.906019857916249</v>
      </c>
      <c r="J15" s="69">
        <f t="shared" si="0"/>
        <v>30.73060670193863</v>
      </c>
      <c r="K15" s="69">
        <f t="shared" si="0"/>
        <v>48.172171748566456</v>
      </c>
      <c r="L15" s="69">
        <f t="shared" si="0"/>
        <v>178.33970499341683</v>
      </c>
      <c r="M15" s="69">
        <f t="shared" si="0"/>
        <v>143.09299850101991</v>
      </c>
      <c r="N15" s="69">
        <f t="shared" si="0"/>
        <v>69.189619692253174</v>
      </c>
      <c r="O15" s="69">
        <f t="shared" si="0"/>
        <v>69.739797601276948</v>
      </c>
      <c r="P15" s="69">
        <f t="shared" si="0"/>
        <v>42.824149716196466</v>
      </c>
      <c r="Q15" s="69">
        <f t="shared" si="0"/>
        <v>82.336736475531126</v>
      </c>
      <c r="R15" s="69">
        <f t="shared" si="0"/>
        <v>45.495751679050841</v>
      </c>
      <c r="S15" s="69">
        <f t="shared" si="0"/>
        <v>32.593919979671639</v>
      </c>
      <c r="T15" s="69">
        <f t="shared" si="0"/>
        <v>72.775185864606186</v>
      </c>
      <c r="U15" s="69">
        <f t="shared" si="0"/>
        <v>52.664227111895215</v>
      </c>
      <c r="V15" s="69">
        <f t="shared" si="0"/>
        <v>103.50855046542314</v>
      </c>
      <c r="W15" s="69">
        <f t="shared" si="0"/>
        <v>79.605636563446126</v>
      </c>
      <c r="X15" s="69">
        <f t="shared" si="0"/>
        <v>81.787515184074564</v>
      </c>
      <c r="Y15" s="69">
        <f t="shared" si="0"/>
        <v>102.23598908973467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21.932552255223118</v>
      </c>
      <c r="D16" s="72">
        <f>IF(RES_hh_fec_in!D16=0,0,1000*11630*RES_hh_fec_in!D16/RES_hh_num_in!D$3)</f>
        <v>1.4516032688344465</v>
      </c>
      <c r="E16" s="72">
        <f>IF(RES_hh_fec_in!E16=0,0,1000*11630*RES_hh_fec_in!E16/RES_hh_num_in!E$3)</f>
        <v>167.4263662637025</v>
      </c>
      <c r="F16" s="72">
        <f>IF(RES_hh_fec_in!F16=0,0,1000*11630*RES_hh_fec_in!F16/RES_hh_num_in!F$3)</f>
        <v>1.1696444059242577</v>
      </c>
      <c r="G16" s="72">
        <f>IF(RES_hh_fec_in!G16=0,0,1000*11630*RES_hh_fec_in!G16/RES_hh_num_in!G$3)</f>
        <v>9.0185942628485236</v>
      </c>
      <c r="H16" s="72">
        <f>IF(RES_hh_fec_in!H16=0,0,1000*11630*RES_hh_fec_in!H16/RES_hh_num_in!H$3)</f>
        <v>127.73628786143722</v>
      </c>
      <c r="I16" s="72">
        <f>IF(RES_hh_fec_in!I16=0,0,1000*11630*RES_hh_fec_in!I16/RES_hh_num_in!I$3)</f>
        <v>41.906019857916249</v>
      </c>
      <c r="J16" s="72">
        <f>IF(RES_hh_fec_in!J16=0,0,1000*11630*RES_hh_fec_in!J16/RES_hh_num_in!J$3)</f>
        <v>30.73060670193863</v>
      </c>
      <c r="K16" s="72">
        <f>IF(RES_hh_fec_in!K16=0,0,1000*11630*RES_hh_fec_in!K16/RES_hh_num_in!K$3)</f>
        <v>48.172171748566456</v>
      </c>
      <c r="L16" s="72">
        <f>IF(RES_hh_fec_in!L16=0,0,1000*11630*RES_hh_fec_in!L16/RES_hh_num_in!L$3)</f>
        <v>178.33970499341683</v>
      </c>
      <c r="M16" s="72">
        <f>IF(RES_hh_fec_in!M16=0,0,1000*11630*RES_hh_fec_in!M16/RES_hh_num_in!M$3)</f>
        <v>143.09299850101991</v>
      </c>
      <c r="N16" s="72">
        <f>IF(RES_hh_fec_in!N16=0,0,1000*11630*RES_hh_fec_in!N16/RES_hh_num_in!N$3)</f>
        <v>69.189619692253174</v>
      </c>
      <c r="O16" s="72">
        <f>IF(RES_hh_fec_in!O16=0,0,1000*11630*RES_hh_fec_in!O16/RES_hh_num_in!O$3)</f>
        <v>69.739797601276948</v>
      </c>
      <c r="P16" s="72">
        <f>IF(RES_hh_fec_in!P16=0,0,1000*11630*RES_hh_fec_in!P16/RES_hh_num_in!P$3)</f>
        <v>42.824149716196466</v>
      </c>
      <c r="Q16" s="72">
        <f>IF(RES_hh_fec_in!Q16=0,0,1000*11630*RES_hh_fec_in!Q16/RES_hh_num_in!Q$3)</f>
        <v>82.336736475531126</v>
      </c>
      <c r="R16" s="72">
        <f>IF(RES_hh_fec_in!R16=0,0,1000*11630*RES_hh_fec_in!R16/RES_hh_num_in!R$3)</f>
        <v>45.495751679050841</v>
      </c>
      <c r="S16" s="72">
        <f>IF(RES_hh_fec_in!S16=0,0,1000*11630*RES_hh_fec_in!S16/RES_hh_num_in!S$3)</f>
        <v>32.593919979671639</v>
      </c>
      <c r="T16" s="72">
        <f>IF(RES_hh_fec_in!T16=0,0,1000*11630*RES_hh_fec_in!T16/RES_hh_num_in!T$3)</f>
        <v>72.775185864606186</v>
      </c>
      <c r="U16" s="72">
        <f>IF(RES_hh_fec_in!U16=0,0,1000*11630*RES_hh_fec_in!U16/RES_hh_num_in!U$3)</f>
        <v>52.664227111895215</v>
      </c>
      <c r="V16" s="72">
        <f>IF(RES_hh_fec_in!V16=0,0,1000*11630*RES_hh_fec_in!V16/RES_hh_num_in!V$3)</f>
        <v>103.50855046542314</v>
      </c>
      <c r="W16" s="72">
        <f>IF(RES_hh_fec_in!W16=0,0,1000*11630*RES_hh_fec_in!W16/RES_hh_num_in!W$3)</f>
        <v>79.605636563446126</v>
      </c>
      <c r="X16" s="72">
        <f>IF(RES_hh_fec_in!X16=0,0,1000*11630*RES_hh_fec_in!X16/RES_hh_num_in!X$3)</f>
        <v>81.787515184074564</v>
      </c>
      <c r="Y16" s="72">
        <f>IF(RES_hh_fec_in!Y16=0,0,1000*11630*RES_hh_fec_in!Y16/RES_hh_num_in!Y$3)</f>
        <v>102.23598908973467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1692.9501284849152</v>
      </c>
      <c r="D17" s="69">
        <f>IF(RES_hh_fec_in!D17=0,0,1000*11630*RES_hh_fec_in!D17/RES_hh_num_in!D17)</f>
        <v>1730.9240177341505</v>
      </c>
      <c r="E17" s="69">
        <f>IF(RES_hh_fec_in!E17=0,0,1000*11630*RES_hh_fec_in!E17/RES_hh_num_in!E17)</f>
        <v>1700.7454665918294</v>
      </c>
      <c r="F17" s="69">
        <f>IF(RES_hh_fec_in!F17=0,0,1000*11630*RES_hh_fec_in!F17/RES_hh_num_in!F17)</f>
        <v>1671.0467643061472</v>
      </c>
      <c r="G17" s="69">
        <f>IF(RES_hh_fec_in!G17=0,0,1000*11630*RES_hh_fec_in!G17/RES_hh_num_in!G17)</f>
        <v>1608.2693276898938</v>
      </c>
      <c r="H17" s="69">
        <f>IF(RES_hh_fec_in!H17=0,0,1000*11630*RES_hh_fec_in!H17/RES_hh_num_in!H17)</f>
        <v>1535.330889336693</v>
      </c>
      <c r="I17" s="69">
        <f>IF(RES_hh_fec_in!I17=0,0,1000*11630*RES_hh_fec_in!I17/RES_hh_num_in!I17)</f>
        <v>1549.8437517595801</v>
      </c>
      <c r="J17" s="69">
        <f>IF(RES_hh_fec_in!J17=0,0,1000*11630*RES_hh_fec_in!J17/RES_hh_num_in!J17)</f>
        <v>1526.5037194383574</v>
      </c>
      <c r="K17" s="69">
        <f>IF(RES_hh_fec_in!K17=0,0,1000*11630*RES_hh_fec_in!K17/RES_hh_num_in!K17)</f>
        <v>1270.7084215575082</v>
      </c>
      <c r="L17" s="69">
        <f>IF(RES_hh_fec_in!L17=0,0,1000*11630*RES_hh_fec_in!L17/RES_hh_num_in!L17)</f>
        <v>1409.5630774868494</v>
      </c>
      <c r="M17" s="69">
        <f>IF(RES_hh_fec_in!M17=0,0,1000*11630*RES_hh_fec_in!M17/RES_hh_num_in!M17)</f>
        <v>1500.0828323344658</v>
      </c>
      <c r="N17" s="69">
        <f>IF(RES_hh_fec_in!N17=0,0,1000*11630*RES_hh_fec_in!N17/RES_hh_num_in!N17)</f>
        <v>1245.2649691226163</v>
      </c>
      <c r="O17" s="69">
        <f>IF(RES_hh_fec_in!O17=0,0,1000*11630*RES_hh_fec_in!O17/RES_hh_num_in!O17)</f>
        <v>1475.2123168316982</v>
      </c>
      <c r="P17" s="69">
        <f>IF(RES_hh_fec_in!P17=0,0,1000*11630*RES_hh_fec_in!P17/RES_hh_num_in!P17)</f>
        <v>1657.8965519099911</v>
      </c>
      <c r="Q17" s="69">
        <f>IF(RES_hh_fec_in!Q17=0,0,1000*11630*RES_hh_fec_in!Q17/RES_hh_num_in!Q17)</f>
        <v>1204.1960934705448</v>
      </c>
      <c r="R17" s="69">
        <f>IF(RES_hh_fec_in!R17=0,0,1000*11630*RES_hh_fec_in!R17/RES_hh_num_in!R17)</f>
        <v>1146.6681368722595</v>
      </c>
      <c r="S17" s="69">
        <f>IF(RES_hh_fec_in!S17=0,0,1000*11630*RES_hh_fec_in!S17/RES_hh_num_in!S17)</f>
        <v>1027.6275871691587</v>
      </c>
      <c r="T17" s="69">
        <f>IF(RES_hh_fec_in!T17=0,0,1000*11630*RES_hh_fec_in!T17/RES_hh_num_in!T17)</f>
        <v>1109.6958676712334</v>
      </c>
      <c r="U17" s="69">
        <f>IF(RES_hh_fec_in!U17=0,0,1000*11630*RES_hh_fec_in!U17/RES_hh_num_in!U17)</f>
        <v>1304.2617413181583</v>
      </c>
      <c r="V17" s="69">
        <f>IF(RES_hh_fec_in!V17=0,0,1000*11630*RES_hh_fec_in!V17/RES_hh_num_in!V17)</f>
        <v>1006.5812777197699</v>
      </c>
      <c r="W17" s="69">
        <f>IF(RES_hh_fec_in!W17=0,0,1000*11630*RES_hh_fec_in!W17/RES_hh_num_in!W17)</f>
        <v>1077.2741243544649</v>
      </c>
      <c r="X17" s="69">
        <f>IF(RES_hh_fec_in!X17=0,0,1000*11630*RES_hh_fec_in!X17/RES_hh_num_in!X17)</f>
        <v>1060.5396432782009</v>
      </c>
      <c r="Y17" s="69">
        <f>IF(RES_hh_fec_in!Y17=0,0,1000*11630*RES_hh_fec_in!Y17/RES_hh_num_in!Y17)</f>
        <v>933.07621640540549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X18" s="72">
        <f>IF(RES_hh_fec_in!X18=0,0,1000*11630*RES_hh_fec_in!X18/RES_hh_num_in!X18)</f>
        <v>0</v>
      </c>
      <c r="Y18" s="72">
        <f>IF(RES_hh_fec_in!Y18=0,0,1000*11630*RES_hh_fec_in!Y18/RES_hh_num_in!Y18)</f>
        <v>0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1864.2020128026818</v>
      </c>
      <c r="D19" s="72">
        <f>IF(RES_hh_fec_in!D19=0,0,1000*11630*RES_hh_fec_in!D19/RES_hh_num_in!D19)</f>
        <v>1240.7073386290792</v>
      </c>
      <c r="E19" s="72">
        <f>IF(RES_hh_fec_in!E19=0,0,1000*11630*RES_hh_fec_in!E19/RES_hh_num_in!E19)</f>
        <v>701.86842988843011</v>
      </c>
      <c r="F19" s="72">
        <f>IF(RES_hh_fec_in!F19=0,0,1000*11630*RES_hh_fec_in!F19/RES_hh_num_in!F19)</f>
        <v>1399.9635641272155</v>
      </c>
      <c r="G19" s="72">
        <f>IF(RES_hh_fec_in!G19=0,0,1000*11630*RES_hh_fec_in!G19/RES_hh_num_in!G19)</f>
        <v>2131.8813978385419</v>
      </c>
      <c r="H19" s="72">
        <f>IF(RES_hh_fec_in!H19=0,0,1000*11630*RES_hh_fec_in!H19/RES_hh_num_in!H19)</f>
        <v>2197.3196831279629</v>
      </c>
      <c r="I19" s="72">
        <f>IF(RES_hh_fec_in!I19=0,0,1000*11630*RES_hh_fec_in!I19/RES_hh_num_in!I19)</f>
        <v>822.36072863352126</v>
      </c>
      <c r="J19" s="72">
        <f>IF(RES_hh_fec_in!J19=0,0,1000*11630*RES_hh_fec_in!J19/RES_hh_num_in!J19)</f>
        <v>807.07191817166381</v>
      </c>
      <c r="K19" s="72">
        <f>IF(RES_hh_fec_in!K19=0,0,1000*11630*RES_hh_fec_in!K19/RES_hh_num_in!K19)</f>
        <v>1841.4508093041673</v>
      </c>
      <c r="L19" s="72">
        <f>IF(RES_hh_fec_in!L19=0,0,1000*11630*RES_hh_fec_in!L19/RES_hh_num_in!L19)</f>
        <v>2027.8973784143134</v>
      </c>
      <c r="M19" s="72">
        <f>IF(RES_hh_fec_in!M19=0,0,1000*11630*RES_hh_fec_in!M19/RES_hh_num_in!M19)</f>
        <v>1062.6530218211899</v>
      </c>
      <c r="N19" s="72">
        <f>IF(RES_hh_fec_in!N19=0,0,1000*11630*RES_hh_fec_in!N19/RES_hh_num_in!N19)</f>
        <v>0</v>
      </c>
      <c r="O19" s="72">
        <f>IF(RES_hh_fec_in!O19=0,0,1000*11630*RES_hh_fec_in!O19/RES_hh_num_in!O19)</f>
        <v>0</v>
      </c>
      <c r="P19" s="72">
        <f>IF(RES_hh_fec_in!P19=0,0,1000*11630*RES_hh_fec_in!P19/RES_hh_num_in!P19)</f>
        <v>0</v>
      </c>
      <c r="Q19" s="72">
        <f>IF(RES_hh_fec_in!Q19=0,0,1000*11630*RES_hh_fec_in!Q19/RES_hh_num_in!Q19)</f>
        <v>0</v>
      </c>
      <c r="R19" s="72">
        <f>IF(RES_hh_fec_in!R19=0,0,1000*11630*RES_hh_fec_in!R19/RES_hh_num_in!R19)</f>
        <v>0</v>
      </c>
      <c r="S19" s="72">
        <f>IF(RES_hh_fec_in!S19=0,0,1000*11630*RES_hh_fec_in!S19/RES_hh_num_in!S19)</f>
        <v>0</v>
      </c>
      <c r="T19" s="72">
        <f>IF(RES_hh_fec_in!T19=0,0,1000*11630*RES_hh_fec_in!T19/RES_hh_num_in!T19)</f>
        <v>0</v>
      </c>
      <c r="U19" s="72">
        <f>IF(RES_hh_fec_in!U19=0,0,1000*11630*RES_hh_fec_in!U19/RES_hh_num_in!U19)</f>
        <v>0</v>
      </c>
      <c r="V19" s="72">
        <f>IF(RES_hh_fec_in!V19=0,0,1000*11630*RES_hh_fec_in!V19/RES_hh_num_in!V19)</f>
        <v>0</v>
      </c>
      <c r="W19" s="72">
        <f>IF(RES_hh_fec_in!W19=0,0,1000*11630*RES_hh_fec_in!W19/RES_hh_num_in!W19)</f>
        <v>0</v>
      </c>
      <c r="X19" s="72">
        <f>IF(RES_hh_fec_in!X19=0,0,1000*11630*RES_hh_fec_in!X19/RES_hh_num_in!X19)</f>
        <v>0</v>
      </c>
      <c r="Y19" s="72">
        <f>IF(RES_hh_fec_in!Y19=0,0,1000*11630*RES_hh_fec_in!Y19/RES_hh_num_in!Y19)</f>
        <v>0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1937.5365597692598</v>
      </c>
      <c r="D20" s="72">
        <f>IF(RES_hh_fec_in!D20=0,0,1000*11630*RES_hh_fec_in!D20/RES_hh_num_in!D20)</f>
        <v>1934.7006921688364</v>
      </c>
      <c r="E20" s="72">
        <f>IF(RES_hh_fec_in!E20=0,0,1000*11630*RES_hh_fec_in!E20/RES_hh_num_in!E20)</f>
        <v>1904.828925315152</v>
      </c>
      <c r="F20" s="72">
        <f>IF(RES_hh_fec_in!F20=0,0,1000*11630*RES_hh_fec_in!F20/RES_hh_num_in!F20)</f>
        <v>1856.329778452139</v>
      </c>
      <c r="G20" s="72">
        <f>IF(RES_hh_fec_in!G20=0,0,1000*11630*RES_hh_fec_in!G20/RES_hh_num_in!G20)</f>
        <v>1740.687729665173</v>
      </c>
      <c r="H20" s="72">
        <f>IF(RES_hh_fec_in!H20=0,0,1000*11630*RES_hh_fec_in!H20/RES_hh_num_in!H20)</f>
        <v>1782.6049446746872</v>
      </c>
      <c r="I20" s="72">
        <f>IF(RES_hh_fec_in!I20=0,0,1000*11630*RES_hh_fec_in!I20/RES_hh_num_in!I20)</f>
        <v>1702.8770060457725</v>
      </c>
      <c r="J20" s="72">
        <f>IF(RES_hh_fec_in!J20=0,0,1000*11630*RES_hh_fec_in!J20/RES_hh_num_in!J20)</f>
        <v>1676.9950856151006</v>
      </c>
      <c r="K20" s="72">
        <f>IF(RES_hh_fec_in!K20=0,0,1000*11630*RES_hh_fec_in!K20/RES_hh_num_in!K20)</f>
        <v>1598.471442115087</v>
      </c>
      <c r="L20" s="72">
        <f>IF(RES_hh_fec_in!L20=0,0,1000*11630*RES_hh_fec_in!L20/RES_hh_num_in!L20)</f>
        <v>1569.0916230759619</v>
      </c>
      <c r="M20" s="72">
        <f>IF(RES_hh_fec_in!M20=0,0,1000*11630*RES_hh_fec_in!M20/RES_hh_num_in!M20)</f>
        <v>1641.073471307375</v>
      </c>
      <c r="N20" s="72">
        <f>IF(RES_hh_fec_in!N20=0,0,1000*11630*RES_hh_fec_in!N20/RES_hh_num_in!N20)</f>
        <v>1638.1547995740418</v>
      </c>
      <c r="O20" s="72">
        <f>IF(RES_hh_fec_in!O20=0,0,1000*11630*RES_hh_fec_in!O20/RES_hh_num_in!O20)</f>
        <v>1619.094232380407</v>
      </c>
      <c r="P20" s="72">
        <f>IF(RES_hh_fec_in!P20=0,0,1000*11630*RES_hh_fec_in!P20/RES_hh_num_in!P20)</f>
        <v>1511.5525726407643</v>
      </c>
      <c r="Q20" s="72">
        <f>IF(RES_hh_fec_in!Q20=0,0,1000*11630*RES_hh_fec_in!Q20/RES_hh_num_in!Q20)</f>
        <v>1440.0207104920717</v>
      </c>
      <c r="R20" s="72">
        <f>IF(RES_hh_fec_in!R20=0,0,1000*11630*RES_hh_fec_in!R20/RES_hh_num_in!R20)</f>
        <v>1389.3445839924211</v>
      </c>
      <c r="S20" s="72">
        <f>IF(RES_hh_fec_in!S20=0,0,1000*11630*RES_hh_fec_in!S20/RES_hh_num_in!S20)</f>
        <v>1046.4354684970131</v>
      </c>
      <c r="T20" s="72">
        <f>IF(RES_hh_fec_in!T20=0,0,1000*11630*RES_hh_fec_in!T20/RES_hh_num_in!T20)</f>
        <v>1262.1058107554045</v>
      </c>
      <c r="U20" s="72">
        <f>IF(RES_hh_fec_in!U20=0,0,1000*11630*RES_hh_fec_in!U20/RES_hh_num_in!U20)</f>
        <v>1357.2706711459673</v>
      </c>
      <c r="V20" s="72">
        <f>IF(RES_hh_fec_in!V20=0,0,1000*11630*RES_hh_fec_in!V20/RES_hh_num_in!V20)</f>
        <v>1035.0624235319572</v>
      </c>
      <c r="W20" s="72">
        <f>IF(RES_hh_fec_in!W20=0,0,1000*11630*RES_hh_fec_in!W20/RES_hh_num_in!W20)</f>
        <v>1182.8076611658203</v>
      </c>
      <c r="X20" s="72">
        <f>IF(RES_hh_fec_in!X20=0,0,1000*11630*RES_hh_fec_in!X20/RES_hh_num_in!X20)</f>
        <v>1139.0526060417933</v>
      </c>
      <c r="Y20" s="72">
        <f>IF(RES_hh_fec_in!Y20=0,0,1000*11630*RES_hh_fec_in!Y20/RES_hh_num_in!Y20)</f>
        <v>971.25242206174403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1719.2176129710683</v>
      </c>
      <c r="D21" s="72">
        <f>IF(RES_hh_fec_in!D21=0,0,1000*11630*RES_hh_fec_in!D21/RES_hh_num_in!D21)</f>
        <v>1742.8631921854781</v>
      </c>
      <c r="E21" s="72">
        <f>IF(RES_hh_fec_in!E21=0,0,1000*11630*RES_hh_fec_in!E21/RES_hh_num_in!E21)</f>
        <v>1710.0785439278463</v>
      </c>
      <c r="F21" s="72">
        <f>IF(RES_hh_fec_in!F21=0,0,1000*11630*RES_hh_fec_in!F21/RES_hh_num_in!F21)</f>
        <v>1661.0700401843246</v>
      </c>
      <c r="G21" s="72">
        <f>IF(RES_hh_fec_in!G21=0,0,1000*11630*RES_hh_fec_in!G21/RES_hh_num_in!G21)</f>
        <v>1594.9650866933512</v>
      </c>
      <c r="H21" s="72">
        <f>IF(RES_hh_fec_in!H21=0,0,1000*11630*RES_hh_fec_in!H21/RES_hh_num_in!H21)</f>
        <v>1452.5205049249071</v>
      </c>
      <c r="I21" s="72">
        <f>IF(RES_hh_fec_in!I21=0,0,1000*11630*RES_hh_fec_in!I21/RES_hh_num_in!I21)</f>
        <v>1389.9682392538766</v>
      </c>
      <c r="J21" s="72">
        <f>IF(RES_hh_fec_in!J21=0,0,1000*11630*RES_hh_fec_in!J21/RES_hh_num_in!J21)</f>
        <v>1392.0586659608186</v>
      </c>
      <c r="K21" s="72">
        <f>IF(RES_hh_fec_in!K21=0,0,1000*11630*RES_hh_fec_in!K21/RES_hh_num_in!K21)</f>
        <v>1089.9841278938559</v>
      </c>
      <c r="L21" s="72">
        <f>IF(RES_hh_fec_in!L21=0,0,1000*11630*RES_hh_fec_in!L21/RES_hh_num_in!L21)</f>
        <v>1260.100951149929</v>
      </c>
      <c r="M21" s="72">
        <f>IF(RES_hh_fec_in!M21=0,0,1000*11630*RES_hh_fec_in!M21/RES_hh_num_in!M21)</f>
        <v>1523.0316355757304</v>
      </c>
      <c r="N21" s="72">
        <f>IF(RES_hh_fec_in!N21=0,0,1000*11630*RES_hh_fec_in!N21/RES_hh_num_in!N21)</f>
        <v>1085.8819306181372</v>
      </c>
      <c r="O21" s="72">
        <f>IF(RES_hh_fec_in!O21=0,0,1000*11630*RES_hh_fec_in!O21/RES_hh_num_in!O21)</f>
        <v>1436.0832515395746</v>
      </c>
      <c r="P21" s="72">
        <f>IF(RES_hh_fec_in!P21=0,0,1000*11630*RES_hh_fec_in!P21/RES_hh_num_in!P21)</f>
        <v>1576.4342774880915</v>
      </c>
      <c r="Q21" s="72">
        <f>IF(RES_hh_fec_in!Q21=0,0,1000*11630*RES_hh_fec_in!Q21/RES_hh_num_in!Q21)</f>
        <v>898.10031954293618</v>
      </c>
      <c r="R21" s="72">
        <f>IF(RES_hh_fec_in!R21=0,0,1000*11630*RES_hh_fec_in!R21/RES_hh_num_in!R21)</f>
        <v>998.74419041876433</v>
      </c>
      <c r="S21" s="72">
        <f>IF(RES_hh_fec_in!S21=0,0,1000*11630*RES_hh_fec_in!S21/RES_hh_num_in!S21)</f>
        <v>950.72688295545606</v>
      </c>
      <c r="T21" s="72">
        <f>IF(RES_hh_fec_in!T21=0,0,1000*11630*RES_hh_fec_in!T21/RES_hh_num_in!T21)</f>
        <v>985.4870101237459</v>
      </c>
      <c r="U21" s="72">
        <f>IF(RES_hh_fec_in!U21=0,0,1000*11630*RES_hh_fec_in!U21/RES_hh_num_in!U21)</f>
        <v>1198.169015020728</v>
      </c>
      <c r="V21" s="72">
        <f>IF(RES_hh_fec_in!V21=0,0,1000*11630*RES_hh_fec_in!V21/RES_hh_num_in!V21)</f>
        <v>858.31809349483706</v>
      </c>
      <c r="W21" s="72">
        <f>IF(RES_hh_fec_in!W21=0,0,1000*11630*RES_hh_fec_in!W21/RES_hh_num_in!W21)</f>
        <v>819.65984777210804</v>
      </c>
      <c r="X21" s="72">
        <f>IF(RES_hh_fec_in!X21=0,0,1000*11630*RES_hh_fec_in!X21/RES_hh_num_in!X21)</f>
        <v>979.63029227969446</v>
      </c>
      <c r="Y21" s="72">
        <f>IF(RES_hh_fec_in!Y21=0,0,1000*11630*RES_hh_fec_in!Y21/RES_hh_num_in!Y21)</f>
        <v>895.37926519623841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1752.5452022946408</v>
      </c>
      <c r="D22" s="72">
        <f>IF(RES_hh_fec_in!D22=0,0,1000*11630*RES_hh_fec_in!D22/RES_hh_num_in!D22)</f>
        <v>1722.5683156931962</v>
      </c>
      <c r="E22" s="72">
        <f>IF(RES_hh_fec_in!E22=0,0,1000*11630*RES_hh_fec_in!E22/RES_hh_num_in!E22)</f>
        <v>1667.2394181386708</v>
      </c>
      <c r="F22" s="72">
        <f>IF(RES_hh_fec_in!F22=0,0,1000*11630*RES_hh_fec_in!F22/RES_hh_num_in!F22)</f>
        <v>1608.0559336004585</v>
      </c>
      <c r="G22" s="72">
        <f>IF(RES_hh_fec_in!G22=0,0,1000*11630*RES_hh_fec_in!G22/RES_hh_num_in!G22)</f>
        <v>1499.2465300163894</v>
      </c>
      <c r="H22" s="72">
        <f>IF(RES_hh_fec_in!H22=0,0,1000*11630*RES_hh_fec_in!H22/RES_hh_num_in!H22)</f>
        <v>1493.6959076787464</v>
      </c>
      <c r="I22" s="72">
        <f>IF(RES_hh_fec_in!I22=0,0,1000*11630*RES_hh_fec_in!I22/RES_hh_num_in!I22)</f>
        <v>1308.292057081245</v>
      </c>
      <c r="J22" s="72">
        <f>IF(RES_hh_fec_in!J22=0,0,1000*11630*RES_hh_fec_in!J22/RES_hh_num_in!J22)</f>
        <v>1307.2951338399234</v>
      </c>
      <c r="K22" s="72">
        <f>IF(RES_hh_fec_in!K22=0,0,1000*11630*RES_hh_fec_in!K22/RES_hh_num_in!K22)</f>
        <v>1271.8657622782296</v>
      </c>
      <c r="L22" s="72">
        <f>IF(RES_hh_fec_in!L22=0,0,1000*11630*RES_hh_fec_in!L22/RES_hh_num_in!L22)</f>
        <v>1395.690829986931</v>
      </c>
      <c r="M22" s="72">
        <f>IF(RES_hh_fec_in!M22=0,0,1000*11630*RES_hh_fec_in!M22/RES_hh_num_in!M22)</f>
        <v>1491.001180117994</v>
      </c>
      <c r="N22" s="72">
        <f>IF(RES_hh_fec_in!N22=0,0,1000*11630*RES_hh_fec_in!N22/RES_hh_num_in!N22)</f>
        <v>1102.0715926547487</v>
      </c>
      <c r="O22" s="72">
        <f>IF(RES_hh_fec_in!O22=0,0,1000*11630*RES_hh_fec_in!O22/RES_hh_num_in!O22)</f>
        <v>918.71875526553504</v>
      </c>
      <c r="P22" s="72">
        <f>IF(RES_hh_fec_in!P22=0,0,1000*11630*RES_hh_fec_in!P22/RES_hh_num_in!P22)</f>
        <v>1657.5828756109584</v>
      </c>
      <c r="Q22" s="72">
        <f>IF(RES_hh_fec_in!Q22=0,0,1000*11630*RES_hh_fec_in!Q22/RES_hh_num_in!Q22)</f>
        <v>1422.2674362772384</v>
      </c>
      <c r="R22" s="72">
        <f>IF(RES_hh_fec_in!R22=0,0,1000*11630*RES_hh_fec_in!R22/RES_hh_num_in!R22)</f>
        <v>1013.5871483591455</v>
      </c>
      <c r="S22" s="72">
        <f>IF(RES_hh_fec_in!S22=0,0,1000*11630*RES_hh_fec_in!S22/RES_hh_num_in!S22)</f>
        <v>1017.00381267247</v>
      </c>
      <c r="T22" s="72">
        <f>IF(RES_hh_fec_in!T22=0,0,1000*11630*RES_hh_fec_in!T22/RES_hh_num_in!T22)</f>
        <v>1302.4937668740304</v>
      </c>
      <c r="U22" s="72">
        <f>IF(RES_hh_fec_in!U22=0,0,1000*11630*RES_hh_fec_in!U22/RES_hh_num_in!U22)</f>
        <v>0</v>
      </c>
      <c r="V22" s="72">
        <f>IF(RES_hh_fec_in!V22=0,0,1000*11630*RES_hh_fec_in!V22/RES_hh_num_in!V22)</f>
        <v>1051.6595942265837</v>
      </c>
      <c r="W22" s="72">
        <f>IF(RES_hh_fec_in!W22=0,0,1000*11630*RES_hh_fec_in!W22/RES_hh_num_in!W22)</f>
        <v>1059.7211181517296</v>
      </c>
      <c r="X22" s="72">
        <f>IF(RES_hh_fec_in!X22=0,0,1000*11630*RES_hh_fec_in!X22/RES_hh_num_in!X22)</f>
        <v>934.13555844228779</v>
      </c>
      <c r="Y22" s="72">
        <f>IF(RES_hh_fec_in!Y22=0,0,1000*11630*RES_hh_fec_in!Y22/RES_hh_num_in!Y22)</f>
        <v>949.47855049394877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X23" s="72">
        <f>IF(RES_hh_fec_in!X23=0,0,1000*11630*RES_hh_fec_in!X23/RES_hh_num_in!X23)</f>
        <v>0</v>
      </c>
      <c r="Y23" s="72">
        <f>IF(RES_hh_fec_in!Y23=0,0,1000*11630*RES_hh_fec_in!Y23/RES_hh_num_in!Y23)</f>
        <v>0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0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0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0</v>
      </c>
      <c r="K24" s="72">
        <f>IF(RES_hh_fec_in!K24=0,0,1000*11630*RES_hh_fec_in!K24/RES_hh_num_in!K24)</f>
        <v>0</v>
      </c>
      <c r="L24" s="72">
        <f>IF(RES_hh_fec_in!L24=0,0,1000*11630*RES_hh_fec_in!L24/RES_hh_num_in!L24)</f>
        <v>0</v>
      </c>
      <c r="M24" s="72">
        <f>IF(RES_hh_fec_in!M24=0,0,1000*11630*RES_hh_fec_in!M24/RES_hh_num_in!M24)</f>
        <v>0</v>
      </c>
      <c r="N24" s="72">
        <f>IF(RES_hh_fec_in!N24=0,0,1000*11630*RES_hh_fec_in!N24/RES_hh_num_in!N24)</f>
        <v>0</v>
      </c>
      <c r="O24" s="72">
        <f>IF(RES_hh_fec_in!O24=0,0,1000*11630*RES_hh_fec_in!O24/RES_hh_num_in!O24)</f>
        <v>0</v>
      </c>
      <c r="P24" s="72">
        <f>IF(RES_hh_fec_in!P24=0,0,1000*11630*RES_hh_fec_in!P24/RES_hh_num_in!P24)</f>
        <v>0</v>
      </c>
      <c r="Q24" s="72">
        <f>IF(RES_hh_fec_in!Q24=0,0,1000*11630*RES_hh_fec_in!Q24/RES_hh_num_in!Q24)</f>
        <v>0</v>
      </c>
      <c r="R24" s="72">
        <f>IF(RES_hh_fec_in!R24=0,0,1000*11630*RES_hh_fec_in!R24/RES_hh_num_in!R24)</f>
        <v>0</v>
      </c>
      <c r="S24" s="72">
        <f>IF(RES_hh_fec_in!S24=0,0,1000*11630*RES_hh_fec_in!S24/RES_hh_num_in!S24)</f>
        <v>0</v>
      </c>
      <c r="T24" s="72">
        <f>IF(RES_hh_fec_in!T24=0,0,1000*11630*RES_hh_fec_in!T24/RES_hh_num_in!T24)</f>
        <v>0</v>
      </c>
      <c r="U24" s="72">
        <f>IF(RES_hh_fec_in!U24=0,0,1000*11630*RES_hh_fec_in!U24/RES_hh_num_in!U24)</f>
        <v>0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0</v>
      </c>
      <c r="X24" s="72">
        <f>IF(RES_hh_fec_in!X24=0,0,1000*11630*RES_hh_fec_in!X24/RES_hh_num_in!X24)</f>
        <v>0</v>
      </c>
      <c r="Y24" s="72">
        <f>IF(RES_hh_fec_in!Y24=0,0,1000*11630*RES_hh_fec_in!Y24/RES_hh_num_in!Y24)</f>
        <v>0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1504.4503102688107</v>
      </c>
      <c r="D25" s="74">
        <f>IF(RES_hh_fec_in!D25=0,0,1000*11630*RES_hh_fec_in!D25/RES_hh_num_in!D25)</f>
        <v>1423.4532126668462</v>
      </c>
      <c r="E25" s="74">
        <f>IF(RES_hh_fec_in!E25=0,0,1000*11630*RES_hh_fec_in!E25/RES_hh_num_in!E25)</f>
        <v>1414.2352495625498</v>
      </c>
      <c r="F25" s="74">
        <f>IF(RES_hh_fec_in!F25=0,0,1000*11630*RES_hh_fec_in!F25/RES_hh_num_in!F25)</f>
        <v>1456.2034247318843</v>
      </c>
      <c r="G25" s="74">
        <f>IF(RES_hh_fec_in!G25=0,0,1000*11630*RES_hh_fec_in!G25/RES_hh_num_in!G25)</f>
        <v>1364.4022784152769</v>
      </c>
      <c r="H25" s="74">
        <f>IF(RES_hh_fec_in!H25=0,0,1000*11630*RES_hh_fec_in!H25/RES_hh_num_in!H25)</f>
        <v>1304.4221052618609</v>
      </c>
      <c r="I25" s="74">
        <f>IF(RES_hh_fec_in!I25=0,0,1000*11630*RES_hh_fec_in!I25/RES_hh_num_in!I25)</f>
        <v>671.70293346414451</v>
      </c>
      <c r="J25" s="74">
        <f>IF(RES_hh_fec_in!J25=0,0,1000*11630*RES_hh_fec_in!J25/RES_hh_num_in!J25)</f>
        <v>638.2046951148991</v>
      </c>
      <c r="K25" s="74">
        <f>IF(RES_hh_fec_in!K25=0,0,1000*11630*RES_hh_fec_in!K25/RES_hh_num_in!K25)</f>
        <v>558.94427925623199</v>
      </c>
      <c r="L25" s="74">
        <f>IF(RES_hh_fec_in!L25=0,0,1000*11630*RES_hh_fec_in!L25/RES_hh_num_in!L25)</f>
        <v>933.14612899170857</v>
      </c>
      <c r="M25" s="74">
        <f>IF(RES_hh_fec_in!M25=0,0,1000*11630*RES_hh_fec_in!M25/RES_hh_num_in!M25)</f>
        <v>1077.5533657864605</v>
      </c>
      <c r="N25" s="74">
        <f>IF(RES_hh_fec_in!N25=0,0,1000*11630*RES_hh_fec_in!N25/RES_hh_num_in!N25)</f>
        <v>782.32649934376116</v>
      </c>
      <c r="O25" s="74">
        <f>IF(RES_hh_fec_in!O25=0,0,1000*11630*RES_hh_fec_in!O25/RES_hh_num_in!O25)</f>
        <v>1206.7927634960674</v>
      </c>
      <c r="P25" s="74">
        <f>IF(RES_hh_fec_in!P25=0,0,1000*11630*RES_hh_fec_in!P25/RES_hh_num_in!P25)</f>
        <v>1663.1771502253675</v>
      </c>
      <c r="Q25" s="74">
        <f>IF(RES_hh_fec_in!Q25=0,0,1000*11630*RES_hh_fec_in!Q25/RES_hh_num_in!Q25)</f>
        <v>546.45583145450371</v>
      </c>
      <c r="R25" s="74">
        <f>IF(RES_hh_fec_in!R25=0,0,1000*11630*RES_hh_fec_in!R25/RES_hh_num_in!R25)</f>
        <v>479.88226502656528</v>
      </c>
      <c r="S25" s="74">
        <f>IF(RES_hh_fec_in!S25=0,0,1000*11630*RES_hh_fec_in!S25/RES_hh_num_in!S25)</f>
        <v>485.45718999596329</v>
      </c>
      <c r="T25" s="74">
        <f>IF(RES_hh_fec_in!T25=0,0,1000*11630*RES_hh_fec_in!T25/RES_hh_num_in!T25)</f>
        <v>697.73486310987937</v>
      </c>
      <c r="U25" s="74">
        <f>IF(RES_hh_fec_in!U25=0,0,1000*11630*RES_hh_fec_in!U25/RES_hh_num_in!U25)</f>
        <v>1059.3733974909665</v>
      </c>
      <c r="V25" s="74">
        <f>IF(RES_hh_fec_in!V25=0,0,1000*11630*RES_hh_fec_in!V25/RES_hh_num_in!V25)</f>
        <v>574.799692936219</v>
      </c>
      <c r="W25" s="74">
        <f>IF(RES_hh_fec_in!W25=0,0,1000*11630*RES_hh_fec_in!W25/RES_hh_num_in!W25)</f>
        <v>806.65662971223378</v>
      </c>
      <c r="X25" s="74">
        <f>IF(RES_hh_fec_in!X25=0,0,1000*11630*RES_hh_fec_in!X25/RES_hh_num_in!X25)</f>
        <v>647.50276872472591</v>
      </c>
      <c r="Y25" s="74">
        <f>IF(RES_hh_fec_in!Y25=0,0,1000*11630*RES_hh_fec_in!Y25/RES_hh_num_in!Y25)</f>
        <v>582.07350966390879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540.49466970700053</v>
      </c>
      <c r="D26" s="77">
        <f>IF(RES_hh_fec_in!D26=0,0,1000*11630*RES_hh_fec_in!D26/RES_hh_num_in!D26)</f>
        <v>547.96591117612638</v>
      </c>
      <c r="E26" s="77">
        <f>IF(RES_hh_fec_in!E26=0,0,1000*11630*RES_hh_fec_in!E26/RES_hh_num_in!E26)</f>
        <v>542.39774249325239</v>
      </c>
      <c r="F26" s="77">
        <f>IF(RES_hh_fec_in!F26=0,0,1000*11630*RES_hh_fec_in!F26/RES_hh_num_in!F26)</f>
        <v>537.15229686979796</v>
      </c>
      <c r="G26" s="77">
        <f>IF(RES_hh_fec_in!G26=0,0,1000*11630*RES_hh_fec_in!G26/RES_hh_num_in!G26)</f>
        <v>519.25197021508325</v>
      </c>
      <c r="H26" s="77">
        <f>IF(RES_hh_fec_in!H26=0,0,1000*11630*RES_hh_fec_in!H26/RES_hh_num_in!H26)</f>
        <v>501.28956782011363</v>
      </c>
      <c r="I26" s="77">
        <f>IF(RES_hh_fec_in!I26=0,0,1000*11630*RES_hh_fec_in!I26/RES_hh_num_in!I26)</f>
        <v>506.67744826306205</v>
      </c>
      <c r="J26" s="77">
        <f>IF(RES_hh_fec_in!J26=0,0,1000*11630*RES_hh_fec_in!J26/RES_hh_num_in!J26)</f>
        <v>522.11296563007363</v>
      </c>
      <c r="K26" s="77">
        <f>IF(RES_hh_fec_in!K26=0,0,1000*11630*RES_hh_fec_in!K26/RES_hh_num_in!K26)</f>
        <v>476.46074588455053</v>
      </c>
      <c r="L26" s="77">
        <f>IF(RES_hh_fec_in!L26=0,0,1000*11630*RES_hh_fec_in!L26/RES_hh_num_in!L26)</f>
        <v>522.01881923348401</v>
      </c>
      <c r="M26" s="77">
        <f>IF(RES_hh_fec_in!M26=0,0,1000*11630*RES_hh_fec_in!M26/RES_hh_num_in!M26)</f>
        <v>522.37888661343766</v>
      </c>
      <c r="N26" s="77">
        <f>IF(RES_hh_fec_in!N26=0,0,1000*11630*RES_hh_fec_in!N26/RES_hh_num_in!N26)</f>
        <v>476.63766889811109</v>
      </c>
      <c r="O26" s="77">
        <f>IF(RES_hh_fec_in!O26=0,0,1000*11630*RES_hh_fec_in!O26/RES_hh_num_in!O26)</f>
        <v>519.94506975119612</v>
      </c>
      <c r="P26" s="77">
        <f>IF(RES_hh_fec_in!P26=0,0,1000*11630*RES_hh_fec_in!P26/RES_hh_num_in!P26)</f>
        <v>564.79342987884456</v>
      </c>
      <c r="Q26" s="77">
        <f>IF(RES_hh_fec_in!Q26=0,0,1000*11630*RES_hh_fec_in!Q26/RES_hh_num_in!Q26)</f>
        <v>523.61205766048556</v>
      </c>
      <c r="R26" s="77">
        <f>IF(RES_hh_fec_in!R26=0,0,1000*11630*RES_hh_fec_in!R26/RES_hh_num_in!R26)</f>
        <v>519.31464900344247</v>
      </c>
      <c r="S26" s="77">
        <f>IF(RES_hh_fec_in!S26=0,0,1000*11630*RES_hh_fec_in!S26/RES_hh_num_in!S26)</f>
        <v>512.2980506065511</v>
      </c>
      <c r="T26" s="77">
        <f>IF(RES_hh_fec_in!T26=0,0,1000*11630*RES_hh_fec_in!T26/RES_hh_num_in!T26)</f>
        <v>485.63091255053638</v>
      </c>
      <c r="U26" s="77">
        <f>IF(RES_hh_fec_in!U26=0,0,1000*11630*RES_hh_fec_in!U26/RES_hh_num_in!U26)</f>
        <v>495.8508545550049</v>
      </c>
      <c r="V26" s="77">
        <f>IF(RES_hh_fec_in!V26=0,0,1000*11630*RES_hh_fec_in!V26/RES_hh_num_in!V26)</f>
        <v>432.43431049908349</v>
      </c>
      <c r="W26" s="77">
        <f>IF(RES_hh_fec_in!W26=0,0,1000*11630*RES_hh_fec_in!W26/RES_hh_num_in!W26)</f>
        <v>424.38212785641633</v>
      </c>
      <c r="X26" s="77">
        <f>IF(RES_hh_fec_in!X26=0,0,1000*11630*RES_hh_fec_in!X26/RES_hh_num_in!X26)</f>
        <v>407.19025659893788</v>
      </c>
      <c r="Y26" s="77">
        <f>IF(RES_hh_fec_in!Y26=0,0,1000*11630*RES_hh_fec_in!Y26/RES_hh_num_in!Y26)</f>
        <v>388.89915176542348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831.97622900484396</v>
      </c>
      <c r="D27" s="69">
        <f>IF(RES_hh_fec_in!D27=0,0,1000*11630*RES_hh_fec_in!D27/RES_hh_num_in!D27)</f>
        <v>757.06287380333231</v>
      </c>
      <c r="E27" s="69">
        <f>IF(RES_hh_fec_in!E27=0,0,1000*11630*RES_hh_fec_in!E27/RES_hh_num_in!E27)</f>
        <v>727.50635957081795</v>
      </c>
      <c r="F27" s="69">
        <f>IF(RES_hh_fec_in!F27=0,0,1000*11630*RES_hh_fec_in!F27/RES_hh_num_in!F27)</f>
        <v>739.68116848372699</v>
      </c>
      <c r="G27" s="69">
        <f>IF(RES_hh_fec_in!G27=0,0,1000*11630*RES_hh_fec_in!G27/RES_hh_num_in!G27)</f>
        <v>806.07796706642205</v>
      </c>
      <c r="H27" s="69">
        <f>IF(RES_hh_fec_in!H27=0,0,1000*11630*RES_hh_fec_in!H27/RES_hh_num_in!H27)</f>
        <v>787.08201644336816</v>
      </c>
      <c r="I27" s="69">
        <f>IF(RES_hh_fec_in!I27=0,0,1000*11630*RES_hh_fec_in!I27/RES_hh_num_in!I27)</f>
        <v>737.67886087056218</v>
      </c>
      <c r="J27" s="69">
        <f>IF(RES_hh_fec_in!J27=0,0,1000*11630*RES_hh_fec_in!J27/RES_hh_num_in!J27)</f>
        <v>803.72034430808912</v>
      </c>
      <c r="K27" s="69">
        <f>IF(RES_hh_fec_in!K27=0,0,1000*11630*RES_hh_fec_in!K27/RES_hh_num_in!K27)</f>
        <v>795.75906073339684</v>
      </c>
      <c r="L27" s="69">
        <f>IF(RES_hh_fec_in!L27=0,0,1000*11630*RES_hh_fec_in!L27/RES_hh_num_in!L27)</f>
        <v>721.83523886458556</v>
      </c>
      <c r="M27" s="69">
        <f>IF(RES_hh_fec_in!M27=0,0,1000*11630*RES_hh_fec_in!M27/RES_hh_num_in!M27)</f>
        <v>825.1797034728711</v>
      </c>
      <c r="N27" s="69">
        <f>IF(RES_hh_fec_in!N27=0,0,1000*11630*RES_hh_fec_in!N27/RES_hh_num_in!N27)</f>
        <v>862.30140881314674</v>
      </c>
      <c r="O27" s="69">
        <f>IF(RES_hh_fec_in!O27=0,0,1000*11630*RES_hh_fec_in!O27/RES_hh_num_in!O27)</f>
        <v>845.20356152400768</v>
      </c>
      <c r="P27" s="69">
        <f>IF(RES_hh_fec_in!P27=0,0,1000*11630*RES_hh_fec_in!P27/RES_hh_num_in!P27)</f>
        <v>842.73587978464832</v>
      </c>
      <c r="Q27" s="69">
        <f>IF(RES_hh_fec_in!Q27=0,0,1000*11630*RES_hh_fec_in!Q27/RES_hh_num_in!Q27)</f>
        <v>726.19814640173183</v>
      </c>
      <c r="R27" s="69">
        <f>IF(RES_hh_fec_in!R27=0,0,1000*11630*RES_hh_fec_in!R27/RES_hh_num_in!R27)</f>
        <v>710.96986610414854</v>
      </c>
      <c r="S27" s="69">
        <f>IF(RES_hh_fec_in!S27=0,0,1000*11630*RES_hh_fec_in!S27/RES_hh_num_in!S27)</f>
        <v>721.34309191803368</v>
      </c>
      <c r="T27" s="69">
        <f>IF(RES_hh_fec_in!T27=0,0,1000*11630*RES_hh_fec_in!T27/RES_hh_num_in!T27)</f>
        <v>638.18152369152824</v>
      </c>
      <c r="U27" s="69">
        <f>IF(RES_hh_fec_in!U27=0,0,1000*11630*RES_hh_fec_in!U27/RES_hh_num_in!U27)</f>
        <v>653.29580345441434</v>
      </c>
      <c r="V27" s="69">
        <f>IF(RES_hh_fec_in!V27=0,0,1000*11630*RES_hh_fec_in!V27/RES_hh_num_in!V27)</f>
        <v>501.79877715526351</v>
      </c>
      <c r="W27" s="69">
        <f>IF(RES_hh_fec_in!W27=0,0,1000*11630*RES_hh_fec_in!W27/RES_hh_num_in!W27)</f>
        <v>325.1563116890236</v>
      </c>
      <c r="X27" s="69">
        <f>IF(RES_hh_fec_in!X27=0,0,1000*11630*RES_hh_fec_in!X27/RES_hh_num_in!X27)</f>
        <v>353.97487574522347</v>
      </c>
      <c r="Y27" s="69">
        <f>IF(RES_hh_fec_in!Y27=0,0,1000*11630*RES_hh_fec_in!Y27/RES_hh_num_in!Y27)</f>
        <v>354.20888919310249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X28" s="72">
        <f>IF(RES_hh_fec_in!X28=0,0,1000*11630*RES_hh_fec_in!X28/RES_hh_num_in!X28)</f>
        <v>0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1175.4548722417835</v>
      </c>
      <c r="D29" s="72">
        <f>IF(RES_hh_fec_in!D29=0,0,1000*11630*RES_hh_fec_in!D29/RES_hh_num_in!D29)</f>
        <v>677.07392633771587</v>
      </c>
      <c r="E29" s="72">
        <f>IF(RES_hh_fec_in!E29=0,0,1000*11630*RES_hh_fec_in!E29/RES_hh_num_in!E29)</f>
        <v>405.66825156534327</v>
      </c>
      <c r="F29" s="72">
        <f>IF(RES_hh_fec_in!F29=0,0,1000*11630*RES_hh_fec_in!F29/RES_hh_num_in!F29)</f>
        <v>773.03731254322031</v>
      </c>
      <c r="G29" s="72">
        <f>IF(RES_hh_fec_in!G29=0,0,1000*11630*RES_hh_fec_in!G29/RES_hh_num_in!G29)</f>
        <v>1148.5353690640147</v>
      </c>
      <c r="H29" s="72">
        <f>IF(RES_hh_fec_in!H29=0,0,1000*11630*RES_hh_fec_in!H29/RES_hh_num_in!H29)</f>
        <v>1223.6886542181589</v>
      </c>
      <c r="I29" s="72">
        <f>IF(RES_hh_fec_in!I29=0,0,1000*11630*RES_hh_fec_in!I29/RES_hh_num_in!I29)</f>
        <v>470.98270039542541</v>
      </c>
      <c r="J29" s="72">
        <f>IF(RES_hh_fec_in!J29=0,0,1000*11630*RES_hh_fec_in!J29/RES_hh_num_in!J29)</f>
        <v>518.81259506584547</v>
      </c>
      <c r="K29" s="72">
        <f>IF(RES_hh_fec_in!K29=0,0,1000*11630*RES_hh_fec_in!K29/RES_hh_num_in!K29)</f>
        <v>1350.0265798791138</v>
      </c>
      <c r="L29" s="72">
        <f>IF(RES_hh_fec_in!L29=0,0,1000*11630*RES_hh_fec_in!L29/RES_hh_num_in!L29)</f>
        <v>1181.8249483478182</v>
      </c>
      <c r="M29" s="72">
        <f>IF(RES_hh_fec_in!M29=0,0,1000*11630*RES_hh_fec_in!M29/RES_hh_num_in!M29)</f>
        <v>734.80123556605156</v>
      </c>
      <c r="N29" s="72">
        <f>IF(RES_hh_fec_in!N29=0,0,1000*11630*RES_hh_fec_in!N29/RES_hh_num_in!N29)</f>
        <v>584.35183494832143</v>
      </c>
      <c r="O29" s="72">
        <f>IF(RES_hh_fec_in!O29=0,0,1000*11630*RES_hh_fec_in!O29/RES_hh_num_in!O29)</f>
        <v>840.59017828595859</v>
      </c>
      <c r="P29" s="72">
        <f>IF(RES_hh_fec_in!P29=0,0,1000*11630*RES_hh_fec_in!P29/RES_hh_num_in!P29)</f>
        <v>1017.38773044396</v>
      </c>
      <c r="Q29" s="72">
        <f>IF(RES_hh_fec_in!Q29=0,0,1000*11630*RES_hh_fec_in!Q29/RES_hh_num_in!Q29)</f>
        <v>828.28223099590753</v>
      </c>
      <c r="R29" s="72">
        <f>IF(RES_hh_fec_in!R29=0,0,1000*11630*RES_hh_fec_in!R29/RES_hh_num_in!R29)</f>
        <v>820.56306012637583</v>
      </c>
      <c r="S29" s="72">
        <f>IF(RES_hh_fec_in!S29=0,0,1000*11630*RES_hh_fec_in!S29/RES_hh_num_in!S29)</f>
        <v>628.0484310346709</v>
      </c>
      <c r="T29" s="72">
        <f>IF(RES_hh_fec_in!T29=0,0,1000*11630*RES_hh_fec_in!T29/RES_hh_num_in!T29)</f>
        <v>694.88698629861062</v>
      </c>
      <c r="U29" s="72">
        <f>IF(RES_hh_fec_in!U29=0,0,1000*11630*RES_hh_fec_in!U29/RES_hh_num_in!U29)</f>
        <v>858.76288151568644</v>
      </c>
      <c r="V29" s="72">
        <f>IF(RES_hh_fec_in!V29=0,0,1000*11630*RES_hh_fec_in!V29/RES_hh_num_in!V29)</f>
        <v>722.34681467433177</v>
      </c>
      <c r="W29" s="72">
        <f>IF(RES_hh_fec_in!W29=0,0,1000*11630*RES_hh_fec_in!W29/RES_hh_num_in!W29)</f>
        <v>376.46003611653992</v>
      </c>
      <c r="X29" s="72">
        <f>IF(RES_hh_fec_in!X29=0,0,1000*11630*RES_hh_fec_in!X29/RES_hh_num_in!X29)</f>
        <v>524.14035375336221</v>
      </c>
      <c r="Y29" s="72">
        <f>IF(RES_hh_fec_in!Y29=0,0,1000*11630*RES_hh_fec_in!Y29/RES_hh_num_in!Y29)</f>
        <v>0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1085.7488601884734</v>
      </c>
      <c r="D30" s="72">
        <f>IF(RES_hh_fec_in!D30=0,0,1000*11630*RES_hh_fec_in!D30/RES_hh_num_in!D30)</f>
        <v>896.41519676323298</v>
      </c>
      <c r="E30" s="72">
        <f>IF(RES_hh_fec_in!E30=0,0,1000*11630*RES_hh_fec_in!E30/RES_hh_num_in!E30)</f>
        <v>825.66243310217192</v>
      </c>
      <c r="F30" s="72">
        <f>IF(RES_hh_fec_in!F30=0,0,1000*11630*RES_hh_fec_in!F30/RES_hh_num_in!F30)</f>
        <v>863.56890154134999</v>
      </c>
      <c r="G30" s="72">
        <f>IF(RES_hh_fec_in!G30=0,0,1000*11630*RES_hh_fec_in!G30/RES_hh_num_in!G30)</f>
        <v>876.66222718006713</v>
      </c>
      <c r="H30" s="72">
        <f>IF(RES_hh_fec_in!H30=0,0,1000*11630*RES_hh_fec_in!H30/RES_hh_num_in!H30)</f>
        <v>849.145722602256</v>
      </c>
      <c r="I30" s="72">
        <f>IF(RES_hh_fec_in!I30=0,0,1000*11630*RES_hh_fec_in!I30/RES_hh_num_in!I30)</f>
        <v>817.45428901293678</v>
      </c>
      <c r="J30" s="72">
        <f>IF(RES_hh_fec_in!J30=0,0,1000*11630*RES_hh_fec_in!J30/RES_hh_num_in!J30)</f>
        <v>892.58429991606386</v>
      </c>
      <c r="K30" s="72">
        <f>IF(RES_hh_fec_in!K30=0,0,1000*11630*RES_hh_fec_in!K30/RES_hh_num_in!K30)</f>
        <v>922.57654672179831</v>
      </c>
      <c r="L30" s="72">
        <f>IF(RES_hh_fec_in!L30=0,0,1000*11630*RES_hh_fec_in!L30/RES_hh_num_in!L30)</f>
        <v>934.23154718167802</v>
      </c>
      <c r="M30" s="72">
        <f>IF(RES_hh_fec_in!M30=0,0,1000*11630*RES_hh_fec_in!M30/RES_hh_num_in!M30)</f>
        <v>908.86615306864508</v>
      </c>
      <c r="N30" s="72">
        <f>IF(RES_hh_fec_in!N30=0,0,1000*11630*RES_hh_fec_in!N30/RES_hh_num_in!N30)</f>
        <v>1129.4687631075988</v>
      </c>
      <c r="O30" s="72">
        <f>IF(RES_hh_fec_in!O30=0,0,1000*11630*RES_hh_fec_in!O30/RES_hh_num_in!O30)</f>
        <v>949.87398440971754</v>
      </c>
      <c r="P30" s="72">
        <f>IF(RES_hh_fec_in!P30=0,0,1000*11630*RES_hh_fec_in!P30/RES_hh_num_in!P30)</f>
        <v>815.43145296401144</v>
      </c>
      <c r="Q30" s="72">
        <f>IF(RES_hh_fec_in!Q30=0,0,1000*11630*RES_hh_fec_in!Q30/RES_hh_num_in!Q30)</f>
        <v>849.11518357706905</v>
      </c>
      <c r="R30" s="72">
        <f>IF(RES_hh_fec_in!R30=0,0,1000*11630*RES_hh_fec_in!R30/RES_hh_num_in!R30)</f>
        <v>755.02969674438361</v>
      </c>
      <c r="S30" s="72">
        <f>IF(RES_hh_fec_in!S30=0,0,1000*11630*RES_hh_fec_in!S30/RES_hh_num_in!S30)</f>
        <v>823.92930334695995</v>
      </c>
      <c r="T30" s="72">
        <f>IF(RES_hh_fec_in!T30=0,0,1000*11630*RES_hh_fec_in!T30/RES_hh_num_in!T30)</f>
        <v>724.10486119542691</v>
      </c>
      <c r="U30" s="72">
        <f>IF(RES_hh_fec_in!U30=0,0,1000*11630*RES_hh_fec_in!U30/RES_hh_num_in!U30)</f>
        <v>670.24809381221007</v>
      </c>
      <c r="V30" s="72">
        <f>IF(RES_hh_fec_in!V30=0,0,1000*11630*RES_hh_fec_in!V30/RES_hh_num_in!V30)</f>
        <v>607.17957725436554</v>
      </c>
      <c r="W30" s="72">
        <f>IF(RES_hh_fec_in!W30=0,0,1000*11630*RES_hh_fec_in!W30/RES_hh_num_in!W30)</f>
        <v>471.9856536099602</v>
      </c>
      <c r="X30" s="72">
        <f>IF(RES_hh_fec_in!X30=0,0,1000*11630*RES_hh_fec_in!X30/RES_hh_num_in!X30)</f>
        <v>452.43503755633594</v>
      </c>
      <c r="Y30" s="72">
        <f>IF(RES_hh_fec_in!Y30=0,0,1000*11630*RES_hh_fec_in!Y30/RES_hh_num_in!Y30)</f>
        <v>447.99100711065677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X31" s="72">
        <f>IF(RES_hh_fec_in!X31=0,0,1000*11630*RES_hh_fec_in!X31/RES_hh_num_in!X31)</f>
        <v>0</v>
      </c>
      <c r="Y31" s="72">
        <f>IF(RES_hh_fec_in!Y31=0,0,1000*11630*RES_hh_fec_in!Y31/RES_hh_num_in!Y31)</f>
        <v>0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702.25336180062027</v>
      </c>
      <c r="D32" s="77">
        <f>IF(RES_hh_fec_in!D32=0,0,1000*11630*RES_hh_fec_in!D32/RES_hh_num_in!D32)</f>
        <v>745.45201458584233</v>
      </c>
      <c r="E32" s="77">
        <f>IF(RES_hh_fec_in!E32=0,0,1000*11630*RES_hh_fec_in!E32/RES_hh_num_in!E32)</f>
        <v>715.13568245454758</v>
      </c>
      <c r="F32" s="77">
        <f>IF(RES_hh_fec_in!F32=0,0,1000*11630*RES_hh_fec_in!F32/RES_hh_num_in!F32)</f>
        <v>719.43846782233993</v>
      </c>
      <c r="G32" s="77">
        <f>IF(RES_hh_fec_in!G32=0,0,1000*11630*RES_hh_fec_in!G32/RES_hh_num_in!G32)</f>
        <v>685.39649663551052</v>
      </c>
      <c r="H32" s="77">
        <f>IF(RES_hh_fec_in!H32=0,0,1000*11630*RES_hh_fec_in!H32/RES_hh_num_in!H32)</f>
        <v>670.96896056742071</v>
      </c>
      <c r="I32" s="77">
        <f>IF(RES_hh_fec_in!I32=0,0,1000*11630*RES_hh_fec_in!I32/RES_hh_num_in!I32)</f>
        <v>705.78289335042678</v>
      </c>
      <c r="J32" s="77">
        <f>IF(RES_hh_fec_in!J32=0,0,1000*11630*RES_hh_fec_in!J32/RES_hh_num_in!J32)</f>
        <v>741.41423754963193</v>
      </c>
      <c r="K32" s="77">
        <f>IF(RES_hh_fec_in!K32=0,0,1000*11630*RES_hh_fec_in!K32/RES_hh_num_in!K32)</f>
        <v>697.40898703967878</v>
      </c>
      <c r="L32" s="77">
        <f>IF(RES_hh_fec_in!L32=0,0,1000*11630*RES_hh_fec_in!L32/RES_hh_num_in!L32)</f>
        <v>601.29734465143383</v>
      </c>
      <c r="M32" s="77">
        <f>IF(RES_hh_fec_in!M32=0,0,1000*11630*RES_hh_fec_in!M32/RES_hh_num_in!M32)</f>
        <v>812.13025081597902</v>
      </c>
      <c r="N32" s="77">
        <f>IF(RES_hh_fec_in!N32=0,0,1000*11630*RES_hh_fec_in!N32/RES_hh_num_in!N32)</f>
        <v>809.35557434731572</v>
      </c>
      <c r="O32" s="77">
        <f>IF(RES_hh_fec_in!O32=0,0,1000*11630*RES_hh_fec_in!O32/RES_hh_num_in!O32)</f>
        <v>815.1800345847771</v>
      </c>
      <c r="P32" s="77">
        <f>IF(RES_hh_fec_in!P32=0,0,1000*11630*RES_hh_fec_in!P32/RES_hh_num_in!P32)</f>
        <v>849.52911944488369</v>
      </c>
      <c r="Q32" s="77">
        <f>IF(RES_hh_fec_in!Q32=0,0,1000*11630*RES_hh_fec_in!Q32/RES_hh_num_in!Q32)</f>
        <v>580.2740110302816</v>
      </c>
      <c r="R32" s="77">
        <f>IF(RES_hh_fec_in!R32=0,0,1000*11630*RES_hh_fec_in!R32/RES_hh_num_in!R32)</f>
        <v>583.99393865035756</v>
      </c>
      <c r="S32" s="77">
        <f>IF(RES_hh_fec_in!S32=0,0,1000*11630*RES_hh_fec_in!S32/RES_hh_num_in!S32)</f>
        <v>505.63164560036614</v>
      </c>
      <c r="T32" s="77">
        <f>IF(RES_hh_fec_in!T32=0,0,1000*11630*RES_hh_fec_in!T32/RES_hh_num_in!T32)</f>
        <v>582.37023337176163</v>
      </c>
      <c r="U32" s="77">
        <f>IF(RES_hh_fec_in!U32=0,0,1000*11630*RES_hh_fec_in!U32/RES_hh_num_in!U32)</f>
        <v>625.25252387214073</v>
      </c>
      <c r="V32" s="77">
        <f>IF(RES_hh_fec_in!V32=0,0,1000*11630*RES_hh_fec_in!V32/RES_hh_num_in!V32)</f>
        <v>359.43847341995661</v>
      </c>
      <c r="W32" s="77">
        <f>IF(RES_hh_fec_in!W32=0,0,1000*11630*RES_hh_fec_in!W32/RES_hh_num_in!W32)</f>
        <v>291.1292046569996</v>
      </c>
      <c r="X32" s="77">
        <f>IF(RES_hh_fec_in!X32=0,0,1000*11630*RES_hh_fec_in!X32/RES_hh_num_in!X32)</f>
        <v>330.20813092169578</v>
      </c>
      <c r="Y32" s="77">
        <f>IF(RES_hh_fec_in!Y32=0,0,1000*11630*RES_hh_fec_in!Y32/RES_hh_num_in!Y32)</f>
        <v>322.83623453285867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15222.088865987636</v>
      </c>
      <c r="D3" s="65">
        <f>IF(RES_hh_tes_in!D3=0,0,1000*11630*RES_hh_tes_in!D3/RES_hh_num_in!D3)</f>
        <v>14462.646457035797</v>
      </c>
      <c r="E3" s="65">
        <f>IF(RES_hh_tes_in!E3=0,0,1000*11630*RES_hh_tes_in!E3/RES_hh_num_in!E3)</f>
        <v>15255.879824156356</v>
      </c>
      <c r="F3" s="65">
        <f>IF(RES_hh_tes_in!F3=0,0,1000*11630*RES_hh_tes_in!F3/RES_hh_num_in!F3)</f>
        <v>15626.519845579565</v>
      </c>
      <c r="G3" s="65">
        <f>IF(RES_hh_tes_in!G3=0,0,1000*11630*RES_hh_tes_in!G3/RES_hh_num_in!G3)</f>
        <v>15199.746673569573</v>
      </c>
      <c r="H3" s="65">
        <f>IF(RES_hh_tes_in!H3=0,0,1000*11630*RES_hh_tes_in!H3/RES_hh_num_in!H3)</f>
        <v>14776.557281144467</v>
      </c>
      <c r="I3" s="65">
        <f>IF(RES_hh_tes_in!I3=0,0,1000*11630*RES_hh_tes_in!I3/RES_hh_num_in!I3)</f>
        <v>13908.126986123751</v>
      </c>
      <c r="J3" s="65">
        <f>IF(RES_hh_tes_in!J3=0,0,1000*11630*RES_hh_tes_in!J3/RES_hh_num_in!J3)</f>
        <v>13961.436752859796</v>
      </c>
      <c r="K3" s="65">
        <f>IF(RES_hh_tes_in!K3=0,0,1000*11630*RES_hh_tes_in!K3/RES_hh_num_in!K3)</f>
        <v>13832.721565457583</v>
      </c>
      <c r="L3" s="65">
        <f>IF(RES_hh_tes_in!L3=0,0,1000*11630*RES_hh_tes_in!L3/RES_hh_num_in!L3)</f>
        <v>14355.967316071432</v>
      </c>
      <c r="M3" s="65">
        <f>IF(RES_hh_tes_in!M3=0,0,1000*11630*RES_hh_tes_in!M3/RES_hh_num_in!M3)</f>
        <v>12704.090769146122</v>
      </c>
      <c r="N3" s="65">
        <f>IF(RES_hh_tes_in!N3=0,0,1000*11630*RES_hh_tes_in!N3/RES_hh_num_in!N3)</f>
        <v>12406.210541584378</v>
      </c>
      <c r="O3" s="65">
        <f>IF(RES_hh_tes_in!O3=0,0,1000*11630*RES_hh_tes_in!O3/RES_hh_num_in!O3)</f>
        <v>12505.408889982584</v>
      </c>
      <c r="P3" s="65">
        <f>IF(RES_hh_tes_in!P3=0,0,1000*11630*RES_hh_tes_in!P3/RES_hh_num_in!P3)</f>
        <v>11256.323847652608</v>
      </c>
      <c r="Q3" s="65">
        <f>IF(RES_hh_tes_in!Q3=0,0,1000*11630*RES_hh_tes_in!Q3/RES_hh_num_in!Q3)</f>
        <v>11607.600624593379</v>
      </c>
      <c r="R3" s="65">
        <f>IF(RES_hh_tes_in!R3=0,0,1000*11630*RES_hh_tes_in!R3/RES_hh_num_in!R3)</f>
        <v>11243.454009333578</v>
      </c>
      <c r="S3" s="65">
        <f>IF(RES_hh_tes_in!S3=0,0,1000*11630*RES_hh_tes_in!S3/RES_hh_num_in!S3)</f>
        <v>11275.057106543456</v>
      </c>
      <c r="T3" s="65">
        <f>IF(RES_hh_tes_in!T3=0,0,1000*11630*RES_hh_tes_in!T3/RES_hh_num_in!T3)</f>
        <v>10069.622725272777</v>
      </c>
      <c r="U3" s="65">
        <f>IF(RES_hh_tes_in!U3=0,0,1000*11630*RES_hh_tes_in!U3/RES_hh_num_in!U3)</f>
        <v>9087.1150450670848</v>
      </c>
      <c r="V3" s="65">
        <f>IF(RES_hh_tes_in!V3=0,0,1000*11630*RES_hh_tes_in!V3/RES_hh_num_in!V3)</f>
        <v>9154.0211015827117</v>
      </c>
      <c r="W3" s="65">
        <f>IF(RES_hh_tes_in!W3=0,0,1000*11630*RES_hh_tes_in!W3/RES_hh_num_in!W3)</f>
        <v>7763.7615033674019</v>
      </c>
      <c r="X3" s="65">
        <f>IF(RES_hh_tes_in!X3=0,0,1000*11630*RES_hh_tes_in!X3/RES_hh_num_in!X3)</f>
        <v>6802.3741271339659</v>
      </c>
      <c r="Y3" s="65">
        <f>IF(RES_hh_tes_in!Y3=0,0,1000*11630*RES_hh_tes_in!Y3/RES_hh_num_in!Y3)</f>
        <v>6048.1187655865106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13504.592033071813</v>
      </c>
      <c r="D4" s="69">
        <f>IF(RES_hh_tes_in!D4=0,0,1000*11630*RES_hh_tes_in!D4/RES_hh_num_in!D4)</f>
        <v>12787.624644911877</v>
      </c>
      <c r="E4" s="69">
        <f>IF(RES_hh_tes_in!E4=0,0,1000*11630*RES_hh_tes_in!E4/RES_hh_num_in!E4)</f>
        <v>13179.175443534763</v>
      </c>
      <c r="F4" s="69">
        <f>IF(RES_hh_tes_in!F4=0,0,1000*11630*RES_hh_tes_in!F4/RES_hh_num_in!F4)</f>
        <v>13999.735360557925</v>
      </c>
      <c r="G4" s="69">
        <f>IF(RES_hh_tes_in!G4=0,0,1000*11630*RES_hh_tes_in!G4/RES_hh_num_in!G4)</f>
        <v>13566.7993699858</v>
      </c>
      <c r="H4" s="69">
        <f>IF(RES_hh_tes_in!H4=0,0,1000*11630*RES_hh_tes_in!H4/RES_hh_num_in!H4)</f>
        <v>12839.355636403281</v>
      </c>
      <c r="I4" s="69">
        <f>IF(RES_hh_tes_in!I4=0,0,1000*11630*RES_hh_tes_in!I4/RES_hh_num_in!I4)</f>
        <v>12267.042887045209</v>
      </c>
      <c r="J4" s="69">
        <f>IF(RES_hh_tes_in!J4=0,0,1000*11630*RES_hh_tes_in!J4/RES_hh_num_in!J4)</f>
        <v>12310.638993093977</v>
      </c>
      <c r="K4" s="69">
        <f>IF(RES_hh_tes_in!K4=0,0,1000*11630*RES_hh_tes_in!K4/RES_hh_num_in!K4)</f>
        <v>12241.146807804478</v>
      </c>
      <c r="L4" s="69">
        <f>IF(RES_hh_tes_in!L4=0,0,1000*11630*RES_hh_tes_in!L4/RES_hh_num_in!L4)</f>
        <v>12246.729404089516</v>
      </c>
      <c r="M4" s="69">
        <f>IF(RES_hh_tes_in!M4=0,0,1000*11630*RES_hh_tes_in!M4/RES_hh_num_in!M4)</f>
        <v>10513.800643991606</v>
      </c>
      <c r="N4" s="69">
        <f>IF(RES_hh_tes_in!N4=0,0,1000*11630*RES_hh_tes_in!N4/RES_hh_num_in!N4)</f>
        <v>10599.391581113352</v>
      </c>
      <c r="O4" s="69">
        <f>IF(RES_hh_tes_in!O4=0,0,1000*11630*RES_hh_tes_in!O4/RES_hh_num_in!O4)</f>
        <v>10502.545487726606</v>
      </c>
      <c r="P4" s="69">
        <f>IF(RES_hh_tes_in!P4=0,0,1000*11630*RES_hh_tes_in!P4/RES_hh_num_in!P4)</f>
        <v>9189.1339540928166</v>
      </c>
      <c r="Q4" s="69">
        <f>IF(RES_hh_tes_in!Q4=0,0,1000*11630*RES_hh_tes_in!Q4/RES_hh_num_in!Q4)</f>
        <v>9789.7332896636181</v>
      </c>
      <c r="R4" s="69">
        <f>IF(RES_hh_tes_in!R4=0,0,1000*11630*RES_hh_tes_in!R4/RES_hh_num_in!R4)</f>
        <v>9644.983090087595</v>
      </c>
      <c r="S4" s="69">
        <f>IF(RES_hh_tes_in!S4=0,0,1000*11630*RES_hh_tes_in!S4/RES_hh_num_in!S4)</f>
        <v>9791.0838281337656</v>
      </c>
      <c r="T4" s="69">
        <f>IF(RES_hh_tes_in!T4=0,0,1000*11630*RES_hh_tes_in!T4/RES_hh_num_in!T4)</f>
        <v>8343.7810421394115</v>
      </c>
      <c r="U4" s="69">
        <f>IF(RES_hh_tes_in!U4=0,0,1000*11630*RES_hh_tes_in!U4/RES_hh_num_in!U4)</f>
        <v>7270.0550254835907</v>
      </c>
      <c r="V4" s="69">
        <f>IF(RES_hh_tes_in!V4=0,0,1000*11630*RES_hh_tes_in!V4/RES_hh_num_in!V4)</f>
        <v>7486.1328231723655</v>
      </c>
      <c r="W4" s="69">
        <f>IF(RES_hh_tes_in!W4=0,0,1000*11630*RES_hh_tes_in!W4/RES_hh_num_in!W4)</f>
        <v>6253.7861031903858</v>
      </c>
      <c r="X4" s="69">
        <f>IF(RES_hh_tes_in!X4=0,0,1000*11630*RES_hh_tes_in!X4/RES_hh_num_in!X4)</f>
        <v>5258.0071869128842</v>
      </c>
      <c r="Y4" s="69">
        <f>IF(RES_hh_tes_in!Y4=0,0,1000*11630*RES_hh_tes_in!Y4/RES_hh_num_in!Y4)</f>
        <v>4495.6402909238113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11449.989292675702</v>
      </c>
      <c r="L5" s="72">
        <f>IF(RES_hh_tes_in!L5=0,0,1000*11630*RES_hh_tes_in!L5/RES_hh_num_in!L5)</f>
        <v>12671.379532802979</v>
      </c>
      <c r="M5" s="72">
        <f>IF(RES_hh_tes_in!M5=0,0,1000*11630*RES_hh_tes_in!M5/RES_hh_num_in!M5)</f>
        <v>10998.05050269664</v>
      </c>
      <c r="N5" s="72">
        <f>IF(RES_hh_tes_in!N5=0,0,1000*11630*RES_hh_tes_in!N5/RES_hh_num_in!N5)</f>
        <v>9078.974027779941</v>
      </c>
      <c r="O5" s="72">
        <f>IF(RES_hh_tes_in!O5=0,0,1000*11630*RES_hh_tes_in!O5/RES_hh_num_in!O5)</f>
        <v>11782.028792912848</v>
      </c>
      <c r="P5" s="72">
        <f>IF(RES_hh_tes_in!P5=0,0,1000*11630*RES_hh_tes_in!P5/RES_hh_num_in!P5)</f>
        <v>8776.2553838980584</v>
      </c>
      <c r="Q5" s="72">
        <f>IF(RES_hh_tes_in!Q5=0,0,1000*11630*RES_hh_tes_in!Q5/RES_hh_num_in!Q5)</f>
        <v>10445.670251563128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4907.4137490004405</v>
      </c>
      <c r="W5" s="72">
        <f>IF(RES_hh_tes_in!W5=0,0,1000*11630*RES_hh_tes_in!W5/RES_hh_num_in!W5)</f>
        <v>3314.2375518681406</v>
      </c>
      <c r="X5" s="72">
        <f>IF(RES_hh_tes_in!X5=0,0,1000*11630*RES_hh_tes_in!X5/RES_hh_num_in!X5)</f>
        <v>12961.935578596682</v>
      </c>
      <c r="Y5" s="72">
        <f>IF(RES_hh_tes_in!Y5=0,0,1000*11630*RES_hh_tes_in!Y5/RES_hh_num_in!Y5)</f>
        <v>2536.3606317127319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0</v>
      </c>
      <c r="E6" s="72">
        <f>IF(RES_hh_tes_in!E6=0,0,1000*11630*RES_hh_tes_in!E6/RES_hh_num_in!E6)</f>
        <v>0</v>
      </c>
      <c r="F6" s="72">
        <f>IF(RES_hh_tes_in!F6=0,0,1000*11630*RES_hh_tes_in!F6/RES_hh_num_in!F6)</f>
        <v>0</v>
      </c>
      <c r="G6" s="72">
        <f>IF(RES_hh_tes_in!G6=0,0,1000*11630*RES_hh_tes_in!G6/RES_hh_num_in!G6)</f>
        <v>0</v>
      </c>
      <c r="H6" s="72">
        <f>IF(RES_hh_tes_in!H6=0,0,1000*11630*RES_hh_tes_in!H6/RES_hh_num_in!H6)</f>
        <v>0</v>
      </c>
      <c r="I6" s="72">
        <f>IF(RES_hh_tes_in!I6=0,0,1000*11630*RES_hh_tes_in!I6/RES_hh_num_in!I6)</f>
        <v>0</v>
      </c>
      <c r="J6" s="72">
        <f>IF(RES_hh_tes_in!J6=0,0,1000*11630*RES_hh_tes_in!J6/RES_hh_num_in!J6)</f>
        <v>0</v>
      </c>
      <c r="K6" s="72">
        <f>IF(RES_hh_tes_in!K6=0,0,1000*11630*RES_hh_tes_in!K6/RES_hh_num_in!K6)</f>
        <v>0</v>
      </c>
      <c r="L6" s="72">
        <f>IF(RES_hh_tes_in!L6=0,0,1000*11630*RES_hh_tes_in!L6/RES_hh_num_in!L6)</f>
        <v>0</v>
      </c>
      <c r="M6" s="72">
        <f>IF(RES_hh_tes_in!M6=0,0,1000*11630*RES_hh_tes_in!M6/RES_hh_num_in!M6)</f>
        <v>0</v>
      </c>
      <c r="N6" s="72">
        <f>IF(RES_hh_tes_in!N6=0,0,1000*11630*RES_hh_tes_in!N6/RES_hh_num_in!N6)</f>
        <v>696.06006504120046</v>
      </c>
      <c r="O6" s="72">
        <f>IF(RES_hh_tes_in!O6=0,0,1000*11630*RES_hh_tes_in!O6/RES_hh_num_in!O6)</f>
        <v>1241.8392210509876</v>
      </c>
      <c r="P6" s="72">
        <f>IF(RES_hh_tes_in!P6=0,0,1000*11630*RES_hh_tes_in!P6/RES_hh_num_in!P6)</f>
        <v>0</v>
      </c>
      <c r="Q6" s="72">
        <f>IF(RES_hh_tes_in!Q6=0,0,1000*11630*RES_hh_tes_in!Q6/RES_hh_num_in!Q6)</f>
        <v>0</v>
      </c>
      <c r="R6" s="72">
        <f>IF(RES_hh_tes_in!R6=0,0,1000*11630*RES_hh_tes_in!R6/RES_hh_num_in!R6)</f>
        <v>9887.0153442893588</v>
      </c>
      <c r="S6" s="72">
        <f>IF(RES_hh_tes_in!S6=0,0,1000*11630*RES_hh_tes_in!S6/RES_hh_num_in!S6)</f>
        <v>6546.9558265097185</v>
      </c>
      <c r="T6" s="72">
        <f>IF(RES_hh_tes_in!T6=0,0,1000*11630*RES_hh_tes_in!T6/RES_hh_num_in!T6)</f>
        <v>7429.007922260691</v>
      </c>
      <c r="U6" s="72">
        <f>IF(RES_hh_tes_in!U6=0,0,1000*11630*RES_hh_tes_in!U6/RES_hh_num_in!U6)</f>
        <v>11755.958596603012</v>
      </c>
      <c r="V6" s="72">
        <f>IF(RES_hh_tes_in!V6=0,0,1000*11630*RES_hh_tes_in!V6/RES_hh_num_in!V6)</f>
        <v>0</v>
      </c>
      <c r="W6" s="72">
        <f>IF(RES_hh_tes_in!W6=0,0,1000*11630*RES_hh_tes_in!W6/RES_hh_num_in!W6)</f>
        <v>0</v>
      </c>
      <c r="X6" s="72">
        <f>IF(RES_hh_tes_in!X6=0,0,1000*11630*RES_hh_tes_in!X6/RES_hh_num_in!X6)</f>
        <v>0</v>
      </c>
      <c r="Y6" s="72">
        <f>IF(RES_hh_tes_in!Y6=0,0,1000*11630*RES_hh_tes_in!Y6/RES_hh_num_in!Y6)</f>
        <v>0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13302.232040320243</v>
      </c>
      <c r="D7" s="72">
        <f>IF(RES_hh_tes_in!D7=0,0,1000*11630*RES_hh_tes_in!D7/RES_hh_num_in!D7)</f>
        <v>12386.906603013678</v>
      </c>
      <c r="E7" s="72">
        <f>IF(RES_hh_tes_in!E7=0,0,1000*11630*RES_hh_tes_in!E7/RES_hh_num_in!E7)</f>
        <v>12782.337533691807</v>
      </c>
      <c r="F7" s="72">
        <f>IF(RES_hh_tes_in!F7=0,0,1000*11630*RES_hh_tes_in!F7/RES_hh_num_in!F7)</f>
        <v>13602.345921283271</v>
      </c>
      <c r="G7" s="72">
        <f>IF(RES_hh_tes_in!G7=0,0,1000*11630*RES_hh_tes_in!G7/RES_hh_num_in!G7)</f>
        <v>12994.392964194421</v>
      </c>
      <c r="H7" s="72">
        <f>IF(RES_hh_tes_in!H7=0,0,1000*11630*RES_hh_tes_in!H7/RES_hh_num_in!H7)</f>
        <v>12722.873472827505</v>
      </c>
      <c r="I7" s="72">
        <f>IF(RES_hh_tes_in!I7=0,0,1000*11630*RES_hh_tes_in!I7/RES_hh_num_in!I7)</f>
        <v>12119.397356741729</v>
      </c>
      <c r="J7" s="72">
        <f>IF(RES_hh_tes_in!J7=0,0,1000*11630*RES_hh_tes_in!J7/RES_hh_num_in!J7)</f>
        <v>12224.978469588261</v>
      </c>
      <c r="K7" s="72">
        <f>IF(RES_hh_tes_in!K7=0,0,1000*11630*RES_hh_tes_in!K7/RES_hh_num_in!K7)</f>
        <v>12461.821889739862</v>
      </c>
      <c r="L7" s="72">
        <f>IF(RES_hh_tes_in!L7=0,0,1000*11630*RES_hh_tes_in!L7/RES_hh_num_in!L7)</f>
        <v>11047.204389923465</v>
      </c>
      <c r="M7" s="72">
        <f>IF(RES_hh_tes_in!M7=0,0,1000*11630*RES_hh_tes_in!M7/RES_hh_num_in!M7)</f>
        <v>9963.995376846884</v>
      </c>
      <c r="N7" s="72">
        <f>IF(RES_hh_tes_in!N7=0,0,1000*11630*RES_hh_tes_in!N7/RES_hh_num_in!N7)</f>
        <v>11001.909672736014</v>
      </c>
      <c r="O7" s="72">
        <f>IF(RES_hh_tes_in!O7=0,0,1000*11630*RES_hh_tes_in!O7/RES_hh_num_in!O7)</f>
        <v>10330.045338489062</v>
      </c>
      <c r="P7" s="72">
        <f>IF(RES_hh_tes_in!P7=0,0,1000*11630*RES_hh_tes_in!P7/RES_hh_num_in!P7)</f>
        <v>8563.8995747547797</v>
      </c>
      <c r="Q7" s="72">
        <f>IF(RES_hh_tes_in!Q7=0,0,1000*11630*RES_hh_tes_in!Q7/RES_hh_num_in!Q7)</f>
        <v>9771.3312697602942</v>
      </c>
      <c r="R7" s="72">
        <f>IF(RES_hh_tes_in!R7=0,0,1000*11630*RES_hh_tes_in!R7/RES_hh_num_in!R7)</f>
        <v>9710.1643895340312</v>
      </c>
      <c r="S7" s="72">
        <f>IF(RES_hh_tes_in!S7=0,0,1000*11630*RES_hh_tes_in!S7/RES_hh_num_in!S7)</f>
        <v>8922.9745700115927</v>
      </c>
      <c r="T7" s="72">
        <f>IF(RES_hh_tes_in!T7=0,0,1000*11630*RES_hh_tes_in!T7/RES_hh_num_in!T7)</f>
        <v>8177.5761668411315</v>
      </c>
      <c r="U7" s="72">
        <f>IF(RES_hh_tes_in!U7=0,0,1000*11630*RES_hh_tes_in!U7/RES_hh_num_in!U7)</f>
        <v>6320.4689644988866</v>
      </c>
      <c r="V7" s="72">
        <f>IF(RES_hh_tes_in!V7=0,0,1000*11630*RES_hh_tes_in!V7/RES_hh_num_in!V7)</f>
        <v>7165.3772662395477</v>
      </c>
      <c r="W7" s="72">
        <f>IF(RES_hh_tes_in!W7=0,0,1000*11630*RES_hh_tes_in!W7/RES_hh_num_in!W7)</f>
        <v>6236.9967270512871</v>
      </c>
      <c r="X7" s="72">
        <f>IF(RES_hh_tes_in!X7=0,0,1000*11630*RES_hh_tes_in!X7/RES_hh_num_in!X7)</f>
        <v>5122.6464852639128</v>
      </c>
      <c r="Y7" s="72">
        <f>IF(RES_hh_tes_in!Y7=0,0,1000*11630*RES_hh_tes_in!Y7/RES_hh_num_in!Y7)</f>
        <v>4435.3160073569506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13049.821969063678</v>
      </c>
      <c r="D8" s="72">
        <f>IF(RES_hh_tes_in!D8=0,0,1000*11630*RES_hh_tes_in!D8/RES_hh_num_in!D8)</f>
        <v>12564.98038745178</v>
      </c>
      <c r="E8" s="72">
        <f>IF(RES_hh_tes_in!E8=0,0,1000*11630*RES_hh_tes_in!E8/RES_hh_num_in!E8)</f>
        <v>12992.57294675612</v>
      </c>
      <c r="F8" s="72">
        <f>IF(RES_hh_tes_in!F8=0,0,1000*11630*RES_hh_tes_in!F8/RES_hh_num_in!F8)</f>
        <v>13758.319220229716</v>
      </c>
      <c r="G8" s="72">
        <f>IF(RES_hh_tes_in!G8=0,0,1000*11630*RES_hh_tes_in!G8/RES_hh_num_in!G8)</f>
        <v>13486.400301442889</v>
      </c>
      <c r="H8" s="72">
        <f>IF(RES_hh_tes_in!H8=0,0,1000*11630*RES_hh_tes_in!H8/RES_hh_num_in!H8)</f>
        <v>12241.059469480238</v>
      </c>
      <c r="I8" s="72">
        <f>IF(RES_hh_tes_in!I8=0,0,1000*11630*RES_hh_tes_in!I8/RES_hh_num_in!I8)</f>
        <v>11883.025551141995</v>
      </c>
      <c r="J8" s="72">
        <f>IF(RES_hh_tes_in!J8=0,0,1000*11630*RES_hh_tes_in!J8/RES_hh_num_in!J8)</f>
        <v>12187.175623917812</v>
      </c>
      <c r="K8" s="72">
        <f>IF(RES_hh_tes_in!K8=0,0,1000*11630*RES_hh_tes_in!K8/RES_hh_num_in!K8)</f>
        <v>11284.630810027604</v>
      </c>
      <c r="L8" s="72">
        <f>IF(RES_hh_tes_in!L8=0,0,1000*11630*RES_hh_tes_in!L8/RES_hh_num_in!L8)</f>
        <v>12522.280127107433</v>
      </c>
      <c r="M8" s="72">
        <f>IF(RES_hh_tes_in!M8=0,0,1000*11630*RES_hh_tes_in!M8/RES_hh_num_in!M8)</f>
        <v>11353.436747574055</v>
      </c>
      <c r="N8" s="72">
        <f>IF(RES_hh_tes_in!N8=0,0,1000*11630*RES_hh_tes_in!N8/RES_hh_num_in!N8)</f>
        <v>9975.1549869191222</v>
      </c>
      <c r="O8" s="72">
        <f>IF(RES_hh_tes_in!O8=0,0,1000*11630*RES_hh_tes_in!O8/RES_hh_num_in!O8)</f>
        <v>10272.62141878697</v>
      </c>
      <c r="P8" s="72">
        <f>IF(RES_hh_tes_in!P8=0,0,1000*11630*RES_hh_tes_in!P8/RES_hh_num_in!P8)</f>
        <v>8994.1927734686542</v>
      </c>
      <c r="Q8" s="72">
        <f>IF(RES_hh_tes_in!Q8=0,0,1000*11630*RES_hh_tes_in!Q8/RES_hh_num_in!Q8)</f>
        <v>9463.0446868930449</v>
      </c>
      <c r="R8" s="72">
        <f>IF(RES_hh_tes_in!R8=0,0,1000*11630*RES_hh_tes_in!R8/RES_hh_num_in!R8)</f>
        <v>9326.3167621048306</v>
      </c>
      <c r="S8" s="72">
        <f>IF(RES_hh_tes_in!S8=0,0,1000*11630*RES_hh_tes_in!S8/RES_hh_num_in!S8)</f>
        <v>9734.4964583015571</v>
      </c>
      <c r="T8" s="72">
        <f>IF(RES_hh_tes_in!T8=0,0,1000*11630*RES_hh_tes_in!T8/RES_hh_num_in!T8)</f>
        <v>8147.5745530879185</v>
      </c>
      <c r="U8" s="72">
        <f>IF(RES_hh_tes_in!U8=0,0,1000*11630*RES_hh_tes_in!U8/RES_hh_num_in!U8)</f>
        <v>7438.2811882007709</v>
      </c>
      <c r="V8" s="72">
        <f>IF(RES_hh_tes_in!V8=0,0,1000*11630*RES_hh_tes_in!V8/RES_hh_num_in!V8)</f>
        <v>7438.7080183590106</v>
      </c>
      <c r="W8" s="72">
        <f>IF(RES_hh_tes_in!W8=0,0,1000*11630*RES_hh_tes_in!W8/RES_hh_num_in!W8)</f>
        <v>6325.5591938333355</v>
      </c>
      <c r="X8" s="72">
        <f>IF(RES_hh_tes_in!X8=0,0,1000*11630*RES_hh_tes_in!X8/RES_hh_num_in!X8)</f>
        <v>5054.6895224545133</v>
      </c>
      <c r="Y8" s="72">
        <f>IF(RES_hh_tes_in!Y8=0,0,1000*11630*RES_hh_tes_in!Y8/RES_hh_num_in!Y8)</f>
        <v>4157.9438959228291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13475.170352732968</v>
      </c>
      <c r="D9" s="72">
        <f>IF(RES_hh_tes_in!D9=0,0,1000*11630*RES_hh_tes_in!D9/RES_hh_num_in!D9)</f>
        <v>12572.472190022176</v>
      </c>
      <c r="E9" s="72">
        <f>IF(RES_hh_tes_in!E9=0,0,1000*11630*RES_hh_tes_in!E9/RES_hh_num_in!E9)</f>
        <v>12928.304150943375</v>
      </c>
      <c r="F9" s="72">
        <f>IF(RES_hh_tes_in!F9=0,0,1000*11630*RES_hh_tes_in!F9/RES_hh_num_in!F9)</f>
        <v>13811.090991999703</v>
      </c>
      <c r="G9" s="72">
        <f>IF(RES_hh_tes_in!G9=0,0,1000*11630*RES_hh_tes_in!G9/RES_hh_num_in!G9)</f>
        <v>13218.558301113428</v>
      </c>
      <c r="H9" s="72">
        <f>IF(RES_hh_tes_in!H9=0,0,1000*11630*RES_hh_tes_in!H9/RES_hh_num_in!H9)</f>
        <v>13023.729696182274</v>
      </c>
      <c r="I9" s="72">
        <f>IF(RES_hh_tes_in!I9=0,0,1000*11630*RES_hh_tes_in!I9/RES_hh_num_in!I9)</f>
        <v>11464.227122074984</v>
      </c>
      <c r="J9" s="72">
        <f>IF(RES_hh_tes_in!J9=0,0,1000*11630*RES_hh_tes_in!J9/RES_hh_num_in!J9)</f>
        <v>11943.373601296013</v>
      </c>
      <c r="K9" s="72">
        <f>IF(RES_hh_tes_in!K9=0,0,1000*11630*RES_hh_tes_in!K9/RES_hh_num_in!K9)</f>
        <v>12699.638712584336</v>
      </c>
      <c r="L9" s="72">
        <f>IF(RES_hh_tes_in!L9=0,0,1000*11630*RES_hh_tes_in!L9/RES_hh_num_in!L9)</f>
        <v>12458.955282076433</v>
      </c>
      <c r="M9" s="72">
        <f>IF(RES_hh_tes_in!M9=0,0,1000*11630*RES_hh_tes_in!M9/RES_hh_num_in!M9)</f>
        <v>9330.2831526250739</v>
      </c>
      <c r="N9" s="72">
        <f>IF(RES_hh_tes_in!N9=0,0,1000*11630*RES_hh_tes_in!N9/RES_hh_num_in!N9)</f>
        <v>10566.708478825383</v>
      </c>
      <c r="O9" s="72">
        <f>IF(RES_hh_tes_in!O9=0,0,1000*11630*RES_hh_tes_in!O9/RES_hh_num_in!O9)</f>
        <v>10380.176261513976</v>
      </c>
      <c r="P9" s="72">
        <f>IF(RES_hh_tes_in!P9=0,0,1000*11630*RES_hh_tes_in!P9/RES_hh_num_in!P9)</f>
        <v>9838.4938044444389</v>
      </c>
      <c r="Q9" s="72">
        <f>IF(RES_hh_tes_in!Q9=0,0,1000*11630*RES_hh_tes_in!Q9/RES_hh_num_in!Q9)</f>
        <v>9761.3863737079155</v>
      </c>
      <c r="R9" s="72">
        <f>IF(RES_hh_tes_in!R9=0,0,1000*11630*RES_hh_tes_in!R9/RES_hh_num_in!R9)</f>
        <v>10342.568854666868</v>
      </c>
      <c r="S9" s="72">
        <f>IF(RES_hh_tes_in!S9=0,0,1000*11630*RES_hh_tes_in!S9/RES_hh_num_in!S9)</f>
        <v>9163.5776074430014</v>
      </c>
      <c r="T9" s="72">
        <f>IF(RES_hh_tes_in!T9=0,0,1000*11630*RES_hh_tes_in!T9/RES_hh_num_in!T9)</f>
        <v>9351.7286645742424</v>
      </c>
      <c r="U9" s="72">
        <f>IF(RES_hh_tes_in!U9=0,0,1000*11630*RES_hh_tes_in!U9/RES_hh_num_in!U9)</f>
        <v>0</v>
      </c>
      <c r="V9" s="72">
        <f>IF(RES_hh_tes_in!V9=0,0,1000*11630*RES_hh_tes_in!V9/RES_hh_num_in!V9)</f>
        <v>6048.5298722068019</v>
      </c>
      <c r="W9" s="72">
        <f>IF(RES_hh_tes_in!W9=0,0,1000*11630*RES_hh_tes_in!W9/RES_hh_num_in!W9)</f>
        <v>5211.7694549234957</v>
      </c>
      <c r="X9" s="72">
        <f>IF(RES_hh_tes_in!X9=0,0,1000*11630*RES_hh_tes_in!X9/RES_hh_num_in!X9)</f>
        <v>5266.8882774028716</v>
      </c>
      <c r="Y9" s="72">
        <f>IF(RES_hh_tes_in!Y9=0,0,1000*11630*RES_hh_tes_in!Y9/RES_hh_num_in!Y9)</f>
        <v>4899.8255571375057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X10" s="72">
        <f>IF(RES_hh_tes_in!X10=0,0,1000*11630*RES_hh_tes_in!X10/RES_hh_num_in!X10)</f>
        <v>0</v>
      </c>
      <c r="Y10" s="72">
        <f>IF(RES_hh_tes_in!Y10=0,0,1000*11630*RES_hh_tes_in!Y10/RES_hh_num_in!Y10)</f>
        <v>0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0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0</v>
      </c>
      <c r="F11" s="72">
        <f>IF(RES_hh_tes_in!F11=0,0,1000*11630*RES_hh_tes_in!F11/RES_hh_num_in!F11)</f>
        <v>0</v>
      </c>
      <c r="G11" s="72">
        <f>IF(RES_hh_tes_in!G11=0,0,1000*11630*RES_hh_tes_in!G11/RES_hh_num_in!G11)</f>
        <v>0</v>
      </c>
      <c r="H11" s="72">
        <f>IF(RES_hh_tes_in!H11=0,0,1000*11630*RES_hh_tes_in!H11/RES_hh_num_in!H11)</f>
        <v>0</v>
      </c>
      <c r="I11" s="72">
        <f>IF(RES_hh_tes_in!I11=0,0,1000*11630*RES_hh_tes_in!I11/RES_hh_num_in!I11)</f>
        <v>0</v>
      </c>
      <c r="J11" s="72">
        <f>IF(RES_hh_tes_in!J11=0,0,1000*11630*RES_hh_tes_in!J11/RES_hh_num_in!J11)</f>
        <v>0</v>
      </c>
      <c r="K11" s="72">
        <f>IF(RES_hh_tes_in!K11=0,0,1000*11630*RES_hh_tes_in!K11/RES_hh_num_in!K11)</f>
        <v>0</v>
      </c>
      <c r="L11" s="72">
        <f>IF(RES_hh_tes_in!L11=0,0,1000*11630*RES_hh_tes_in!L11/RES_hh_num_in!L11)</f>
        <v>0</v>
      </c>
      <c r="M11" s="72">
        <f>IF(RES_hh_tes_in!M11=0,0,1000*11630*RES_hh_tes_in!M11/RES_hh_num_in!M11)</f>
        <v>0</v>
      </c>
      <c r="N11" s="72">
        <f>IF(RES_hh_tes_in!N11=0,0,1000*11630*RES_hh_tes_in!N11/RES_hh_num_in!N11)</f>
        <v>0</v>
      </c>
      <c r="O11" s="72">
        <f>IF(RES_hh_tes_in!O11=0,0,1000*11630*RES_hh_tes_in!O11/RES_hh_num_in!O11)</f>
        <v>0</v>
      </c>
      <c r="P11" s="72">
        <f>IF(RES_hh_tes_in!P11=0,0,1000*11630*RES_hh_tes_in!P11/RES_hh_num_in!P11)</f>
        <v>0</v>
      </c>
      <c r="Q11" s="72">
        <f>IF(RES_hh_tes_in!Q11=0,0,1000*11630*RES_hh_tes_in!Q11/RES_hh_num_in!Q11)</f>
        <v>0</v>
      </c>
      <c r="R11" s="72">
        <f>IF(RES_hh_tes_in!R11=0,0,1000*11630*RES_hh_tes_in!R11/RES_hh_num_in!R11)</f>
        <v>0</v>
      </c>
      <c r="S11" s="72">
        <f>IF(RES_hh_tes_in!S11=0,0,1000*11630*RES_hh_tes_in!S11/RES_hh_num_in!S11)</f>
        <v>0</v>
      </c>
      <c r="T11" s="72">
        <f>IF(RES_hh_tes_in!T11=0,0,1000*11630*RES_hh_tes_in!T11/RES_hh_num_in!T11)</f>
        <v>0</v>
      </c>
      <c r="U11" s="72">
        <f>IF(RES_hh_tes_in!U11=0,0,1000*11630*RES_hh_tes_in!U11/RES_hh_num_in!U11)</f>
        <v>0</v>
      </c>
      <c r="V11" s="72">
        <f>IF(RES_hh_tes_in!V11=0,0,1000*11630*RES_hh_tes_in!V11/RES_hh_num_in!V11)</f>
        <v>0</v>
      </c>
      <c r="W11" s="72">
        <f>IF(RES_hh_tes_in!W11=0,0,1000*11630*RES_hh_tes_in!W11/RES_hh_num_in!W11)</f>
        <v>0</v>
      </c>
      <c r="X11" s="72">
        <f>IF(RES_hh_tes_in!X11=0,0,1000*11630*RES_hh_tes_in!X11/RES_hh_num_in!X11)</f>
        <v>0</v>
      </c>
      <c r="Y11" s="72">
        <f>IF(RES_hh_tes_in!Y11=0,0,1000*11630*RES_hh_tes_in!Y11/RES_hh_num_in!Y11)</f>
        <v>0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13207.928150463036</v>
      </c>
      <c r="D12" s="72">
        <f>IF(RES_hh_tes_in!D12=0,0,1000*11630*RES_hh_tes_in!D12/RES_hh_num_in!D12)</f>
        <v>12015.061864484596</v>
      </c>
      <c r="E12" s="72">
        <f>IF(RES_hh_tes_in!E12=0,0,1000*11630*RES_hh_tes_in!E12/RES_hh_num_in!E12)</f>
        <v>14245.906905096776</v>
      </c>
      <c r="F12" s="72">
        <f>IF(RES_hh_tes_in!F12=0,0,1000*11630*RES_hh_tes_in!F12/RES_hh_num_in!F12)</f>
        <v>13426.422882795272</v>
      </c>
      <c r="G12" s="72">
        <f>IF(RES_hh_tes_in!G12=0,0,1000*11630*RES_hh_tes_in!G12/RES_hh_num_in!G12)</f>
        <v>12989.528069160398</v>
      </c>
      <c r="H12" s="72">
        <f>IF(RES_hh_tes_in!H12=0,0,1000*11630*RES_hh_tes_in!H12/RES_hh_num_in!H12)</f>
        <v>11681.180848309023</v>
      </c>
      <c r="I12" s="72">
        <f>IF(RES_hh_tes_in!I12=0,0,1000*11630*RES_hh_tes_in!I12/RES_hh_num_in!I12)</f>
        <v>10428.043349020962</v>
      </c>
      <c r="J12" s="72">
        <f>IF(RES_hh_tes_in!J12=0,0,1000*11630*RES_hh_tes_in!J12/RES_hh_num_in!J12)</f>
        <v>11952.911096034246</v>
      </c>
      <c r="K12" s="72">
        <f>IF(RES_hh_tes_in!K12=0,0,1000*11630*RES_hh_tes_in!K12/RES_hh_num_in!K12)</f>
        <v>12095.377753126742</v>
      </c>
      <c r="L12" s="72">
        <f>IF(RES_hh_tes_in!L12=0,0,1000*11630*RES_hh_tes_in!L12/RES_hh_num_in!L12)</f>
        <v>11276.662853723341</v>
      </c>
      <c r="M12" s="72">
        <f>IF(RES_hh_tes_in!M12=0,0,1000*11630*RES_hh_tes_in!M12/RES_hh_num_in!M12)</f>
        <v>10476.341891034952</v>
      </c>
      <c r="N12" s="72">
        <f>IF(RES_hh_tes_in!N12=0,0,1000*11630*RES_hh_tes_in!N12/RES_hh_num_in!N12)</f>
        <v>10436.097425727932</v>
      </c>
      <c r="O12" s="72">
        <f>IF(RES_hh_tes_in!O12=0,0,1000*11630*RES_hh_tes_in!O12/RES_hh_num_in!O12)</f>
        <v>9484.7394010311091</v>
      </c>
      <c r="P12" s="72">
        <f>IF(RES_hh_tes_in!P12=0,0,1000*11630*RES_hh_tes_in!P12/RES_hh_num_in!P12)</f>
        <v>9561.2779010637551</v>
      </c>
      <c r="Q12" s="72">
        <f>IF(RES_hh_tes_in!Q12=0,0,1000*11630*RES_hh_tes_in!Q12/RES_hh_num_in!Q12)</f>
        <v>10142.588428305184</v>
      </c>
      <c r="R12" s="72">
        <f>IF(RES_hh_tes_in!R12=0,0,1000*11630*RES_hh_tes_in!R12/RES_hh_num_in!R12)</f>
        <v>9846.0258581396411</v>
      </c>
      <c r="S12" s="72">
        <f>IF(RES_hh_tes_in!S12=0,0,1000*11630*RES_hh_tes_in!S12/RES_hh_num_in!S12)</f>
        <v>9498.6900327978765</v>
      </c>
      <c r="T12" s="72">
        <f>IF(RES_hh_tes_in!T12=0,0,1000*11630*RES_hh_tes_in!T12/RES_hh_num_in!T12)</f>
        <v>8932.4882539020309</v>
      </c>
      <c r="U12" s="72">
        <f>IF(RES_hh_tes_in!U12=0,0,1000*11630*RES_hh_tes_in!U12/RES_hh_num_in!U12)</f>
        <v>8123.2250145955195</v>
      </c>
      <c r="V12" s="72">
        <f>IF(RES_hh_tes_in!V12=0,0,1000*11630*RES_hh_tes_in!V12/RES_hh_num_in!V12)</f>
        <v>7548.7300890465267</v>
      </c>
      <c r="W12" s="72">
        <f>IF(RES_hh_tes_in!W12=0,0,1000*11630*RES_hh_tes_in!W12/RES_hh_num_in!W12)</f>
        <v>6583.4000218329311</v>
      </c>
      <c r="X12" s="72">
        <f>IF(RES_hh_tes_in!X12=0,0,1000*11630*RES_hh_tes_in!X12/RES_hh_num_in!X12)</f>
        <v>5553.9009847665529</v>
      </c>
      <c r="Y12" s="72">
        <f>IF(RES_hh_tes_in!Y12=0,0,1000*11630*RES_hh_tes_in!Y12/RES_hh_num_in!Y12)</f>
        <v>4660.2380615652246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13542.799083162889</v>
      </c>
      <c r="D13" s="74">
        <f>IF(RES_hh_tes_in!D13=0,0,1000*11630*RES_hh_tes_in!D13/RES_hh_num_in!D13)</f>
        <v>12639.501484735621</v>
      </c>
      <c r="E13" s="74">
        <f>IF(RES_hh_tes_in!E13=0,0,1000*11630*RES_hh_tes_in!E13/RES_hh_num_in!E13)</f>
        <v>12611.48670965545</v>
      </c>
      <c r="F13" s="74">
        <f>IF(RES_hh_tes_in!F13=0,0,1000*11630*RES_hh_tes_in!F13/RES_hh_num_in!F13)</f>
        <v>13991.702010016901</v>
      </c>
      <c r="G13" s="74">
        <f>IF(RES_hh_tes_in!G13=0,0,1000*11630*RES_hh_tes_in!G13/RES_hh_num_in!G13)</f>
        <v>14537.345517289878</v>
      </c>
      <c r="H13" s="74">
        <f>IF(RES_hh_tes_in!H13=0,0,1000*11630*RES_hh_tes_in!H13/RES_hh_num_in!H13)</f>
        <v>0</v>
      </c>
      <c r="I13" s="74">
        <f>IF(RES_hh_tes_in!I13=0,0,1000*11630*RES_hh_tes_in!I13/RES_hh_num_in!I13)</f>
        <v>13595.280976581596</v>
      </c>
      <c r="J13" s="74">
        <f>IF(RES_hh_tes_in!J13=0,0,1000*11630*RES_hh_tes_in!J13/RES_hh_num_in!J13)</f>
        <v>5480.5954774208321</v>
      </c>
      <c r="K13" s="74">
        <f>IF(RES_hh_tes_in!K13=0,0,1000*11630*RES_hh_tes_in!K13/RES_hh_num_in!K13)</f>
        <v>18074.041032368095</v>
      </c>
      <c r="L13" s="74">
        <f>IF(RES_hh_tes_in!L13=0,0,1000*11630*RES_hh_tes_in!L13/RES_hh_num_in!L13)</f>
        <v>9639.8661047856785</v>
      </c>
      <c r="M13" s="74">
        <f>IF(RES_hh_tes_in!M13=0,0,1000*11630*RES_hh_tes_in!M13/RES_hh_num_in!M13)</f>
        <v>7315.5471807920976</v>
      </c>
      <c r="N13" s="74">
        <f>IF(RES_hh_tes_in!N13=0,0,1000*11630*RES_hh_tes_in!N13/RES_hh_num_in!N13)</f>
        <v>9572.7118699030161</v>
      </c>
      <c r="O13" s="74">
        <f>IF(RES_hh_tes_in!O13=0,0,1000*11630*RES_hh_tes_in!O13/RES_hh_num_in!O13)</f>
        <v>11023.598722815746</v>
      </c>
      <c r="P13" s="74">
        <f>IF(RES_hh_tes_in!P13=0,0,1000*11630*RES_hh_tes_in!P13/RES_hh_num_in!P13)</f>
        <v>9493.1775160242651</v>
      </c>
      <c r="Q13" s="74">
        <f>IF(RES_hh_tes_in!Q13=0,0,1000*11630*RES_hh_tes_in!Q13/RES_hh_num_in!Q13)</f>
        <v>11956.275575931568</v>
      </c>
      <c r="R13" s="74">
        <f>IF(RES_hh_tes_in!R13=0,0,1000*11630*RES_hh_tes_in!R13/RES_hh_num_in!R13)</f>
        <v>0</v>
      </c>
      <c r="S13" s="74">
        <f>IF(RES_hh_tes_in!S13=0,0,1000*11630*RES_hh_tes_in!S13/RES_hh_num_in!S13)</f>
        <v>0</v>
      </c>
      <c r="T13" s="74">
        <f>IF(RES_hh_tes_in!T13=0,0,1000*11630*RES_hh_tes_in!T13/RES_hh_num_in!T13)</f>
        <v>6973.2308669368094</v>
      </c>
      <c r="U13" s="74">
        <f>IF(RES_hh_tes_in!U13=0,0,1000*11630*RES_hh_tes_in!U13/RES_hh_num_in!U13)</f>
        <v>4996.3527081731554</v>
      </c>
      <c r="V13" s="74">
        <f>IF(RES_hh_tes_in!V13=0,0,1000*11630*RES_hh_tes_in!V13/RES_hh_num_in!V13)</f>
        <v>8061.9481909164242</v>
      </c>
      <c r="W13" s="74">
        <f>IF(RES_hh_tes_in!W13=0,0,1000*11630*RES_hh_tes_in!W13/RES_hh_num_in!W13)</f>
        <v>6007.1916269027024</v>
      </c>
      <c r="X13" s="74">
        <f>IF(RES_hh_tes_in!X13=0,0,1000*11630*RES_hh_tes_in!X13/RES_hh_num_in!X13)</f>
        <v>5449.6009349998121</v>
      </c>
      <c r="Y13" s="74">
        <f>IF(RES_hh_tes_in!Y13=0,0,1000*11630*RES_hh_tes_in!Y13/RES_hh_num_in!Y13)</f>
        <v>4351.8979838451942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316.45195661983621</v>
      </c>
      <c r="D14" s="76">
        <f>IF(RES_hh_tes_in!D14=0,0,1000*11630*RES_hh_tes_in!D14/RES_hh_num_in!D14)</f>
        <v>294.24992409299449</v>
      </c>
      <c r="E14" s="76">
        <f>IF(RES_hh_tes_in!E14=0,0,1000*11630*RES_hh_tes_in!E14/RES_hh_num_in!E14)</f>
        <v>290.17852673385926</v>
      </c>
      <c r="F14" s="76">
        <f>IF(RES_hh_tes_in!F14=0,0,1000*11630*RES_hh_tes_in!F14/RES_hh_num_in!F14)</f>
        <v>310.7239780755213</v>
      </c>
      <c r="G14" s="76">
        <f>IF(RES_hh_tes_in!G14=0,0,1000*11630*RES_hh_tes_in!G14/RES_hh_num_in!G14)</f>
        <v>294.27519219187337</v>
      </c>
      <c r="H14" s="76">
        <f>IF(RES_hh_tes_in!H14=0,0,1000*11630*RES_hh_tes_in!H14/RES_hh_num_in!H14)</f>
        <v>269.75497686302236</v>
      </c>
      <c r="I14" s="76">
        <f>IF(RES_hh_tes_in!I14=0,0,1000*11630*RES_hh_tes_in!I14/RES_hh_num_in!I14)</f>
        <v>257.97289190756925</v>
      </c>
      <c r="J14" s="76">
        <f>IF(RES_hh_tes_in!J14=0,0,1000*11630*RES_hh_tes_in!J14/RES_hh_num_in!J14)</f>
        <v>257.18425965552035</v>
      </c>
      <c r="K14" s="76">
        <f>IF(RES_hh_tes_in!K14=0,0,1000*11630*RES_hh_tes_in!K14/RES_hh_num_in!K14)</f>
        <v>240.45428128616734</v>
      </c>
      <c r="L14" s="76">
        <f>IF(RES_hh_tes_in!L14=0,0,1000*11630*RES_hh_tes_in!L14/RES_hh_num_in!L14)</f>
        <v>243.74044773921926</v>
      </c>
      <c r="M14" s="76">
        <f>IF(RES_hh_tes_in!M14=0,0,1000*11630*RES_hh_tes_in!M14/RES_hh_num_in!M14)</f>
        <v>216.11733297750976</v>
      </c>
      <c r="N14" s="76">
        <f>IF(RES_hh_tes_in!N14=0,0,1000*11630*RES_hh_tes_in!N14/RES_hh_num_in!N14)</f>
        <v>202.43634514209964</v>
      </c>
      <c r="O14" s="76">
        <f>IF(RES_hh_tes_in!O14=0,0,1000*11630*RES_hh_tes_in!O14/RES_hh_num_in!O14)</f>
        <v>196.16370660554983</v>
      </c>
      <c r="P14" s="76">
        <f>IF(RES_hh_tes_in!P14=0,0,1000*11630*RES_hh_tes_in!P14/RES_hh_num_in!P14)</f>
        <v>170.01180062620531</v>
      </c>
      <c r="Q14" s="76">
        <f>IF(RES_hh_tes_in!Q14=0,0,1000*11630*RES_hh_tes_in!Q14/RES_hh_num_in!Q14)</f>
        <v>183.41204611137914</v>
      </c>
      <c r="R14" s="76">
        <f>IF(RES_hh_tes_in!R14=0,0,1000*11630*RES_hh_tes_in!R14/RES_hh_num_in!R14)</f>
        <v>180.74879105967523</v>
      </c>
      <c r="S14" s="76">
        <f>IF(RES_hh_tes_in!S14=0,0,1000*11630*RES_hh_tes_in!S14/RES_hh_num_in!S14)</f>
        <v>186.61798238919596</v>
      </c>
      <c r="T14" s="76">
        <f>IF(RES_hh_tes_in!T14=0,0,1000*11630*RES_hh_tes_in!T14/RES_hh_num_in!T14)</f>
        <v>158.54141375375536</v>
      </c>
      <c r="U14" s="76">
        <f>IF(RES_hh_tes_in!U14=0,0,1000*11630*RES_hh_tes_in!U14/RES_hh_num_in!U14)</f>
        <v>142.17450833204026</v>
      </c>
      <c r="V14" s="76">
        <f>IF(RES_hh_tes_in!V14=0,0,1000*11630*RES_hh_tes_in!V14/RES_hh_num_in!V14)</f>
        <v>142.01741229241904</v>
      </c>
      <c r="W14" s="76">
        <f>IF(RES_hh_tes_in!W14=0,0,1000*11630*RES_hh_tes_in!W14/RES_hh_num_in!W14)</f>
        <v>112.04370132402849</v>
      </c>
      <c r="X14" s="76">
        <f>IF(RES_hh_tes_in!X14=0,0,1000*11630*RES_hh_tes_in!X14/RES_hh_num_in!X14)</f>
        <v>86.665934608459608</v>
      </c>
      <c r="Y14" s="76">
        <f>IF(RES_hh_tes_in!Y14=0,0,1000*11630*RES_hh_tes_in!Y14/RES_hh_num_in!Y14)</f>
        <v>72.596231844657453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53.313898829964771</v>
      </c>
      <c r="D15" s="69">
        <f t="shared" si="0"/>
        <v>3.6834970974671597</v>
      </c>
      <c r="E15" s="69">
        <f t="shared" si="0"/>
        <v>442.9871801346502</v>
      </c>
      <c r="F15" s="69">
        <f t="shared" si="0"/>
        <v>3.2224386350277436</v>
      </c>
      <c r="G15" s="69">
        <f t="shared" si="0"/>
        <v>25.845096897904394</v>
      </c>
      <c r="H15" s="69">
        <f t="shared" si="0"/>
        <v>380.3805534729251</v>
      </c>
      <c r="I15" s="69">
        <f t="shared" si="0"/>
        <v>129.55227339979322</v>
      </c>
      <c r="J15" s="69">
        <f t="shared" si="0"/>
        <v>98.561138211478649</v>
      </c>
      <c r="K15" s="69">
        <f t="shared" si="0"/>
        <v>160.20288658439239</v>
      </c>
      <c r="L15" s="69">
        <f t="shared" si="0"/>
        <v>614.6768814388131</v>
      </c>
      <c r="M15" s="69">
        <f t="shared" si="0"/>
        <v>513.03941627685492</v>
      </c>
      <c r="N15" s="69">
        <f t="shared" si="0"/>
        <v>259.19566166321727</v>
      </c>
      <c r="O15" s="69">
        <f t="shared" si="0"/>
        <v>273.99362073555494</v>
      </c>
      <c r="P15" s="69">
        <f t="shared" si="0"/>
        <v>176.24220688109006</v>
      </c>
      <c r="Q15" s="69">
        <f t="shared" si="0"/>
        <v>350.65293121666014</v>
      </c>
      <c r="R15" s="69">
        <f t="shared" si="0"/>
        <v>195.16822607856278</v>
      </c>
      <c r="S15" s="69">
        <f t="shared" si="0"/>
        <v>139.93422559332996</v>
      </c>
      <c r="T15" s="69">
        <f t="shared" si="0"/>
        <v>312.72184457008331</v>
      </c>
      <c r="U15" s="69">
        <f t="shared" si="0"/>
        <v>226.52743522626287</v>
      </c>
      <c r="V15" s="69">
        <f t="shared" si="0"/>
        <v>446.48644660250869</v>
      </c>
      <c r="W15" s="69">
        <f t="shared" si="0"/>
        <v>346.56029699847585</v>
      </c>
      <c r="X15" s="69">
        <f t="shared" si="0"/>
        <v>359.92882003728272</v>
      </c>
      <c r="Y15" s="69">
        <f t="shared" si="0"/>
        <v>455.37055967078885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53.313898829964771</v>
      </c>
      <c r="D16" s="72">
        <f>IF(RES_hh_tes_in!D16=0,0,1000*11630*RES_hh_tes_in!D16/RES_hh_num_in!D$3)</f>
        <v>3.6834970974671597</v>
      </c>
      <c r="E16" s="72">
        <f>IF(RES_hh_tes_in!E16=0,0,1000*11630*RES_hh_tes_in!E16/RES_hh_num_in!E$3)</f>
        <v>442.9871801346502</v>
      </c>
      <c r="F16" s="72">
        <f>IF(RES_hh_tes_in!F16=0,0,1000*11630*RES_hh_tes_in!F16/RES_hh_num_in!F$3)</f>
        <v>3.2224386350277436</v>
      </c>
      <c r="G16" s="72">
        <f>IF(RES_hh_tes_in!G16=0,0,1000*11630*RES_hh_tes_in!G16/RES_hh_num_in!G$3)</f>
        <v>25.845096897904394</v>
      </c>
      <c r="H16" s="72">
        <f>IF(RES_hh_tes_in!H16=0,0,1000*11630*RES_hh_tes_in!H16/RES_hh_num_in!H$3)</f>
        <v>380.3805534729251</v>
      </c>
      <c r="I16" s="72">
        <f>IF(RES_hh_tes_in!I16=0,0,1000*11630*RES_hh_tes_in!I16/RES_hh_num_in!I$3)</f>
        <v>129.55227339979322</v>
      </c>
      <c r="J16" s="72">
        <f>IF(RES_hh_tes_in!J16=0,0,1000*11630*RES_hh_tes_in!J16/RES_hh_num_in!J$3)</f>
        <v>98.561138211478649</v>
      </c>
      <c r="K16" s="72">
        <f>IF(RES_hh_tes_in!K16=0,0,1000*11630*RES_hh_tes_in!K16/RES_hh_num_in!K$3)</f>
        <v>160.20288658439239</v>
      </c>
      <c r="L16" s="72">
        <f>IF(RES_hh_tes_in!L16=0,0,1000*11630*RES_hh_tes_in!L16/RES_hh_num_in!L$3)</f>
        <v>614.6768814388131</v>
      </c>
      <c r="M16" s="72">
        <f>IF(RES_hh_tes_in!M16=0,0,1000*11630*RES_hh_tes_in!M16/RES_hh_num_in!M$3)</f>
        <v>513.03941627685492</v>
      </c>
      <c r="N16" s="72">
        <f>IF(RES_hh_tes_in!N16=0,0,1000*11630*RES_hh_tes_in!N16/RES_hh_num_in!N$3)</f>
        <v>259.19566166321727</v>
      </c>
      <c r="O16" s="72">
        <f>IF(RES_hh_tes_in!O16=0,0,1000*11630*RES_hh_tes_in!O16/RES_hh_num_in!O$3)</f>
        <v>273.99362073555494</v>
      </c>
      <c r="P16" s="72">
        <f>IF(RES_hh_tes_in!P16=0,0,1000*11630*RES_hh_tes_in!P16/RES_hh_num_in!P$3)</f>
        <v>176.24220688109006</v>
      </c>
      <c r="Q16" s="72">
        <f>IF(RES_hh_tes_in!Q16=0,0,1000*11630*RES_hh_tes_in!Q16/RES_hh_num_in!Q$3)</f>
        <v>350.65293121666014</v>
      </c>
      <c r="R16" s="72">
        <f>IF(RES_hh_tes_in!R16=0,0,1000*11630*RES_hh_tes_in!R16/RES_hh_num_in!R$3)</f>
        <v>195.16822607856278</v>
      </c>
      <c r="S16" s="72">
        <f>IF(RES_hh_tes_in!S16=0,0,1000*11630*RES_hh_tes_in!S16/RES_hh_num_in!S$3)</f>
        <v>139.93422559332996</v>
      </c>
      <c r="T16" s="72">
        <f>IF(RES_hh_tes_in!T16=0,0,1000*11630*RES_hh_tes_in!T16/RES_hh_num_in!T$3)</f>
        <v>312.72184457008331</v>
      </c>
      <c r="U16" s="72">
        <f>IF(RES_hh_tes_in!U16=0,0,1000*11630*RES_hh_tes_in!U16/RES_hh_num_in!U$3)</f>
        <v>226.52743522626287</v>
      </c>
      <c r="V16" s="72">
        <f>IF(RES_hh_tes_in!V16=0,0,1000*11630*RES_hh_tes_in!V16/RES_hh_num_in!V$3)</f>
        <v>446.48644660250869</v>
      </c>
      <c r="W16" s="72">
        <f>IF(RES_hh_tes_in!W16=0,0,1000*11630*RES_hh_tes_in!W16/RES_hh_num_in!W$3)</f>
        <v>346.56029699847585</v>
      </c>
      <c r="X16" s="72">
        <f>IF(RES_hh_tes_in!X16=0,0,1000*11630*RES_hh_tes_in!X16/RES_hh_num_in!X$3)</f>
        <v>359.92882003728272</v>
      </c>
      <c r="Y16" s="72">
        <f>IF(RES_hh_tes_in!Y16=0,0,1000*11630*RES_hh_tes_in!Y16/RES_hh_num_in!Y$3)</f>
        <v>455.37055967078885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1077.6718940457013</v>
      </c>
      <c r="D17" s="69">
        <f>IF(RES_hh_tes_in!D17=0,0,1000*11630*RES_hh_tes_in!D17/RES_hh_num_in!D17)</f>
        <v>1096.8021256739401</v>
      </c>
      <c r="E17" s="69">
        <f>IF(RES_hh_tes_in!E17=0,0,1000*11630*RES_hh_tes_in!E17/RES_hh_num_in!E17)</f>
        <v>1084.8573269930976</v>
      </c>
      <c r="F17" s="69">
        <f>IF(RES_hh_tes_in!F17=0,0,1000*11630*RES_hh_tes_in!F17/RES_hh_num_in!F17)</f>
        <v>1075.5111739702827</v>
      </c>
      <c r="G17" s="69">
        <f>IF(RES_hh_tes_in!G17=0,0,1000*11630*RES_hh_tes_in!G17/RES_hh_num_in!G17)</f>
        <v>1037.4677772051562</v>
      </c>
      <c r="H17" s="69">
        <f>IF(RES_hh_tes_in!H17=0,0,1000*11630*RES_hh_tes_in!H17/RES_hh_num_in!H17)</f>
        <v>996.44215940276194</v>
      </c>
      <c r="I17" s="69">
        <f>IF(RES_hh_tes_in!I17=0,0,1000*11630*RES_hh_tes_in!I17/RES_hh_num_in!I17)</f>
        <v>982.82269679817182</v>
      </c>
      <c r="J17" s="69">
        <f>IF(RES_hh_tes_in!J17=0,0,1000*11630*RES_hh_tes_in!J17/RES_hh_num_in!J17)</f>
        <v>987.75586358440421</v>
      </c>
      <c r="K17" s="69">
        <f>IF(RES_hh_tes_in!K17=0,0,1000*11630*RES_hh_tes_in!K17/RES_hh_num_in!K17)</f>
        <v>866.81949109370692</v>
      </c>
      <c r="L17" s="69">
        <f>IF(RES_hh_tes_in!L17=0,0,1000*11630*RES_hh_tes_in!L17/RES_hh_num_in!L17)</f>
        <v>982.92488069756416</v>
      </c>
      <c r="M17" s="69">
        <f>IF(RES_hh_tes_in!M17=0,0,1000*11630*RES_hh_tes_in!M17/RES_hh_num_in!M17)</f>
        <v>1050.015869568997</v>
      </c>
      <c r="N17" s="69">
        <f>IF(RES_hh_tes_in!N17=0,0,1000*11630*RES_hh_tes_in!N17/RES_hh_num_in!N17)</f>
        <v>900.62258258252803</v>
      </c>
      <c r="O17" s="69">
        <f>IF(RES_hh_tes_in!O17=0,0,1000*11630*RES_hh_tes_in!O17/RES_hh_num_in!O17)</f>
        <v>1097.0861702091295</v>
      </c>
      <c r="P17" s="69">
        <f>IF(RES_hh_tes_in!P17=0,0,1000*11630*RES_hh_tes_in!P17/RES_hh_num_in!P17)</f>
        <v>1274.9197725293468</v>
      </c>
      <c r="Q17" s="69">
        <f>IF(RES_hh_tes_in!Q17=0,0,1000*11630*RES_hh_tes_in!Q17/RES_hh_num_in!Q17)</f>
        <v>965.52657028201168</v>
      </c>
      <c r="R17" s="69">
        <f>IF(RES_hh_tes_in!R17=0,0,1000*11630*RES_hh_tes_in!R17/RES_hh_num_in!R17)</f>
        <v>929.49055913426889</v>
      </c>
      <c r="S17" s="69">
        <f>IF(RES_hh_tes_in!S17=0,0,1000*11630*RES_hh_tes_in!S17/RES_hh_num_in!S17)</f>
        <v>858.92055455348884</v>
      </c>
      <c r="T17" s="69">
        <f>IF(RES_hh_tes_in!T17=0,0,1000*11630*RES_hh_tes_in!T17/RES_hh_num_in!T17)</f>
        <v>932.94296464121828</v>
      </c>
      <c r="U17" s="69">
        <f>IF(RES_hh_tes_in!U17=0,0,1000*11630*RES_hh_tes_in!U17/RES_hh_num_in!U17)</f>
        <v>1104.1118579430308</v>
      </c>
      <c r="V17" s="69">
        <f>IF(RES_hh_tes_in!V17=0,0,1000*11630*RES_hh_tes_in!V17/RES_hh_num_in!V17)</f>
        <v>864.73670942979993</v>
      </c>
      <c r="W17" s="69">
        <f>IF(RES_hh_tes_in!W17=0,0,1000*11630*RES_hh_tes_in!W17/RES_hh_num_in!W17)</f>
        <v>896.29142219010612</v>
      </c>
      <c r="X17" s="69">
        <f>IF(RES_hh_tes_in!X17=0,0,1000*11630*RES_hh_tes_in!X17/RES_hh_num_in!X17)</f>
        <v>889.34340894762533</v>
      </c>
      <c r="Y17" s="69">
        <f>IF(RES_hh_tes_in!Y17=0,0,1000*11630*RES_hh_tes_in!Y17/RES_hh_num_in!Y17)</f>
        <v>806.78759408607459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X18" s="72">
        <f>IF(RES_hh_tes_in!X18=0,0,1000*11630*RES_hh_tes_in!X18/RES_hh_num_in!X18)</f>
        <v>0</v>
      </c>
      <c r="Y18" s="72">
        <f>IF(RES_hh_tes_in!Y18=0,0,1000*11630*RES_hh_tes_in!Y18/RES_hh_num_in!Y18)</f>
        <v>0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1163.8243082557667</v>
      </c>
      <c r="D19" s="72">
        <f>IF(RES_hh_tes_in!D19=0,0,1000*11630*RES_hh_tes_in!D19/RES_hh_num_in!D19)</f>
        <v>777.87218379598448</v>
      </c>
      <c r="E19" s="72">
        <f>IF(RES_hh_tes_in!E19=0,0,1000*11630*RES_hh_tes_in!E19/RES_hh_num_in!E19)</f>
        <v>442.1665909702391</v>
      </c>
      <c r="F19" s="72">
        <f>IF(RES_hh_tes_in!F19=0,0,1000*11630*RES_hh_tes_in!F19/RES_hh_num_in!F19)</f>
        <v>886.2633827899914</v>
      </c>
      <c r="G19" s="72">
        <f>IF(RES_hh_tes_in!G19=0,0,1000*11630*RES_hh_tes_in!G19/RES_hh_num_in!G19)</f>
        <v>1356.8969445202647</v>
      </c>
      <c r="H19" s="72">
        <f>IF(RES_hh_tes_in!H19=0,0,1000*11630*RES_hh_tes_in!H19/RES_hh_num_in!H19)</f>
        <v>1406.7244552497802</v>
      </c>
      <c r="I19" s="72">
        <f>IF(RES_hh_tes_in!I19=0,0,1000*11630*RES_hh_tes_in!I19/RES_hh_num_in!I19)</f>
        <v>529.84521460636427</v>
      </c>
      <c r="J19" s="72">
        <f>IF(RES_hh_tes_in!J19=0,0,1000*11630*RES_hh_tes_in!J19/RES_hh_num_in!J19)</f>
        <v>523.84133974993756</v>
      </c>
      <c r="K19" s="72">
        <f>IF(RES_hh_tes_in!K19=0,0,1000*11630*RES_hh_tes_in!K19/RES_hh_num_in!K19)</f>
        <v>1205.6853258694157</v>
      </c>
      <c r="L19" s="72">
        <f>IF(RES_hh_tes_in!L19=0,0,1000*11630*RES_hh_tes_in!L19/RES_hh_num_in!L19)</f>
        <v>1341.2813807638227</v>
      </c>
      <c r="M19" s="72">
        <f>IF(RES_hh_tes_in!M19=0,0,1000*11630*RES_hh_tes_in!M19/RES_hh_num_in!M19)</f>
        <v>717.29776396754653</v>
      </c>
      <c r="N19" s="72">
        <f>IF(RES_hh_tes_in!N19=0,0,1000*11630*RES_hh_tes_in!N19/RES_hh_num_in!N19)</f>
        <v>0</v>
      </c>
      <c r="O19" s="72">
        <f>IF(RES_hh_tes_in!O19=0,0,1000*11630*RES_hh_tes_in!O19/RES_hh_num_in!O19)</f>
        <v>0</v>
      </c>
      <c r="P19" s="72">
        <f>IF(RES_hh_tes_in!P19=0,0,1000*11630*RES_hh_tes_in!P19/RES_hh_num_in!P19)</f>
        <v>0</v>
      </c>
      <c r="Q19" s="72">
        <f>IF(RES_hh_tes_in!Q19=0,0,1000*11630*RES_hh_tes_in!Q19/RES_hh_num_in!Q19)</f>
        <v>0</v>
      </c>
      <c r="R19" s="72">
        <f>IF(RES_hh_tes_in!R19=0,0,1000*11630*RES_hh_tes_in!R19/RES_hh_num_in!R19)</f>
        <v>0</v>
      </c>
      <c r="S19" s="72">
        <f>IF(RES_hh_tes_in!S19=0,0,1000*11630*RES_hh_tes_in!S19/RES_hh_num_in!S19)</f>
        <v>0</v>
      </c>
      <c r="T19" s="72">
        <f>IF(RES_hh_tes_in!T19=0,0,1000*11630*RES_hh_tes_in!T19/RES_hh_num_in!T19)</f>
        <v>0</v>
      </c>
      <c r="U19" s="72">
        <f>IF(RES_hh_tes_in!U19=0,0,1000*11630*RES_hh_tes_in!U19/RES_hh_num_in!U19)</f>
        <v>0</v>
      </c>
      <c r="V19" s="72">
        <f>IF(RES_hh_tes_in!V19=0,0,1000*11630*RES_hh_tes_in!V19/RES_hh_num_in!V19)</f>
        <v>0</v>
      </c>
      <c r="W19" s="72">
        <f>IF(RES_hh_tes_in!W19=0,0,1000*11630*RES_hh_tes_in!W19/RES_hh_num_in!W19)</f>
        <v>0</v>
      </c>
      <c r="X19" s="72">
        <f>IF(RES_hh_tes_in!X19=0,0,1000*11630*RES_hh_tes_in!X19/RES_hh_num_in!X19)</f>
        <v>0</v>
      </c>
      <c r="Y19" s="72">
        <f>IF(RES_hh_tes_in!Y19=0,0,1000*11630*RES_hh_tes_in!Y19/RES_hh_num_in!Y19)</f>
        <v>0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1089.5169420758157</v>
      </c>
      <c r="D20" s="72">
        <f>IF(RES_hh_tes_in!D20=0,0,1000*11630*RES_hh_tes_in!D20/RES_hh_num_in!D20)</f>
        <v>1091.9828750684828</v>
      </c>
      <c r="E20" s="72">
        <f>IF(RES_hh_tes_in!E20=0,0,1000*11630*RES_hh_tes_in!E20/RES_hh_num_in!E20)</f>
        <v>1079.6762970161028</v>
      </c>
      <c r="F20" s="72">
        <f>IF(RES_hh_tes_in!F20=0,0,1000*11630*RES_hh_tes_in!F20/RES_hh_num_in!F20)</f>
        <v>1056.6980316963568</v>
      </c>
      <c r="G20" s="72">
        <f>IF(RES_hh_tes_in!G20=0,0,1000*11630*RES_hh_tes_in!G20/RES_hh_num_in!G20)</f>
        <v>995.56807770504736</v>
      </c>
      <c r="H20" s="72">
        <f>IF(RES_hh_tes_in!H20=0,0,1000*11630*RES_hh_tes_in!H20/RES_hh_num_in!H20)</f>
        <v>1024.7825189074156</v>
      </c>
      <c r="I20" s="72">
        <f>IF(RES_hh_tes_in!I20=0,0,1000*11630*RES_hh_tes_in!I20/RES_hh_num_in!I20)</f>
        <v>984.46040711128614</v>
      </c>
      <c r="J20" s="72">
        <f>IF(RES_hh_tes_in!J20=0,0,1000*11630*RES_hh_tes_in!J20/RES_hh_num_in!J20)</f>
        <v>975.81135768871445</v>
      </c>
      <c r="K20" s="72">
        <f>IF(RES_hh_tes_in!K20=0,0,1000*11630*RES_hh_tes_in!K20/RES_hh_num_in!K20)</f>
        <v>937.29623314245168</v>
      </c>
      <c r="L20" s="72">
        <f>IF(RES_hh_tes_in!L20=0,0,1000*11630*RES_hh_tes_in!L20/RES_hh_num_in!L20)</f>
        <v>928.33255577330681</v>
      </c>
      <c r="M20" s="72">
        <f>IF(RES_hh_tes_in!M20=0,0,1000*11630*RES_hh_tes_in!M20/RES_hh_num_in!M20)</f>
        <v>988.53872745027172</v>
      </c>
      <c r="N20" s="72">
        <f>IF(RES_hh_tes_in!N20=0,0,1000*11630*RES_hh_tes_in!N20/RES_hh_num_in!N20)</f>
        <v>1015.7719719711422</v>
      </c>
      <c r="O20" s="72">
        <f>IF(RES_hh_tes_in!O20=0,0,1000*11630*RES_hh_tes_in!O20/RES_hh_num_in!O20)</f>
        <v>1045.843597523982</v>
      </c>
      <c r="P20" s="72">
        <f>IF(RES_hh_tes_in!P20=0,0,1000*11630*RES_hh_tes_in!P20/RES_hh_num_in!P20)</f>
        <v>1023.8005639812563</v>
      </c>
      <c r="Q20" s="72">
        <f>IF(RES_hh_tes_in!Q20=0,0,1000*11630*RES_hh_tes_in!Q20/RES_hh_num_in!Q20)</f>
        <v>1016.0278836000796</v>
      </c>
      <c r="R20" s="72">
        <f>IF(RES_hh_tes_in!R20=0,0,1000*11630*RES_hh_tes_in!R20/RES_hh_num_in!R20)</f>
        <v>1005.7342753918068</v>
      </c>
      <c r="S20" s="72">
        <f>IF(RES_hh_tes_in!S20=0,0,1000*11630*RES_hh_tes_in!S20/RES_hh_num_in!S20)</f>
        <v>775.36137502307338</v>
      </c>
      <c r="T20" s="72">
        <f>IF(RES_hh_tes_in!T20=0,0,1000*11630*RES_hh_tes_in!T20/RES_hh_num_in!T20)</f>
        <v>954.47068231535366</v>
      </c>
      <c r="U20" s="72">
        <f>IF(RES_hh_tes_in!U20=0,0,1000*11630*RES_hh_tes_in!U20/RES_hh_num_in!U20)</f>
        <v>1044.1227794807032</v>
      </c>
      <c r="V20" s="72">
        <f>IF(RES_hh_tes_in!V20=0,0,1000*11630*RES_hh_tes_in!V20/RES_hh_num_in!V20)</f>
        <v>806.8701509666214</v>
      </c>
      <c r="W20" s="72">
        <f>IF(RES_hh_tes_in!W20=0,0,1000*11630*RES_hh_tes_in!W20/RES_hh_num_in!W20)</f>
        <v>929.49976742112972</v>
      </c>
      <c r="X20" s="72">
        <f>IF(RES_hh_tes_in!X20=0,0,1000*11630*RES_hh_tes_in!X20/RES_hh_num_in!X20)</f>
        <v>899.00914687749503</v>
      </c>
      <c r="Y20" s="72">
        <f>IF(RES_hh_tes_in!Y20=0,0,1000*11630*RES_hh_tes_in!Y20/RES_hh_num_in!Y20)</f>
        <v>768.25241864514351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1061.7437660095763</v>
      </c>
      <c r="D21" s="72">
        <f>IF(RES_hh_tes_in!D21=0,0,1000*11630*RES_hh_tes_in!D21/RES_hh_num_in!D21)</f>
        <v>1086.8284336947302</v>
      </c>
      <c r="E21" s="72">
        <f>IF(RES_hh_tes_in!E21=0,0,1000*11630*RES_hh_tes_in!E21/RES_hh_num_in!E21)</f>
        <v>1077.1347619235128</v>
      </c>
      <c r="F21" s="72">
        <f>IF(RES_hh_tes_in!F21=0,0,1000*11630*RES_hh_tes_in!F21/RES_hh_num_in!F21)</f>
        <v>1056.7883540782798</v>
      </c>
      <c r="G21" s="72">
        <f>IF(RES_hh_tes_in!G21=0,0,1000*11630*RES_hh_tes_in!G21/RES_hh_num_in!G21)</f>
        <v>1025.2328058970702</v>
      </c>
      <c r="H21" s="72">
        <f>IF(RES_hh_tes_in!H21=0,0,1000*11630*RES_hh_tes_in!H21/RES_hh_num_in!H21)</f>
        <v>943.55649534811084</v>
      </c>
      <c r="I21" s="72">
        <f>IF(RES_hh_tes_in!I21=0,0,1000*11630*RES_hh_tes_in!I21/RES_hh_num_in!I21)</f>
        <v>912.75764135239638</v>
      </c>
      <c r="J21" s="72">
        <f>IF(RES_hh_tes_in!J21=0,0,1000*11630*RES_hh_tes_in!J21/RES_hh_num_in!J21)</f>
        <v>924.63176794517926</v>
      </c>
      <c r="K21" s="72">
        <f>IF(RES_hh_tes_in!K21=0,0,1000*11630*RES_hh_tes_in!K21/RES_hh_num_in!K21)</f>
        <v>732.90178752564123</v>
      </c>
      <c r="L21" s="72">
        <f>IF(RES_hh_tes_in!L21=0,0,1000*11630*RES_hh_tes_in!L21/RES_hh_num_in!L21)</f>
        <v>858.44121126283483</v>
      </c>
      <c r="M21" s="72">
        <f>IF(RES_hh_tes_in!M21=0,0,1000*11630*RES_hh_tes_in!M21/RES_hh_num_in!M21)</f>
        <v>1058.3605073110787</v>
      </c>
      <c r="N21" s="72">
        <f>IF(RES_hh_tes_in!N21=0,0,1000*11630*RES_hh_tes_in!N21/RES_hh_num_in!N21)</f>
        <v>776.01454906535241</v>
      </c>
      <c r="O21" s="72">
        <f>IF(RES_hh_tes_in!O21=0,0,1000*11630*RES_hh_tes_in!O21/RES_hh_num_in!O21)</f>
        <v>1064.6641690847082</v>
      </c>
      <c r="P21" s="72">
        <f>IF(RES_hh_tes_in!P21=0,0,1000*11630*RES_hh_tes_in!P21/RES_hh_num_in!P21)</f>
        <v>1217.7051084613202</v>
      </c>
      <c r="Q21" s="72">
        <f>IF(RES_hh_tes_in!Q21=0,0,1000*11630*RES_hh_tes_in!Q21/RES_hh_num_in!Q21)</f>
        <v>718.16640005454678</v>
      </c>
      <c r="R21" s="72">
        <f>IF(RES_hh_tes_in!R21=0,0,1000*11630*RES_hh_tes_in!R21/RES_hh_num_in!R21)</f>
        <v>815.25687463131464</v>
      </c>
      <c r="S21" s="72">
        <f>IF(RES_hh_tes_in!S21=0,0,1000*11630*RES_hh_tes_in!S21/RES_hh_num_in!S21)</f>
        <v>789.5268777314501</v>
      </c>
      <c r="T21" s="72">
        <f>IF(RES_hh_tes_in!T21=0,0,1000*11630*RES_hh_tes_in!T21/RES_hh_num_in!T21)</f>
        <v>830.13827967468433</v>
      </c>
      <c r="U21" s="72">
        <f>IF(RES_hh_tes_in!U21=0,0,1000*11630*RES_hh_tes_in!U21/RES_hh_num_in!U21)</f>
        <v>1021.1366697210344</v>
      </c>
      <c r="V21" s="72">
        <f>IF(RES_hh_tes_in!V21=0,0,1000*11630*RES_hh_tes_in!V21/RES_hh_num_in!V21)</f>
        <v>738.39691491692361</v>
      </c>
      <c r="W21" s="72">
        <f>IF(RES_hh_tes_in!W21=0,0,1000*11630*RES_hh_tes_in!W21/RES_hh_num_in!W21)</f>
        <v>709.49899483043885</v>
      </c>
      <c r="X21" s="72">
        <f>IF(RES_hh_tes_in!X21=0,0,1000*11630*RES_hh_tes_in!X21/RES_hh_num_in!X21)</f>
        <v>850.15690868360218</v>
      </c>
      <c r="Y21" s="72">
        <f>IF(RES_hh_tes_in!Y21=0,0,1000*11630*RES_hh_tes_in!Y21/RES_hh_num_in!Y21)</f>
        <v>778.21310051518481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1088.1279278398783</v>
      </c>
      <c r="D22" s="72">
        <f>IF(RES_hh_tes_in!D22=0,0,1000*11630*RES_hh_tes_in!D22/RES_hh_num_in!D22)</f>
        <v>1091.9353690528212</v>
      </c>
      <c r="E22" s="72">
        <f>IF(RES_hh_tes_in!E22=0,0,1000*11630*RES_hh_tes_in!E22/RES_hh_num_in!E22)</f>
        <v>1078.7684830021346</v>
      </c>
      <c r="F22" s="72">
        <f>IF(RES_hh_tes_in!F22=0,0,1000*11630*RES_hh_tes_in!F22/RES_hh_num_in!F22)</f>
        <v>1061.7815154717889</v>
      </c>
      <c r="G22" s="72">
        <f>IF(RES_hh_tes_in!G22=0,0,1000*11630*RES_hh_tes_in!G22/RES_hh_num_in!G22)</f>
        <v>1009.94806180924</v>
      </c>
      <c r="H22" s="72">
        <f>IF(RES_hh_tes_in!H22=0,0,1000*11630*RES_hh_tes_in!H22/RES_hh_num_in!H22)</f>
        <v>1026.2704108573666</v>
      </c>
      <c r="I22" s="72">
        <f>IF(RES_hh_tes_in!I22=0,0,1000*11630*RES_hh_tes_in!I22/RES_hh_num_in!I22)</f>
        <v>916.53820427596941</v>
      </c>
      <c r="J22" s="72">
        <f>IF(RES_hh_tes_in!J22=0,0,1000*11630*RES_hh_tes_in!J22/RES_hh_num_in!J22)</f>
        <v>933.503223884161</v>
      </c>
      <c r="K22" s="72">
        <f>IF(RES_hh_tes_in!K22=0,0,1000*11630*RES_hh_tes_in!K22/RES_hh_num_in!K22)</f>
        <v>925.33844516131057</v>
      </c>
      <c r="L22" s="72">
        <f>IF(RES_hh_tes_in!L22=0,0,1000*11630*RES_hh_tes_in!L22/RES_hh_num_in!L22)</f>
        <v>1034.1020152870165</v>
      </c>
      <c r="M22" s="72">
        <f>IF(RES_hh_tes_in!M22=0,0,1000*11630*RES_hh_tes_in!M22/RES_hh_num_in!M22)</f>
        <v>1123.0461754303462</v>
      </c>
      <c r="N22" s="72">
        <f>IF(RES_hh_tes_in!N22=0,0,1000*11630*RES_hh_tes_in!N22/RES_hh_num_in!N22)</f>
        <v>841.84136677105732</v>
      </c>
      <c r="O22" s="72">
        <f>IF(RES_hh_tes_in!O22=0,0,1000*11630*RES_hh_tes_in!O22/RES_hh_num_in!O22)</f>
        <v>709.78020827558521</v>
      </c>
      <c r="P22" s="72">
        <f>IF(RES_hh_tes_in!P22=0,0,1000*11630*RES_hh_tes_in!P22/RES_hh_num_in!P22)</f>
        <v>1293.0529175728266</v>
      </c>
      <c r="Q22" s="72">
        <f>IF(RES_hh_tes_in!Q22=0,0,1000*11630*RES_hh_tes_in!Q22/RES_hh_num_in!Q22)</f>
        <v>1122.2272963138244</v>
      </c>
      <c r="R22" s="72">
        <f>IF(RES_hh_tes_in!R22=0,0,1000*11630*RES_hh_tes_in!R22/RES_hh_num_in!R22)</f>
        <v>813.36137469682103</v>
      </c>
      <c r="S22" s="72">
        <f>IF(RES_hh_tes_in!S22=0,0,1000*11630*RES_hh_tes_in!S22/RES_hh_num_in!S22)</f>
        <v>831.46085889662481</v>
      </c>
      <c r="T22" s="72">
        <f>IF(RES_hh_tes_in!T22=0,0,1000*11630*RES_hh_tes_in!T22/RES_hh_num_in!T22)</f>
        <v>1084.7054742877792</v>
      </c>
      <c r="U22" s="72">
        <f>IF(RES_hh_tes_in!U22=0,0,1000*11630*RES_hh_tes_in!U22/RES_hh_num_in!U22)</f>
        <v>0</v>
      </c>
      <c r="V22" s="72">
        <f>IF(RES_hh_tes_in!V22=0,0,1000*11630*RES_hh_tes_in!V22/RES_hh_num_in!V22)</f>
        <v>903.02290253084698</v>
      </c>
      <c r="W22" s="72">
        <f>IF(RES_hh_tes_in!W22=0,0,1000*11630*RES_hh_tes_in!W22/RES_hh_num_in!W22)</f>
        <v>919.99273695701913</v>
      </c>
      <c r="X22" s="72">
        <f>IF(RES_hh_tes_in!X22=0,0,1000*11630*RES_hh_tes_in!X22/RES_hh_num_in!X22)</f>
        <v>815.72691033162755</v>
      </c>
      <c r="Y22" s="72">
        <f>IF(RES_hh_tes_in!Y22=0,0,1000*11630*RES_hh_tes_in!Y22/RES_hh_num_in!Y22)</f>
        <v>833.68533538635222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X23" s="72">
        <f>IF(RES_hh_tes_in!X23=0,0,1000*11630*RES_hh_tes_in!X23/RES_hh_num_in!X23)</f>
        <v>0</v>
      </c>
      <c r="Y23" s="72">
        <f>IF(RES_hh_tes_in!Y23=0,0,1000*11630*RES_hh_tes_in!Y23/RES_hh_num_in!Y23)</f>
        <v>0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0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0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0</v>
      </c>
      <c r="K24" s="72">
        <f>IF(RES_hh_tes_in!K24=0,0,1000*11630*RES_hh_tes_in!K24/RES_hh_num_in!K24)</f>
        <v>0</v>
      </c>
      <c r="L24" s="72">
        <f>IF(RES_hh_tes_in!L24=0,0,1000*11630*RES_hh_tes_in!L24/RES_hh_num_in!L24)</f>
        <v>0</v>
      </c>
      <c r="M24" s="72">
        <f>IF(RES_hh_tes_in!M24=0,0,1000*11630*RES_hh_tes_in!M24/RES_hh_num_in!M24)</f>
        <v>0</v>
      </c>
      <c r="N24" s="72">
        <f>IF(RES_hh_tes_in!N24=0,0,1000*11630*RES_hh_tes_in!N24/RES_hh_num_in!N24)</f>
        <v>0</v>
      </c>
      <c r="O24" s="72">
        <f>IF(RES_hh_tes_in!O24=0,0,1000*11630*RES_hh_tes_in!O24/RES_hh_num_in!O24)</f>
        <v>0</v>
      </c>
      <c r="P24" s="72">
        <f>IF(RES_hh_tes_in!P24=0,0,1000*11630*RES_hh_tes_in!P24/RES_hh_num_in!P24)</f>
        <v>0</v>
      </c>
      <c r="Q24" s="72">
        <f>IF(RES_hh_tes_in!Q24=0,0,1000*11630*RES_hh_tes_in!Q24/RES_hh_num_in!Q24)</f>
        <v>0</v>
      </c>
      <c r="R24" s="72">
        <f>IF(RES_hh_tes_in!R24=0,0,1000*11630*RES_hh_tes_in!R24/RES_hh_num_in!R24)</f>
        <v>0</v>
      </c>
      <c r="S24" s="72">
        <f>IF(RES_hh_tes_in!S24=0,0,1000*11630*RES_hh_tes_in!S24/RES_hh_num_in!S24)</f>
        <v>0</v>
      </c>
      <c r="T24" s="72">
        <f>IF(RES_hh_tes_in!T24=0,0,1000*11630*RES_hh_tes_in!T24/RES_hh_num_in!T24)</f>
        <v>0</v>
      </c>
      <c r="U24" s="72">
        <f>IF(RES_hh_tes_in!U24=0,0,1000*11630*RES_hh_tes_in!U24/RES_hh_num_in!U24)</f>
        <v>0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0</v>
      </c>
      <c r="X24" s="72">
        <f>IF(RES_hh_tes_in!X24=0,0,1000*11630*RES_hh_tes_in!X24/RES_hh_num_in!X24)</f>
        <v>0</v>
      </c>
      <c r="Y24" s="72">
        <f>IF(RES_hh_tes_in!Y24=0,0,1000*11630*RES_hh_tes_in!Y24/RES_hh_num_in!Y24)</f>
        <v>0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1050.2833221926815</v>
      </c>
      <c r="D25" s="74">
        <f>IF(RES_hh_tes_in!D25=0,0,1000*11630*RES_hh_tes_in!D25/RES_hh_num_in!D25)</f>
        <v>995.21490749292343</v>
      </c>
      <c r="E25" s="74">
        <f>IF(RES_hh_tes_in!E25=0,0,1000*11630*RES_hh_tes_in!E25/RES_hh_num_in!E25)</f>
        <v>990.37669453240937</v>
      </c>
      <c r="F25" s="74">
        <f>IF(RES_hh_tes_in!F25=0,0,1000*11630*RES_hh_tes_in!F25/RES_hh_num_in!F25)</f>
        <v>1021.440854468636</v>
      </c>
      <c r="G25" s="74">
        <f>IF(RES_hh_tes_in!G25=0,0,1000*11630*RES_hh_tes_in!G25/RES_hh_num_in!G25)</f>
        <v>958.7410206135072</v>
      </c>
      <c r="H25" s="74">
        <f>IF(RES_hh_tes_in!H25=0,0,1000*11630*RES_hh_tes_in!H25/RES_hh_num_in!H25)</f>
        <v>918.32053752313709</v>
      </c>
      <c r="I25" s="74">
        <f>IF(RES_hh_tes_in!I25=0,0,1000*11630*RES_hh_tes_in!I25/RES_hh_num_in!I25)</f>
        <v>473.8406900017078</v>
      </c>
      <c r="J25" s="74">
        <f>IF(RES_hh_tes_in!J25=0,0,1000*11630*RES_hh_tes_in!J25/RES_hh_num_in!J25)</f>
        <v>451.23725415026411</v>
      </c>
      <c r="K25" s="74">
        <f>IF(RES_hh_tes_in!K25=0,0,1000*11630*RES_hh_tes_in!K25/RES_hh_num_in!K25)</f>
        <v>396.23891050702338</v>
      </c>
      <c r="L25" s="74">
        <f>IF(RES_hh_tes_in!L25=0,0,1000*11630*RES_hh_tes_in!L25/RES_hh_num_in!L25)</f>
        <v>663.51306315202066</v>
      </c>
      <c r="M25" s="74">
        <f>IF(RES_hh_tes_in!M25=0,0,1000*11630*RES_hh_tes_in!M25/RES_hh_num_in!M25)</f>
        <v>770.58493945642044</v>
      </c>
      <c r="N25" s="74">
        <f>IF(RES_hh_tes_in!N25=0,0,1000*11630*RES_hh_tes_in!N25/RES_hh_num_in!N25)</f>
        <v>564.7178196023599</v>
      </c>
      <c r="O25" s="74">
        <f>IF(RES_hh_tes_in!O25=0,0,1000*11630*RES_hh_tes_in!O25/RES_hh_num_in!O25)</f>
        <v>883.48164210883613</v>
      </c>
      <c r="P25" s="74">
        <f>IF(RES_hh_tes_in!P25=0,0,1000*11630*RES_hh_tes_in!P25/RES_hh_num_in!P25)</f>
        <v>1239.6958953134081</v>
      </c>
      <c r="Q25" s="74">
        <f>IF(RES_hh_tes_in!Q25=0,0,1000*11630*RES_hh_tes_in!Q25/RES_hh_num_in!Q25)</f>
        <v>414.32160452158303</v>
      </c>
      <c r="R25" s="74">
        <f>IF(RES_hh_tes_in!R25=0,0,1000*11630*RES_hh_tes_in!R25/RES_hh_num_in!R25)</f>
        <v>368.00892124193729</v>
      </c>
      <c r="S25" s="74">
        <f>IF(RES_hh_tes_in!S25=0,0,1000*11630*RES_hh_tes_in!S25/RES_hh_num_in!S25)</f>
        <v>376.36451003125774</v>
      </c>
      <c r="T25" s="74">
        <f>IF(RES_hh_tes_in!T25=0,0,1000*11630*RES_hh_tes_in!T25/RES_hh_num_in!T25)</f>
        <v>546.75785607706052</v>
      </c>
      <c r="U25" s="74">
        <f>IF(RES_hh_tes_in!U25=0,0,1000*11630*RES_hh_tes_in!U25/RES_hh_num_in!U25)</f>
        <v>838.99923289170135</v>
      </c>
      <c r="V25" s="74">
        <f>IF(RES_hh_tes_in!V25=0,0,1000*11630*RES_hh_tes_in!V25/RES_hh_num_in!V25)</f>
        <v>459.94789570768842</v>
      </c>
      <c r="W25" s="74">
        <f>IF(RES_hh_tes_in!W25=0,0,1000*11630*RES_hh_tes_in!W25/RES_hh_num_in!W25)</f>
        <v>651.52667351494097</v>
      </c>
      <c r="X25" s="74">
        <f>IF(RES_hh_tes_in!X25=0,0,1000*11630*RES_hh_tes_in!X25/RES_hh_num_in!X25)</f>
        <v>530.95540715060133</v>
      </c>
      <c r="Y25" s="74">
        <f>IF(RES_hh_tes_in!Y25=0,0,1000*11630*RES_hh_tes_in!Y25/RES_hh_num_in!Y25)</f>
        <v>483.99176614799507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540.49466970700053</v>
      </c>
      <c r="D26" s="77">
        <f>IF(RES_hh_tes_in!D26=0,0,1000*11630*RES_hh_tes_in!D26/RES_hh_num_in!D26)</f>
        <v>547.96591117612638</v>
      </c>
      <c r="E26" s="77">
        <f>IF(RES_hh_tes_in!E26=0,0,1000*11630*RES_hh_tes_in!E26/RES_hh_num_in!E26)</f>
        <v>542.39774249325239</v>
      </c>
      <c r="F26" s="77">
        <f>IF(RES_hh_tes_in!F26=0,0,1000*11630*RES_hh_tes_in!F26/RES_hh_num_in!F26)</f>
        <v>537.15229686979796</v>
      </c>
      <c r="G26" s="77">
        <f>IF(RES_hh_tes_in!G26=0,0,1000*11630*RES_hh_tes_in!G26/RES_hh_num_in!G26)</f>
        <v>519.25197021508325</v>
      </c>
      <c r="H26" s="77">
        <f>IF(RES_hh_tes_in!H26=0,0,1000*11630*RES_hh_tes_in!H26/RES_hh_num_in!H26)</f>
        <v>501.28956782011363</v>
      </c>
      <c r="I26" s="77">
        <f>IF(RES_hh_tes_in!I26=0,0,1000*11630*RES_hh_tes_in!I26/RES_hh_num_in!I26)</f>
        <v>506.67744826306205</v>
      </c>
      <c r="J26" s="77">
        <f>IF(RES_hh_tes_in!J26=0,0,1000*11630*RES_hh_tes_in!J26/RES_hh_num_in!J26)</f>
        <v>522.11296563007363</v>
      </c>
      <c r="K26" s="77">
        <f>IF(RES_hh_tes_in!K26=0,0,1000*11630*RES_hh_tes_in!K26/RES_hh_num_in!K26)</f>
        <v>476.46074588455053</v>
      </c>
      <c r="L26" s="77">
        <f>IF(RES_hh_tes_in!L26=0,0,1000*11630*RES_hh_tes_in!L26/RES_hh_num_in!L26)</f>
        <v>522.01881923348401</v>
      </c>
      <c r="M26" s="77">
        <f>IF(RES_hh_tes_in!M26=0,0,1000*11630*RES_hh_tes_in!M26/RES_hh_num_in!M26)</f>
        <v>522.37888661343766</v>
      </c>
      <c r="N26" s="77">
        <f>IF(RES_hh_tes_in!N26=0,0,1000*11630*RES_hh_tes_in!N26/RES_hh_num_in!N26)</f>
        <v>476.63766889811109</v>
      </c>
      <c r="O26" s="77">
        <f>IF(RES_hh_tes_in!O26=0,0,1000*11630*RES_hh_tes_in!O26/RES_hh_num_in!O26)</f>
        <v>519.94506975119612</v>
      </c>
      <c r="P26" s="77">
        <f>IF(RES_hh_tes_in!P26=0,0,1000*11630*RES_hh_tes_in!P26/RES_hh_num_in!P26)</f>
        <v>564.79342987884456</v>
      </c>
      <c r="Q26" s="77">
        <f>IF(RES_hh_tes_in!Q26=0,0,1000*11630*RES_hh_tes_in!Q26/RES_hh_num_in!Q26)</f>
        <v>523.61205766048556</v>
      </c>
      <c r="R26" s="77">
        <f>IF(RES_hh_tes_in!R26=0,0,1000*11630*RES_hh_tes_in!R26/RES_hh_num_in!R26)</f>
        <v>519.31464900344247</v>
      </c>
      <c r="S26" s="77">
        <f>IF(RES_hh_tes_in!S26=0,0,1000*11630*RES_hh_tes_in!S26/RES_hh_num_in!S26)</f>
        <v>512.2980506065511</v>
      </c>
      <c r="T26" s="77">
        <f>IF(RES_hh_tes_in!T26=0,0,1000*11630*RES_hh_tes_in!T26/RES_hh_num_in!T26)</f>
        <v>485.63091255053638</v>
      </c>
      <c r="U26" s="77">
        <f>IF(RES_hh_tes_in!U26=0,0,1000*11630*RES_hh_tes_in!U26/RES_hh_num_in!U26)</f>
        <v>495.8508545550049</v>
      </c>
      <c r="V26" s="77">
        <f>IF(RES_hh_tes_in!V26=0,0,1000*11630*RES_hh_tes_in!V26/RES_hh_num_in!V26)</f>
        <v>432.43431049908349</v>
      </c>
      <c r="W26" s="77">
        <f>IF(RES_hh_tes_in!W26=0,0,1000*11630*RES_hh_tes_in!W26/RES_hh_num_in!W26)</f>
        <v>424.38212785641633</v>
      </c>
      <c r="X26" s="77">
        <f>IF(RES_hh_tes_in!X26=0,0,1000*11630*RES_hh_tes_in!X26/RES_hh_num_in!X26)</f>
        <v>407.19025659893788</v>
      </c>
      <c r="Y26" s="77">
        <f>IF(RES_hh_tes_in!Y26=0,0,1000*11630*RES_hh_tes_in!Y26/RES_hh_num_in!Y26)</f>
        <v>388.89915176542348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586.5110400401577</v>
      </c>
      <c r="D27" s="69">
        <f>IF(RES_hh_tes_in!D27=0,0,1000*11630*RES_hh_tes_in!D27/RES_hh_num_in!D27)</f>
        <v>574.53618935251279</v>
      </c>
      <c r="E27" s="69">
        <f>IF(RES_hh_tes_in!E27=0,0,1000*11630*RES_hh_tes_in!E27/RES_hh_num_in!E27)</f>
        <v>548.85987349384754</v>
      </c>
      <c r="F27" s="69">
        <f>IF(RES_hh_tes_in!F27=0,0,1000*11630*RES_hh_tes_in!F27/RES_hh_num_in!F27)</f>
        <v>548.05087241633248</v>
      </c>
      <c r="G27" s="69">
        <f>IF(RES_hh_tes_in!G27=0,0,1000*11630*RES_hh_tes_in!G27/RES_hh_num_in!G27)</f>
        <v>569.63442948070951</v>
      </c>
      <c r="H27" s="69">
        <f>IF(RES_hh_tes_in!H27=0,0,1000*11630*RES_hh_tes_in!H27/RES_hh_num_in!H27)</f>
        <v>560.37893186549991</v>
      </c>
      <c r="I27" s="69">
        <f>IF(RES_hh_tes_in!I27=0,0,1000*11630*RES_hh_tes_in!I27/RES_hh_num_in!I27)</f>
        <v>528.70912888057489</v>
      </c>
      <c r="J27" s="69">
        <f>IF(RES_hh_tes_in!J27=0,0,1000*11630*RES_hh_tes_in!J27/RES_hh_num_in!J27)</f>
        <v>564.4807579699343</v>
      </c>
      <c r="K27" s="69">
        <f>IF(RES_hh_tes_in!K27=0,0,1000*11630*RES_hh_tes_in!K27/RES_hh_num_in!K27)</f>
        <v>564.55237997500546</v>
      </c>
      <c r="L27" s="69">
        <f>IF(RES_hh_tes_in!L27=0,0,1000*11630*RES_hh_tes_in!L27/RES_hh_num_in!L27)</f>
        <v>511.63614984553919</v>
      </c>
      <c r="M27" s="69">
        <f>IF(RES_hh_tes_in!M27=0,0,1000*11630*RES_hh_tes_in!M27/RES_hh_num_in!M27)</f>
        <v>627.23483930866314</v>
      </c>
      <c r="N27" s="69">
        <f>IF(RES_hh_tes_in!N27=0,0,1000*11630*RES_hh_tes_in!N27/RES_hh_num_in!N27)</f>
        <v>647.00071622528128</v>
      </c>
      <c r="O27" s="69">
        <f>IF(RES_hh_tes_in!O27=0,0,1000*11630*RES_hh_tes_in!O27/RES_hh_num_in!O27)</f>
        <v>631.78361131129452</v>
      </c>
      <c r="P27" s="69">
        <f>IF(RES_hh_tes_in!P27=0,0,1000*11630*RES_hh_tes_in!P27/RES_hh_num_in!P27)</f>
        <v>616.02791414935518</v>
      </c>
      <c r="Q27" s="69">
        <f>IF(RES_hh_tes_in!Q27=0,0,1000*11630*RES_hh_tes_in!Q27/RES_hh_num_in!Q27)</f>
        <v>501.68783343108777</v>
      </c>
      <c r="R27" s="69">
        <f>IF(RES_hh_tes_in!R27=0,0,1000*11630*RES_hh_tes_in!R27/RES_hh_num_in!R27)</f>
        <v>473.81213403315263</v>
      </c>
      <c r="S27" s="69">
        <f>IF(RES_hh_tes_in!S27=0,0,1000*11630*RES_hh_tes_in!S27/RES_hh_num_in!S27)</f>
        <v>485.11849826287147</v>
      </c>
      <c r="T27" s="69">
        <f>IF(RES_hh_tes_in!T27=0,0,1000*11630*RES_hh_tes_in!T27/RES_hh_num_in!T27)</f>
        <v>480.17687392206261</v>
      </c>
      <c r="U27" s="69">
        <f>IF(RES_hh_tes_in!U27=0,0,1000*11630*RES_hh_tes_in!U27/RES_hh_num_in!U27)</f>
        <v>486.42072641420157</v>
      </c>
      <c r="V27" s="69">
        <f>IF(RES_hh_tes_in!V27=0,0,1000*11630*RES_hh_tes_in!V27/RES_hh_num_in!V27)</f>
        <v>356.66512237803914</v>
      </c>
      <c r="W27" s="69">
        <f>IF(RES_hh_tes_in!W27=0,0,1000*11630*RES_hh_tes_in!W27/RES_hh_num_in!W27)</f>
        <v>267.12368098843439</v>
      </c>
      <c r="X27" s="69">
        <f>IF(RES_hh_tes_in!X27=0,0,1000*11630*RES_hh_tes_in!X27/RES_hh_num_in!X27)</f>
        <v>295.09471123617391</v>
      </c>
      <c r="Y27" s="69">
        <f>IF(RES_hh_tes_in!Y27=0,0,1000*11630*RES_hh_tes_in!Y27/RES_hh_num_in!Y27)</f>
        <v>290.32032090583567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X28" s="72">
        <f>IF(RES_hh_tes_in!X28=0,0,1000*11630*RES_hh_tes_in!X28/RES_hh_num_in!X28)</f>
        <v>0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727.51300393668703</v>
      </c>
      <c r="D29" s="72">
        <f>IF(RES_hh_tes_in!D29=0,0,1000*11630*RES_hh_tes_in!D29/RES_hh_num_in!D29)</f>
        <v>419.13131659512788</v>
      </c>
      <c r="E29" s="72">
        <f>IF(RES_hh_tes_in!E29=0,0,1000*11630*RES_hh_tes_in!E29/RES_hh_num_in!E29)</f>
        <v>251.16797062456834</v>
      </c>
      <c r="F29" s="72">
        <f>IF(RES_hh_tes_in!F29=0,0,1000*11630*RES_hh_tes_in!F29/RES_hh_num_in!F29)</f>
        <v>478.71043465516999</v>
      </c>
      <c r="G29" s="72">
        <f>IF(RES_hh_tes_in!G29=0,0,1000*11630*RES_hh_tes_in!G29/RES_hh_num_in!G29)</f>
        <v>711.37075055093965</v>
      </c>
      <c r="H29" s="72">
        <f>IF(RES_hh_tes_in!H29=0,0,1000*11630*RES_hh_tes_in!H29/RES_hh_num_in!H29)</f>
        <v>758.05680107978139</v>
      </c>
      <c r="I29" s="72">
        <f>IF(RES_hh_tes_in!I29=0,0,1000*11630*RES_hh_tes_in!I29/RES_hh_num_in!I29)</f>
        <v>291.81992930885951</v>
      </c>
      <c r="J29" s="72">
        <f>IF(RES_hh_tes_in!J29=0,0,1000*11630*RES_hh_tes_in!J29/RES_hh_num_in!J29)</f>
        <v>321.51384497188519</v>
      </c>
      <c r="K29" s="72">
        <f>IF(RES_hh_tes_in!K29=0,0,1000*11630*RES_hh_tes_in!K29/RES_hh_num_in!K29)</f>
        <v>836.7787961125232</v>
      </c>
      <c r="L29" s="72">
        <f>IF(RES_hh_tes_in!L29=0,0,1000*11630*RES_hh_tes_in!L29/RES_hh_num_in!L29)</f>
        <v>732.65696897091834</v>
      </c>
      <c r="M29" s="72">
        <f>IF(RES_hh_tes_in!M29=0,0,1000*11630*RES_hh_tes_in!M29/RES_hh_num_in!M29)</f>
        <v>455.59351642395802</v>
      </c>
      <c r="N29" s="72">
        <f>IF(RES_hh_tes_in!N29=0,0,1000*11630*RES_hh_tes_in!N29/RES_hh_num_in!N29)</f>
        <v>362.33949366328534</v>
      </c>
      <c r="O29" s="72">
        <f>IF(RES_hh_tes_in!O29=0,0,1000*11630*RES_hh_tes_in!O29/RES_hh_num_in!O29)</f>
        <v>521.24950453880945</v>
      </c>
      <c r="P29" s="72">
        <f>IF(RES_hh_tes_in!P29=0,0,1000*11630*RES_hh_tes_in!P29/RES_hh_num_in!P29)</f>
        <v>630.96297114100878</v>
      </c>
      <c r="Q29" s="72">
        <f>IF(RES_hh_tes_in!Q29=0,0,1000*11630*RES_hh_tes_in!Q29/RES_hh_num_in!Q29)</f>
        <v>513.95336661034514</v>
      </c>
      <c r="R29" s="72">
        <f>IF(RES_hh_tes_in!R29=0,0,1000*11630*RES_hh_tes_in!R29/RES_hh_num_in!R29)</f>
        <v>509.86552230183776</v>
      </c>
      <c r="S29" s="72">
        <f>IF(RES_hh_tes_in!S29=0,0,1000*11630*RES_hh_tes_in!S29/RES_hh_num_in!S29)</f>
        <v>391.00238622040558</v>
      </c>
      <c r="T29" s="72">
        <f>IF(RES_hh_tes_in!T29=0,0,1000*11630*RES_hh_tes_in!T29/RES_hh_num_in!T29)</f>
        <v>433.53389753622486</v>
      </c>
      <c r="U29" s="72">
        <f>IF(RES_hh_tes_in!U29=0,0,1000*11630*RES_hh_tes_in!U29/RES_hh_num_in!U29)</f>
        <v>536.81141202666038</v>
      </c>
      <c r="V29" s="72">
        <f>IF(RES_hh_tes_in!V29=0,0,1000*11630*RES_hh_tes_in!V29/RES_hh_num_in!V29)</f>
        <v>452.15672279310081</v>
      </c>
      <c r="W29" s="72">
        <f>IF(RES_hh_tes_in!W29=0,0,1000*11630*RES_hh_tes_in!W29/RES_hh_num_in!W29)</f>
        <v>235.80209769497009</v>
      </c>
      <c r="X29" s="72">
        <f>IF(RES_hh_tes_in!X29=0,0,1000*11630*RES_hh_tes_in!X29/RES_hh_num_in!X29)</f>
        <v>328.50579456981279</v>
      </c>
      <c r="Y29" s="72">
        <f>IF(RES_hh_tes_in!Y29=0,0,1000*11630*RES_hh_tes_in!Y29/RES_hh_num_in!Y29)</f>
        <v>0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671.07409657283233</v>
      </c>
      <c r="D30" s="72">
        <f>IF(RES_hh_tes_in!D30=0,0,1000*11630*RES_hh_tes_in!D30/RES_hh_num_in!D30)</f>
        <v>554.25836498771923</v>
      </c>
      <c r="E30" s="72">
        <f>IF(RES_hh_tes_in!E30=0,0,1000*11630*RES_hh_tes_in!E30/RES_hh_num_in!E30)</f>
        <v>510.70190481796573</v>
      </c>
      <c r="F30" s="72">
        <f>IF(RES_hh_tes_in!F30=0,0,1000*11630*RES_hh_tes_in!F30/RES_hh_num_in!F30)</f>
        <v>534.34751671120466</v>
      </c>
      <c r="G30" s="72">
        <f>IF(RES_hh_tes_in!G30=0,0,1000*11630*RES_hh_tes_in!G30/RES_hh_num_in!G30)</f>
        <v>542.65136169489847</v>
      </c>
      <c r="H30" s="72">
        <f>IF(RES_hh_tes_in!H30=0,0,1000*11630*RES_hh_tes_in!H30/RES_hh_num_in!H30)</f>
        <v>525.81452918795105</v>
      </c>
      <c r="I30" s="72">
        <f>IF(RES_hh_tes_in!I30=0,0,1000*11630*RES_hh_tes_in!I30/RES_hh_num_in!I30)</f>
        <v>506.37882969935049</v>
      </c>
      <c r="J30" s="72">
        <f>IF(RES_hh_tes_in!J30=0,0,1000*11630*RES_hh_tes_in!J30/RES_hh_num_in!J30)</f>
        <v>553.12460964899651</v>
      </c>
      <c r="K30" s="72">
        <f>IF(RES_hh_tes_in!K30=0,0,1000*11630*RES_hh_tes_in!K30/RES_hh_num_in!K30)</f>
        <v>571.92331064712255</v>
      </c>
      <c r="L30" s="72">
        <f>IF(RES_hh_tes_in!L30=0,0,1000*11630*RES_hh_tes_in!L30/RES_hh_num_in!L30)</f>
        <v>579.36405235512666</v>
      </c>
      <c r="M30" s="72">
        <f>IF(RES_hh_tes_in!M30=0,0,1000*11630*RES_hh_tes_in!M30/RES_hh_num_in!M30)</f>
        <v>563.79296760824002</v>
      </c>
      <c r="N30" s="72">
        <f>IF(RES_hh_tes_in!N30=0,0,1000*11630*RES_hh_tes_in!N30/RES_hh_num_in!N30)</f>
        <v>700.74905590906167</v>
      </c>
      <c r="O30" s="72">
        <f>IF(RES_hh_tes_in!O30=0,0,1000*11630*RES_hh_tes_in!O30/RES_hh_num_in!O30)</f>
        <v>589.37982970548933</v>
      </c>
      <c r="P30" s="72">
        <f>IF(RES_hh_tes_in!P30=0,0,1000*11630*RES_hh_tes_in!P30/RES_hh_num_in!P30)</f>
        <v>506.09384936422771</v>
      </c>
      <c r="Q30" s="72">
        <f>IF(RES_hh_tes_in!Q30=0,0,1000*11630*RES_hh_tes_in!Q30/RES_hh_num_in!Q30)</f>
        <v>527.56408666110599</v>
      </c>
      <c r="R30" s="72">
        <f>IF(RES_hh_tes_in!R30=0,0,1000*11630*RES_hh_tes_in!R30/RES_hh_num_in!R30)</f>
        <v>470.42648798203572</v>
      </c>
      <c r="S30" s="72">
        <f>IF(RES_hh_tes_in!S30=0,0,1000*11630*RES_hh_tes_in!S30/RES_hh_num_in!S30)</f>
        <v>515.38477914720886</v>
      </c>
      <c r="T30" s="72">
        <f>IF(RES_hh_tes_in!T30=0,0,1000*11630*RES_hh_tes_in!T30/RES_hh_num_in!T30)</f>
        <v>454.89990258060527</v>
      </c>
      <c r="U30" s="72">
        <f>IF(RES_hh_tes_in!U30=0,0,1000*11630*RES_hh_tes_in!U30/RES_hh_num_in!U30)</f>
        <v>422.71791359357923</v>
      </c>
      <c r="V30" s="72">
        <f>IF(RES_hh_tes_in!V30=0,0,1000*11630*RES_hh_tes_in!V30/RES_hh_num_in!V30)</f>
        <v>384.00327043241845</v>
      </c>
      <c r="W30" s="72">
        <f>IF(RES_hh_tes_in!W30=0,0,1000*11630*RES_hh_tes_in!W30/RES_hh_num_in!W30)</f>
        <v>298.89827660287432</v>
      </c>
      <c r="X30" s="72">
        <f>IF(RES_hh_tes_in!X30=0,0,1000*11630*RES_hh_tes_in!X30/RES_hh_num_in!X30)</f>
        <v>286.70022953329152</v>
      </c>
      <c r="Y30" s="72">
        <f>IF(RES_hh_tes_in!Y30=0,0,1000*11630*RES_hh_tes_in!Y30/RES_hh_num_in!Y30)</f>
        <v>283.90223829737755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X31" s="72">
        <f>IF(RES_hh_tes_in!X31=0,0,1000*11630*RES_hh_tes_in!X31/RES_hh_num_in!X31)</f>
        <v>0</v>
      </c>
      <c r="Y31" s="72">
        <f>IF(RES_hh_tes_in!Y31=0,0,1000*11630*RES_hh_tes_in!Y31/RES_hh_num_in!Y31)</f>
        <v>0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541.9891855682821</v>
      </c>
      <c r="D32" s="77">
        <f>IF(RES_hh_tes_in!D32=0,0,1000*11630*RES_hh_tes_in!D32/RES_hh_num_in!D32)</f>
        <v>576.25545376016942</v>
      </c>
      <c r="E32" s="77">
        <f>IF(RES_hh_tes_in!E32=0,0,1000*11630*RES_hh_tes_in!E32/RES_hh_num_in!E32)</f>
        <v>553.7504609862176</v>
      </c>
      <c r="F32" s="77">
        <f>IF(RES_hh_tes_in!F32=0,0,1000*11630*RES_hh_tes_in!F32/RES_hh_num_in!F32)</f>
        <v>558.02396627027929</v>
      </c>
      <c r="G32" s="77">
        <f>IF(RES_hh_tes_in!G32=0,0,1000*11630*RES_hh_tes_in!G32/RES_hh_num_in!G32)</f>
        <v>532.55386144255453</v>
      </c>
      <c r="H32" s="77">
        <f>IF(RES_hh_tes_in!H32=0,0,1000*11630*RES_hh_tes_in!H32/RES_hh_num_in!H32)</f>
        <v>522.29055829835306</v>
      </c>
      <c r="I32" s="77">
        <f>IF(RES_hh_tes_in!I32=0,0,1000*11630*RES_hh_tes_in!I32/RES_hh_num_in!I32)</f>
        <v>550.42829442272966</v>
      </c>
      <c r="J32" s="77">
        <f>IF(RES_hh_tes_in!J32=0,0,1000*11630*RES_hh_tes_in!J32/RES_hh_num_in!J32)</f>
        <v>579.38575531690026</v>
      </c>
      <c r="K32" s="77">
        <f>IF(RES_hh_tes_in!K32=0,0,1000*11630*RES_hh_tes_in!K32/RES_hh_num_in!K32)</f>
        <v>546.1986427657871</v>
      </c>
      <c r="L32" s="77">
        <f>IF(RES_hh_tes_in!L32=0,0,1000*11630*RES_hh_tes_in!L32/RES_hh_num_in!L32)</f>
        <v>472.05519177583386</v>
      </c>
      <c r="M32" s="77">
        <f>IF(RES_hh_tes_in!M32=0,0,1000*11630*RES_hh_tes_in!M32/RES_hh_num_in!M32)</f>
        <v>639.7531428694025</v>
      </c>
      <c r="N32" s="77">
        <f>IF(RES_hh_tes_in!N32=0,0,1000*11630*RES_hh_tes_in!N32/RES_hh_num_in!N32)</f>
        <v>640.54465658380423</v>
      </c>
      <c r="O32" s="77">
        <f>IF(RES_hh_tes_in!O32=0,0,1000*11630*RES_hh_tes_in!O32/RES_hh_num_in!O32)</f>
        <v>649.32065198035525</v>
      </c>
      <c r="P32" s="77">
        <f>IF(RES_hh_tes_in!P32=0,0,1000*11630*RES_hh_tes_in!P32/RES_hh_num_in!P32)</f>
        <v>682.42296907793695</v>
      </c>
      <c r="Q32" s="77">
        <f>IF(RES_hh_tes_in!Q32=0,0,1000*11630*RES_hh_tes_in!Q32/RES_hh_num_in!Q32)</f>
        <v>471.20677979951051</v>
      </c>
      <c r="R32" s="77">
        <f>IF(RES_hh_tes_in!R32=0,0,1000*11630*RES_hh_tes_in!R32/RES_hh_num_in!R32)</f>
        <v>481.17798295451752</v>
      </c>
      <c r="S32" s="77">
        <f>IF(RES_hh_tes_in!S32=0,0,1000*11630*RES_hh_tes_in!S32/RES_hh_num_in!S32)</f>
        <v>424.14215316378574</v>
      </c>
      <c r="T32" s="77">
        <f>IF(RES_hh_tes_in!T32=0,0,1000*11630*RES_hh_tes_in!T32/RES_hh_num_in!T32)</f>
        <v>497.85035301591563</v>
      </c>
      <c r="U32" s="77">
        <f>IF(RES_hh_tes_in!U32=0,0,1000*11630*RES_hh_tes_in!U32/RES_hh_num_in!U32)</f>
        <v>544.08919292381245</v>
      </c>
      <c r="V32" s="77">
        <f>IF(RES_hh_tes_in!V32=0,0,1000*11630*RES_hh_tes_in!V32/RES_hh_num_in!V32)</f>
        <v>317.36657683545087</v>
      </c>
      <c r="W32" s="77">
        <f>IF(RES_hh_tes_in!W32=0,0,1000*11630*RES_hh_tes_in!W32/RES_hh_num_in!W32)</f>
        <v>259.83450492402147</v>
      </c>
      <c r="X32" s="77">
        <f>IF(RES_hh_tes_in!X32=0,0,1000*11630*RES_hh_tes_in!X32/RES_hh_num_in!X32)</f>
        <v>297.06221166406158</v>
      </c>
      <c r="Y32" s="77">
        <f>IF(RES_hh_tes_in!Y32=0,0,1000*11630*RES_hh_tes_in!Y32/RES_hh_num_in!Y32)</f>
        <v>292.46734310715863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5724.277720285706</v>
      </c>
      <c r="D3" s="65">
        <f>IF(RES_hh_emi_in!D3=0,0,1000000*RES_hh_emi_in!D3/RES_hh_num_in!D3)</f>
        <v>5184.9228791965625</v>
      </c>
      <c r="E3" s="65">
        <f>IF(RES_hh_emi_in!E3=0,0,1000000*RES_hh_emi_in!E3/RES_hh_num_in!E3)</f>
        <v>5265.1462208366074</v>
      </c>
      <c r="F3" s="65">
        <f>IF(RES_hh_emi_in!F3=0,0,1000000*RES_hh_emi_in!F3/RES_hh_num_in!F3)</f>
        <v>5571.3500821909938</v>
      </c>
      <c r="G3" s="65">
        <f>IF(RES_hh_emi_in!G3=0,0,1000000*RES_hh_emi_in!G3/RES_hh_num_in!G3)</f>
        <v>5448.9743807518125</v>
      </c>
      <c r="H3" s="65">
        <f>IF(RES_hh_emi_in!H3=0,0,1000000*RES_hh_emi_in!H3/RES_hh_num_in!H3)</f>
        <v>5585.8131128588748</v>
      </c>
      <c r="I3" s="65">
        <f>IF(RES_hh_emi_in!I3=0,0,1000000*RES_hh_emi_in!I3/RES_hh_num_in!I3)</f>
        <v>4931.6445763782331</v>
      </c>
      <c r="J3" s="65">
        <f>IF(RES_hh_emi_in!J3=0,0,1000000*RES_hh_emi_in!J3/RES_hh_num_in!J3)</f>
        <v>4803.1306668361967</v>
      </c>
      <c r="K3" s="65">
        <f>IF(RES_hh_emi_in!K3=0,0,1000000*RES_hh_emi_in!K3/RES_hh_num_in!K3)</f>
        <v>4113.1592661336881</v>
      </c>
      <c r="L3" s="65">
        <f>IF(RES_hh_emi_in!L3=0,0,1000000*RES_hh_emi_in!L3/RES_hh_num_in!L3)</f>
        <v>4144.4703944336688</v>
      </c>
      <c r="M3" s="65">
        <f>IF(RES_hh_emi_in!M3=0,0,1000000*RES_hh_emi_in!M3/RES_hh_num_in!M3)</f>
        <v>3643.8110691118277</v>
      </c>
      <c r="N3" s="65">
        <f>IF(RES_hh_emi_in!N3=0,0,1000000*RES_hh_emi_in!N3/RES_hh_num_in!N3)</f>
        <v>3637.9795796309418</v>
      </c>
      <c r="O3" s="65">
        <f>IF(RES_hh_emi_in!O3=0,0,1000000*RES_hh_emi_in!O3/RES_hh_num_in!O3)</f>
        <v>3308.3504331871891</v>
      </c>
      <c r="P3" s="65">
        <f>IF(RES_hh_emi_in!P3=0,0,1000000*RES_hh_emi_in!P3/RES_hh_num_in!P3)</f>
        <v>2534.0143740889444</v>
      </c>
      <c r="Q3" s="65">
        <f>IF(RES_hh_emi_in!Q3=0,0,1000000*RES_hh_emi_in!Q3/RES_hh_num_in!Q3)</f>
        <v>2802.9927791647788</v>
      </c>
      <c r="R3" s="65">
        <f>IF(RES_hh_emi_in!R3=0,0,1000000*RES_hh_emi_in!R3/RES_hh_num_in!R3)</f>
        <v>2754.0546379839443</v>
      </c>
      <c r="S3" s="65">
        <f>IF(RES_hh_emi_in!S3=0,0,1000000*RES_hh_emi_in!S3/RES_hh_num_in!S3)</f>
        <v>2741.2173569033116</v>
      </c>
      <c r="T3" s="65">
        <f>IF(RES_hh_emi_in!T3=0,0,1000000*RES_hh_emi_in!T3/RES_hh_num_in!T3)</f>
        <v>2329.8412051782361</v>
      </c>
      <c r="U3" s="65">
        <f>IF(RES_hh_emi_in!U3=0,0,1000000*RES_hh_emi_in!U3/RES_hh_num_in!U3)</f>
        <v>2062.3826271242901</v>
      </c>
      <c r="V3" s="65">
        <f>IF(RES_hh_emi_in!V3=0,0,1000000*RES_hh_emi_in!V3/RES_hh_num_in!V3)</f>
        <v>2195.6699993346297</v>
      </c>
      <c r="W3" s="65">
        <f>IF(RES_hh_emi_in!W3=0,0,1000000*RES_hh_emi_in!W3/RES_hh_num_in!W3)</f>
        <v>1770.4097053553392</v>
      </c>
      <c r="X3" s="65">
        <f>IF(RES_hh_emi_in!X3=0,0,1000000*RES_hh_emi_in!X3/RES_hh_num_in!X3)</f>
        <v>1349.4920644209403</v>
      </c>
      <c r="Y3" s="65">
        <f>IF(RES_hh_emi_in!Y3=0,0,1000000*RES_hh_emi_in!Y3/RES_hh_num_in!Y3)</f>
        <v>1106.1072597681275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5408.4865213099356</v>
      </c>
      <c r="D4" s="69">
        <f>IF(RES_hh_emi_in!D4=0,0,1000000*RES_hh_emi_in!D4/RES_hh_num_in!D4)</f>
        <v>4877.8366741657082</v>
      </c>
      <c r="E4" s="69">
        <f>IF(RES_hh_emi_in!E4=0,0,1000000*RES_hh_emi_in!E4/RES_hh_num_in!E4)</f>
        <v>4962.8707263869819</v>
      </c>
      <c r="F4" s="69">
        <f>IF(RES_hh_emi_in!F4=0,0,1000000*RES_hh_emi_in!F4/RES_hh_num_in!F4)</f>
        <v>5272.8294491615443</v>
      </c>
      <c r="G4" s="69">
        <f>IF(RES_hh_emi_in!G4=0,0,1000000*RES_hh_emi_in!G4/RES_hh_num_in!G4)</f>
        <v>5106.729820580008</v>
      </c>
      <c r="H4" s="69">
        <f>IF(RES_hh_emi_in!H4=0,0,1000000*RES_hh_emi_in!H4/RES_hh_num_in!H4)</f>
        <v>5273.6407942040069</v>
      </c>
      <c r="I4" s="69">
        <f>IF(RES_hh_emi_in!I4=0,0,1000000*RES_hh_emi_in!I4/RES_hh_num_in!I4)</f>
        <v>4535.3191029762747</v>
      </c>
      <c r="J4" s="69">
        <f>IF(RES_hh_emi_in!J4=0,0,1000000*RES_hh_emi_in!J4/RES_hh_num_in!J4)</f>
        <v>4401.631753793049</v>
      </c>
      <c r="K4" s="69">
        <f>IF(RES_hh_emi_in!K4=0,0,1000000*RES_hh_emi_in!K4/RES_hh_num_in!K4)</f>
        <v>3804.0952816976451</v>
      </c>
      <c r="L4" s="69">
        <f>IF(RES_hh_emi_in!L4=0,0,1000000*RES_hh_emi_in!L4/RES_hh_num_in!L4)</f>
        <v>3834.7899353370253</v>
      </c>
      <c r="M4" s="69">
        <f>IF(RES_hh_emi_in!M4=0,0,1000000*RES_hh_emi_in!M4/RES_hh_num_in!M4)</f>
        <v>3384.8805828785567</v>
      </c>
      <c r="N4" s="69">
        <f>IF(RES_hh_emi_in!N4=0,0,1000000*RES_hh_emi_in!N4/RES_hh_num_in!N4)</f>
        <v>3402.6511511111626</v>
      </c>
      <c r="O4" s="69">
        <f>IF(RES_hh_emi_in!O4=0,0,1000000*RES_hh_emi_in!O4/RES_hh_num_in!O4)</f>
        <v>3082.4944743666802</v>
      </c>
      <c r="P4" s="69">
        <f>IF(RES_hh_emi_in!P4=0,0,1000000*RES_hh_emi_in!P4/RES_hh_num_in!P4)</f>
        <v>2254.5525617613234</v>
      </c>
      <c r="Q4" s="69">
        <f>IF(RES_hh_emi_in!Q4=0,0,1000000*RES_hh_emi_in!Q4/RES_hh_num_in!Q4)</f>
        <v>2507.5158730786907</v>
      </c>
      <c r="R4" s="69">
        <f>IF(RES_hh_emi_in!R4=0,0,1000000*RES_hh_emi_in!R4/RES_hh_num_in!R4)</f>
        <v>2428.0198387453843</v>
      </c>
      <c r="S4" s="69">
        <f>IF(RES_hh_emi_in!S4=0,0,1000000*RES_hh_emi_in!S4/RES_hh_num_in!S4)</f>
        <v>2446.6490395757587</v>
      </c>
      <c r="T4" s="69">
        <f>IF(RES_hh_emi_in!T4=0,0,1000000*RES_hh_emi_in!T4/RES_hh_num_in!T4)</f>
        <v>2083.8440121105014</v>
      </c>
      <c r="U4" s="69">
        <f>IF(RES_hh_emi_in!U4=0,0,1000000*RES_hh_emi_in!U4/RES_hh_num_in!U4)</f>
        <v>1786.3869260365275</v>
      </c>
      <c r="V4" s="69">
        <f>IF(RES_hh_emi_in!V4=0,0,1000000*RES_hh_emi_in!V4/RES_hh_num_in!V4)</f>
        <v>1984.4938770019817</v>
      </c>
      <c r="W4" s="69">
        <f>IF(RES_hh_emi_in!W4=0,0,1000000*RES_hh_emi_in!W4/RES_hh_num_in!W4)</f>
        <v>1599.0935348907019</v>
      </c>
      <c r="X4" s="69">
        <f>IF(RES_hh_emi_in!X4=0,0,1000000*RES_hh_emi_in!X4/RES_hh_num_in!X4)</f>
        <v>1180.124342844889</v>
      </c>
      <c r="Y4" s="69">
        <f>IF(RES_hh_emi_in!Y4=0,0,1000000*RES_hh_emi_in!Y4/RES_hh_num_in!Y4)</f>
        <v>970.03023288728525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5595.9884583229641</v>
      </c>
      <c r="L5" s="72">
        <f>IF(RES_hh_emi_in!L5=0,0,1000000*RES_hh_emi_in!L5/RES_hh_num_in!L5)</f>
        <v>6135.5800970745877</v>
      </c>
      <c r="M5" s="72">
        <f>IF(RES_hh_emi_in!M5=0,0,1000000*RES_hh_emi_in!M5/RES_hh_num_in!M5)</f>
        <v>5276.5927926851982</v>
      </c>
      <c r="N5" s="72">
        <f>IF(RES_hh_emi_in!N5=0,0,1000000*RES_hh_emi_in!N5/RES_hh_num_in!N5)</f>
        <v>4318.9364171926991</v>
      </c>
      <c r="O5" s="72">
        <f>IF(RES_hh_emi_in!O5=0,0,1000000*RES_hh_emi_in!O5/RES_hh_num_in!O5)</f>
        <v>5562.6639937481623</v>
      </c>
      <c r="P5" s="72">
        <f>IF(RES_hh_emi_in!P5=0,0,1000000*RES_hh_emi_in!P5/RES_hh_num_in!P5)</f>
        <v>4112.7579217315406</v>
      </c>
      <c r="Q5" s="72">
        <f>IF(RES_hh_emi_in!Q5=0,0,1000000*RES_hh_emi_in!Q5/RES_hh_num_in!Q5)</f>
        <v>4836.5387081525114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1995.6475584234147</v>
      </c>
      <c r="W5" s="72">
        <f>IF(RES_hh_emi_in!W5=0,0,1000000*RES_hh_emi_in!W5/RES_hh_num_in!W5)</f>
        <v>1328.5440342712693</v>
      </c>
      <c r="X5" s="72">
        <f>IF(RES_hh_emi_in!X5=0,0,1000000*RES_hh_emi_in!X5/RES_hh_num_in!X5)</f>
        <v>5168.4088993793894</v>
      </c>
      <c r="Y5" s="72">
        <f>IF(RES_hh_emi_in!Y5=0,0,1000000*RES_hh_emi_in!Y5/RES_hh_num_in!Y5)</f>
        <v>1006.8923281297111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0</v>
      </c>
      <c r="E6" s="72">
        <f>IF(RES_hh_emi_in!E6=0,0,1000000*RES_hh_emi_in!E6/RES_hh_num_in!E6)</f>
        <v>0</v>
      </c>
      <c r="F6" s="72">
        <f>IF(RES_hh_emi_in!F6=0,0,1000000*RES_hh_emi_in!F6/RES_hh_num_in!F6)</f>
        <v>0</v>
      </c>
      <c r="G6" s="72">
        <f>IF(RES_hh_emi_in!G6=0,0,1000000*RES_hh_emi_in!G6/RES_hh_num_in!G6)</f>
        <v>0</v>
      </c>
      <c r="H6" s="72">
        <f>IF(RES_hh_emi_in!H6=0,0,1000000*RES_hh_emi_in!H6/RES_hh_num_in!H6)</f>
        <v>0</v>
      </c>
      <c r="I6" s="72">
        <f>IF(RES_hh_emi_in!I6=0,0,1000000*RES_hh_emi_in!I6/RES_hh_num_in!I6)</f>
        <v>0</v>
      </c>
      <c r="J6" s="72">
        <f>IF(RES_hh_emi_in!J6=0,0,1000000*RES_hh_emi_in!J6/RES_hh_num_in!J6)</f>
        <v>0</v>
      </c>
      <c r="K6" s="72">
        <f>IF(RES_hh_emi_in!K6=0,0,1000000*RES_hh_emi_in!K6/RES_hh_num_in!K6)</f>
        <v>0</v>
      </c>
      <c r="L6" s="72">
        <f>IF(RES_hh_emi_in!L6=0,0,1000000*RES_hh_emi_in!L6/RES_hh_num_in!L6)</f>
        <v>0</v>
      </c>
      <c r="M6" s="72">
        <f>IF(RES_hh_emi_in!M6=0,0,1000000*RES_hh_emi_in!M6/RES_hh_num_in!M6)</f>
        <v>0</v>
      </c>
      <c r="N6" s="72">
        <f>IF(RES_hh_emi_in!N6=0,0,1000000*RES_hh_emi_in!N6/RES_hh_num_in!N6)</f>
        <v>252.47818935541406</v>
      </c>
      <c r="O6" s="72">
        <f>IF(RES_hh_emi_in!O6=0,0,1000000*RES_hh_emi_in!O6/RES_hh_num_in!O6)</f>
        <v>429.50771756008874</v>
      </c>
      <c r="P6" s="72">
        <f>IF(RES_hh_emi_in!P6=0,0,1000000*RES_hh_emi_in!P6/RES_hh_num_in!P6)</f>
        <v>0</v>
      </c>
      <c r="Q6" s="72">
        <f>IF(RES_hh_emi_in!Q6=0,0,1000000*RES_hh_emi_in!Q6/RES_hh_num_in!Q6)</f>
        <v>0</v>
      </c>
      <c r="R6" s="72">
        <f>IF(RES_hh_emi_in!R6=0,0,1000000*RES_hh_emi_in!R6/RES_hh_num_in!R6)</f>
        <v>3073.6848080130512</v>
      </c>
      <c r="S6" s="72">
        <f>IF(RES_hh_emi_in!S6=0,0,1000000*RES_hh_emi_in!S6/RES_hh_num_in!S6)</f>
        <v>2021.8060173429476</v>
      </c>
      <c r="T6" s="72">
        <f>IF(RES_hh_emi_in!T6=0,0,1000000*RES_hh_emi_in!T6/RES_hh_num_in!T6)</f>
        <v>2289.3763429871897</v>
      </c>
      <c r="U6" s="72">
        <f>IF(RES_hh_emi_in!U6=0,0,1000000*RES_hh_emi_in!U6/RES_hh_num_in!U6)</f>
        <v>3620.244518734899</v>
      </c>
      <c r="V6" s="72">
        <f>IF(RES_hh_emi_in!V6=0,0,1000000*RES_hh_emi_in!V6/RES_hh_num_in!V6)</f>
        <v>0</v>
      </c>
      <c r="W6" s="72">
        <f>IF(RES_hh_emi_in!W6=0,0,1000000*RES_hh_emi_in!W6/RES_hh_num_in!W6)</f>
        <v>0</v>
      </c>
      <c r="X6" s="72">
        <f>IF(RES_hh_emi_in!X6=0,0,1000000*RES_hh_emi_in!X6/RES_hh_num_in!X6)</f>
        <v>0</v>
      </c>
      <c r="Y6" s="72">
        <f>IF(RES_hh_emi_in!Y6=0,0,1000000*RES_hh_emi_in!Y6/RES_hh_num_in!Y6)</f>
        <v>0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6811.9232639175052</v>
      </c>
      <c r="D7" s="72">
        <f>IF(RES_hh_emi_in!D7=0,0,1000000*RES_hh_emi_in!D7/RES_hh_num_in!D7)</f>
        <v>6284.1714305740934</v>
      </c>
      <c r="E7" s="72">
        <f>IF(RES_hh_emi_in!E7=0,0,1000000*RES_hh_emi_in!E7/RES_hh_num_in!E7)</f>
        <v>6421.6788884214975</v>
      </c>
      <c r="F7" s="72">
        <f>IF(RES_hh_emi_in!F7=0,0,1000000*RES_hh_emi_in!F7/RES_hh_num_in!F7)</f>
        <v>6768.2117223291625</v>
      </c>
      <c r="G7" s="72">
        <f>IF(RES_hh_emi_in!G7=0,0,1000000*RES_hh_emi_in!G7/RES_hh_num_in!G7)</f>
        <v>6401.3413917071557</v>
      </c>
      <c r="H7" s="72">
        <f>IF(RES_hh_emi_in!H7=0,0,1000000*RES_hh_emi_in!H7/RES_hh_num_in!H7)</f>
        <v>6204.4592155713653</v>
      </c>
      <c r="I7" s="72">
        <f>IF(RES_hh_emi_in!I7=0,0,1000000*RES_hh_emi_in!I7/RES_hh_num_in!I7)</f>
        <v>5848.1598313263503</v>
      </c>
      <c r="J7" s="72">
        <f>IF(RES_hh_emi_in!J7=0,0,1000000*RES_hh_emi_in!J7/RES_hh_num_in!J7)</f>
        <v>5832.4036869981219</v>
      </c>
      <c r="K7" s="72">
        <f>IF(RES_hh_emi_in!K7=0,0,1000000*RES_hh_emi_in!K7/RES_hh_num_in!K7)</f>
        <v>5871.7975601401622</v>
      </c>
      <c r="L7" s="72">
        <f>IF(RES_hh_emi_in!L7=0,0,1000000*RES_hh_emi_in!L7/RES_hh_num_in!L7)</f>
        <v>5134.343277466025</v>
      </c>
      <c r="M7" s="72">
        <f>IF(RES_hh_emi_in!M7=0,0,1000000*RES_hh_emi_in!M7/RES_hh_num_in!M7)</f>
        <v>4519.525351562439</v>
      </c>
      <c r="N7" s="72">
        <f>IF(RES_hh_emi_in!N7=0,0,1000000*RES_hh_emi_in!N7/RES_hh_num_in!N7)</f>
        <v>4809.7151904735219</v>
      </c>
      <c r="O7" s="72">
        <f>IF(RES_hh_emi_in!O7=0,0,1000000*RES_hh_emi_in!O7/RES_hh_num_in!O7)</f>
        <v>4298.1742092096156</v>
      </c>
      <c r="P7" s="72">
        <f>IF(RES_hh_emi_in!P7=0,0,1000000*RES_hh_emi_in!P7/RES_hh_num_in!P7)</f>
        <v>3375.787262931231</v>
      </c>
      <c r="Q7" s="72">
        <f>IF(RES_hh_emi_in!Q7=0,0,1000000*RES_hh_emi_in!Q7/RES_hh_num_in!Q7)</f>
        <v>3696.0871871876802</v>
      </c>
      <c r="R7" s="72">
        <f>IF(RES_hh_emi_in!R7=0,0,1000000*RES_hh_emi_in!R7/RES_hh_num_in!R7)</f>
        <v>3617.5611019109047</v>
      </c>
      <c r="S7" s="72">
        <f>IF(RES_hh_emi_in!S7=0,0,1000000*RES_hh_emi_in!S7/RES_hh_num_in!S7)</f>
        <v>3300.7244287515168</v>
      </c>
      <c r="T7" s="72">
        <f>IF(RES_hh_emi_in!T7=0,0,1000000*RES_hh_emi_in!T7/RES_hh_num_in!T7)</f>
        <v>3017.895393190905</v>
      </c>
      <c r="U7" s="72">
        <f>IF(RES_hh_emi_in!U7=0,0,1000000*RES_hh_emi_in!U7/RES_hh_num_in!U7)</f>
        <v>2330.7708884700755</v>
      </c>
      <c r="V7" s="72">
        <f>IF(RES_hh_emi_in!V7=0,0,1000000*RES_hh_emi_in!V7/RES_hh_num_in!V7)</f>
        <v>2637.2934891750692</v>
      </c>
      <c r="W7" s="72">
        <f>IF(RES_hh_emi_in!W7=0,0,1000000*RES_hh_emi_in!W7/RES_hh_num_in!W7)</f>
        <v>2289.3072433018247</v>
      </c>
      <c r="X7" s="72">
        <f>IF(RES_hh_emi_in!X7=0,0,1000000*RES_hh_emi_in!X7/RES_hh_num_in!X7)</f>
        <v>1877.2322559475665</v>
      </c>
      <c r="Y7" s="72">
        <f>IF(RES_hh_emi_in!Y7=0,0,1000000*RES_hh_emi_in!Y7/RES_hh_num_in!Y7)</f>
        <v>1623.8052645247876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4639.4047895693147</v>
      </c>
      <c r="D8" s="72">
        <f>IF(RES_hh_emi_in!D8=0,0,1000000*RES_hh_emi_in!D8/RES_hh_num_in!D8)</f>
        <v>4429.3828661780826</v>
      </c>
      <c r="E8" s="72">
        <f>IF(RES_hh_emi_in!E8=0,0,1000000*RES_hh_emi_in!E8/RES_hh_num_in!E8)</f>
        <v>4539.440064217184</v>
      </c>
      <c r="F8" s="72">
        <f>IF(RES_hh_emi_in!F8=0,0,1000000*RES_hh_emi_in!F8/RES_hh_num_in!F8)</f>
        <v>4764.8187507592593</v>
      </c>
      <c r="G8" s="72">
        <f>IF(RES_hh_emi_in!G8=0,0,1000000*RES_hh_emi_in!G8/RES_hh_num_in!G8)</f>
        <v>4627.8899759722963</v>
      </c>
      <c r="H8" s="72">
        <f>IF(RES_hh_emi_in!H8=0,0,1000000*RES_hh_emi_in!H8/RES_hh_num_in!H8)</f>
        <v>4160.7936156797805</v>
      </c>
      <c r="I8" s="72">
        <f>IF(RES_hh_emi_in!I8=0,0,1000000*RES_hh_emi_in!I8/RES_hh_num_in!I8)</f>
        <v>3999.1896544760693</v>
      </c>
      <c r="J8" s="72">
        <f>IF(RES_hh_emi_in!J8=0,0,1000000*RES_hh_emi_in!J8/RES_hh_num_in!J8)</f>
        <v>4057.4276572983795</v>
      </c>
      <c r="K8" s="72">
        <f>IF(RES_hh_emi_in!K8=0,0,1000000*RES_hh_emi_in!K8/RES_hh_num_in!K8)</f>
        <v>3711.8649645122032</v>
      </c>
      <c r="L8" s="72">
        <f>IF(RES_hh_emi_in!L8=0,0,1000000*RES_hh_emi_in!L8/RES_hh_num_in!L8)</f>
        <v>4064.2186484358931</v>
      </c>
      <c r="M8" s="72">
        <f>IF(RES_hh_emi_in!M8=0,0,1000000*RES_hh_emi_in!M8/RES_hh_num_in!M8)</f>
        <v>3594.1982134140499</v>
      </c>
      <c r="N8" s="72">
        <f>IF(RES_hh_emi_in!N8=0,0,1000000*RES_hh_emi_in!N8/RES_hh_num_in!N8)</f>
        <v>3033.6032851115565</v>
      </c>
      <c r="O8" s="72">
        <f>IF(RES_hh_emi_in!O8=0,0,1000000*RES_hh_emi_in!O8/RES_hh_num_in!O8)</f>
        <v>2967.0601747946694</v>
      </c>
      <c r="P8" s="72">
        <f>IF(RES_hh_emi_in!P8=0,0,1000000*RES_hh_emi_in!P8/RES_hh_num_in!P8)</f>
        <v>2453.2413005267381</v>
      </c>
      <c r="Q8" s="72">
        <f>IF(RES_hh_emi_in!Q8=0,0,1000000*RES_hh_emi_in!Q8/RES_hh_num_in!Q8)</f>
        <v>2463.1670646219836</v>
      </c>
      <c r="R8" s="72">
        <f>IF(RES_hh_emi_in!R8=0,0,1000000*RES_hh_emi_in!R8/RES_hh_num_in!R8)</f>
        <v>2373.0334399511848</v>
      </c>
      <c r="S8" s="72">
        <f>IF(RES_hh_emi_in!S8=0,0,1000000*RES_hh_emi_in!S8/RES_hh_num_in!S8)</f>
        <v>2433.0956332358992</v>
      </c>
      <c r="T8" s="72">
        <f>IF(RES_hh_emi_in!T8=0,0,1000000*RES_hh_emi_in!T8/RES_hh_num_in!T8)</f>
        <v>2010.0826844700584</v>
      </c>
      <c r="U8" s="72">
        <f>IF(RES_hh_emi_in!U8=0,0,1000000*RES_hh_emi_in!U8/RES_hh_num_in!U8)</f>
        <v>1818.8860313799232</v>
      </c>
      <c r="V8" s="72">
        <f>IF(RES_hh_emi_in!V8=0,0,1000000*RES_hh_emi_in!V8/RES_hh_num_in!V8)</f>
        <v>1794.2805602186022</v>
      </c>
      <c r="W8" s="72">
        <f>IF(RES_hh_emi_in!W8=0,0,1000000*RES_hh_emi_in!W8/RES_hh_num_in!W8)</f>
        <v>1516.3023342033712</v>
      </c>
      <c r="X8" s="72">
        <f>IF(RES_hh_emi_in!X8=0,0,1000000*RES_hh_emi_in!X8/RES_hh_num_in!X8)</f>
        <v>1204.8555116068374</v>
      </c>
      <c r="Y8" s="72">
        <f>IF(RES_hh_emi_in!Y8=0,0,1000000*RES_hh_emi_in!Y8/RES_hh_num_in!Y8)</f>
        <v>987.38364922583219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241.73338576953248</v>
      </c>
      <c r="D17" s="69">
        <f>IF(RES_hh_emi_in!D17=0,0,1000000*RES_hh_emi_in!D17/RES_hh_num_in!D17)</f>
        <v>293.12337340331476</v>
      </c>
      <c r="E17" s="69">
        <f>IF(RES_hh_emi_in!E17=0,0,1000000*RES_hh_emi_in!E17/RES_hh_num_in!E17)</f>
        <v>283.51631269804204</v>
      </c>
      <c r="F17" s="69">
        <f>IF(RES_hh_emi_in!F17=0,0,1000000*RES_hh_emi_in!F17/RES_hh_num_in!F17)</f>
        <v>263.58431978290281</v>
      </c>
      <c r="G17" s="69">
        <f>IF(RES_hh_emi_in!G17=0,0,1000000*RES_hh_emi_in!G17/RES_hh_num_in!G17)</f>
        <v>263.91745274587356</v>
      </c>
      <c r="H17" s="69">
        <f>IF(RES_hh_emi_in!H17=0,0,1000000*RES_hh_emi_in!H17/RES_hh_num_in!H17)</f>
        <v>240.851684188755</v>
      </c>
      <c r="I17" s="69">
        <f>IF(RES_hh_emi_in!I17=0,0,1000000*RES_hh_emi_in!I17/RES_hh_num_in!I17)</f>
        <v>337.35670257317224</v>
      </c>
      <c r="J17" s="69">
        <f>IF(RES_hh_emi_in!J17=0,0,1000000*RES_hh_emi_in!J17/RES_hh_num_in!J17)</f>
        <v>321.925263067559</v>
      </c>
      <c r="K17" s="69">
        <f>IF(RES_hh_emi_in!K17=0,0,1000000*RES_hh_emi_in!K17/RES_hh_num_in!K17)</f>
        <v>235.36934410124519</v>
      </c>
      <c r="L17" s="69">
        <f>IF(RES_hh_emi_in!L17=0,0,1000000*RES_hh_emi_in!L17/RES_hh_num_in!L17)</f>
        <v>241.97164478416209</v>
      </c>
      <c r="M17" s="69">
        <f>IF(RES_hh_emi_in!M17=0,0,1000000*RES_hh_emi_in!M17/RES_hh_num_in!M17)</f>
        <v>231.27614061377213</v>
      </c>
      <c r="N17" s="69">
        <f>IF(RES_hh_emi_in!N17=0,0,1000000*RES_hh_emi_in!N17/RES_hh_num_in!N17)</f>
        <v>193.38735162373752</v>
      </c>
      <c r="O17" s="69">
        <f>IF(RES_hh_emi_in!O17=0,0,1000000*RES_hh_emi_in!O17/RES_hh_num_in!O17)</f>
        <v>177.73598535543056</v>
      </c>
      <c r="P17" s="69">
        <f>IF(RES_hh_emi_in!P17=0,0,1000000*RES_hh_emi_in!P17/RES_hh_num_in!P17)</f>
        <v>211.51896034553499</v>
      </c>
      <c r="Q17" s="69">
        <f>IF(RES_hh_emi_in!Q17=0,0,1000000*RES_hh_emi_in!Q17/RES_hh_num_in!Q17)</f>
        <v>202.60485372032946</v>
      </c>
      <c r="R17" s="69">
        <f>IF(RES_hh_emi_in!R17=0,0,1000000*RES_hh_emi_in!R17/RES_hh_num_in!R17)</f>
        <v>213.90075829175254</v>
      </c>
      <c r="S17" s="69">
        <f>IF(RES_hh_emi_in!S17=0,0,1000000*RES_hh_emi_in!S17/RES_hh_num_in!S17)</f>
        <v>181.66101042854123</v>
      </c>
      <c r="T17" s="69">
        <f>IF(RES_hh_emi_in!T17=0,0,1000000*RES_hh_emi_in!T17/RES_hh_num_in!T17)</f>
        <v>187.75462009483007</v>
      </c>
      <c r="U17" s="69">
        <f>IF(RES_hh_emi_in!U17=0,0,1000000*RES_hh_emi_in!U17/RES_hh_num_in!U17)</f>
        <v>206.56972206648541</v>
      </c>
      <c r="V17" s="69">
        <f>IF(RES_hh_emi_in!V17=0,0,1000000*RES_hh_emi_in!V17/RES_hh_num_in!V17)</f>
        <v>141.63772882521386</v>
      </c>
      <c r="W17" s="69">
        <f>IF(RES_hh_emi_in!W17=0,0,1000000*RES_hh_emi_in!W17/RES_hh_num_in!W17)</f>
        <v>153.43379254706423</v>
      </c>
      <c r="X17" s="69">
        <f>IF(RES_hh_emi_in!X17=0,0,1000000*RES_hh_emi_in!X17/RES_hh_num_in!X17)</f>
        <v>151.74834664067981</v>
      </c>
      <c r="Y17" s="69">
        <f>IF(RES_hh_emi_in!Y17=0,0,1000000*RES_hh_emi_in!Y17/RES_hh_num_in!Y17)</f>
        <v>113.56317341414778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X18" s="72">
        <f>IF(RES_hh_emi_in!X18=0,0,1000000*RES_hh_emi_in!X18/RES_hh_num_in!X18)</f>
        <v>0</v>
      </c>
      <c r="Y18" s="72">
        <f>IF(RES_hh_emi_in!Y18=0,0,1000000*RES_hh_emi_in!Y18/RES_hh_num_in!Y18)</f>
        <v>0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423.4721292282573</v>
      </c>
      <c r="D19" s="72">
        <f>IF(RES_hh_emi_in!D19=0,0,1000000*RES_hh_emi_in!D19/RES_hh_num_in!D19)</f>
        <v>281.83907904298167</v>
      </c>
      <c r="E19" s="72">
        <f>IF(RES_hh_emi_in!E19=0,0,1000000*RES_hh_emi_in!E19/RES_hh_num_in!E19)</f>
        <v>159.43643253345579</v>
      </c>
      <c r="F19" s="72">
        <f>IF(RES_hh_emi_in!F19=0,0,1000000*RES_hh_emi_in!F19/RES_hh_num_in!F19)</f>
        <v>318.01572322713838</v>
      </c>
      <c r="G19" s="72">
        <f>IF(RES_hh_emi_in!G19=0,0,1000000*RES_hh_emi_in!G19/RES_hh_num_in!G19)</f>
        <v>484.27817833300315</v>
      </c>
      <c r="H19" s="72">
        <f>IF(RES_hh_emi_in!H19=0,0,1000000*RES_hh_emi_in!H19/RES_hh_num_in!H19)</f>
        <v>499.14313921934809</v>
      </c>
      <c r="I19" s="72">
        <f>IF(RES_hh_emi_in!I19=0,0,1000000*RES_hh_emi_in!I19/RES_hh_num_in!I19)</f>
        <v>186.80746311639072</v>
      </c>
      <c r="J19" s="72">
        <f>IF(RES_hh_emi_in!J19=0,0,1000000*RES_hh_emi_in!J19/RES_hh_num_in!J19)</f>
        <v>183.33445693187517</v>
      </c>
      <c r="K19" s="72">
        <f>IF(RES_hh_emi_in!K19=0,0,1000000*RES_hh_emi_in!K19/RES_hh_num_in!K19)</f>
        <v>418.30396584153465</v>
      </c>
      <c r="L19" s="72">
        <f>IF(RES_hh_emi_in!L19=0,0,1000000*RES_hh_emi_in!L19/RES_hh_num_in!L19)</f>
        <v>460.65716848059554</v>
      </c>
      <c r="M19" s="72">
        <f>IF(RES_hh_emi_in!M19=0,0,1000000*RES_hh_emi_in!M19/RES_hh_num_in!M19)</f>
        <v>241.39226043690155</v>
      </c>
      <c r="N19" s="72">
        <f>IF(RES_hh_emi_in!N19=0,0,1000000*RES_hh_emi_in!N19/RES_hh_num_in!N19)</f>
        <v>0</v>
      </c>
      <c r="O19" s="72">
        <f>IF(RES_hh_emi_in!O19=0,0,1000000*RES_hh_emi_in!O19/RES_hh_num_in!O19)</f>
        <v>0</v>
      </c>
      <c r="P19" s="72">
        <f>IF(RES_hh_emi_in!P19=0,0,1000000*RES_hh_emi_in!P19/RES_hh_num_in!P19)</f>
        <v>0</v>
      </c>
      <c r="Q19" s="72">
        <f>IF(RES_hh_emi_in!Q19=0,0,1000000*RES_hh_emi_in!Q19/RES_hh_num_in!Q19)</f>
        <v>0</v>
      </c>
      <c r="R19" s="72">
        <f>IF(RES_hh_emi_in!R19=0,0,1000000*RES_hh_emi_in!R19/RES_hh_num_in!R19)</f>
        <v>0</v>
      </c>
      <c r="S19" s="72">
        <f>IF(RES_hh_emi_in!S19=0,0,1000000*RES_hh_emi_in!S19/RES_hh_num_in!S19)</f>
        <v>0</v>
      </c>
      <c r="T19" s="72">
        <f>IF(RES_hh_emi_in!T19=0,0,1000000*RES_hh_emi_in!T19/RES_hh_num_in!T19)</f>
        <v>0</v>
      </c>
      <c r="U19" s="72">
        <f>IF(RES_hh_emi_in!U19=0,0,1000000*RES_hh_emi_in!U19/RES_hh_num_in!U19)</f>
        <v>0</v>
      </c>
      <c r="V19" s="72">
        <f>IF(RES_hh_emi_in!V19=0,0,1000000*RES_hh_emi_in!V19/RES_hh_num_in!V19)</f>
        <v>0</v>
      </c>
      <c r="W19" s="72">
        <f>IF(RES_hh_emi_in!W19=0,0,1000000*RES_hh_emi_in!W19/RES_hh_num_in!W19)</f>
        <v>0</v>
      </c>
      <c r="X19" s="72">
        <f>IF(RES_hh_emi_in!X19=0,0,1000000*RES_hh_emi_in!X19/RES_hh_num_in!X19)</f>
        <v>0</v>
      </c>
      <c r="Y19" s="72">
        <f>IF(RES_hh_emi_in!Y19=0,0,1000000*RES_hh_emi_in!Y19/RES_hh_num_in!Y19)</f>
        <v>0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516.76760469277065</v>
      </c>
      <c r="D20" s="72">
        <f>IF(RES_hh_emi_in!D20=0,0,1000000*RES_hh_emi_in!D20/RES_hh_num_in!D20)</f>
        <v>516.01787200690762</v>
      </c>
      <c r="E20" s="72">
        <f>IF(RES_hh_emi_in!E20=0,0,1000000*RES_hh_emi_in!E20/RES_hh_num_in!E20)</f>
        <v>508.04408857464193</v>
      </c>
      <c r="F20" s="72">
        <f>IF(RES_hh_emi_in!F20=0,0,1000000*RES_hh_emi_in!F20/RES_hh_num_in!F20)</f>
        <v>495.10788218744489</v>
      </c>
      <c r="G20" s="72">
        <f>IF(RES_hh_emi_in!G20=0,0,1000000*RES_hh_emi_in!G20/RES_hh_num_in!G20)</f>
        <v>464.23967401429991</v>
      </c>
      <c r="H20" s="72">
        <f>IF(RES_hh_emi_in!H20=0,0,1000000*RES_hh_emi_in!H20/RES_hh_num_in!H20)</f>
        <v>475.45996310177685</v>
      </c>
      <c r="I20" s="72">
        <f>IF(RES_hh_emi_in!I20=0,0,1000000*RES_hh_emi_in!I20/RES_hh_num_in!I20)</f>
        <v>454.20358181429788</v>
      </c>
      <c r="J20" s="72">
        <f>IF(RES_hh_emi_in!J20=0,0,1000000*RES_hh_emi_in!J20/RES_hh_num_in!J20)</f>
        <v>447.29719731805682</v>
      </c>
      <c r="K20" s="72">
        <f>IF(RES_hh_emi_in!K20=0,0,1000000*RES_hh_emi_in!K20/RES_hh_num_in!K20)</f>
        <v>426.37486235127858</v>
      </c>
      <c r="L20" s="72">
        <f>IF(RES_hh_emi_in!L20=0,0,1000000*RES_hh_emi_in!L20/RES_hh_num_in!L20)</f>
        <v>418.52723006121397</v>
      </c>
      <c r="M20" s="72">
        <f>IF(RES_hh_emi_in!M20=0,0,1000000*RES_hh_emi_in!M20/RES_hh_num_in!M20)</f>
        <v>437.70922888683589</v>
      </c>
      <c r="N20" s="72">
        <f>IF(RES_hh_emi_in!N20=0,0,1000000*RES_hh_emi_in!N20/RES_hh_num_in!N20)</f>
        <v>436.94328276864991</v>
      </c>
      <c r="O20" s="72">
        <f>IF(RES_hh_emi_in!O20=0,0,1000000*RES_hh_emi_in!O20/RES_hh_num_in!O20)</f>
        <v>431.85862078205793</v>
      </c>
      <c r="P20" s="72">
        <f>IF(RES_hh_emi_in!P20=0,0,1000000*RES_hh_emi_in!P20/RES_hh_num_in!P20)</f>
        <v>403.18805442499229</v>
      </c>
      <c r="Q20" s="72">
        <f>IF(RES_hh_emi_in!Q20=0,0,1000000*RES_hh_emi_in!Q20/RES_hh_num_in!Q20)</f>
        <v>384.08367450988635</v>
      </c>
      <c r="R20" s="72">
        <f>IF(RES_hh_emi_in!R20=0,0,1000000*RES_hh_emi_in!R20/RES_hh_num_in!R20)</f>
        <v>370.58981329651959</v>
      </c>
      <c r="S20" s="72">
        <f>IF(RES_hh_emi_in!S20=0,0,1000000*RES_hh_emi_in!S20/RES_hh_num_in!S20)</f>
        <v>279.11953589543015</v>
      </c>
      <c r="T20" s="72">
        <f>IF(RES_hh_emi_in!T20=0,0,1000000*RES_hh_emi_in!T20/RES_hh_num_in!T20)</f>
        <v>336.64518861360449</v>
      </c>
      <c r="U20" s="72">
        <f>IF(RES_hh_emi_in!U20=0,0,1000000*RES_hh_emi_in!U20/RES_hh_num_in!U20)</f>
        <v>362.00284370361589</v>
      </c>
      <c r="V20" s="72">
        <f>IF(RES_hh_emi_in!V20=0,0,1000000*RES_hh_emi_in!V20/RES_hh_num_in!V20)</f>
        <v>276.0808810570457</v>
      </c>
      <c r="W20" s="72">
        <f>IF(RES_hh_emi_in!W20=0,0,1000000*RES_hh_emi_in!W20/RES_hh_num_in!W20)</f>
        <v>315.48128589053329</v>
      </c>
      <c r="X20" s="72">
        <f>IF(RES_hh_emi_in!X20=0,0,1000000*RES_hh_emi_in!X20/RES_hh_num_in!X20)</f>
        <v>303.80616055116042</v>
      </c>
      <c r="Y20" s="72">
        <f>IF(RES_hh_emi_in!Y20=0,0,1000000*RES_hh_emi_in!Y20/RES_hh_num_in!Y20)</f>
        <v>259.0702637743027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347.21318911563702</v>
      </c>
      <c r="D21" s="72">
        <f>IF(RES_hh_emi_in!D21=0,0,1000000*RES_hh_emi_in!D21/RES_hh_num_in!D21)</f>
        <v>351.98865029377913</v>
      </c>
      <c r="E21" s="72">
        <f>IF(RES_hh_emi_in!E21=0,0,1000000*RES_hh_emi_in!E21/RES_hh_num_in!E21)</f>
        <v>345.36746273166784</v>
      </c>
      <c r="F21" s="72">
        <f>IF(RES_hh_emi_in!F21=0,0,1000000*RES_hh_emi_in!F21/RES_hh_num_in!F21)</f>
        <v>335.46970531562624</v>
      </c>
      <c r="G21" s="72">
        <f>IF(RES_hh_emi_in!G21=0,0,1000000*RES_hh_emi_in!G21/RES_hh_num_in!G21)</f>
        <v>322.1191489085893</v>
      </c>
      <c r="H21" s="72">
        <f>IF(RES_hh_emi_in!H21=0,0,1000000*RES_hh_emi_in!H21/RES_hh_num_in!H21)</f>
        <v>293.3510411746343</v>
      </c>
      <c r="I21" s="72">
        <f>IF(RES_hh_emi_in!I21=0,0,1000000*RES_hh_emi_in!I21/RES_hh_num_in!I21)</f>
        <v>280.71798559971302</v>
      </c>
      <c r="J21" s="72">
        <f>IF(RES_hh_emi_in!J21=0,0,1000000*RES_hh_emi_in!J21/RES_hh_num_in!J21)</f>
        <v>281.14016817744704</v>
      </c>
      <c r="K21" s="72">
        <f>IF(RES_hh_emi_in!K21=0,0,1000000*RES_hh_emi_in!K21/RES_hh_num_in!K21)</f>
        <v>220.1331944694432</v>
      </c>
      <c r="L21" s="72">
        <f>IF(RES_hh_emi_in!L21=0,0,1000000*RES_hh_emi_in!L21/RES_hh_num_in!L21)</f>
        <v>254.48998809423969</v>
      </c>
      <c r="M21" s="72">
        <f>IF(RES_hh_emi_in!M21=0,0,1000000*RES_hh_emi_in!M21/RES_hh_num_in!M21)</f>
        <v>307.40229650722478</v>
      </c>
      <c r="N21" s="72">
        <f>IF(RES_hh_emi_in!N21=0,0,1000000*RES_hh_emi_in!N21/RES_hh_num_in!N21)</f>
        <v>218.55149665080566</v>
      </c>
      <c r="O21" s="72">
        <f>IF(RES_hh_emi_in!O21=0,0,1000000*RES_hh_emi_in!O21/RES_hh_num_in!O21)</f>
        <v>288.80185867692956</v>
      </c>
      <c r="P21" s="72">
        <f>IF(RES_hh_emi_in!P21=0,0,1000000*RES_hh_emi_in!P21/RES_hh_num_in!P21)</f>
        <v>316.83911567480737</v>
      </c>
      <c r="Q21" s="72">
        <f>IF(RES_hh_emi_in!Q21=0,0,1000000*RES_hh_emi_in!Q21/RES_hh_num_in!Q21)</f>
        <v>180.26088571703829</v>
      </c>
      <c r="R21" s="72">
        <f>IF(RES_hh_emi_in!R21=0,0,1000000*RES_hh_emi_in!R21/RES_hh_num_in!R21)</f>
        <v>200.38172044533971</v>
      </c>
      <c r="S21" s="72">
        <f>IF(RES_hh_emi_in!S21=0,0,1000000*RES_hh_emi_in!S21/RES_hh_num_in!S21)</f>
        <v>190.54493551962105</v>
      </c>
      <c r="T21" s="72">
        <f>IF(RES_hh_emi_in!T21=0,0,1000000*RES_hh_emi_in!T21/RES_hh_num_in!T21)</f>
        <v>197.59414346898811</v>
      </c>
      <c r="U21" s="72">
        <f>IF(RES_hh_emi_in!U21=0,0,1000000*RES_hh_emi_in!U21/RES_hh_num_in!U21)</f>
        <v>240.8924331034361</v>
      </c>
      <c r="V21" s="72">
        <f>IF(RES_hh_emi_in!V21=0,0,1000000*RES_hh_emi_in!V21/RES_hh_num_in!V21)</f>
        <v>172.0098076492074</v>
      </c>
      <c r="W21" s="72">
        <f>IF(RES_hh_emi_in!W21=0,0,1000000*RES_hh_emi_in!W21/RES_hh_num_in!W21)</f>
        <v>164.52261392916583</v>
      </c>
      <c r="X21" s="72">
        <f>IF(RES_hh_emi_in!X21=0,0,1000000*RES_hh_emi_in!X21/RES_hh_num_in!X21)</f>
        <v>196.47189730252842</v>
      </c>
      <c r="Y21" s="72">
        <f>IF(RES_hh_emi_in!Y21=0,0,1000000*RES_hh_emi_in!Y21/RES_hh_num_in!Y21)</f>
        <v>179.50796286294528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74.05781320623673</v>
      </c>
      <c r="D27" s="69">
        <f>IF(RES_hh_emi_in!D27=0,0,1000000*RES_hh_emi_in!D27/RES_hh_num_in!D27)</f>
        <v>13.962831627539526</v>
      </c>
      <c r="E27" s="69">
        <f>IF(RES_hh_emi_in!E27=0,0,1000000*RES_hh_emi_in!E27/RES_hh_num_in!E27)</f>
        <v>18.759181751583458</v>
      </c>
      <c r="F27" s="69">
        <f>IF(RES_hh_emi_in!F27=0,0,1000000*RES_hh_emi_in!F27/RES_hh_num_in!F27)</f>
        <v>34.936313246548309</v>
      </c>
      <c r="G27" s="69">
        <f>IF(RES_hh_emi_in!G27=0,0,1000000*RES_hh_emi_in!G27/RES_hh_num_in!G27)</f>
        <v>78.327107425932013</v>
      </c>
      <c r="H27" s="69">
        <f>IF(RES_hh_emi_in!H27=0,0,1000000*RES_hh_emi_in!H27/RES_hh_num_in!H27)</f>
        <v>71.320634466112523</v>
      </c>
      <c r="I27" s="69">
        <f>IF(RES_hh_emi_in!I27=0,0,1000000*RES_hh_emi_in!I27/RES_hh_num_in!I27)</f>
        <v>58.96877082878688</v>
      </c>
      <c r="J27" s="69">
        <f>IF(RES_hh_emi_in!J27=0,0,1000000*RES_hh_emi_in!J27/RES_hh_num_in!J27)</f>
        <v>79.573649975588964</v>
      </c>
      <c r="K27" s="69">
        <f>IF(RES_hh_emi_in!K27=0,0,1000000*RES_hh_emi_in!K27/RES_hh_num_in!K27)</f>
        <v>73.694640334798251</v>
      </c>
      <c r="L27" s="69">
        <f>IF(RES_hh_emi_in!L27=0,0,1000000*RES_hh_emi_in!L27/RES_hh_num_in!L27)</f>
        <v>67.70881431248219</v>
      </c>
      <c r="M27" s="69">
        <f>IF(RES_hh_emi_in!M27=0,0,1000000*RES_hh_emi_in!M27/RES_hh_num_in!M27)</f>
        <v>27.65434561949877</v>
      </c>
      <c r="N27" s="69">
        <f>IF(RES_hh_emi_in!N27=0,0,1000000*RES_hh_emi_in!N27/RES_hh_num_in!N27)</f>
        <v>41.941076896042084</v>
      </c>
      <c r="O27" s="69">
        <f>IF(RES_hh_emi_in!O27=0,0,1000000*RES_hh_emi_in!O27/RES_hh_num_in!O27)</f>
        <v>48.119973465078338</v>
      </c>
      <c r="P27" s="69">
        <f>IF(RES_hh_emi_in!P27=0,0,1000000*RES_hh_emi_in!P27/RES_hh_num_in!P27)</f>
        <v>67.942851982086609</v>
      </c>
      <c r="Q27" s="69">
        <f>IF(RES_hh_emi_in!Q27=0,0,1000000*RES_hh_emi_in!Q27/RES_hh_num_in!Q27)</f>
        <v>92.872052365758591</v>
      </c>
      <c r="R27" s="69">
        <f>IF(RES_hh_emi_in!R27=0,0,1000000*RES_hh_emi_in!R27/RES_hh_num_in!R27)</f>
        <v>112.1340409468073</v>
      </c>
      <c r="S27" s="69">
        <f>IF(RES_hh_emi_in!S27=0,0,1000000*RES_hh_emi_in!S27/RES_hh_num_in!S27)</f>
        <v>112.90730689901184</v>
      </c>
      <c r="T27" s="69">
        <f>IF(RES_hh_emi_in!T27=0,0,1000000*RES_hh_emi_in!T27/RES_hh_num_in!T27)</f>
        <v>58.242572972904917</v>
      </c>
      <c r="U27" s="69">
        <f>IF(RES_hh_emi_in!U27=0,0,1000000*RES_hh_emi_in!U27/RES_hh_num_in!U27)</f>
        <v>69.425979021277712</v>
      </c>
      <c r="V27" s="69">
        <f>IF(RES_hh_emi_in!V27=0,0,1000000*RES_hh_emi_in!V27/RES_hh_num_in!V27)</f>
        <v>69.538393507434265</v>
      </c>
      <c r="W27" s="69">
        <f>IF(RES_hh_emi_in!W27=0,0,1000000*RES_hh_emi_in!W27/RES_hh_num_in!W27)</f>
        <v>17.882377917573468</v>
      </c>
      <c r="X27" s="69">
        <f>IF(RES_hh_emi_in!X27=0,0,1000000*RES_hh_emi_in!X27/RES_hh_num_in!X27)</f>
        <v>17.619374935371599</v>
      </c>
      <c r="Y27" s="69">
        <f>IF(RES_hh_emi_in!Y27=0,0,1000000*RES_hh_emi_in!Y27/RES_hh_num_in!Y27)</f>
        <v>22.513853466694592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X28" s="72">
        <f>IF(RES_hh_emi_in!X28=0,0,1000000*RES_hh_emi_in!X28/RES_hh_num_in!X28)</f>
        <v>0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267.01632877844355</v>
      </c>
      <c r="D29" s="72">
        <f>IF(RES_hh_emi_in!D29=0,0,1000000*RES_hh_emi_in!D29/RES_hh_num_in!D29)</f>
        <v>153.80411310687558</v>
      </c>
      <c r="E29" s="72">
        <f>IF(RES_hh_emi_in!E29=0,0,1000000*RES_hh_emi_in!E29/RES_hh_num_in!E29)</f>
        <v>92.151600025583377</v>
      </c>
      <c r="F29" s="72">
        <f>IF(RES_hh_emi_in!F29=0,0,1000000*RES_hh_emi_in!F29/RES_hh_num_in!F29)</f>
        <v>175.60315591731791</v>
      </c>
      <c r="G29" s="72">
        <f>IF(RES_hh_emi_in!G29=0,0,1000000*RES_hh_emi_in!G29/RES_hh_num_in!G29)</f>
        <v>260.90129443658168</v>
      </c>
      <c r="H29" s="72">
        <f>IF(RES_hh_emi_in!H29=0,0,1000000*RES_hh_emi_in!H29/RES_hh_num_in!H29)</f>
        <v>277.97311469219704</v>
      </c>
      <c r="I29" s="72">
        <f>IF(RES_hh_emi_in!I29=0,0,1000000*RES_hh_emi_in!I29/RES_hh_num_in!I29)</f>
        <v>106.98843022182487</v>
      </c>
      <c r="J29" s="72">
        <f>IF(RES_hh_emi_in!J29=0,0,1000000*RES_hh_emi_in!J29/RES_hh_num_in!J29)</f>
        <v>117.85346909515745</v>
      </c>
      <c r="K29" s="72">
        <f>IF(RES_hh_emi_in!K29=0,0,1000000*RES_hh_emi_in!K29/RES_hh_num_in!K29)</f>
        <v>306.67203788533965</v>
      </c>
      <c r="L29" s="72">
        <f>IF(RES_hh_emi_in!L29=0,0,1000000*RES_hh_emi_in!L29/RES_hh_num_in!L29)</f>
        <v>268.46335526669048</v>
      </c>
      <c r="M29" s="72">
        <f>IF(RES_hh_emi_in!M29=0,0,1000000*RES_hh_emi_in!M29/RES_hh_num_in!M29)</f>
        <v>166.9174486711843</v>
      </c>
      <c r="N29" s="72">
        <f>IF(RES_hh_emi_in!N29=0,0,1000000*RES_hh_emi_in!N29/RES_hh_num_in!N29)</f>
        <v>132.74136282686075</v>
      </c>
      <c r="O29" s="72">
        <f>IF(RES_hh_emi_in!O29=0,0,1000000*RES_hh_emi_in!O29/RES_hh_num_in!O29)</f>
        <v>190.94846489943842</v>
      </c>
      <c r="P29" s="72">
        <f>IF(RES_hh_emi_in!P29=0,0,1000000*RES_hh_emi_in!P29/RES_hh_num_in!P29)</f>
        <v>231.10979684765002</v>
      </c>
      <c r="Q29" s="72">
        <f>IF(RES_hh_emi_in!Q29=0,0,1000000*RES_hh_emi_in!Q29/RES_hh_num_in!Q29)</f>
        <v>188.15259159303037</v>
      </c>
      <c r="R29" s="72">
        <f>IF(RES_hh_emi_in!R29=0,0,1000000*RES_hh_emi_in!R29/RES_hh_num_in!R29)</f>
        <v>186.39910473830756</v>
      </c>
      <c r="S29" s="72">
        <f>IF(RES_hh_emi_in!S29=0,0,1000000*RES_hh_emi_in!S29/RES_hh_num_in!S29)</f>
        <v>142.66748159383587</v>
      </c>
      <c r="T29" s="72">
        <f>IF(RES_hh_emi_in!T29=0,0,1000000*RES_hh_emi_in!T29/RES_hh_num_in!T29)</f>
        <v>157.85052780759241</v>
      </c>
      <c r="U29" s="72">
        <f>IF(RES_hh_emi_in!U29=0,0,1000000*RES_hh_emi_in!U29/RES_hh_num_in!U29)</f>
        <v>195.07657616510338</v>
      </c>
      <c r="V29" s="72">
        <f>IF(RES_hh_emi_in!V29=0,0,1000000*RES_hh_emi_in!V29/RES_hh_num_in!V29)</f>
        <v>164.08830242142128</v>
      </c>
      <c r="W29" s="72">
        <f>IF(RES_hh_emi_in!W29=0,0,1000000*RES_hh_emi_in!W29/RES_hh_num_in!W29)</f>
        <v>85.516661804233223</v>
      </c>
      <c r="X29" s="72">
        <f>IF(RES_hh_emi_in!X29=0,0,1000000*RES_hh_emi_in!X29/RES_hh_num_in!X29)</f>
        <v>119.06372275861379</v>
      </c>
      <c r="Y29" s="72">
        <f>IF(RES_hh_emi_in!Y29=0,0,1000000*RES_hh_emi_in!Y29/RES_hh_num_in!Y29)</f>
        <v>0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219.27783980366408</v>
      </c>
      <c r="D30" s="72">
        <f>IF(RES_hh_emi_in!D30=0,0,1000000*RES_hh_emi_in!D30/RES_hh_num_in!D30)</f>
        <v>181.04001313830258</v>
      </c>
      <c r="E30" s="72">
        <f>IF(RES_hh_emi_in!E30=0,0,1000000*RES_hh_emi_in!E30/RES_hh_num_in!E30)</f>
        <v>166.75078498931467</v>
      </c>
      <c r="F30" s="72">
        <f>IF(RES_hh_emi_in!F30=0,0,1000000*RES_hh_emi_in!F30/RES_hh_num_in!F30)</f>
        <v>174.40637535529109</v>
      </c>
      <c r="G30" s="72">
        <f>IF(RES_hh_emi_in!G30=0,0,1000000*RES_hh_emi_in!G30/RES_hh_num_in!G30)</f>
        <v>177.0507034012864</v>
      </c>
      <c r="H30" s="72">
        <f>IF(RES_hh_emi_in!H30=0,0,1000000*RES_hh_emi_in!H30/RES_hh_num_in!H30)</f>
        <v>171.49347013675168</v>
      </c>
      <c r="I30" s="72">
        <f>IF(RES_hh_emi_in!I30=0,0,1000000*RES_hh_emi_in!I30/RES_hh_num_in!I30)</f>
        <v>165.09306820905275</v>
      </c>
      <c r="J30" s="72">
        <f>IF(RES_hh_emi_in!J30=0,0,1000000*RES_hh_emi_in!J30/RES_hh_num_in!J30)</f>
        <v>180.2663252110483</v>
      </c>
      <c r="K30" s="72">
        <f>IF(RES_hh_emi_in!K30=0,0,1000000*RES_hh_emi_in!K30/RES_hh_num_in!K30)</f>
        <v>186.32355937593442</v>
      </c>
      <c r="L30" s="72">
        <f>IF(RES_hh_emi_in!L30=0,0,1000000*RES_hh_emi_in!L30/RES_hh_num_in!L30)</f>
        <v>188.67740326881173</v>
      </c>
      <c r="M30" s="72">
        <f>IF(RES_hh_emi_in!M30=0,0,1000000*RES_hh_emi_in!M30/RES_hh_num_in!M30)</f>
        <v>183.44171988612396</v>
      </c>
      <c r="N30" s="72">
        <f>IF(RES_hh_emi_in!N30=0,0,1000000*RES_hh_emi_in!N30/RES_hh_num_in!N30)</f>
        <v>227.32405949234507</v>
      </c>
      <c r="O30" s="72">
        <f>IF(RES_hh_emi_in!O30=0,0,1000000*RES_hh_emi_in!O30/RES_hh_num_in!O30)</f>
        <v>191.02330725763471</v>
      </c>
      <c r="P30" s="72">
        <f>IF(RES_hh_emi_in!P30=0,0,1000000*RES_hh_emi_in!P30/RES_hh_num_in!P30)</f>
        <v>163.88921767307383</v>
      </c>
      <c r="Q30" s="72">
        <f>IF(RES_hh_emi_in!Q30=0,0,1000000*RES_hh_emi_in!Q30/RES_hh_num_in!Q30)</f>
        <v>170.42890614412087</v>
      </c>
      <c r="R30" s="72">
        <f>IF(RES_hh_emi_in!R30=0,0,1000000*RES_hh_emi_in!R30/RES_hh_num_in!R30)</f>
        <v>151.48438516325831</v>
      </c>
      <c r="S30" s="72">
        <f>IF(RES_hh_emi_in!S30=0,0,1000000*RES_hh_emi_in!S30/RES_hh_num_in!S30)</f>
        <v>165.13213078705843</v>
      </c>
      <c r="T30" s="72">
        <f>IF(RES_hh_emi_in!T30=0,0,1000000*RES_hh_emi_in!T30/RES_hh_num_in!T30)</f>
        <v>145.18596222965408</v>
      </c>
      <c r="U30" s="72">
        <f>IF(RES_hh_emi_in!U30=0,0,1000000*RES_hh_emi_in!U30/RES_hh_num_in!U30)</f>
        <v>134.75368840060531</v>
      </c>
      <c r="V30" s="72">
        <f>IF(RES_hh_emi_in!V30=0,0,1000000*RES_hh_emi_in!V30/RES_hh_num_in!V30)</f>
        <v>121.68081167530312</v>
      </c>
      <c r="W30" s="72">
        <f>IF(RES_hh_emi_in!W30=0,0,1000000*RES_hh_emi_in!W30/RES_hh_num_in!W30)</f>
        <v>94.737242137748765</v>
      </c>
      <c r="X30" s="72">
        <f>IF(RES_hh_emi_in!X30=0,0,1000000*RES_hh_emi_in!X30/RES_hh_num_in!X30)</f>
        <v>90.739099163600372</v>
      </c>
      <c r="Y30" s="72">
        <f>IF(RES_hh_emi_in!Y30=0,0,1000000*RES_hh_emi_in!Y30/RES_hh_num_in!Y30)</f>
        <v>89.81440177724933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215.05970118721186</v>
      </c>
      <c r="D3" s="65">
        <f>IF(RES_hh_fech_in!D3=0,0,RES_hh_fech_in!D3/RES_summary!D$21)</f>
        <v>199.71047945757459</v>
      </c>
      <c r="E3" s="65">
        <f>IF(RES_hh_fech_in!E3=0,0,RES_hh_fech_in!E3/RES_summary!E$21)</f>
        <v>203.60810967469357</v>
      </c>
      <c r="F3" s="65">
        <f>IF(RES_hh_fech_in!F3=0,0,RES_hh_fech_in!F3/RES_summary!F$21)</f>
        <v>210.86528039711908</v>
      </c>
      <c r="G3" s="65">
        <f>IF(RES_hh_fech_in!G3=0,0,RES_hh_fech_in!G3/RES_summary!G$21)</f>
        <v>202.45049131948045</v>
      </c>
      <c r="H3" s="65">
        <f>IF(RES_hh_fech_in!H3=0,0,RES_hh_fech_in!H3/RES_summary!H$21)</f>
        <v>194.41264359424906</v>
      </c>
      <c r="I3" s="65">
        <f>IF(RES_hh_fech_in!I3=0,0,RES_hh_fech_in!I3/RES_summary!I$21)</f>
        <v>179.03535902041151</v>
      </c>
      <c r="J3" s="65">
        <f>IF(RES_hh_fech_in!J3=0,0,RES_hh_fech_in!J3/RES_summary!J$21)</f>
        <v>176.54656665037064</v>
      </c>
      <c r="K3" s="65">
        <f>IF(RES_hh_fech_in!K3=0,0,RES_hh_fech_in!K3/RES_summary!K$21)</f>
        <v>166.05708210539009</v>
      </c>
      <c r="L3" s="65">
        <f>IF(RES_hh_fech_in!L3=0,0,RES_hh_fech_in!L3/RES_summary!L$21)</f>
        <v>165.60306668434509</v>
      </c>
      <c r="M3" s="65">
        <f>IF(RES_hh_fech_in!M3=0,0,RES_hh_fech_in!M3/RES_summary!M$21)</f>
        <v>142.73863508998329</v>
      </c>
      <c r="N3" s="65">
        <f>IF(RES_hh_fech_in!N3=0,0,RES_hh_fech_in!N3/RES_summary!N$21)</f>
        <v>137.90144023283091</v>
      </c>
      <c r="O3" s="65">
        <f>IF(RES_hh_fech_in!O3=0,0,RES_hh_fech_in!O3/RES_summary!O$21)</f>
        <v>131.86628953091713</v>
      </c>
      <c r="P3" s="65">
        <f>IF(RES_hh_fech_in!P3=0,0,RES_hh_fech_in!P3/RES_summary!P$21)</f>
        <v>111.13823125792338</v>
      </c>
      <c r="Q3" s="65">
        <f>IF(RES_hh_fech_in!Q3=0,0,RES_hh_fech_in!Q3/RES_summary!Q$21)</f>
        <v>109.15669413780984</v>
      </c>
      <c r="R3" s="65">
        <f>IF(RES_hh_fech_in!R3=0,0,RES_hh_fech_in!R3/RES_summary!R$21)</f>
        <v>104.59334158869783</v>
      </c>
      <c r="S3" s="65">
        <f>IF(RES_hh_fech_in!S3=0,0,RES_hh_fech_in!S3/RES_summary!S$21)</f>
        <v>102.2058629358161</v>
      </c>
      <c r="T3" s="65">
        <f>IF(RES_hh_fech_in!T3=0,0,RES_hh_fech_in!T3/RES_summary!T$21)</f>
        <v>88.33310553849519</v>
      </c>
      <c r="U3" s="65">
        <f>IF(RES_hh_fech_in!U3=0,0,RES_hh_fech_in!U3/RES_summary!U$21)</f>
        <v>78.784396569643121</v>
      </c>
      <c r="V3" s="65">
        <f>IF(RES_hh_fech_in!V3=0,0,RES_hh_fech_in!V3/RES_summary!V$21)</f>
        <v>79.477081716948803</v>
      </c>
      <c r="W3" s="65">
        <f>IF(RES_hh_fech_in!W3=0,0,RES_hh_fech_in!W3/RES_summary!W$21)</f>
        <v>66.8228050688313</v>
      </c>
      <c r="X3" s="65">
        <f>IF(RES_hh_fech_in!X3=0,0,RES_hh_fech_in!X3/RES_summary!X$21)</f>
        <v>57.278079212792036</v>
      </c>
      <c r="Y3" s="65">
        <f>IF(RES_hh_fech_in!Y3=0,0,RES_hh_fech_in!Y3/RES_summary!Y$21)</f>
        <v>49.392616373296768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194.70671265119651</v>
      </c>
      <c r="D4" s="69">
        <f>IF(RES_hh_fech_in!D4=0,0,RES_hh_fech_in!D4/RES_summary!D$21)</f>
        <v>179.93965228681864</v>
      </c>
      <c r="E4" s="69">
        <f>IF(RES_hh_fech_in!E4=0,0,RES_hh_fech_in!E4/RES_summary!E$21)</f>
        <v>183.05515473688791</v>
      </c>
      <c r="F4" s="69">
        <f>IF(RES_hh_fech_in!F4=0,0,RES_hh_fech_in!F4/RES_summary!F$21)</f>
        <v>191.8890038369687</v>
      </c>
      <c r="G4" s="69">
        <f>IF(RES_hh_fech_in!G4=0,0,RES_hh_fech_in!G4/RES_summary!G$21)</f>
        <v>183.48478149156458</v>
      </c>
      <c r="H4" s="69">
        <f>IF(RES_hh_fech_in!H4=0,0,RES_hh_fech_in!H4/RES_summary!H$21)</f>
        <v>175.30691801888872</v>
      </c>
      <c r="I4" s="69">
        <f>IF(RES_hh_fech_in!I4=0,0,RES_hh_fech_in!I4/RES_summary!I$21)</f>
        <v>160.99796314350843</v>
      </c>
      <c r="J4" s="69">
        <f>IF(RES_hh_fech_in!J4=0,0,RES_hh_fech_in!J4/RES_summary!J$21)</f>
        <v>158.36420827450263</v>
      </c>
      <c r="K4" s="69">
        <f>IF(RES_hh_fech_in!K4=0,0,RES_hh_fech_in!K4/RES_summary!K$21)</f>
        <v>149.91489299964846</v>
      </c>
      <c r="L4" s="69">
        <f>IF(RES_hh_fech_in!L4=0,0,RES_hh_fech_in!L4/RES_summary!L$21)</f>
        <v>148.03837184558537</v>
      </c>
      <c r="M4" s="69">
        <f>IF(RES_hh_fech_in!M4=0,0,RES_hh_fech_in!M4/RES_summary!M$21)</f>
        <v>124.12741219216899</v>
      </c>
      <c r="N4" s="69">
        <f>IF(RES_hh_fech_in!N4=0,0,RES_hh_fech_in!N4/RES_summary!N$21)</f>
        <v>121.56206442627979</v>
      </c>
      <c r="O4" s="69">
        <f>IF(RES_hh_fech_in!O4=0,0,RES_hh_fech_in!O4/RES_summary!O$21)</f>
        <v>113.9704764974162</v>
      </c>
      <c r="P4" s="69">
        <f>IF(RES_hh_fech_in!P4=0,0,RES_hh_fech_in!P4/RES_summary!P$21)</f>
        <v>92.153243469418697</v>
      </c>
      <c r="Q4" s="69">
        <f>IF(RES_hh_fech_in!Q4=0,0,RES_hh_fech_in!Q4/RES_summary!Q$21)</f>
        <v>94.176510986057238</v>
      </c>
      <c r="R4" s="69">
        <f>IF(RES_hh_fech_in!R4=0,0,RES_hh_fech_in!R4/RES_summary!R$21)</f>
        <v>90.470819492037208</v>
      </c>
      <c r="S4" s="69">
        <f>IF(RES_hh_fech_in!S4=0,0,RES_hh_fech_in!S4/RES_summary!S$21)</f>
        <v>89.017405168175685</v>
      </c>
      <c r="T4" s="69">
        <f>IF(RES_hh_fech_in!T4=0,0,RES_hh_fech_in!T4/RES_summary!T$21)</f>
        <v>74.890362288237441</v>
      </c>
      <c r="U4" s="69">
        <f>IF(RES_hh_fech_in!U4=0,0,RES_hh_fech_in!U4/RES_summary!U$21)</f>
        <v>63.978779112060828</v>
      </c>
      <c r="V4" s="69">
        <f>IF(RES_hh_fech_in!V4=0,0,RES_hh_fech_in!V4/RES_summary!V$21)</f>
        <v>67.638642737466071</v>
      </c>
      <c r="W4" s="69">
        <f>IF(RES_hh_fech_in!W4=0,0,RES_hh_fech_in!W4/RES_summary!W$21)</f>
        <v>56.061760686254402</v>
      </c>
      <c r="X4" s="69">
        <f>IF(RES_hh_fech_in!X4=0,0,RES_hh_fech_in!X4/RES_summary!X$21)</f>
        <v>46.486607887877874</v>
      </c>
      <c r="Y4" s="69">
        <f>IF(RES_hh_fech_in!Y4=0,0,RES_hh_fech_in!Y4/RES_summary!Y$21)</f>
        <v>39.407855959741369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121.6598568491431</v>
      </c>
      <c r="L5" s="72">
        <f>IF(RES_hh_fech_in!L5=0,0,RES_hh_fech_in!L5/RES_summary!L$21)</f>
        <v>132.88560794962575</v>
      </c>
      <c r="M5" s="72">
        <f>IF(RES_hh_fech_in!M5=0,0,RES_hh_fech_in!M5/RES_summary!M$21)</f>
        <v>113.30920912672191</v>
      </c>
      <c r="N5" s="72">
        <f>IF(RES_hh_fech_in!N5=0,0,RES_hh_fech_in!N5/RES_summary!N$21)</f>
        <v>92.330875696066258</v>
      </c>
      <c r="O5" s="72">
        <f>IF(RES_hh_fech_in!O5=0,0,RES_hh_fech_in!O5/RES_summary!O$21)</f>
        <v>118.61852115096389</v>
      </c>
      <c r="P5" s="72">
        <f>IF(RES_hh_fech_in!P5=0,0,RES_hh_fech_in!P5/RES_summary!P$21)</f>
        <v>87.43062309884553</v>
      </c>
      <c r="Q5" s="72">
        <f>IF(RES_hh_fech_in!Q5=0,0,RES_hh_fech_in!Q5/RES_summary!Q$21)</f>
        <v>102.5204473886743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41.7433877483614</v>
      </c>
      <c r="W5" s="72">
        <f>IF(RES_hh_fech_in!W5=0,0,RES_hh_fech_in!W5/RES_summary!W$21)</f>
        <v>27.473629289165277</v>
      </c>
      <c r="X5" s="72">
        <f>IF(RES_hh_fech_in!X5=0,0,RES_hh_fech_in!X5/RES_summary!X$21)</f>
        <v>106.1604357504285</v>
      </c>
      <c r="Y5" s="72">
        <f>IF(RES_hh_fech_in!Y5=0,0,RES_hh_fech_in!Y5/RES_summary!Y$21)</f>
        <v>20.6062976157442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0</v>
      </c>
      <c r="E6" s="72">
        <f>IF(RES_hh_fech_in!E6=0,0,RES_hh_fech_in!E6/RES_summary!E$21)</f>
        <v>0</v>
      </c>
      <c r="F6" s="72">
        <f>IF(RES_hh_fech_in!F6=0,0,RES_hh_fech_in!F6/RES_summary!F$21)</f>
        <v>0</v>
      </c>
      <c r="G6" s="72">
        <f>IF(RES_hh_fech_in!G6=0,0,RES_hh_fech_in!G6/RES_summary!G$21)</f>
        <v>0</v>
      </c>
      <c r="H6" s="72">
        <f>IF(RES_hh_fech_in!H6=0,0,RES_hh_fech_in!H6/RES_summary!H$21)</f>
        <v>0</v>
      </c>
      <c r="I6" s="72">
        <f>IF(RES_hh_fech_in!I6=0,0,RES_hh_fech_in!I6/RES_summary!I$21)</f>
        <v>0</v>
      </c>
      <c r="J6" s="72">
        <f>IF(RES_hh_fech_in!J6=0,0,RES_hh_fech_in!J6/RES_summary!J$21)</f>
        <v>0</v>
      </c>
      <c r="K6" s="72">
        <f>IF(RES_hh_fech_in!K6=0,0,RES_hh_fech_in!K6/RES_summary!K$21)</f>
        <v>0</v>
      </c>
      <c r="L6" s="72">
        <f>IF(RES_hh_fech_in!L6=0,0,RES_hh_fech_in!L6/RES_summary!L$21)</f>
        <v>0</v>
      </c>
      <c r="M6" s="72">
        <f>IF(RES_hh_fech_in!M6=0,0,RES_hh_fech_in!M6/RES_summary!M$21)</f>
        <v>0</v>
      </c>
      <c r="N6" s="72">
        <f>IF(RES_hh_fech_in!N6=0,0,RES_hh_fech_in!N6/RES_summary!N$21)</f>
        <v>8.3429130797222548</v>
      </c>
      <c r="O6" s="72">
        <f>IF(RES_hh_fech_in!O6=0,0,RES_hh_fech_in!O6/RES_summary!O$21)</f>
        <v>14.156775897685609</v>
      </c>
      <c r="P6" s="72">
        <f>IF(RES_hh_fech_in!P6=0,0,RES_hh_fech_in!P6/RES_summary!P$21)</f>
        <v>0</v>
      </c>
      <c r="Q6" s="72">
        <f>IF(RES_hh_fech_in!Q6=0,0,RES_hh_fech_in!Q6/RES_summary!Q$21)</f>
        <v>0</v>
      </c>
      <c r="R6" s="72">
        <f>IF(RES_hh_fech_in!R6=0,0,RES_hh_fech_in!R6/RES_summary!R$21)</f>
        <v>100.40848662611299</v>
      </c>
      <c r="S6" s="72">
        <f>IF(RES_hh_fech_in!S6=0,0,RES_hh_fech_in!S6/RES_summary!S$21)</f>
        <v>65.887050044256853</v>
      </c>
      <c r="T6" s="72">
        <f>IF(RES_hh_fech_in!T6=0,0,RES_hh_fech_in!T6/RES_summary!T$21)</f>
        <v>74.412544355301904</v>
      </c>
      <c r="U6" s="72">
        <f>IF(RES_hh_fech_in!U6=0,0,RES_hh_fech_in!U6/RES_summary!U$21)</f>
        <v>117.37851109772869</v>
      </c>
      <c r="V6" s="72">
        <f>IF(RES_hh_fech_in!V6=0,0,RES_hh_fech_in!V6/RES_summary!V$21)</f>
        <v>0</v>
      </c>
      <c r="W6" s="72">
        <f>IF(RES_hh_fech_in!W6=0,0,RES_hh_fech_in!W6/RES_summary!W$21)</f>
        <v>0</v>
      </c>
      <c r="X6" s="72">
        <f>IF(RES_hh_fech_in!X6=0,0,RES_hh_fech_in!X6/RES_summary!X$21)</f>
        <v>0</v>
      </c>
      <c r="Y6" s="72">
        <f>IF(RES_hh_fech_in!Y6=0,0,RES_hh_fech_in!Y6/RES_summary!Y$21)</f>
        <v>0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204.10219423708114</v>
      </c>
      <c r="D7" s="72">
        <f>IF(RES_hh_fech_in!D7=0,0,RES_hh_fech_in!D7/RES_summary!D$21)</f>
        <v>187.12012821013755</v>
      </c>
      <c r="E7" s="72">
        <f>IF(RES_hh_fech_in!E7=0,0,RES_hh_fech_in!E7/RES_summary!E$21)</f>
        <v>190.64551013221006</v>
      </c>
      <c r="F7" s="72">
        <f>IF(RES_hh_fech_in!F7=0,0,RES_hh_fech_in!F7/RES_summary!F$21)</f>
        <v>199.65554061196403</v>
      </c>
      <c r="G7" s="72">
        <f>IF(RES_hh_fech_in!G7=0,0,RES_hh_fech_in!G7/RES_summary!G$21)</f>
        <v>187.84503291861634</v>
      </c>
      <c r="H7" s="72">
        <f>IF(RES_hh_fech_in!H7=0,0,RES_hh_fech_in!H7/RES_summary!H$21)</f>
        <v>181.39114993821474</v>
      </c>
      <c r="I7" s="72">
        <f>IF(RES_hh_fech_in!I7=0,0,RES_hh_fech_in!I7/RES_summary!I$21)</f>
        <v>169.77603539344068</v>
      </c>
      <c r="J7" s="72">
        <f>IF(RES_hh_fech_in!J7=0,0,RES_hh_fech_in!J7/RES_summary!J$21)</f>
        <v>168.40142161990156</v>
      </c>
      <c r="K7" s="72">
        <f>IF(RES_hh_fech_in!K7=0,0,RES_hh_fech_in!K7/RES_summary!K$21)</f>
        <v>168.03912926972308</v>
      </c>
      <c r="L7" s="72">
        <f>IF(RES_hh_fech_in!L7=0,0,RES_hh_fech_in!L7/RES_summary!L$21)</f>
        <v>146.38189734193276</v>
      </c>
      <c r="M7" s="72">
        <f>IF(RES_hh_fech_in!M7=0,0,RES_hh_fech_in!M7/RES_summary!M$21)</f>
        <v>127.76218908025908</v>
      </c>
      <c r="N7" s="72">
        <f>IF(RES_hh_fech_in!N7=0,0,RES_hh_fech_in!N7/RES_summary!N$21)</f>
        <v>135.3551995568138</v>
      </c>
      <c r="O7" s="72">
        <f>IF(RES_hh_fech_in!O7=0,0,RES_hh_fech_in!O7/RES_summary!O$21)</f>
        <v>120.65346301389894</v>
      </c>
      <c r="P7" s="72">
        <f>IF(RES_hh_fech_in!P7=0,0,RES_hh_fech_in!P7/RES_summary!P$21)</f>
        <v>94.466247552214952</v>
      </c>
      <c r="Q7" s="72">
        <f>IF(RES_hh_fech_in!Q7=0,0,RES_hh_fech_in!Q7/RES_summary!Q$21)</f>
        <v>103.13747391268618</v>
      </c>
      <c r="R7" s="72">
        <f>IF(RES_hh_fech_in!R7=0,0,RES_hh_fech_in!R7/RES_summary!R$21)</f>
        <v>100.64108752970081</v>
      </c>
      <c r="S7" s="72">
        <f>IF(RES_hh_fech_in!S7=0,0,RES_hh_fech_in!S7/RES_summary!S$21)</f>
        <v>91.606000670923407</v>
      </c>
      <c r="T7" s="72">
        <f>IF(RES_hh_fech_in!T7=0,0,RES_hh_fech_in!T7/RES_summary!T$21)</f>
        <v>83.5388245564627</v>
      </c>
      <c r="U7" s="72">
        <f>IF(RES_hh_fech_in!U7=0,0,RES_hh_fech_in!U7/RES_summary!U$21)</f>
        <v>64.36305048578285</v>
      </c>
      <c r="V7" s="72">
        <f>IF(RES_hh_fech_in!V7=0,0,RES_hh_fech_in!V7/RES_summary!V$21)</f>
        <v>72.61863604138351</v>
      </c>
      <c r="W7" s="72">
        <f>IF(RES_hh_fech_in!W7=0,0,RES_hh_fech_in!W7/RES_summary!W$21)</f>
        <v>62.321838562270678</v>
      </c>
      <c r="X7" s="72">
        <f>IF(RES_hh_fech_in!X7=0,0,RES_hh_fech_in!X7/RES_summary!X$21)</f>
        <v>50.76058382233601</v>
      </c>
      <c r="Y7" s="72">
        <f>IF(RES_hh_fech_in!Y7=0,0,RES_hh_fech_in!Y7/RES_summary!Y$21)</f>
        <v>43.744252193132787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183.57781894158435</v>
      </c>
      <c r="D8" s="72">
        <f>IF(RES_hh_fech_in!D8=0,0,RES_hh_fech_in!D8/RES_summary!D$21)</f>
        <v>174.18120798913628</v>
      </c>
      <c r="E8" s="72">
        <f>IF(RES_hh_fech_in!E8=0,0,RES_hh_fech_in!E8/RES_summary!E$21)</f>
        <v>177.97555091759605</v>
      </c>
      <c r="F8" s="72">
        <f>IF(RES_hh_fech_in!F8=0,0,RES_hh_fech_in!F8/RES_summary!F$21)</f>
        <v>185.62358795654166</v>
      </c>
      <c r="G8" s="72">
        <f>IF(RES_hh_fech_in!G8=0,0,RES_hh_fech_in!G8/RES_summary!G$21)</f>
        <v>179.33612211286052</v>
      </c>
      <c r="H8" s="72">
        <f>IF(RES_hh_fech_in!H8=0,0,RES_hh_fech_in!H8/RES_summary!H$21)</f>
        <v>160.65040241523636</v>
      </c>
      <c r="I8" s="72">
        <f>IF(RES_hh_fech_in!I8=0,0,RES_hh_fech_in!I8/RES_summary!I$21)</f>
        <v>153.3313876204046</v>
      </c>
      <c r="J8" s="72">
        <f>IF(RES_hh_fech_in!J8=0,0,RES_hh_fech_in!J8/RES_summary!J$21)</f>
        <v>154.72054546938838</v>
      </c>
      <c r="K8" s="72">
        <f>IF(RES_hh_fech_in!K8=0,0,RES_hh_fech_in!K8/RES_summary!K$21)</f>
        <v>140.29844750199032</v>
      </c>
      <c r="L8" s="72">
        <f>IF(RES_hh_fech_in!L8=0,0,RES_hh_fech_in!L8/RES_summary!L$21)</f>
        <v>153.03458414164402</v>
      </c>
      <c r="M8" s="72">
        <f>IF(RES_hh_fech_in!M8=0,0,RES_hh_fech_in!M8/RES_summary!M$21)</f>
        <v>134.26754150207964</v>
      </c>
      <c r="N8" s="72">
        <f>IF(RES_hh_fech_in!N8=0,0,RES_hh_fech_in!N8/RES_summary!N$21)</f>
        <v>113.13925623186076</v>
      </c>
      <c r="O8" s="72">
        <f>IF(RES_hh_fech_in!O8=0,0,RES_hh_fech_in!O8/RES_summary!O$21)</f>
        <v>110.46666250793545</v>
      </c>
      <c r="P8" s="72">
        <f>IF(RES_hh_fech_in!P8=0,0,RES_hh_fech_in!P8/RES_summary!P$21)</f>
        <v>91.10943181601175</v>
      </c>
      <c r="Q8" s="72">
        <f>IF(RES_hh_fech_in!Q8=0,0,RES_hh_fech_in!Q8/RES_summary!Q$21)</f>
        <v>91.337393053736434</v>
      </c>
      <c r="R8" s="72">
        <f>IF(RES_hh_fech_in!R8=0,0,RES_hh_fech_in!R8/RES_summary!R$21)</f>
        <v>87.769368576601096</v>
      </c>
      <c r="S8" s="72">
        <f>IF(RES_hh_fech_in!S8=0,0,RES_hh_fech_in!S8/RES_summary!S$21)</f>
        <v>89.86901506397281</v>
      </c>
      <c r="T8" s="72">
        <f>IF(RES_hh_fech_in!T8=0,0,RES_hh_fech_in!T8/RES_summary!T$21)</f>
        <v>74.020426295444068</v>
      </c>
      <c r="U8" s="72">
        <f>IF(RES_hh_fech_in!U8=0,0,RES_hh_fech_in!U8/RES_summary!U$21)</f>
        <v>66.632017881775596</v>
      </c>
      <c r="V8" s="72">
        <f>IF(RES_hh_fech_in!V8=0,0,RES_hh_fech_in!V8/RES_summary!V$21)</f>
        <v>65.757428897672156</v>
      </c>
      <c r="W8" s="72">
        <f>IF(RES_hh_fech_in!W8=0,0,RES_hh_fech_in!W8/RES_summary!W$21)</f>
        <v>54.851626710472637</v>
      </c>
      <c r="X8" s="72">
        <f>IF(RES_hh_fech_in!X8=0,0,RES_hh_fech_in!X8/RES_summary!X$21)</f>
        <v>43.326951228480951</v>
      </c>
      <c r="Y8" s="72">
        <f>IF(RES_hh_fech_in!Y8=0,0,RES_hh_fech_in!Y8/RES_summary!Y$21)</f>
        <v>35.390096738688918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181.87165387236317</v>
      </c>
      <c r="D9" s="72">
        <f>IF(RES_hh_fech_in!D9=0,0,RES_hh_fech_in!D9/RES_summary!D$21)</f>
        <v>165.2460478140477</v>
      </c>
      <c r="E9" s="72">
        <f>IF(RES_hh_fech_in!E9=0,0,RES_hh_fech_in!E9/RES_summary!E$21)</f>
        <v>166.04490561872205</v>
      </c>
      <c r="F9" s="72">
        <f>IF(RES_hh_fech_in!F9=0,0,RES_hh_fech_in!F9/RES_summary!F$21)</f>
        <v>172.78841370796638</v>
      </c>
      <c r="G9" s="72">
        <f>IF(RES_hh_fech_in!G9=0,0,RES_hh_fech_in!G9/RES_summary!G$21)</f>
        <v>161.30531549725612</v>
      </c>
      <c r="H9" s="72">
        <f>IF(RES_hh_fech_in!H9=0,0,RES_hh_fech_in!H9/RES_summary!H$21)</f>
        <v>155.31506272282741</v>
      </c>
      <c r="I9" s="72">
        <f>IF(RES_hh_fech_in!I9=0,0,RES_hh_fech_in!I9/RES_summary!I$21)</f>
        <v>133.19591721927111</v>
      </c>
      <c r="J9" s="72">
        <f>IF(RES_hh_fech_in!J9=0,0,RES_hh_fech_in!J9/RES_summary!J$21)</f>
        <v>135.44716582145381</v>
      </c>
      <c r="K9" s="72">
        <f>IF(RES_hh_fech_in!K9=0,0,RES_hh_fech_in!K9/RES_summary!K$21)</f>
        <v>140.16172257375962</v>
      </c>
      <c r="L9" s="72">
        <f>IF(RES_hh_fech_in!L9=0,0,RES_hh_fech_in!L9/RES_summary!L$21)</f>
        <v>134.55479619305834</v>
      </c>
      <c r="M9" s="72">
        <f>IF(RES_hh_fech_in!M9=0,0,RES_hh_fech_in!M9/RES_summary!M$21)</f>
        <v>98.306604995294393</v>
      </c>
      <c r="N9" s="72">
        <f>IF(RES_hh_fech_in!N9=0,0,RES_hh_fech_in!N9/RES_summary!N$21)</f>
        <v>109.31799704298695</v>
      </c>
      <c r="O9" s="72">
        <f>IF(RES_hh_fech_in!O9=0,0,RES_hh_fech_in!O9/RES_summary!O$21)</f>
        <v>105.93027335508087</v>
      </c>
      <c r="P9" s="72">
        <f>IF(RES_hh_fech_in!P9=0,0,RES_hh_fech_in!P9/RES_summary!P$21)</f>
        <v>99.146312124412532</v>
      </c>
      <c r="Q9" s="72">
        <f>IF(RES_hh_fech_in!Q9=0,0,RES_hh_fech_in!Q9/RES_summary!Q$21)</f>
        <v>96.990673820830963</v>
      </c>
      <c r="R9" s="72">
        <f>IF(RES_hh_fech_in!R9=0,0,RES_hh_fech_in!R9/RES_summary!R$21)</f>
        <v>100.77606168237669</v>
      </c>
      <c r="S9" s="72">
        <f>IF(RES_hh_fech_in!S9=0,0,RES_hh_fech_in!S9/RES_summary!S$21)</f>
        <v>87.453882158404909</v>
      </c>
      <c r="T9" s="72">
        <f>IF(RES_hh_fech_in!T9=0,0,RES_hh_fech_in!T9/RES_summary!T$21)</f>
        <v>87.415017543140038</v>
      </c>
      <c r="U9" s="72">
        <f>IF(RES_hh_fech_in!U9=0,0,RES_hh_fech_in!U9/RES_summary!U$21)</f>
        <v>0</v>
      </c>
      <c r="V9" s="72">
        <f>IF(RES_hh_fech_in!V9=0,0,RES_hh_fech_in!V9/RES_summary!V$21)</f>
        <v>54.571184100796152</v>
      </c>
      <c r="W9" s="72">
        <f>IF(RES_hh_fech_in!W9=0,0,RES_hh_fech_in!W9/RES_summary!W$21)</f>
        <v>45.987410775537803</v>
      </c>
      <c r="X9" s="72">
        <f>IF(RES_hh_fech_in!X9=0,0,RES_hh_fech_in!X9/RES_summary!X$21)</f>
        <v>45.78659266464657</v>
      </c>
      <c r="Y9" s="72">
        <f>IF(RES_hh_fech_in!Y9=0,0,RES_hh_fech_in!Y9/RES_summary!Y$21)</f>
        <v>42.118259285841113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X10" s="72">
        <f>IF(RES_hh_fech_in!X10=0,0,RES_hh_fech_in!X10/RES_summary!X$21)</f>
        <v>0</v>
      </c>
      <c r="Y10" s="72">
        <f>IF(RES_hh_fech_in!Y10=0,0,RES_hh_fech_in!Y10/RES_summary!Y$21)</f>
        <v>0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0</v>
      </c>
      <c r="D11" s="72">
        <f>IF(RES_hh_fech_in!D11=0,0,RES_hh_fech_in!D11/RES_summary!D$21)</f>
        <v>0</v>
      </c>
      <c r="E11" s="72">
        <f>IF(RES_hh_fech_in!E11=0,0,RES_hh_fech_in!E11/RES_summary!E$21)</f>
        <v>0</v>
      </c>
      <c r="F11" s="72">
        <f>IF(RES_hh_fech_in!F11=0,0,RES_hh_fech_in!F11/RES_summary!F$21)</f>
        <v>0</v>
      </c>
      <c r="G11" s="72">
        <f>IF(RES_hh_fech_in!G11=0,0,RES_hh_fech_in!G11/RES_summary!G$21)</f>
        <v>0</v>
      </c>
      <c r="H11" s="72">
        <f>IF(RES_hh_fech_in!H11=0,0,RES_hh_fech_in!H11/RES_summary!H$21)</f>
        <v>0</v>
      </c>
      <c r="I11" s="72">
        <f>IF(RES_hh_fech_in!I11=0,0,RES_hh_fech_in!I11/RES_summary!I$21)</f>
        <v>0</v>
      </c>
      <c r="J11" s="72">
        <f>IF(RES_hh_fech_in!J11=0,0,RES_hh_fech_in!J11/RES_summary!J$21)</f>
        <v>0</v>
      </c>
      <c r="K11" s="72">
        <f>IF(RES_hh_fech_in!K11=0,0,RES_hh_fech_in!K11/RES_summary!K$21)</f>
        <v>0</v>
      </c>
      <c r="L11" s="72">
        <f>IF(RES_hh_fech_in!L11=0,0,RES_hh_fech_in!L11/RES_summary!L$21)</f>
        <v>0</v>
      </c>
      <c r="M11" s="72">
        <f>IF(RES_hh_fech_in!M11=0,0,RES_hh_fech_in!M11/RES_summary!M$21)</f>
        <v>0</v>
      </c>
      <c r="N11" s="72">
        <f>IF(RES_hh_fech_in!N11=0,0,RES_hh_fech_in!N11/RES_summary!N$21)</f>
        <v>0</v>
      </c>
      <c r="O11" s="72">
        <f>IF(RES_hh_fech_in!O11=0,0,RES_hh_fech_in!O11/RES_summary!O$21)</f>
        <v>0</v>
      </c>
      <c r="P11" s="72">
        <f>IF(RES_hh_fech_in!P11=0,0,RES_hh_fech_in!P11/RES_summary!P$21)</f>
        <v>0</v>
      </c>
      <c r="Q11" s="72">
        <f>IF(RES_hh_fech_in!Q11=0,0,RES_hh_fech_in!Q11/RES_summary!Q$21)</f>
        <v>0</v>
      </c>
      <c r="R11" s="72">
        <f>IF(RES_hh_fech_in!R11=0,0,RES_hh_fech_in!R11/RES_summary!R$21)</f>
        <v>0</v>
      </c>
      <c r="S11" s="72">
        <f>IF(RES_hh_fech_in!S11=0,0,RES_hh_fech_in!S11/RES_summary!S$21)</f>
        <v>0</v>
      </c>
      <c r="T11" s="72">
        <f>IF(RES_hh_fech_in!T11=0,0,RES_hh_fech_in!T11/RES_summary!T$21)</f>
        <v>0</v>
      </c>
      <c r="U11" s="72">
        <f>IF(RES_hh_fech_in!U11=0,0,RES_hh_fech_in!U11/RES_summary!U$21)</f>
        <v>0</v>
      </c>
      <c r="V11" s="72">
        <f>IF(RES_hh_fech_in!V11=0,0,RES_hh_fech_in!V11/RES_summary!V$21)</f>
        <v>0</v>
      </c>
      <c r="W11" s="72">
        <f>IF(RES_hh_fech_in!W11=0,0,RES_hh_fech_in!W11/RES_summary!W$21)</f>
        <v>0</v>
      </c>
      <c r="X11" s="72">
        <f>IF(RES_hh_fech_in!X11=0,0,RES_hh_fech_in!X11/RES_summary!X$21)</f>
        <v>0</v>
      </c>
      <c r="Y11" s="72">
        <f>IF(RES_hh_fech_in!Y11=0,0,RES_hh_fech_in!Y11/RES_summary!Y$21)</f>
        <v>0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61.608468832952617</v>
      </c>
      <c r="D12" s="72">
        <f>IF(RES_hh_fech_in!D12=0,0,RES_hh_fech_in!D12/RES_summary!D$21)</f>
        <v>53.251289310959962</v>
      </c>
      <c r="E12" s="72">
        <f>IF(RES_hh_fech_in!E12=0,0,RES_hh_fech_in!E12/RES_summary!E$21)</f>
        <v>60.259179122381752</v>
      </c>
      <c r="F12" s="72">
        <f>IF(RES_hh_fech_in!F12=0,0,RES_hh_fech_in!F12/RES_summary!F$21)</f>
        <v>54.103103029869665</v>
      </c>
      <c r="G12" s="72">
        <f>IF(RES_hh_fech_in!G12=0,0,RES_hh_fech_in!G12/RES_summary!G$21)</f>
        <v>49.971799461651621</v>
      </c>
      <c r="H12" s="72">
        <f>IF(RES_hh_fech_in!H12=0,0,RES_hh_fech_in!H12/RES_summary!H$21)</f>
        <v>43.020331335987052</v>
      </c>
      <c r="I12" s="72">
        <f>IF(RES_hh_fech_in!I12=0,0,RES_hh_fech_in!I12/RES_summary!I$21)</f>
        <v>36.675820105023881</v>
      </c>
      <c r="J12" s="72">
        <f>IF(RES_hh_fech_in!J12=0,0,RES_hh_fech_in!J12/RES_summary!J$21)</f>
        <v>40.232056176797009</v>
      </c>
      <c r="K12" s="72">
        <f>IF(RES_hh_fech_in!K12=0,0,RES_hh_fech_in!K12/RES_summary!K$21)</f>
        <v>38.841597685465437</v>
      </c>
      <c r="L12" s="72">
        <f>IF(RES_hh_fech_in!L12=0,0,RES_hh_fech_in!L12/RES_summary!L$21)</f>
        <v>34.732586704398322</v>
      </c>
      <c r="M12" s="72">
        <f>IF(RES_hh_fech_in!M12=0,0,RES_hh_fech_in!M12/RES_summary!M$21)</f>
        <v>30.600345654247636</v>
      </c>
      <c r="N12" s="72">
        <f>IF(RES_hh_fech_in!N12=0,0,RES_hh_fech_in!N12/RES_summary!N$21)</f>
        <v>28.796999409846151</v>
      </c>
      <c r="O12" s="72">
        <f>IF(RES_hh_fech_in!O12=0,0,RES_hh_fech_in!O12/RES_summary!O$21)</f>
        <v>24.590795960843554</v>
      </c>
      <c r="P12" s="72">
        <f>IF(RES_hh_fech_in!P12=0,0,RES_hh_fech_in!P12/RES_summary!P$21)</f>
        <v>23.268064200062639</v>
      </c>
      <c r="Q12" s="72">
        <f>IF(RES_hh_fech_in!Q12=0,0,RES_hh_fech_in!Q12/RES_summary!Q$21)</f>
        <v>23.541188689578824</v>
      </c>
      <c r="R12" s="72">
        <f>IF(RES_hh_fech_in!R12=0,0,RES_hh_fech_in!R12/RES_summary!R$21)</f>
        <v>22.779733866380496</v>
      </c>
      <c r="S12" s="72">
        <f>IF(RES_hh_fech_in!S12=0,0,RES_hh_fech_in!S12/RES_summary!S$21)</f>
        <v>21.922464847530918</v>
      </c>
      <c r="T12" s="72">
        <f>IF(RES_hh_fech_in!T12=0,0,RES_hh_fech_in!T12/RES_summary!T$21)</f>
        <v>20.561449787121653</v>
      </c>
      <c r="U12" s="72">
        <f>IF(RES_hh_fech_in!U12=0,0,RES_hh_fech_in!U12/RES_summary!U$21)</f>
        <v>18.651651856110728</v>
      </c>
      <c r="V12" s="72">
        <f>IF(RES_hh_fech_in!V12=0,0,RES_hh_fech_in!V12/RES_summary!V$21)</f>
        <v>17.233135888424901</v>
      </c>
      <c r="W12" s="72">
        <f>IF(RES_hh_fech_in!W12=0,0,RES_hh_fech_in!W12/RES_summary!W$21)</f>
        <v>14.630080318928954</v>
      </c>
      <c r="X12" s="72">
        <f>IF(RES_hh_fech_in!X12=0,0,RES_hh_fech_in!X12/RES_summary!X$21)</f>
        <v>12.011769967389414</v>
      </c>
      <c r="Y12" s="72">
        <f>IF(RES_hh_fech_in!Y12=0,0,RES_hh_fech_in!Y12/RES_summary!Y$21)</f>
        <v>9.8149032919683279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143.80157697728475</v>
      </c>
      <c r="D13" s="74">
        <f>IF(RES_hh_fech_in!D13=0,0,RES_hh_fech_in!D13/RES_summary!D$21)</f>
        <v>132.65024039388175</v>
      </c>
      <c r="E13" s="74">
        <f>IF(RES_hh_fech_in!E13=0,0,RES_hh_fech_in!E13/RES_summary!E$21)</f>
        <v>131.24616440647293</v>
      </c>
      <c r="F13" s="74">
        <f>IF(RES_hh_fech_in!F13=0,0,RES_hh_fech_in!F13/RES_summary!F$21)</f>
        <v>143.90494014580042</v>
      </c>
      <c r="G13" s="74">
        <f>IF(RES_hh_fech_in!G13=0,0,RES_hh_fech_in!G13/RES_summary!G$21)</f>
        <v>147.93226459935289</v>
      </c>
      <c r="H13" s="74">
        <f>IF(RES_hh_fech_in!H13=0,0,RES_hh_fech_in!H13/RES_summary!H$21)</f>
        <v>0</v>
      </c>
      <c r="I13" s="74">
        <f>IF(RES_hh_fech_in!I13=0,0,RES_hh_fech_in!I13/RES_summary!I$21)</f>
        <v>135.439001373118</v>
      </c>
      <c r="J13" s="74">
        <f>IF(RES_hh_fech_in!J13=0,0,RES_hh_fech_in!J13/RES_summary!J$21)</f>
        <v>54.02014418877274</v>
      </c>
      <c r="K13" s="74">
        <f>IF(RES_hh_fech_in!K13=0,0,RES_hh_fech_in!K13/RES_summary!K$21)</f>
        <v>175.67421231291894</v>
      </c>
      <c r="L13" s="74">
        <f>IF(RES_hh_fech_in!L13=0,0,RES_hh_fech_in!L13/RES_summary!L$21)</f>
        <v>92.867653138055246</v>
      </c>
      <c r="M13" s="74">
        <f>IF(RES_hh_fech_in!M13=0,0,RES_hh_fech_in!M13/RES_summary!M$21)</f>
        <v>69.590453241572277</v>
      </c>
      <c r="N13" s="74">
        <f>IF(RES_hh_fech_in!N13=0,0,RES_hh_fech_in!N13/RES_summary!N$21)</f>
        <v>90.404059641453202</v>
      </c>
      <c r="O13" s="74">
        <f>IF(RES_hh_fech_in!O13=0,0,RES_hh_fech_in!O13/RES_summary!O$21)</f>
        <v>103.64348400782173</v>
      </c>
      <c r="P13" s="74">
        <f>IF(RES_hh_fech_in!P13=0,0,RES_hh_fech_in!P13/RES_summary!P$21)</f>
        <v>88.713199938465252</v>
      </c>
      <c r="Q13" s="74">
        <f>IF(RES_hh_fech_in!Q13=0,0,RES_hh_fech_in!Q13/RES_summary!Q$21)</f>
        <v>110.37811092575669</v>
      </c>
      <c r="R13" s="74">
        <f>IF(RES_hh_fech_in!R13=0,0,RES_hh_fech_in!R13/RES_summary!R$21)</f>
        <v>0</v>
      </c>
      <c r="S13" s="74">
        <f>IF(RES_hh_fech_in!S13=0,0,RES_hh_fech_in!S13/RES_summary!S$21)</f>
        <v>0</v>
      </c>
      <c r="T13" s="74">
        <f>IF(RES_hh_fech_in!T13=0,0,RES_hh_fech_in!T13/RES_summary!T$21)</f>
        <v>58.939956367374137</v>
      </c>
      <c r="U13" s="74">
        <f>IF(RES_hh_fech_in!U13=0,0,RES_hh_fech_in!U13/RES_summary!U$21)</f>
        <v>40.909258764365703</v>
      </c>
      <c r="V13" s="74">
        <f>IF(RES_hh_fech_in!V13=0,0,RES_hh_fech_in!V13/RES_summary!V$21)</f>
        <v>64.224616405173364</v>
      </c>
      <c r="W13" s="74">
        <f>IF(RES_hh_fech_in!W13=0,0,RES_hh_fech_in!W13/RES_summary!W$21)</f>
        <v>46.396342372979177</v>
      </c>
      <c r="X13" s="74">
        <f>IF(RES_hh_fech_in!X13=0,0,RES_hh_fech_in!X13/RES_summary!X$21)</f>
        <v>41.409635374327799</v>
      </c>
      <c r="Y13" s="74">
        <f>IF(RES_hh_fech_in!Y13=0,0,RES_hh_fech_in!Y13/RES_summary!Y$21)</f>
        <v>32.655489232006403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2.5288966815708118</v>
      </c>
      <c r="D14" s="76">
        <f>IF(RES_hh_fech_in!D14=0,0,RES_hh_fech_in!D14/RES_summary!D$21)</f>
        <v>2.3368982227870965</v>
      </c>
      <c r="E14" s="76">
        <f>IF(RES_hh_fech_in!E14=0,0,RES_hh_fech_in!E14/RES_summary!E$21)</f>
        <v>2.2976754981729419</v>
      </c>
      <c r="F14" s="76">
        <f>IF(RES_hh_fech_in!F14=0,0,RES_hh_fech_in!F14/RES_summary!F$21)</f>
        <v>2.444707518918213</v>
      </c>
      <c r="G14" s="76">
        <f>IF(RES_hh_fech_in!G14=0,0,RES_hh_fech_in!G14/RES_summary!G$21)</f>
        <v>2.3030521020183845</v>
      </c>
      <c r="H14" s="76">
        <f>IF(RES_hh_fech_in!H14=0,0,RES_hh_fech_in!H14/RES_summary!H$21)</f>
        <v>2.1034900951777211</v>
      </c>
      <c r="I14" s="76">
        <f>IF(RES_hh_fech_in!I14=0,0,RES_hh_fech_in!I14/RES_summary!I$21)</f>
        <v>1.9975538687683756</v>
      </c>
      <c r="J14" s="76">
        <f>IF(RES_hh_fech_in!J14=0,0,RES_hh_fech_in!J14/RES_summary!J$21)</f>
        <v>1.9806464038553002</v>
      </c>
      <c r="K14" s="76">
        <f>IF(RES_hh_fech_in!K14=0,0,RES_hh_fech_in!K14/RES_summary!K$21)</f>
        <v>1.8355176837774643</v>
      </c>
      <c r="L14" s="76">
        <f>IF(RES_hh_fech_in!L14=0,0,RES_hh_fech_in!L14/RES_summary!L$21)</f>
        <v>1.8535550546590975</v>
      </c>
      <c r="M14" s="76">
        <f>IF(RES_hh_fech_in!M14=0,0,RES_hh_fech_in!M14/RES_summary!M$21)</f>
        <v>1.6295091206351007</v>
      </c>
      <c r="N14" s="76">
        <f>IF(RES_hh_fech_in!N14=0,0,RES_hh_fech_in!N14/RES_summary!N$21)</f>
        <v>1.5195472178718203</v>
      </c>
      <c r="O14" s="76">
        <f>IF(RES_hh_fech_in!O14=0,0,RES_hh_fech_in!O14/RES_summary!O$21)</f>
        <v>1.4687365566537425</v>
      </c>
      <c r="P14" s="76">
        <f>IF(RES_hh_fech_in!P14=0,0,RES_hh_fech_in!P14/RES_summary!P$21)</f>
        <v>1.2690100481290065</v>
      </c>
      <c r="Q14" s="76">
        <f>IF(RES_hh_fech_in!Q14=0,0,RES_hh_fech_in!Q14/RES_summary!Q$21)</f>
        <v>1.3650835979936589</v>
      </c>
      <c r="R14" s="76">
        <f>IF(RES_hh_fech_in!R14=0,0,RES_hh_fech_in!R14/RES_summary!R$21)</f>
        <v>1.3412766125558448</v>
      </c>
      <c r="S14" s="76">
        <f>IF(RES_hh_fech_in!S14=0,0,RES_hh_fech_in!S14/RES_summary!S$21)</f>
        <v>1.3814842193829455</v>
      </c>
      <c r="T14" s="76">
        <f>IF(RES_hh_fech_in!T14=0,0,RES_hh_fech_in!T14/RES_summary!T$21)</f>
        <v>1.1705866051996712</v>
      </c>
      <c r="U14" s="76">
        <f>IF(RES_hh_fech_in!U14=0,0,RES_hh_fech_in!U14/RES_summary!U$21)</f>
        <v>1.0471388838907723</v>
      </c>
      <c r="V14" s="76">
        <f>IF(RES_hh_fech_in!V14=0,0,RES_hh_fech_in!V14/RES_summary!V$21)</f>
        <v>1.0430401107604685</v>
      </c>
      <c r="W14" s="76">
        <f>IF(RES_hh_fech_in!W14=0,0,RES_hh_fech_in!W14/RES_summary!W$21)</f>
        <v>0.81354783801935004</v>
      </c>
      <c r="X14" s="76">
        <f>IF(RES_hh_fech_in!X14=0,0,RES_hh_fech_in!X14/RES_summary!X$21)</f>
        <v>0.62504289026742177</v>
      </c>
      <c r="Y14" s="76">
        <f>IF(RES_hh_fech_in!Y14=0,0,RES_hh_fech_in!Y14/RES_summary!Y$21)</f>
        <v>0.52165885402298018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0.17527197243164538</v>
      </c>
      <c r="D15" s="69">
        <f>IF(RES_hh_fech_in!D15=0,0,RES_hh_fech_in!D15/RES_summary!D$21)</f>
        <v>1.1528462104408476E-2</v>
      </c>
      <c r="E15" s="69">
        <f>IF(RES_hh_fech_in!E15=0,0,RES_hh_fech_in!E15/RES_summary!E$21)</f>
        <v>1.3257061569723334</v>
      </c>
      <c r="F15" s="69">
        <f>IF(RES_hh_fech_in!F15=0,0,RES_hh_fech_in!F15/RES_summary!F$21)</f>
        <v>9.202503428714065E-3</v>
      </c>
      <c r="G15" s="69">
        <f>IF(RES_hh_fech_in!G15=0,0,RES_hh_fech_in!G15/RES_summary!G$21)</f>
        <v>7.0581187355954839E-2</v>
      </c>
      <c r="H15" s="69">
        <f>IF(RES_hh_fech_in!H15=0,0,RES_hh_fech_in!H15/RES_summary!H$21)</f>
        <v>0.99605953312120454</v>
      </c>
      <c r="I15" s="69">
        <f>IF(RES_hh_fech_in!I15=0,0,RES_hh_fech_in!I15/RES_summary!I$21)</f>
        <v>0.32448964491144205</v>
      </c>
      <c r="J15" s="69">
        <f>IF(RES_hh_fech_in!J15=0,0,RES_hh_fech_in!J15/RES_summary!J$21)</f>
        <v>0.23666481663385056</v>
      </c>
      <c r="K15" s="69">
        <f>IF(RES_hh_fech_in!K15=0,0,RES_hh_fech_in!K15/RES_summary!K$21)</f>
        <v>0.36772426191583685</v>
      </c>
      <c r="L15" s="69">
        <f>IF(RES_hh_fech_in!L15=0,0,RES_hh_fech_in!L15/RES_summary!L$21)</f>
        <v>1.3562068368342077</v>
      </c>
      <c r="M15" s="69">
        <f>IF(RES_hh_fech_in!M15=0,0,RES_hh_fech_in!M15/RES_summary!M$21)</f>
        <v>1.0789108996671808</v>
      </c>
      <c r="N15" s="69">
        <f>IF(RES_hh_fech_in!N15=0,0,RES_hh_fech_in!N15/RES_summary!N$21)</f>
        <v>0.51935779632443013</v>
      </c>
      <c r="O15" s="69">
        <f>IF(RES_hh_fech_in!O15=0,0,RES_hh_fech_in!O15/RES_summary!O$21)</f>
        <v>0.52216279944483124</v>
      </c>
      <c r="P15" s="69">
        <f>IF(RES_hh_fech_in!P15=0,0,RES_hh_fech_in!P15/RES_summary!P$21)</f>
        <v>0.31965002483514504</v>
      </c>
      <c r="Q15" s="69">
        <f>IF(RES_hh_fech_in!Q15=0,0,RES_hh_fech_in!Q15/RES_summary!Q$21)</f>
        <v>0.61280886865424111</v>
      </c>
      <c r="R15" s="69">
        <f>IF(RES_hh_fech_in!R15=0,0,RES_hh_fech_in!R15/RES_summary!R$21)</f>
        <v>0.33760882902731182</v>
      </c>
      <c r="S15" s="69">
        <f>IF(RES_hh_fech_in!S15=0,0,RES_hh_fech_in!S15/RES_summary!S$21)</f>
        <v>0.24128428312894304</v>
      </c>
      <c r="T15" s="69">
        <f>IF(RES_hh_fech_in!T15=0,0,RES_hh_fech_in!T15/RES_summary!T$21)</f>
        <v>0.53733378394329201</v>
      </c>
      <c r="U15" s="69">
        <f>IF(RES_hh_fech_in!U15=0,0,RES_hh_fech_in!U15/RES_summary!U$21)</f>
        <v>0.38788078570405932</v>
      </c>
      <c r="V15" s="69">
        <f>IF(RES_hh_fech_in!V15=0,0,RES_hh_fech_in!V15/RES_summary!V$21)</f>
        <v>0.76021361183380498</v>
      </c>
      <c r="W15" s="69">
        <f>IF(RES_hh_fech_in!W15=0,0,RES_hh_fech_in!W15/RES_summary!W$21)</f>
        <v>0.57801547748812965</v>
      </c>
      <c r="X15" s="69">
        <f>IF(RES_hh_fech_in!X15=0,0,RES_hh_fech_in!X15/RES_summary!X$21)</f>
        <v>0.58985926949727518</v>
      </c>
      <c r="Y15" s="69">
        <f>IF(RES_hh_fech_in!Y15=0,0,RES_hh_fech_in!Y15/RES_summary!Y$21)</f>
        <v>0.73464293604905273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0.17527197243164538</v>
      </c>
      <c r="D16" s="72">
        <f>IF(RES_hh_fech_in!D16=0,0,RES_hh_fech_in!D16/RES_summary!D$21)</f>
        <v>1.1528462104408476E-2</v>
      </c>
      <c r="E16" s="72">
        <f>IF(RES_hh_fech_in!E16=0,0,RES_hh_fech_in!E16/RES_summary!E$21)</f>
        <v>1.3257061569723334</v>
      </c>
      <c r="F16" s="72">
        <f>IF(RES_hh_fech_in!F16=0,0,RES_hh_fech_in!F16/RES_summary!F$21)</f>
        <v>9.202503428714065E-3</v>
      </c>
      <c r="G16" s="72">
        <f>IF(RES_hh_fech_in!G16=0,0,RES_hh_fech_in!G16/RES_summary!G$21)</f>
        <v>7.0581187355954839E-2</v>
      </c>
      <c r="H16" s="72">
        <f>IF(RES_hh_fech_in!H16=0,0,RES_hh_fech_in!H16/RES_summary!H$21)</f>
        <v>0.99605953312120454</v>
      </c>
      <c r="I16" s="72">
        <f>IF(RES_hh_fech_in!I16=0,0,RES_hh_fech_in!I16/RES_summary!I$21)</f>
        <v>0.32448964491144205</v>
      </c>
      <c r="J16" s="72">
        <f>IF(RES_hh_fech_in!J16=0,0,RES_hh_fech_in!J16/RES_summary!J$21)</f>
        <v>0.23666481663385056</v>
      </c>
      <c r="K16" s="72">
        <f>IF(RES_hh_fech_in!K16=0,0,RES_hh_fech_in!K16/RES_summary!K$21)</f>
        <v>0.36772426191583685</v>
      </c>
      <c r="L16" s="72">
        <f>IF(RES_hh_fech_in!L16=0,0,RES_hh_fech_in!L16/RES_summary!L$21)</f>
        <v>1.3562068368342077</v>
      </c>
      <c r="M16" s="72">
        <f>IF(RES_hh_fech_in!M16=0,0,RES_hh_fech_in!M16/RES_summary!M$21)</f>
        <v>1.0789108996671808</v>
      </c>
      <c r="N16" s="72">
        <f>IF(RES_hh_fech_in!N16=0,0,RES_hh_fech_in!N16/RES_summary!N$21)</f>
        <v>0.51935779632443013</v>
      </c>
      <c r="O16" s="72">
        <f>IF(RES_hh_fech_in!O16=0,0,RES_hh_fech_in!O16/RES_summary!O$21)</f>
        <v>0.52216279944483124</v>
      </c>
      <c r="P16" s="72">
        <f>IF(RES_hh_fech_in!P16=0,0,RES_hh_fech_in!P16/RES_summary!P$21)</f>
        <v>0.31965002483514504</v>
      </c>
      <c r="Q16" s="72">
        <f>IF(RES_hh_fech_in!Q16=0,0,RES_hh_fech_in!Q16/RES_summary!Q$21)</f>
        <v>0.61280886865424111</v>
      </c>
      <c r="R16" s="72">
        <f>IF(RES_hh_fech_in!R16=0,0,RES_hh_fech_in!R16/RES_summary!R$21)</f>
        <v>0.33760882902731182</v>
      </c>
      <c r="S16" s="72">
        <f>IF(RES_hh_fech_in!S16=0,0,RES_hh_fech_in!S16/RES_summary!S$21)</f>
        <v>0.24128428312894304</v>
      </c>
      <c r="T16" s="72">
        <f>IF(RES_hh_fech_in!T16=0,0,RES_hh_fech_in!T16/RES_summary!T$21)</f>
        <v>0.53733378394329201</v>
      </c>
      <c r="U16" s="72">
        <f>IF(RES_hh_fech_in!U16=0,0,RES_hh_fech_in!U16/RES_summary!U$21)</f>
        <v>0.38788078570405932</v>
      </c>
      <c r="V16" s="72">
        <f>IF(RES_hh_fech_in!V16=0,0,RES_hh_fech_in!V16/RES_summary!V$21)</f>
        <v>0.76021361183380498</v>
      </c>
      <c r="W16" s="72">
        <f>IF(RES_hh_fech_in!W16=0,0,RES_hh_fech_in!W16/RES_summary!W$21)</f>
        <v>0.57801547748812965</v>
      </c>
      <c r="X16" s="72">
        <f>IF(RES_hh_fech_in!X16=0,0,RES_hh_fech_in!X16/RES_summary!X$21)</f>
        <v>0.58985926949727518</v>
      </c>
      <c r="Y16" s="72">
        <f>IF(RES_hh_fech_in!Y16=0,0,RES_hh_fech_in!Y16/RES_summary!Y$21)</f>
        <v>0.73464293604905273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13.529055113834037</v>
      </c>
      <c r="D17" s="69">
        <f>IF(RES_hh_fech_in!D17=0,0,RES_hh_fech_in!D17/RES_summary!D$21)</f>
        <v>13.746794577061848</v>
      </c>
      <c r="E17" s="69">
        <f>IF(RES_hh_fech_in!E17=0,0,RES_hh_fech_in!E17/RES_summary!E$21)</f>
        <v>13.466748319391684</v>
      </c>
      <c r="F17" s="69">
        <f>IF(RES_hh_fech_in!F17=0,0,RES_hh_fech_in!F17/RES_summary!F$21)</f>
        <v>13.147426260648214</v>
      </c>
      <c r="G17" s="69">
        <f>IF(RES_hh_fech_in!G17=0,0,RES_hh_fech_in!G17/RES_summary!G$21)</f>
        <v>12.586613326660807</v>
      </c>
      <c r="H17" s="69">
        <f>IF(RES_hh_fech_in!H17=0,0,RES_hh_fech_in!H17/RES_summary!H$21)</f>
        <v>11.972173251802712</v>
      </c>
      <c r="I17" s="69">
        <f>IF(RES_hh_fech_in!I17=0,0,RES_hh_fech_in!I17/RES_summary!I$21)</f>
        <v>12.000859312857925</v>
      </c>
      <c r="J17" s="69">
        <f>IF(RES_hh_fech_in!J17=0,0,RES_hh_fech_in!J17/RES_summary!J$21)</f>
        <v>11.756023119093811</v>
      </c>
      <c r="K17" s="69">
        <f>IF(RES_hh_fech_in!K17=0,0,RES_hh_fech_in!K17/RES_summary!K$21)</f>
        <v>9.700005199399758</v>
      </c>
      <c r="L17" s="69">
        <f>IF(RES_hh_fech_in!L17=0,0,RES_hh_fech_in!L17/RES_summary!L$21)</f>
        <v>10.719200655329656</v>
      </c>
      <c r="M17" s="69">
        <f>IF(RES_hh_fech_in!M17=0,0,RES_hh_fech_in!M17/RES_summary!M$21)</f>
        <v>11.310516483430428</v>
      </c>
      <c r="N17" s="69">
        <f>IF(RES_hh_fech_in!N17=0,0,RES_hh_fech_in!N17/RES_summary!N$21)</f>
        <v>9.347328010764361</v>
      </c>
      <c r="O17" s="69">
        <f>IF(RES_hh_fech_in!O17=0,0,RES_hh_fech_in!O17/RES_summary!O$21)</f>
        <v>11.04535745194406</v>
      </c>
      <c r="P17" s="69">
        <f>IF(RES_hh_fech_in!P17=0,0,RES_hh_fech_in!P17/RES_summary!P$21)</f>
        <v>12.374949123431154</v>
      </c>
      <c r="Q17" s="69">
        <f>IF(RES_hh_fech_in!Q17=0,0,RES_hh_fech_in!Q17/RES_summary!Q$21)</f>
        <v>8.9624884014785238</v>
      </c>
      <c r="R17" s="69">
        <f>IF(RES_hh_fech_in!R17=0,0,RES_hh_fech_in!R17/RES_summary!R$21)</f>
        <v>8.5090425520022812</v>
      </c>
      <c r="S17" s="69">
        <f>IF(RES_hh_fech_in!S17=0,0,RES_hh_fech_in!S17/RES_summary!S$21)</f>
        <v>7.6072588338033285</v>
      </c>
      <c r="T17" s="69">
        <f>IF(RES_hh_fech_in!T17=0,0,RES_hh_fech_in!T17/RES_summary!T$21)</f>
        <v>8.1934119785191033</v>
      </c>
      <c r="U17" s="69">
        <f>IF(RES_hh_fech_in!U17=0,0,RES_hh_fech_in!U17/RES_summary!U$21)</f>
        <v>9.6061044988157658</v>
      </c>
      <c r="V17" s="69">
        <f>IF(RES_hh_fech_in!V17=0,0,RES_hh_fech_in!V17/RES_summary!V$21)</f>
        <v>7.392788183187359</v>
      </c>
      <c r="W17" s="69">
        <f>IF(RES_hh_fech_in!W17=0,0,RES_hh_fech_in!W17/RES_summary!W$21)</f>
        <v>7.8220732130955648</v>
      </c>
      <c r="X17" s="69">
        <f>IF(RES_hh_fech_in!X17=0,0,RES_hh_fech_in!X17/RES_summary!X$21)</f>
        <v>7.6487118828472429</v>
      </c>
      <c r="Y17" s="69">
        <f>IF(RES_hh_fech_in!Y17=0,0,RES_hh_fech_in!Y17/RES_summary!Y$21)</f>
        <v>6.7048586048886376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X18" s="72">
        <f>IF(RES_hh_fech_in!X18=0,0,RES_hh_fech_in!X18/RES_summary!X$21)</f>
        <v>0</v>
      </c>
      <c r="Y18" s="72">
        <f>IF(RES_hh_fech_in!Y18=0,0,RES_hh_fech_in!Y18/RES_summary!Y$21)</f>
        <v>0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14.897598783431944</v>
      </c>
      <c r="D19" s="72">
        <f>IF(RES_hh_fech_in!D19=0,0,RES_hh_fech_in!D19/RES_summary!D$21)</f>
        <v>9.8535514786568896</v>
      </c>
      <c r="E19" s="72">
        <f>IF(RES_hh_fech_in!E19=0,0,RES_hh_fech_in!E19/RES_summary!E$21)</f>
        <v>5.5574956301809166</v>
      </c>
      <c r="F19" s="72">
        <f>IF(RES_hh_fech_in!F19=0,0,RES_hh_fech_in!F19/RES_summary!F$21)</f>
        <v>11.014603612604065</v>
      </c>
      <c r="G19" s="72">
        <f>IF(RES_hh_fech_in!G19=0,0,RES_hh_fech_in!G19/RES_summary!G$21)</f>
        <v>16.684498268357718</v>
      </c>
      <c r="H19" s="72">
        <f>IF(RES_hh_fech_in!H19=0,0,RES_hh_fech_in!H19/RES_summary!H$21)</f>
        <v>17.134216551436321</v>
      </c>
      <c r="I19" s="72">
        <f>IF(RES_hh_fech_in!I19=0,0,RES_hh_fech_in!I19/RES_summary!I$21)</f>
        <v>6.3677615227635913</v>
      </c>
      <c r="J19" s="72">
        <f>IF(RES_hh_fech_in!J19=0,0,RES_hh_fech_in!J19/RES_summary!J$21)</f>
        <v>6.2154818281663582</v>
      </c>
      <c r="K19" s="72">
        <f>IF(RES_hh_fech_in!K19=0,0,RES_hh_fech_in!K19/RES_summary!K$21)</f>
        <v>14.056790780370958</v>
      </c>
      <c r="L19" s="72">
        <f>IF(RES_hh_fech_in!L19=0,0,RES_hh_fech_in!L19/RES_summary!L$21)</f>
        <v>15.421402032178868</v>
      </c>
      <c r="M19" s="72">
        <f>IF(RES_hh_fech_in!M19=0,0,RES_hh_fech_in!M19/RES_summary!M$21)</f>
        <v>8.012327226471367</v>
      </c>
      <c r="N19" s="72">
        <f>IF(RES_hh_fech_in!N19=0,0,RES_hh_fech_in!N19/RES_summary!N$21)</f>
        <v>0</v>
      </c>
      <c r="O19" s="72">
        <f>IF(RES_hh_fech_in!O19=0,0,RES_hh_fech_in!O19/RES_summary!O$21)</f>
        <v>0</v>
      </c>
      <c r="P19" s="72">
        <f>IF(RES_hh_fech_in!P19=0,0,RES_hh_fech_in!P19/RES_summary!P$21)</f>
        <v>0</v>
      </c>
      <c r="Q19" s="72">
        <f>IF(RES_hh_fech_in!Q19=0,0,RES_hh_fech_in!Q19/RES_summary!Q$21)</f>
        <v>0</v>
      </c>
      <c r="R19" s="72">
        <f>IF(RES_hh_fech_in!R19=0,0,RES_hh_fech_in!R19/RES_summary!R$21)</f>
        <v>0</v>
      </c>
      <c r="S19" s="72">
        <f>IF(RES_hh_fech_in!S19=0,0,RES_hh_fech_in!S19/RES_summary!S$21)</f>
        <v>0</v>
      </c>
      <c r="T19" s="72">
        <f>IF(RES_hh_fech_in!T19=0,0,RES_hh_fech_in!T19/RES_summary!T$21)</f>
        <v>0</v>
      </c>
      <c r="U19" s="72">
        <f>IF(RES_hh_fech_in!U19=0,0,RES_hh_fech_in!U19/RES_summary!U$21)</f>
        <v>0</v>
      </c>
      <c r="V19" s="72">
        <f>IF(RES_hh_fech_in!V19=0,0,RES_hh_fech_in!V19/RES_summary!V$21)</f>
        <v>0</v>
      </c>
      <c r="W19" s="72">
        <f>IF(RES_hh_fech_in!W19=0,0,RES_hh_fech_in!W19/RES_summary!W$21)</f>
        <v>0</v>
      </c>
      <c r="X19" s="72">
        <f>IF(RES_hh_fech_in!X19=0,0,RES_hh_fech_in!X19/RES_summary!X$21)</f>
        <v>0</v>
      </c>
      <c r="Y19" s="72">
        <f>IF(RES_hh_fech_in!Y19=0,0,RES_hh_fech_in!Y19/RES_summary!Y$21)</f>
        <v>0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15.483645064988266</v>
      </c>
      <c r="D20" s="72">
        <f>IF(RES_hh_fech_in!D20=0,0,RES_hh_fech_in!D20/RES_summary!D$21)</f>
        <v>15.365164912414535</v>
      </c>
      <c r="E20" s="72">
        <f>IF(RES_hh_fech_in!E20=0,0,RES_hh_fech_in!E20/RES_summary!E$21)</f>
        <v>15.082710630486607</v>
      </c>
      <c r="F20" s="72">
        <f>IF(RES_hh_fech_in!F20=0,0,RES_hh_fech_in!F20/RES_summary!F$21)</f>
        <v>14.605192026315784</v>
      </c>
      <c r="G20" s="72">
        <f>IF(RES_hh_fech_in!G20=0,0,RES_hh_fech_in!G20/RES_summary!G$21)</f>
        <v>13.622944241079981</v>
      </c>
      <c r="H20" s="72">
        <f>IF(RES_hh_fech_in!H20=0,0,RES_hh_fech_in!H20/RES_summary!H$21)</f>
        <v>13.90036205575578</v>
      </c>
      <c r="I20" s="72">
        <f>IF(RES_hh_fech_in!I20=0,0,RES_hh_fech_in!I20/RES_summary!I$21)</f>
        <v>13.185837187429049</v>
      </c>
      <c r="J20" s="72">
        <f>IF(RES_hh_fech_in!J20=0,0,RES_hh_fech_in!J20/RES_summary!J$21)</f>
        <v>12.914998336428187</v>
      </c>
      <c r="K20" s="72">
        <f>IF(RES_hh_fech_in!K20=0,0,RES_hh_fech_in!K20/RES_summary!K$21)</f>
        <v>12.201997749100979</v>
      </c>
      <c r="L20" s="72">
        <f>IF(RES_hh_fech_in!L20=0,0,RES_hh_fech_in!L20/RES_summary!L$21)</f>
        <v>11.932355651891742</v>
      </c>
      <c r="M20" s="72">
        <f>IF(RES_hh_fech_in!M20=0,0,RES_hh_fech_in!M20/RES_summary!M$21)</f>
        <v>12.373575743718611</v>
      </c>
      <c r="N20" s="72">
        <f>IF(RES_hh_fech_in!N20=0,0,RES_hh_fech_in!N20/RES_summary!N$21)</f>
        <v>12.296475548344741</v>
      </c>
      <c r="O20" s="72">
        <f>IF(RES_hh_fech_in!O20=0,0,RES_hh_fech_in!O20/RES_summary!O$21)</f>
        <v>12.122644544773577</v>
      </c>
      <c r="P20" s="72">
        <f>IF(RES_hh_fech_in!P20=0,0,RES_hh_fech_in!P20/RES_summary!P$21)</f>
        <v>11.282601536429558</v>
      </c>
      <c r="Q20" s="72">
        <f>IF(RES_hh_fech_in!Q20=0,0,RES_hh_fech_in!Q20/RES_summary!Q$21)</f>
        <v>10.717663830379919</v>
      </c>
      <c r="R20" s="72">
        <f>IF(RES_hh_fech_in!R20=0,0,RES_hh_fech_in!R20/RES_summary!R$21)</f>
        <v>10.309863686307702</v>
      </c>
      <c r="S20" s="72">
        <f>IF(RES_hh_fech_in!S20=0,0,RES_hh_fech_in!S20/RES_summary!S$21)</f>
        <v>7.7464886707237079</v>
      </c>
      <c r="T20" s="72">
        <f>IF(RES_hh_fech_in!T20=0,0,RES_hh_fech_in!T20/RES_summary!T$21)</f>
        <v>9.3187270217587059</v>
      </c>
      <c r="U20" s="72">
        <f>IF(RES_hh_fech_in!U20=0,0,RES_hh_fech_in!U20/RES_summary!U$21)</f>
        <v>9.9965240773136284</v>
      </c>
      <c r="V20" s="72">
        <f>IF(RES_hh_fech_in!V20=0,0,RES_hh_fech_in!V20/RES_summary!V$21)</f>
        <v>7.6019666001364099</v>
      </c>
      <c r="W20" s="72">
        <f>IF(RES_hh_fech_in!W20=0,0,RES_hh_fech_in!W20/RES_summary!W$21)</f>
        <v>8.5883508324248101</v>
      </c>
      <c r="X20" s="72">
        <f>IF(RES_hh_fech_in!X20=0,0,RES_hh_fech_in!X20/RES_summary!X$21)</f>
        <v>8.2149547716007216</v>
      </c>
      <c r="Y20" s="72">
        <f>IF(RES_hh_fech_in!Y20=0,0,RES_hh_fech_in!Y20/RES_summary!Y$21)</f>
        <v>6.9791835276510961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13.738969298153798</v>
      </c>
      <c r="D21" s="72">
        <f>IF(RES_hh_fech_in!D21=0,0,RES_hh_fech_in!D21/RES_summary!D$21)</f>
        <v>13.841614093644067</v>
      </c>
      <c r="E21" s="72">
        <f>IF(RES_hh_fech_in!E21=0,0,RES_hh_fech_in!E21/RES_summary!E$21)</f>
        <v>13.540648974133058</v>
      </c>
      <c r="F21" s="72">
        <f>IF(RES_hh_fech_in!F21=0,0,RES_hh_fech_in!F21/RES_summary!F$21)</f>
        <v>13.068931602379955</v>
      </c>
      <c r="G21" s="72">
        <f>IF(RES_hh_fech_in!G21=0,0,RES_hh_fech_in!G21/RES_summary!G$21)</f>
        <v>12.482491875020166</v>
      </c>
      <c r="H21" s="72">
        <f>IF(RES_hh_fech_in!H21=0,0,RES_hh_fech_in!H21/RES_summary!H$21)</f>
        <v>11.326436052016023</v>
      </c>
      <c r="I21" s="72">
        <f>IF(RES_hh_fech_in!I21=0,0,RES_hh_fech_in!I21/RES_summary!I$21)</f>
        <v>10.76289998245851</v>
      </c>
      <c r="J21" s="72">
        <f>IF(RES_hh_fech_in!J21=0,0,RES_hh_fech_in!J21/RES_summary!J$21)</f>
        <v>10.720624949535944</v>
      </c>
      <c r="K21" s="72">
        <f>IF(RES_hh_fech_in!K21=0,0,RES_hh_fech_in!K21/RES_summary!K$21)</f>
        <v>8.320438842196749</v>
      </c>
      <c r="L21" s="72">
        <f>IF(RES_hh_fech_in!L21=0,0,RES_hh_fech_in!L21/RES_summary!L$21)</f>
        <v>9.5825970168219445</v>
      </c>
      <c r="M21" s="72">
        <f>IF(RES_hh_fech_in!M21=0,0,RES_hh_fech_in!M21/RES_summary!M$21)</f>
        <v>11.483548806539805</v>
      </c>
      <c r="N21" s="72">
        <f>IF(RES_hh_fech_in!N21=0,0,RES_hh_fech_in!N21/RES_summary!N$21)</f>
        <v>8.1509516754504929</v>
      </c>
      <c r="O21" s="72">
        <f>IF(RES_hh_fech_in!O21=0,0,RES_hh_fech_in!O21/RES_summary!O$21)</f>
        <v>10.752386394164265</v>
      </c>
      <c r="P21" s="72">
        <f>IF(RES_hh_fech_in!P21=0,0,RES_hh_fech_in!P21/RES_summary!P$21)</f>
        <v>11.766894597780194</v>
      </c>
      <c r="Q21" s="72">
        <f>IF(RES_hh_fech_in!Q21=0,0,RES_hh_fech_in!Q21/RES_summary!Q$21)</f>
        <v>6.6843047747062041</v>
      </c>
      <c r="R21" s="72">
        <f>IF(RES_hh_fech_in!R21=0,0,RES_hh_fech_in!R21/RES_summary!R$21)</f>
        <v>7.4113481848541714</v>
      </c>
      <c r="S21" s="72">
        <f>IF(RES_hh_fech_in!S21=0,0,RES_hh_fech_in!S21/RES_summary!S$21)</f>
        <v>7.0379829903366149</v>
      </c>
      <c r="T21" s="72">
        <f>IF(RES_hh_fech_in!T21=0,0,RES_hh_fech_in!T21/RES_summary!T$21)</f>
        <v>7.276318952478146</v>
      </c>
      <c r="U21" s="72">
        <f>IF(RES_hh_fech_in!U21=0,0,RES_hh_fech_in!U21/RES_summary!U$21)</f>
        <v>8.8247139365599256</v>
      </c>
      <c r="V21" s="72">
        <f>IF(RES_hh_fech_in!V21=0,0,RES_hh_fech_in!V21/RES_summary!V$21)</f>
        <v>6.3038762983738605</v>
      </c>
      <c r="W21" s="72">
        <f>IF(RES_hh_fech_in!W21=0,0,RES_hh_fech_in!W21/RES_summary!W$21)</f>
        <v>5.951539347471213</v>
      </c>
      <c r="X21" s="72">
        <f>IF(RES_hh_fech_in!X21=0,0,RES_hh_fech_in!X21/RES_summary!X$21)</f>
        <v>7.0651860162395419</v>
      </c>
      <c r="Y21" s="72">
        <f>IF(RES_hh_fech_in!Y21=0,0,RES_hh_fech_in!Y21/RES_summary!Y$21)</f>
        <v>6.4339774879456311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14.005303660391247</v>
      </c>
      <c r="D22" s="72">
        <f>IF(RES_hh_fech_in!D22=0,0,RES_hh_fech_in!D22/RES_summary!D$21)</f>
        <v>13.680434576087052</v>
      </c>
      <c r="E22" s="72">
        <f>IF(RES_hh_fech_in!E22=0,0,RES_hh_fech_in!E22/RES_summary!E$21)</f>
        <v>13.201442586958814</v>
      </c>
      <c r="F22" s="72">
        <f>IF(RES_hh_fech_in!F22=0,0,RES_hh_fech_in!F22/RES_summary!F$21)</f>
        <v>12.651828339937785</v>
      </c>
      <c r="G22" s="72">
        <f>IF(RES_hh_fech_in!G22=0,0,RES_hh_fech_in!G22/RES_summary!G$21)</f>
        <v>11.733380740251768</v>
      </c>
      <c r="H22" s="72">
        <f>IF(RES_hh_fech_in!H22=0,0,RES_hh_fech_in!H22/RES_summary!H$21)</f>
        <v>11.64751280420375</v>
      </c>
      <c r="I22" s="72">
        <f>IF(RES_hh_fech_in!I22=0,0,RES_hh_fech_in!I22/RES_summary!I$21)</f>
        <v>10.130459215218409</v>
      </c>
      <c r="J22" s="72">
        <f>IF(RES_hh_fech_in!J22=0,0,RES_hh_fech_in!J22/RES_summary!J$21)</f>
        <v>10.067837779363881</v>
      </c>
      <c r="K22" s="72">
        <f>IF(RES_hh_fech_in!K22=0,0,RES_hh_fech_in!K22/RES_summary!K$21)</f>
        <v>9.7088398075742397</v>
      </c>
      <c r="L22" s="72">
        <f>IF(RES_hh_fech_in!L22=0,0,RES_hh_fech_in!L22/RES_summary!L$21)</f>
        <v>10.613707395136476</v>
      </c>
      <c r="M22" s="72">
        <f>IF(RES_hh_fech_in!M22=0,0,RES_hh_fech_in!M22/RES_summary!M$21)</f>
        <v>11.242041479999228</v>
      </c>
      <c r="N22" s="72">
        <f>IF(RES_hh_fech_in!N22=0,0,RES_hh_fech_in!N22/RES_summary!N$21)</f>
        <v>8.2724760780410929</v>
      </c>
      <c r="O22" s="72">
        <f>IF(RES_hh_fech_in!O22=0,0,RES_hh_fech_in!O22/RES_summary!O$21)</f>
        <v>6.8787231057742382</v>
      </c>
      <c r="P22" s="72">
        <f>IF(RES_hh_fech_in!P22=0,0,RES_hh_fech_in!P22/RES_summary!P$21)</f>
        <v>12.372607766102627</v>
      </c>
      <c r="Q22" s="72">
        <f>IF(RES_hh_fech_in!Q22=0,0,RES_hh_fech_in!Q22/RES_summary!Q$21)</f>
        <v>10.585531268996052</v>
      </c>
      <c r="R22" s="72">
        <f>IF(RES_hh_fech_in!R22=0,0,RES_hh_fech_in!R22/RES_summary!R$21)</f>
        <v>7.5214928349503953</v>
      </c>
      <c r="S22" s="72">
        <f>IF(RES_hh_fech_in!S22=0,0,RES_hh_fech_in!S22/RES_summary!S$21)</f>
        <v>7.5286138038359045</v>
      </c>
      <c r="T22" s="72">
        <f>IF(RES_hh_fech_in!T22=0,0,RES_hh_fech_in!T22/RES_summary!T$21)</f>
        <v>9.616930496323949</v>
      </c>
      <c r="U22" s="72">
        <f>IF(RES_hh_fech_in!U22=0,0,RES_hh_fech_in!U22/RES_summary!U$21)</f>
        <v>0</v>
      </c>
      <c r="V22" s="72">
        <f>IF(RES_hh_fech_in!V22=0,0,RES_hh_fech_in!V22/RES_summary!V$21)</f>
        <v>7.7238637286658935</v>
      </c>
      <c r="W22" s="72">
        <f>IF(RES_hh_fech_in!W22=0,0,RES_hh_fech_in!W22/RES_summary!W$21)</f>
        <v>7.6946210664936112</v>
      </c>
      <c r="X22" s="72">
        <f>IF(RES_hh_fech_in!X22=0,0,RES_hh_fech_in!X22/RES_summary!X$21)</f>
        <v>6.7370737070819819</v>
      </c>
      <c r="Y22" s="72">
        <f>IF(RES_hh_fech_in!Y22=0,0,RES_hh_fech_in!Y22/RES_summary!Y$21)</f>
        <v>6.8227217857523597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X23" s="72">
        <f>IF(RES_hh_fech_in!X23=0,0,RES_hh_fech_in!X23/RES_summary!X$21)</f>
        <v>0</v>
      </c>
      <c r="Y23" s="72">
        <f>IF(RES_hh_fech_in!Y23=0,0,RES_hh_fech_in!Y23/RES_summary!Y$21)</f>
        <v>0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0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0</v>
      </c>
      <c r="G24" s="72">
        <f>IF(RES_hh_fech_in!G24=0,0,RES_hh_fech_in!G24/RES_summary!G$21)</f>
        <v>0</v>
      </c>
      <c r="H24" s="72">
        <f>IF(RES_hh_fech_in!H24=0,0,RES_hh_fech_in!H24/RES_summary!H$21)</f>
        <v>0</v>
      </c>
      <c r="I24" s="72">
        <f>IF(RES_hh_fech_in!I24=0,0,RES_hh_fech_in!I24/RES_summary!I$21)</f>
        <v>0</v>
      </c>
      <c r="J24" s="72">
        <f>IF(RES_hh_fech_in!J24=0,0,RES_hh_fech_in!J24/RES_summary!J$21)</f>
        <v>0</v>
      </c>
      <c r="K24" s="72">
        <f>IF(RES_hh_fech_in!K24=0,0,RES_hh_fech_in!K24/RES_summary!K$21)</f>
        <v>0</v>
      </c>
      <c r="L24" s="72">
        <f>IF(RES_hh_fech_in!L24=0,0,RES_hh_fech_in!L24/RES_summary!L$21)</f>
        <v>0</v>
      </c>
      <c r="M24" s="72">
        <f>IF(RES_hh_fech_in!M24=0,0,RES_hh_fech_in!M24/RES_summary!M$21)</f>
        <v>0</v>
      </c>
      <c r="N24" s="72">
        <f>IF(RES_hh_fech_in!N24=0,0,RES_hh_fech_in!N24/RES_summary!N$21)</f>
        <v>0</v>
      </c>
      <c r="O24" s="72">
        <f>IF(RES_hh_fech_in!O24=0,0,RES_hh_fech_in!O24/RES_summary!O$21)</f>
        <v>0</v>
      </c>
      <c r="P24" s="72">
        <f>IF(RES_hh_fech_in!P24=0,0,RES_hh_fech_in!P24/RES_summary!P$21)</f>
        <v>0</v>
      </c>
      <c r="Q24" s="72">
        <f>IF(RES_hh_fech_in!Q24=0,0,RES_hh_fech_in!Q24/RES_summary!Q$21)</f>
        <v>0</v>
      </c>
      <c r="R24" s="72">
        <f>IF(RES_hh_fech_in!R24=0,0,RES_hh_fech_in!R24/RES_summary!R$21)</f>
        <v>0</v>
      </c>
      <c r="S24" s="72">
        <f>IF(RES_hh_fech_in!S24=0,0,RES_hh_fech_in!S24/RES_summary!S$21)</f>
        <v>0</v>
      </c>
      <c r="T24" s="72">
        <f>IF(RES_hh_fech_in!T24=0,0,RES_hh_fech_in!T24/RES_summary!T$21)</f>
        <v>0</v>
      </c>
      <c r="U24" s="72">
        <f>IF(RES_hh_fech_in!U24=0,0,RES_hh_fech_in!U24/RES_summary!U$21)</f>
        <v>0</v>
      </c>
      <c r="V24" s="72">
        <f>IF(RES_hh_fech_in!V24=0,0,RES_hh_fech_in!V24/RES_summary!V$21)</f>
        <v>0</v>
      </c>
      <c r="W24" s="72">
        <f>IF(RES_hh_fech_in!W24=0,0,RES_hh_fech_in!W24/RES_summary!W$21)</f>
        <v>0</v>
      </c>
      <c r="X24" s="72">
        <f>IF(RES_hh_fech_in!X24=0,0,RES_hh_fech_in!X24/RES_summary!X$21)</f>
        <v>0</v>
      </c>
      <c r="Y24" s="72">
        <f>IF(RES_hh_fech_in!Y24=0,0,RES_hh_fech_in!Y24/RES_summary!Y$21)</f>
        <v>0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12.022676168179171</v>
      </c>
      <c r="D25" s="74">
        <f>IF(RES_hh_fech_in!D25=0,0,RES_hh_fech_in!D25/RES_summary!D$21)</f>
        <v>11.30489767552308</v>
      </c>
      <c r="E25" s="74">
        <f>IF(RES_hh_fech_in!E25=0,0,RES_hh_fech_in!E25/RES_summary!E$21)</f>
        <v>11.198119027438038</v>
      </c>
      <c r="F25" s="74">
        <f>IF(RES_hh_fech_in!F25=0,0,RES_hh_fech_in!F25/RES_summary!F$21)</f>
        <v>11.457086394057542</v>
      </c>
      <c r="G25" s="74">
        <f>IF(RES_hh_fech_in!G25=0,0,RES_hh_fech_in!G25/RES_summary!G$21)</f>
        <v>10.678064677820821</v>
      </c>
      <c r="H25" s="74">
        <f>IF(RES_hh_fech_in!H25=0,0,RES_hh_fech_in!H25/RES_summary!H$21)</f>
        <v>10.171597240789655</v>
      </c>
      <c r="I25" s="74">
        <f>IF(RES_hh_fech_in!I25=0,0,RES_hh_fech_in!I25/RES_summary!I$21)</f>
        <v>5.2011774705580978</v>
      </c>
      <c r="J25" s="74">
        <f>IF(RES_hh_fech_in!J25=0,0,RES_hh_fech_in!J25/RES_summary!J$21)</f>
        <v>4.914989105460835</v>
      </c>
      <c r="K25" s="74">
        <f>IF(RES_hh_fech_in!K25=0,0,RES_hh_fech_in!K25/RES_summary!K$21)</f>
        <v>4.2667242327037878</v>
      </c>
      <c r="L25" s="74">
        <f>IF(RES_hh_fech_in!L25=0,0,RES_hh_fech_in!L25/RES_summary!L$21)</f>
        <v>7.0962277298296881</v>
      </c>
      <c r="M25" s="74">
        <f>IF(RES_hh_fech_in!M25=0,0,RES_hh_fech_in!M25/RES_summary!M$21)</f>
        <v>8.1246747464851143</v>
      </c>
      <c r="N25" s="74">
        <f>IF(RES_hh_fech_in!N25=0,0,RES_hh_fech_in!N25/RES_summary!N$21)</f>
        <v>5.8723746208258722</v>
      </c>
      <c r="O25" s="74">
        <f>IF(RES_hh_fech_in!O25=0,0,RES_hh_fech_in!O25/RES_summary!O$21)</f>
        <v>9.035619680739261</v>
      </c>
      <c r="P25" s="74">
        <f>IF(RES_hh_fech_in!P25=0,0,RES_hh_fech_in!P25/RES_summary!P$21)</f>
        <v>12.414364812798972</v>
      </c>
      <c r="Q25" s="74">
        <f>IF(RES_hh_fech_in!Q25=0,0,RES_hh_fech_in!Q25/RES_summary!Q$21)</f>
        <v>4.0671150470320718</v>
      </c>
      <c r="R25" s="74">
        <f>IF(RES_hh_fech_in!R25=0,0,RES_hh_fech_in!R25/RES_summary!R$21)</f>
        <v>3.5610465502253423</v>
      </c>
      <c r="S25" s="74">
        <f>IF(RES_hh_fech_in!S25=0,0,RES_hh_fech_in!S25/RES_summary!S$21)</f>
        <v>3.5937128811453607</v>
      </c>
      <c r="T25" s="74">
        <f>IF(RES_hh_fech_in!T25=0,0,RES_hh_fech_in!T25/RES_summary!T$21)</f>
        <v>5.1517080956893153</v>
      </c>
      <c r="U25" s="74">
        <f>IF(RES_hh_fech_in!U25=0,0,RES_hh_fech_in!U25/RES_summary!U$21)</f>
        <v>7.8024611450143704</v>
      </c>
      <c r="V25" s="74">
        <f>IF(RES_hh_fech_in!V25=0,0,RES_hh_fech_in!V25/RES_summary!V$21)</f>
        <v>4.2215889284815598</v>
      </c>
      <c r="W25" s="74">
        <f>IF(RES_hh_fech_in!W25=0,0,RES_hh_fech_in!W25/RES_summary!W$21)</f>
        <v>5.8571231525856895</v>
      </c>
      <c r="X25" s="74">
        <f>IF(RES_hh_fech_in!X25=0,0,RES_hh_fech_in!X25/RES_summary!X$21)</f>
        <v>4.6698510071840325</v>
      </c>
      <c r="Y25" s="74">
        <f>IF(RES_hh_fech_in!Y25=0,0,RES_hh_fech_in!Y25/RES_summary!Y$21)</f>
        <v>4.182638579067719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4.3193133998245177</v>
      </c>
      <c r="D26" s="77">
        <f>IF(RES_hh_fech_in!D26=0,0,RES_hh_fech_in!D26/RES_summary!D$21)</f>
        <v>4.3518806943538948</v>
      </c>
      <c r="E26" s="77">
        <f>IF(RES_hh_fech_in!E26=0,0,RES_hh_fech_in!E26/RES_summary!E$21)</f>
        <v>4.2947836878849399</v>
      </c>
      <c r="F26" s="77">
        <f>IF(RES_hh_fech_in!F26=0,0,RES_hh_fech_in!F26/RES_summary!F$21)</f>
        <v>4.2261954391000209</v>
      </c>
      <c r="G26" s="77">
        <f>IF(RES_hh_fech_in!G26=0,0,RES_hh_fech_in!G26/RES_summary!G$21)</f>
        <v>4.0637619928944169</v>
      </c>
      <c r="H26" s="77">
        <f>IF(RES_hh_fech_in!H26=0,0,RES_hh_fech_in!H26/RES_summary!H$21)</f>
        <v>3.9089460108866416</v>
      </c>
      <c r="I26" s="77">
        <f>IF(RES_hh_fech_in!I26=0,0,RES_hh_fech_in!I26/RES_summary!I$21)</f>
        <v>3.9233405088089848</v>
      </c>
      <c r="J26" s="77">
        <f>IF(RES_hh_fech_in!J26=0,0,RES_hh_fech_in!J26/RES_summary!J$21)</f>
        <v>4.0209349093391697</v>
      </c>
      <c r="K26" s="77">
        <f>IF(RES_hh_fech_in!K26=0,0,RES_hh_fech_in!K26/RES_summary!K$21)</f>
        <v>3.6370827752327641</v>
      </c>
      <c r="L26" s="77">
        <f>IF(RES_hh_fech_in!L26=0,0,RES_hh_fech_in!L26/RES_summary!L$21)</f>
        <v>3.9697581176704593</v>
      </c>
      <c r="M26" s="77">
        <f>IF(RES_hh_fech_in!M26=0,0,RES_hh_fech_in!M26/RES_summary!M$21)</f>
        <v>3.9386991706601711</v>
      </c>
      <c r="N26" s="77">
        <f>IF(RES_hh_fech_in!N26=0,0,RES_hh_fech_in!N26/RES_summary!N$21)</f>
        <v>3.5777836395862259</v>
      </c>
      <c r="O26" s="77">
        <f>IF(RES_hh_fech_in!O26=0,0,RES_hh_fech_in!O26/RES_summary!O$21)</f>
        <v>3.8929848166615764</v>
      </c>
      <c r="P26" s="77">
        <f>IF(RES_hh_fech_in!P26=0,0,RES_hh_fech_in!P26/RES_summary!P$21)</f>
        <v>4.2157575826711406</v>
      </c>
      <c r="Q26" s="77">
        <f>IF(RES_hh_fech_in!Q26=0,0,RES_hh_fech_in!Q26/RES_summary!Q$21)</f>
        <v>3.8970953477613115</v>
      </c>
      <c r="R26" s="77">
        <f>IF(RES_hh_fech_in!R26=0,0,RES_hh_fech_in!R26/RES_summary!R$21)</f>
        <v>3.8536611458496379</v>
      </c>
      <c r="S26" s="77">
        <f>IF(RES_hh_fech_in!S26=0,0,RES_hh_fech_in!S26/RES_summary!S$21)</f>
        <v>3.7924087672194728</v>
      </c>
      <c r="T26" s="77">
        <f>IF(RES_hh_fech_in!T26=0,0,RES_hh_fech_in!T26/RES_summary!T$21)</f>
        <v>3.5856438254391767</v>
      </c>
      <c r="U26" s="77">
        <f>IF(RES_hh_fech_in!U26=0,0,RES_hh_fech_in!U26/RES_summary!U$21)</f>
        <v>3.6520239563789767</v>
      </c>
      <c r="V26" s="77">
        <f>IF(RES_hh_fech_in!V26=0,0,RES_hh_fech_in!V26/RES_summary!V$21)</f>
        <v>3.1759931675903936</v>
      </c>
      <c r="W26" s="77">
        <f>IF(RES_hh_fech_in!W26=0,0,RES_hh_fech_in!W26/RES_summary!W$21)</f>
        <v>3.0814330348938292</v>
      </c>
      <c r="X26" s="77">
        <f>IF(RES_hh_fech_in!X26=0,0,RES_hh_fech_in!X26/RES_summary!X$21)</f>
        <v>2.9366945158229441</v>
      </c>
      <c r="Y26" s="77">
        <f>IF(RES_hh_fech_in!Y26=0,0,RES_hh_fech_in!Y26/RES_summary!Y$21)</f>
        <v>2.7945346567652436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6.648661449749631</v>
      </c>
      <c r="D27" s="69">
        <f>IF(RES_hh_fech_in!D27=0,0,RES_hh_fech_in!D27/RES_summary!D$21)</f>
        <v>6.0125041315897487</v>
      </c>
      <c r="E27" s="69">
        <f>IF(RES_hh_fech_in!E27=0,0,RES_hh_fech_in!E27/RES_summary!E$21)</f>
        <v>5.7605004614416782</v>
      </c>
      <c r="F27" s="69">
        <f>IF(RES_hh_fech_in!F27=0,0,RES_hh_fech_in!F27/RES_summary!F$21)</f>
        <v>5.8196477960734319</v>
      </c>
      <c r="G27" s="69">
        <f>IF(RES_hh_fech_in!G27=0,0,RES_hh_fech_in!G27/RES_summary!G$21)</f>
        <v>6.3085153138990835</v>
      </c>
      <c r="H27" s="69">
        <f>IF(RES_hh_fech_in!H27=0,0,RES_hh_fech_in!H27/RES_summary!H$21)</f>
        <v>6.1374927904363838</v>
      </c>
      <c r="I27" s="69">
        <f>IF(RES_hh_fech_in!I27=0,0,RES_hh_fech_in!I27/RES_summary!I$21)</f>
        <v>5.7120469191336909</v>
      </c>
      <c r="J27" s="69">
        <f>IF(RES_hh_fech_in!J27=0,0,RES_hh_fech_in!J27/RES_summary!J$21)</f>
        <v>6.1896704401403726</v>
      </c>
      <c r="K27" s="69">
        <f>IF(RES_hh_fech_in!K27=0,0,RES_hh_fech_in!K27/RES_summary!K$21)</f>
        <v>6.0744596444260566</v>
      </c>
      <c r="L27" s="69">
        <f>IF(RES_hh_fech_in!L27=0,0,RES_hh_fech_in!L27/RES_summary!L$21)</f>
        <v>5.4892873465958756</v>
      </c>
      <c r="M27" s="69">
        <f>IF(RES_hh_fech_in!M27=0,0,RES_hh_fech_in!M27/RES_summary!M$21)</f>
        <v>6.2217955147167254</v>
      </c>
      <c r="N27" s="69">
        <f>IF(RES_hh_fech_in!N27=0,0,RES_hh_fech_in!N27/RES_summary!N$21)</f>
        <v>6.4726899994623075</v>
      </c>
      <c r="O27" s="69">
        <f>IF(RES_hh_fech_in!O27=0,0,RES_hh_fech_in!O27/RES_summary!O$21)</f>
        <v>6.3282927821120687</v>
      </c>
      <c r="P27" s="69">
        <f>IF(RES_hh_fech_in!P27=0,0,RES_hh_fech_in!P27/RES_summary!P$21)</f>
        <v>6.2903886402383975</v>
      </c>
      <c r="Q27" s="69">
        <f>IF(RES_hh_fech_in!Q27=0,0,RES_hh_fech_in!Q27/RES_summary!Q$21)</f>
        <v>5.4048858816198493</v>
      </c>
      <c r="R27" s="69">
        <f>IF(RES_hh_fech_in!R27=0,0,RES_hh_fech_in!R27/RES_summary!R$21)</f>
        <v>5.2758707156310445</v>
      </c>
      <c r="S27" s="69">
        <f>IF(RES_hh_fech_in!S27=0,0,RES_hh_fech_in!S27/RES_summary!S$21)</f>
        <v>5.3399146507081605</v>
      </c>
      <c r="T27" s="69">
        <f>IF(RES_hh_fech_in!T27=0,0,RES_hh_fech_in!T27/RES_summary!T$21)</f>
        <v>4.7119974877953563</v>
      </c>
      <c r="U27" s="69">
        <f>IF(RES_hh_fech_in!U27=0,0,RES_hh_fech_in!U27/RES_summary!U$21)</f>
        <v>4.8116321730624536</v>
      </c>
      <c r="V27" s="69">
        <f>IF(RES_hh_fech_in!V27=0,0,RES_hh_fech_in!V27/RES_summary!V$21)</f>
        <v>3.6854371844615903</v>
      </c>
      <c r="W27" s="69">
        <f>IF(RES_hh_fech_in!W27=0,0,RES_hh_fech_in!W27/RES_summary!W$21)</f>
        <v>2.3609556919931993</v>
      </c>
      <c r="X27" s="69">
        <f>IF(RES_hh_fech_in!X27=0,0,RES_hh_fech_in!X27/RES_summary!X$21)</f>
        <v>2.5529001725696436</v>
      </c>
      <c r="Y27" s="69">
        <f>IF(RES_hh_fech_in!Y27=0,0,RES_hh_fech_in!Y27/RES_summary!Y$21)</f>
        <v>2.5452588726177083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X28" s="72">
        <f>IF(RES_hh_fech_in!X28=0,0,RES_hh_fech_in!X28/RES_summary!X$21)</f>
        <v>0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9.393539409584287</v>
      </c>
      <c r="D29" s="72">
        <f>IF(RES_hh_fech_in!D29=0,0,RES_hh_fech_in!D29/RES_summary!D$21)</f>
        <v>5.3772413367013678</v>
      </c>
      <c r="E29" s="72">
        <f>IF(RES_hh_fech_in!E29=0,0,RES_hh_fech_in!E29/RES_summary!E$21)</f>
        <v>3.212139824747362</v>
      </c>
      <c r="F29" s="72">
        <f>IF(RES_hh_fech_in!F29=0,0,RES_hh_fech_in!F29/RES_summary!F$21)</f>
        <v>6.0820865582488519</v>
      </c>
      <c r="G29" s="72">
        <f>IF(RES_hh_fech_in!G29=0,0,RES_hh_fech_in!G29/RES_summary!G$21)</f>
        <v>8.9886503047142945</v>
      </c>
      <c r="H29" s="72">
        <f>IF(RES_hh_fech_in!H29=0,0,RES_hh_fech_in!H29/RES_summary!H$21)</f>
        <v>9.5420555114959047</v>
      </c>
      <c r="I29" s="72">
        <f>IF(RES_hh_fech_in!I29=0,0,RES_hh_fech_in!I29/RES_summary!I$21)</f>
        <v>3.6469464227076571</v>
      </c>
      <c r="J29" s="72">
        <f>IF(RES_hh_fech_in!J29=0,0,RES_hh_fech_in!J29/RES_summary!J$21)</f>
        <v>3.9955178519415515</v>
      </c>
      <c r="K29" s="72">
        <f>IF(RES_hh_fech_in!K29=0,0,RES_hh_fech_in!K29/RES_summary!K$21)</f>
        <v>10.30548363573793</v>
      </c>
      <c r="L29" s="72">
        <f>IF(RES_hh_fech_in!L29=0,0,RES_hh_fech_in!L29/RES_summary!L$21)</f>
        <v>8.9873372558831512</v>
      </c>
      <c r="M29" s="72">
        <f>IF(RES_hh_fech_in!M29=0,0,RES_hh_fech_in!M29/RES_summary!M$21)</f>
        <v>5.5403483779499814</v>
      </c>
      <c r="N29" s="72">
        <f>IF(RES_hh_fech_in!N29=0,0,RES_hh_fech_in!N29/RES_summary!N$21)</f>
        <v>4.3863181012812733</v>
      </c>
      <c r="O29" s="72">
        <f>IF(RES_hh_fech_in!O29=0,0,RES_hh_fech_in!O29/RES_summary!O$21)</f>
        <v>6.2937509969428005</v>
      </c>
      <c r="P29" s="72">
        <f>IF(RES_hh_fech_in!P29=0,0,RES_hh_fech_in!P29/RES_summary!P$21)</f>
        <v>7.5940331672338415</v>
      </c>
      <c r="Q29" s="72">
        <f>IF(RES_hh_fech_in!Q29=0,0,RES_hh_fech_in!Q29/RES_summary!Q$21)</f>
        <v>6.1646686355349463</v>
      </c>
      <c r="R29" s="72">
        <f>IF(RES_hh_fech_in!R29=0,0,RES_hh_fech_in!R29/RES_summary!R$21)</f>
        <v>6.0891253281544406</v>
      </c>
      <c r="S29" s="72">
        <f>IF(RES_hh_fech_in!S29=0,0,RES_hh_fech_in!S29/RES_summary!S$21)</f>
        <v>4.6492786245707851</v>
      </c>
      <c r="T29" s="72">
        <f>IF(RES_hh_fech_in!T29=0,0,RES_hh_fech_in!T29/RES_summary!T$21)</f>
        <v>5.1306808677266096</v>
      </c>
      <c r="U29" s="72">
        <f>IF(RES_hh_fech_in!U29=0,0,RES_hh_fech_in!U29/RES_summary!U$21)</f>
        <v>6.3249313525110109</v>
      </c>
      <c r="V29" s="72">
        <f>IF(RES_hh_fech_in!V29=0,0,RES_hh_fech_in!V29/RES_summary!V$21)</f>
        <v>5.3052417265147245</v>
      </c>
      <c r="W29" s="72">
        <f>IF(RES_hh_fech_in!W29=0,0,RES_hh_fech_in!W29/RES_summary!W$21)</f>
        <v>2.7334713586226047</v>
      </c>
      <c r="X29" s="72">
        <f>IF(RES_hh_fech_in!X29=0,0,RES_hh_fech_in!X29/RES_summary!X$21)</f>
        <v>3.7801496412156825</v>
      </c>
      <c r="Y29" s="72">
        <f>IF(RES_hh_fech_in!Y29=0,0,RES_hh_fech_in!Y29/RES_summary!Y$21)</f>
        <v>0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8.6766620717990204</v>
      </c>
      <c r="D30" s="72">
        <f>IF(RES_hh_fech_in!D30=0,0,RES_hh_fech_in!D30/RES_summary!D$21)</f>
        <v>7.1192238592839736</v>
      </c>
      <c r="E30" s="72">
        <f>IF(RES_hh_fech_in!E30=0,0,RES_hh_fech_in!E30/RES_summary!E$21)</f>
        <v>6.5377144327452887</v>
      </c>
      <c r="F30" s="72">
        <f>IF(RES_hh_fech_in!F30=0,0,RES_hh_fech_in!F30/RES_summary!F$21)</f>
        <v>6.7943690724407517</v>
      </c>
      <c r="G30" s="72">
        <f>IF(RES_hh_fech_in!G30=0,0,RES_hh_fech_in!G30/RES_summary!G$21)</f>
        <v>6.8609207933190097</v>
      </c>
      <c r="H30" s="72">
        <f>IF(RES_hh_fech_in!H30=0,0,RES_hh_fech_in!H30/RES_summary!H$21)</f>
        <v>6.6214519473476301</v>
      </c>
      <c r="I30" s="72">
        <f>IF(RES_hh_fech_in!I30=0,0,RES_hh_fech_in!I30/RES_summary!I$21)</f>
        <v>6.32976963387362</v>
      </c>
      <c r="J30" s="72">
        <f>IF(RES_hh_fech_in!J30=0,0,RES_hh_fech_in!J30/RES_summary!J$21)</f>
        <v>6.8740360943333707</v>
      </c>
      <c r="K30" s="72">
        <f>IF(RES_hh_fech_in!K30=0,0,RES_hh_fech_in!K30/RES_summary!K$21)</f>
        <v>7.042526159602315</v>
      </c>
      <c r="L30" s="72">
        <f>IF(RES_hh_fech_in!L30=0,0,RES_hh_fech_in!L30/RES_summary!L$21)</f>
        <v>7.1044819297013051</v>
      </c>
      <c r="M30" s="72">
        <f>IF(RES_hh_fech_in!M30=0,0,RES_hh_fech_in!M30/RES_summary!M$21)</f>
        <v>6.852785315539756</v>
      </c>
      <c r="N30" s="72">
        <f>IF(RES_hh_fech_in!N30=0,0,RES_hh_fech_in!N30/RES_summary!N$21)</f>
        <v>8.4781273612134171</v>
      </c>
      <c r="O30" s="72">
        <f>IF(RES_hh_fech_in!O30=0,0,RES_hh_fech_in!O30/RES_summary!O$21)</f>
        <v>7.1119916586926317</v>
      </c>
      <c r="P30" s="72">
        <f>IF(RES_hh_fech_in!P30=0,0,RES_hh_fech_in!P30/RES_summary!P$21)</f>
        <v>6.0865816582161711</v>
      </c>
      <c r="Q30" s="72">
        <f>IF(RES_hh_fech_in!Q30=0,0,RES_hh_fech_in!Q30/RES_summary!Q$21)</f>
        <v>6.3197223654794534</v>
      </c>
      <c r="R30" s="72">
        <f>IF(RES_hh_fech_in!R30=0,0,RES_hh_fech_in!R30/RES_summary!R$21)</f>
        <v>5.6028240526047215</v>
      </c>
      <c r="S30" s="72">
        <f>IF(RES_hh_fech_in!S30=0,0,RES_hh_fech_in!S30/RES_summary!S$21)</f>
        <v>6.0993336005914642</v>
      </c>
      <c r="T30" s="72">
        <f>IF(RES_hh_fech_in!T30=0,0,RES_hh_fech_in!T30/RES_summary!T$21)</f>
        <v>5.3464103240044185</v>
      </c>
      <c r="U30" s="72">
        <f>IF(RES_hh_fech_in!U30=0,0,RES_hh_fech_in!U30/RES_summary!U$21)</f>
        <v>4.936488609092442</v>
      </c>
      <c r="V30" s="72">
        <f>IF(RES_hh_fech_in!V30=0,0,RES_hh_fech_in!V30/RES_summary!V$21)</f>
        <v>4.4594014444290391</v>
      </c>
      <c r="W30" s="72">
        <f>IF(RES_hh_fech_in!W30=0,0,RES_hh_fech_in!W30/RES_summary!W$21)</f>
        <v>3.4270816077385811</v>
      </c>
      <c r="X30" s="72">
        <f>IF(RES_hh_fech_in!X30=0,0,RES_hh_fech_in!X30/RES_summary!X$21)</f>
        <v>3.2630041412471882</v>
      </c>
      <c r="Y30" s="72">
        <f>IF(RES_hh_fech_in!Y30=0,0,RES_hh_fech_in!Y30/RES_summary!Y$21)</f>
        <v>3.2191543478732836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X31" s="72">
        <f>IF(RES_hh_fech_in!X31=0,0,RES_hh_fech_in!X31/RES_summary!X$21)</f>
        <v>0</v>
      </c>
      <c r="Y31" s="72">
        <f>IF(RES_hh_fech_in!Y31=0,0,RES_hh_fech_in!Y31/RES_summary!Y$21)</f>
        <v>0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5.6119930976221202</v>
      </c>
      <c r="D32" s="77">
        <f>IF(RES_hh_fech_in!D32=0,0,RES_hh_fech_in!D32/RES_summary!D$21)</f>
        <v>5.9202920559060574</v>
      </c>
      <c r="E32" s="77">
        <f>IF(RES_hh_fech_in!E32=0,0,RES_hh_fech_in!E32/RES_summary!E$21)</f>
        <v>5.6625476527835366</v>
      </c>
      <c r="F32" s="77">
        <f>IF(RES_hh_fech_in!F32=0,0,RES_hh_fech_in!F32/RES_summary!F$21)</f>
        <v>5.6603827055046061</v>
      </c>
      <c r="G32" s="77">
        <f>IF(RES_hh_fech_in!G32=0,0,RES_hh_fech_in!G32/RES_summary!G$21)</f>
        <v>5.3640397973582239</v>
      </c>
      <c r="H32" s="77">
        <f>IF(RES_hh_fech_in!H32=0,0,RES_hh_fech_in!H32/RES_summary!H$21)</f>
        <v>5.232068668901471</v>
      </c>
      <c r="I32" s="77">
        <f>IF(RES_hh_fech_in!I32=0,0,RES_hh_fech_in!I32/RES_summary!I$21)</f>
        <v>5.4650678166131623</v>
      </c>
      <c r="J32" s="77">
        <f>IF(RES_hh_fech_in!J32=0,0,RES_hh_fech_in!J32/RES_summary!J$21)</f>
        <v>5.7098340518067454</v>
      </c>
      <c r="K32" s="77">
        <f>IF(RES_hh_fech_in!K32=0,0,RES_hh_fech_in!K32/RES_summary!K$21)</f>
        <v>5.3237002963286386</v>
      </c>
      <c r="L32" s="77">
        <f>IF(RES_hh_fech_in!L32=0,0,RES_hh_fech_in!L32/RES_summary!L$21)</f>
        <v>4.5726416886056418</v>
      </c>
      <c r="M32" s="77">
        <f>IF(RES_hh_fech_in!M32=0,0,RES_hh_fech_in!M32/RES_summary!M$21)</f>
        <v>6.12340358182204</v>
      </c>
      <c r="N32" s="77">
        <f>IF(RES_hh_fech_in!N32=0,0,RES_hh_fech_in!N32/RES_summary!N$21)</f>
        <v>6.0752628704357425</v>
      </c>
      <c r="O32" s="77">
        <f>IF(RES_hh_fech_in!O32=0,0,RES_hh_fech_in!O32/RES_summary!O$21)</f>
        <v>6.1034976233215747</v>
      </c>
      <c r="P32" s="77">
        <f>IF(RES_hh_fech_in!P32=0,0,RES_hh_fech_in!P32/RES_summary!P$21)</f>
        <v>6.3410950580072498</v>
      </c>
      <c r="Q32" s="77">
        <f>IF(RES_hh_fech_in!Q32=0,0,RES_hh_fech_in!Q32/RES_summary!Q$21)</f>
        <v>4.3188141215021565</v>
      </c>
      <c r="R32" s="77">
        <f>IF(RES_hh_fech_in!R32=0,0,RES_hh_fech_in!R32/RES_summary!R$21)</f>
        <v>4.3336246245071006</v>
      </c>
      <c r="S32" s="77">
        <f>IF(RES_hh_fech_in!S32=0,0,RES_hh_fech_in!S32/RES_summary!S$21)</f>
        <v>3.7430591107814704</v>
      </c>
      <c r="T32" s="77">
        <f>IF(RES_hh_fech_in!T32=0,0,RES_hh_fech_in!T32/RES_summary!T$21)</f>
        <v>4.2999162068203951</v>
      </c>
      <c r="U32" s="77">
        <f>IF(RES_hh_fech_in!U32=0,0,RES_hh_fech_in!U32/RES_summary!U$21)</f>
        <v>4.6050887580232525</v>
      </c>
      <c r="V32" s="77">
        <f>IF(RES_hh_fech_in!V32=0,0,RES_hh_fech_in!V32/RES_summary!V$21)</f>
        <v>2.6398787238537653</v>
      </c>
      <c r="W32" s="77">
        <f>IF(RES_hh_fech_in!W32=0,0,RES_hh_fech_in!W32/RES_summary!W$21)</f>
        <v>2.1138853164805385</v>
      </c>
      <c r="X32" s="77">
        <f>IF(RES_hh_fech_in!X32=0,0,RES_hh_fech_in!X32/RES_summary!X$21)</f>
        <v>2.3814921684460026</v>
      </c>
      <c r="Y32" s="77">
        <f>IF(RES_hh_fech_in!Y32=0,0,RES_hh_fech_in!Y32/RES_summary!Y$21)</f>
        <v>2.3198226115078846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121.64592196223172</v>
      </c>
      <c r="D3" s="65">
        <f>IF(RES_hh_tesh_in!D3=0,0,RES_hh_tesh_in!D3/RES_summary!D$21)</f>
        <v>114.86063388605547</v>
      </c>
      <c r="E3" s="65">
        <f>IF(RES_hh_tesh_in!E3=0,0,RES_hh_tesh_in!E3/RES_summary!E$21)</f>
        <v>120.79826053836274</v>
      </c>
      <c r="F3" s="65">
        <f>IF(RES_hh_tesh_in!F3=0,0,RES_hh_tesh_in!F3/RES_summary!F$21)</f>
        <v>122.94600113457608</v>
      </c>
      <c r="G3" s="65">
        <f>IF(RES_hh_tesh_in!G3=0,0,RES_hh_tesh_in!G3/RES_summary!G$21)</f>
        <v>118.95602978278527</v>
      </c>
      <c r="H3" s="65">
        <f>IF(RES_hh_tesh_in!H3=0,0,RES_hh_tesh_in!H3/RES_summary!H$21)</f>
        <v>115.22435004970005</v>
      </c>
      <c r="I3" s="65">
        <f>IF(RES_hh_tesh_in!I3=0,0,RES_hh_tesh_in!I3/RES_summary!I$21)</f>
        <v>107.69438859648717</v>
      </c>
      <c r="J3" s="65">
        <f>IF(RES_hh_tesh_in!J3=0,0,RES_hh_tesh_in!J3/RES_summary!J$21)</f>
        <v>107.52084724875355</v>
      </c>
      <c r="K3" s="65">
        <f>IF(RES_hh_tesh_in!K3=0,0,RES_hh_tesh_in!K3/RES_summary!K$21)</f>
        <v>105.59265117825086</v>
      </c>
      <c r="L3" s="65">
        <f>IF(RES_hh_tesh_in!L3=0,0,RES_hh_tesh_in!L3/RES_summary!L$21)</f>
        <v>109.17176869919798</v>
      </c>
      <c r="M3" s="65">
        <f>IF(RES_hh_tesh_in!M3=0,0,RES_hh_tesh_in!M3/RES_summary!M$21)</f>
        <v>95.787929142426023</v>
      </c>
      <c r="N3" s="65">
        <f>IF(RES_hh_tesh_in!N3=0,0,RES_hh_tesh_in!N3/RES_summary!N$21)</f>
        <v>93.124694083780298</v>
      </c>
      <c r="O3" s="65">
        <f>IF(RES_hh_tesh_in!O3=0,0,RES_hh_tesh_in!O3/RES_summary!O$21)</f>
        <v>93.631750288819632</v>
      </c>
      <c r="P3" s="65">
        <f>IF(RES_hh_tesh_in!P3=0,0,RES_hh_tesh_in!P3/RES_summary!P$21)</f>
        <v>84.019979878170588</v>
      </c>
      <c r="Q3" s="65">
        <f>IF(RES_hh_tesh_in!Q3=0,0,RES_hh_tesh_in!Q3/RES_summary!Q$21)</f>
        <v>86.3920639927385</v>
      </c>
      <c r="R3" s="65">
        <f>IF(RES_hh_tesh_in!R3=0,0,RES_hh_tesh_in!R3/RES_summary!R$21)</f>
        <v>83.43392959174723</v>
      </c>
      <c r="S3" s="65">
        <f>IF(RES_hh_tesh_in!S3=0,0,RES_hh_tesh_in!S3/RES_summary!S$21)</f>
        <v>83.466305154058347</v>
      </c>
      <c r="T3" s="65">
        <f>IF(RES_hh_tesh_in!T3=0,0,RES_hh_tesh_in!T3/RES_summary!T$21)</f>
        <v>74.348810210097625</v>
      </c>
      <c r="U3" s="65">
        <f>IF(RES_hh_tesh_in!U3=0,0,RES_hh_tesh_in!U3/RES_summary!U$21)</f>
        <v>66.928112625195538</v>
      </c>
      <c r="V3" s="65">
        <f>IF(RES_hh_tesh_in!V3=0,0,RES_hh_tesh_in!V3/RES_summary!V$21)</f>
        <v>67.231271360154011</v>
      </c>
      <c r="W3" s="65">
        <f>IF(RES_hh_tesh_in!W3=0,0,RES_hh_tesh_in!W3/RES_summary!W$21)</f>
        <v>56.372569910878696</v>
      </c>
      <c r="X3" s="65">
        <f>IF(RES_hh_tesh_in!X3=0,0,RES_hh_tesh_in!X3/RES_summary!X$21)</f>
        <v>49.059363454774548</v>
      </c>
      <c r="Y3" s="65">
        <f>IF(RES_hh_tesh_in!Y3=0,0,RES_hh_tesh_in!Y3/RES_summary!Y$21)</f>
        <v>43.46030949653111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107.92070411948968</v>
      </c>
      <c r="D4" s="69">
        <f>IF(RES_hh_tesh_in!D4=0,0,RES_hh_tesh_in!D4/RES_summary!D$21)</f>
        <v>101.55780803844397</v>
      </c>
      <c r="E4" s="69">
        <f>IF(RES_hh_tesh_in!E4=0,0,RES_hh_tesh_in!E4/RES_summary!E$21)</f>
        <v>104.354615221082</v>
      </c>
      <c r="F4" s="69">
        <f>IF(RES_hh_tesh_in!F4=0,0,RES_hh_tesh_in!F4/RES_summary!F$21)</f>
        <v>110.14682069532047</v>
      </c>
      <c r="G4" s="69">
        <f>IF(RES_hh_tesh_in!G4=0,0,RES_hh_tesh_in!G4/RES_summary!G$21)</f>
        <v>106.17628205076521</v>
      </c>
      <c r="H4" s="69">
        <f>IF(RES_hh_tesh_in!H4=0,0,RES_hh_tesh_in!H4/RES_summary!H$21)</f>
        <v>100.11847686262539</v>
      </c>
      <c r="I4" s="69">
        <f>IF(RES_hh_tesh_in!I4=0,0,RES_hh_tesh_in!I4/RES_summary!I$21)</f>
        <v>94.987030599108309</v>
      </c>
      <c r="J4" s="69">
        <f>IF(RES_hh_tesh_in!J4=0,0,RES_hh_tesh_in!J4/RES_summary!J$21)</f>
        <v>94.807601691844241</v>
      </c>
      <c r="K4" s="69">
        <f>IF(RES_hh_tesh_in!K4=0,0,RES_hh_tesh_in!K4/RES_summary!K$21)</f>
        <v>93.443299554732221</v>
      </c>
      <c r="L4" s="69">
        <f>IF(RES_hh_tesh_in!L4=0,0,RES_hh_tesh_in!L4/RES_summary!L$21)</f>
        <v>93.13180229437873</v>
      </c>
      <c r="M4" s="69">
        <f>IF(RES_hh_tesh_in!M4=0,0,RES_hh_tesh_in!M4/RES_summary!M$21)</f>
        <v>79.273299396612458</v>
      </c>
      <c r="N4" s="69">
        <f>IF(RES_hh_tesh_in!N4=0,0,RES_hh_tesh_in!N4/RES_summary!N$21)</f>
        <v>79.562175344101547</v>
      </c>
      <c r="O4" s="69">
        <f>IF(RES_hh_tesh_in!O4=0,0,RES_hh_tesh_in!O4/RES_summary!O$21)</f>
        <v>78.635710767643388</v>
      </c>
      <c r="P4" s="69">
        <f>IF(RES_hh_tesh_in!P4=0,0,RES_hh_tesh_in!P4/RES_summary!P$21)</f>
        <v>68.589964216576803</v>
      </c>
      <c r="Q4" s="69">
        <f>IF(RES_hh_tesh_in!Q4=0,0,RES_hh_tesh_in!Q4/RES_summary!Q$21)</f>
        <v>72.862195399842932</v>
      </c>
      <c r="R4" s="69">
        <f>IF(RES_hh_tesh_in!R4=0,0,RES_hh_tesh_in!R4/RES_summary!R$21)</f>
        <v>71.572208983461508</v>
      </c>
      <c r="S4" s="69">
        <f>IF(RES_hh_tesh_in!S4=0,0,RES_hh_tesh_in!S4/RES_summary!S$21)</f>
        <v>72.480838266770604</v>
      </c>
      <c r="T4" s="69">
        <f>IF(RES_hh_tesh_in!T4=0,0,RES_hh_tesh_in!T4/RES_summary!T$21)</f>
        <v>61.606100850201315</v>
      </c>
      <c r="U4" s="69">
        <f>IF(RES_hh_tesh_in!U4=0,0,RES_hh_tesh_in!U4/RES_summary!U$21)</f>
        <v>53.545163577638242</v>
      </c>
      <c r="V4" s="69">
        <f>IF(RES_hh_tesh_in!V4=0,0,RES_hh_tesh_in!V4/RES_summary!V$21)</f>
        <v>54.981545452832442</v>
      </c>
      <c r="W4" s="69">
        <f>IF(RES_hh_tesh_in!W4=0,0,RES_hh_tesh_in!W4/RES_summary!W$21)</f>
        <v>45.40865843919503</v>
      </c>
      <c r="X4" s="69">
        <f>IF(RES_hh_tesh_in!X4=0,0,RES_hh_tesh_in!X4/RES_summary!X$21)</f>
        <v>37.921243496681868</v>
      </c>
      <c r="Y4" s="69">
        <f>IF(RES_hh_tesh_in!Y4=0,0,RES_hh_tesh_in!Y4/RES_summary!Y$21)</f>
        <v>32.30457701001793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87.403965998661974</v>
      </c>
      <c r="L5" s="72">
        <f>IF(RES_hh_tesh_in!L5=0,0,RES_hh_tesh_in!L5/RES_summary!L$21)</f>
        <v>96.361107893179536</v>
      </c>
      <c r="M5" s="72">
        <f>IF(RES_hh_tesh_in!M5=0,0,RES_hh_tesh_in!M5/RES_summary!M$21)</f>
        <v>82.92450844382121</v>
      </c>
      <c r="N5" s="72">
        <f>IF(RES_hh_tesh_in!N5=0,0,RES_hh_tesh_in!N5/RES_summary!N$21)</f>
        <v>68.149470468652794</v>
      </c>
      <c r="O5" s="72">
        <f>IF(RES_hh_tesh_in!O5=0,0,RES_hh_tesh_in!O5/RES_summary!O$21)</f>
        <v>88.215586354588609</v>
      </c>
      <c r="P5" s="72">
        <f>IF(RES_hh_tesh_in!P5=0,0,RES_hh_tesh_in!P5/RES_summary!P$21)</f>
        <v>65.508136647523202</v>
      </c>
      <c r="Q5" s="72">
        <f>IF(RES_hh_tesh_in!Q5=0,0,RES_hh_tesh_in!Q5/RES_summary!Q$21)</f>
        <v>77.744147305352257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36.042266210043458</v>
      </c>
      <c r="W5" s="72">
        <f>IF(RES_hh_tesh_in!W5=0,0,RES_hh_tesh_in!W5/RES_summary!W$21)</f>
        <v>24.064635165945131</v>
      </c>
      <c r="X5" s="72">
        <f>IF(RES_hh_tesh_in!X5=0,0,RES_hh_tesh_in!X5/RES_summary!X$21)</f>
        <v>93.482701295594964</v>
      </c>
      <c r="Y5" s="72">
        <f>IF(RES_hh_tesh_in!Y5=0,0,RES_hh_tesh_in!Y5/RES_summary!Y$21)</f>
        <v>18.225670216044929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0</v>
      </c>
      <c r="E6" s="72">
        <f>IF(RES_hh_tesh_in!E6=0,0,RES_hh_tesh_in!E6/RES_summary!E$21)</f>
        <v>0</v>
      </c>
      <c r="F6" s="72">
        <f>IF(RES_hh_tesh_in!F6=0,0,RES_hh_tesh_in!F6/RES_summary!F$21)</f>
        <v>0</v>
      </c>
      <c r="G6" s="72">
        <f>IF(RES_hh_tesh_in!G6=0,0,RES_hh_tesh_in!G6/RES_summary!G$21)</f>
        <v>0</v>
      </c>
      <c r="H6" s="72">
        <f>IF(RES_hh_tesh_in!H6=0,0,RES_hh_tesh_in!H6/RES_summary!H$21)</f>
        <v>0</v>
      </c>
      <c r="I6" s="72">
        <f>IF(RES_hh_tesh_in!I6=0,0,RES_hh_tesh_in!I6/RES_summary!I$21)</f>
        <v>0</v>
      </c>
      <c r="J6" s="72">
        <f>IF(RES_hh_tesh_in!J6=0,0,RES_hh_tesh_in!J6/RES_summary!J$21)</f>
        <v>0</v>
      </c>
      <c r="K6" s="72">
        <f>IF(RES_hh_tesh_in!K6=0,0,RES_hh_tesh_in!K6/RES_summary!K$21)</f>
        <v>0</v>
      </c>
      <c r="L6" s="72">
        <f>IF(RES_hh_tesh_in!L6=0,0,RES_hh_tesh_in!L6/RES_summary!L$21)</f>
        <v>0</v>
      </c>
      <c r="M6" s="72">
        <f>IF(RES_hh_tesh_in!M6=0,0,RES_hh_tesh_in!M6/RES_summary!M$21)</f>
        <v>0</v>
      </c>
      <c r="N6" s="72">
        <f>IF(RES_hh_tesh_in!N6=0,0,RES_hh_tesh_in!N6/RES_summary!N$21)</f>
        <v>5.2248331917007667</v>
      </c>
      <c r="O6" s="72">
        <f>IF(RES_hh_tesh_in!O6=0,0,RES_hh_tesh_in!O6/RES_summary!O$21)</f>
        <v>9.2980230288551784</v>
      </c>
      <c r="P6" s="72">
        <f>IF(RES_hh_tesh_in!P6=0,0,RES_hh_tesh_in!P6/RES_summary!P$21)</f>
        <v>0</v>
      </c>
      <c r="Q6" s="72">
        <f>IF(RES_hh_tesh_in!Q6=0,0,RES_hh_tesh_in!Q6/RES_summary!Q$21)</f>
        <v>0</v>
      </c>
      <c r="R6" s="72">
        <f>IF(RES_hh_tesh_in!R6=0,0,RES_hh_tesh_in!R6/RES_summary!R$21)</f>
        <v>73.368249776552162</v>
      </c>
      <c r="S6" s="72">
        <f>IF(RES_hh_tesh_in!S6=0,0,RES_hh_tesh_in!S6/RES_summary!S$21)</f>
        <v>48.465405335150741</v>
      </c>
      <c r="T6" s="72">
        <f>IF(RES_hh_tesh_in!T6=0,0,RES_hh_tesh_in!T6/RES_summary!T$21)</f>
        <v>54.851896156467923</v>
      </c>
      <c r="U6" s="72">
        <f>IF(RES_hh_tesh_in!U6=0,0,RES_hh_tesh_in!U6/RES_summary!U$21)</f>
        <v>86.584588955732045</v>
      </c>
      <c r="V6" s="72">
        <f>IF(RES_hh_tesh_in!V6=0,0,RES_hh_tesh_in!V6/RES_summary!V$21)</f>
        <v>0</v>
      </c>
      <c r="W6" s="72">
        <f>IF(RES_hh_tesh_in!W6=0,0,RES_hh_tesh_in!W6/RES_summary!W$21)</f>
        <v>0</v>
      </c>
      <c r="X6" s="72">
        <f>IF(RES_hh_tesh_in!X6=0,0,RES_hh_tesh_in!X6/RES_summary!X$21)</f>
        <v>0</v>
      </c>
      <c r="Y6" s="72">
        <f>IF(RES_hh_tesh_in!Y6=0,0,RES_hh_tesh_in!Y6/RES_summary!Y$21)</f>
        <v>0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106.30356286487923</v>
      </c>
      <c r="D7" s="72">
        <f>IF(RES_hh_tesh_in!D7=0,0,RES_hh_tesh_in!D7/RES_summary!D$21)</f>
        <v>98.375352570232266</v>
      </c>
      <c r="E7" s="72">
        <f>IF(RES_hh_tesh_in!E7=0,0,RES_hh_tesh_in!E7/RES_summary!E$21)</f>
        <v>101.21239531785464</v>
      </c>
      <c r="F7" s="72">
        <f>IF(RES_hh_tesh_in!F7=0,0,RES_hh_tesh_in!F7/RES_summary!F$21)</f>
        <v>107.02024850044045</v>
      </c>
      <c r="G7" s="72">
        <f>IF(RES_hh_tesh_in!G7=0,0,RES_hh_tesh_in!G7/RES_summary!G$21)</f>
        <v>101.69652361021316</v>
      </c>
      <c r="H7" s="72">
        <f>IF(RES_hh_tesh_in!H7=0,0,RES_hh_tesh_in!H7/RES_summary!H$21)</f>
        <v>99.210174520270698</v>
      </c>
      <c r="I7" s="72">
        <f>IF(RES_hh_tesh_in!I7=0,0,RES_hh_tesh_in!I7/RES_summary!I$21)</f>
        <v>93.843771328402653</v>
      </c>
      <c r="J7" s="72">
        <f>IF(RES_hh_tesh_in!J7=0,0,RES_hh_tesh_in!J7/RES_summary!J$21)</f>
        <v>94.147906545410279</v>
      </c>
      <c r="K7" s="72">
        <f>IF(RES_hh_tesh_in!K7=0,0,RES_hh_tesh_in!K7/RES_summary!K$21)</f>
        <v>95.12783190364631</v>
      </c>
      <c r="L7" s="72">
        <f>IF(RES_hh_tesh_in!L7=0,0,RES_hh_tesh_in!L7/RES_summary!L$21)</f>
        <v>84.009862649891261</v>
      </c>
      <c r="M7" s="72">
        <f>IF(RES_hh_tesh_in!M7=0,0,RES_hh_tesh_in!M7/RES_summary!M$21)</f>
        <v>75.127807292659938</v>
      </c>
      <c r="N7" s="72">
        <f>IF(RES_hh_tesh_in!N7=0,0,RES_hh_tesh_in!N7/RES_summary!N$21)</f>
        <v>82.583595464282766</v>
      </c>
      <c r="O7" s="72">
        <f>IF(RES_hh_tesh_in!O7=0,0,RES_hh_tesh_in!O7/RES_summary!O$21)</f>
        <v>77.344150368436303</v>
      </c>
      <c r="P7" s="72">
        <f>IF(RES_hh_tesh_in!P7=0,0,RES_hh_tesh_in!P7/RES_summary!P$21)</f>
        <v>63.923060466994535</v>
      </c>
      <c r="Q7" s="72">
        <f>IF(RES_hh_tesh_in!Q7=0,0,RES_hh_tesh_in!Q7/RES_summary!Q$21)</f>
        <v>72.725234409152463</v>
      </c>
      <c r="R7" s="72">
        <f>IF(RES_hh_tesh_in!R7=0,0,RES_hh_tesh_in!R7/RES_summary!R$21)</f>
        <v>72.055897709737081</v>
      </c>
      <c r="S7" s="72">
        <f>IF(RES_hh_tesh_in!S7=0,0,RES_hh_tesh_in!S7/RES_summary!S$21)</f>
        <v>66.054451991224582</v>
      </c>
      <c r="T7" s="72">
        <f>IF(RES_hh_tesh_in!T7=0,0,RES_hh_tesh_in!T7/RES_summary!T$21)</f>
        <v>60.378931266326958</v>
      </c>
      <c r="U7" s="72">
        <f>IF(RES_hh_tesh_in!U7=0,0,RES_hh_tesh_in!U7/RES_summary!U$21)</f>
        <v>46.551304413128136</v>
      </c>
      <c r="V7" s="72">
        <f>IF(RES_hh_tesh_in!V7=0,0,RES_hh_tesh_in!V7/RES_summary!V$21)</f>
        <v>52.625771564054858</v>
      </c>
      <c r="W7" s="72">
        <f>IF(RES_hh_tesh_in!W7=0,0,RES_hh_tesh_in!W7/RES_summary!W$21)</f>
        <v>45.286751000416693</v>
      </c>
      <c r="X7" s="72">
        <f>IF(RES_hh_tesh_in!X7=0,0,RES_hh_tesh_in!X7/RES_summary!X$21)</f>
        <v>36.945009356133632</v>
      </c>
      <c r="Y7" s="72">
        <f>IF(RES_hh_tesh_in!Y7=0,0,RES_hh_tesh_in!Y7/RES_summary!Y$21)</f>
        <v>31.871101389649876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104.2864510150618</v>
      </c>
      <c r="D8" s="72">
        <f>IF(RES_hh_tesh_in!D8=0,0,RES_hh_tesh_in!D8/RES_summary!D$21)</f>
        <v>99.789593582056142</v>
      </c>
      <c r="E8" s="72">
        <f>IF(RES_hh_tesh_in!E8=0,0,RES_hh_tesh_in!E8/RES_summary!E$21)</f>
        <v>102.87706969222411</v>
      </c>
      <c r="F8" s="72">
        <f>IF(RES_hh_tesh_in!F8=0,0,RES_hh_tesh_in!F8/RES_summary!F$21)</f>
        <v>108.24741191102272</v>
      </c>
      <c r="G8" s="72">
        <f>IF(RES_hh_tesh_in!G8=0,0,RES_hh_tesh_in!G8/RES_summary!G$21)</f>
        <v>105.54706406460436</v>
      </c>
      <c r="H8" s="72">
        <f>IF(RES_hh_tesh_in!H8=0,0,RES_hh_tesh_in!H8/RES_summary!H$21)</f>
        <v>95.453094686027143</v>
      </c>
      <c r="I8" s="72">
        <f>IF(RES_hh_tesh_in!I8=0,0,RES_hh_tesh_in!I8/RES_summary!I$21)</f>
        <v>92.013480512758775</v>
      </c>
      <c r="J8" s="72">
        <f>IF(RES_hh_tesh_in!J8=0,0,RES_hh_tesh_in!J8/RES_summary!J$21)</f>
        <v>93.856776480012968</v>
      </c>
      <c r="K8" s="72">
        <f>IF(RES_hh_tesh_in!K8=0,0,RES_hh_tesh_in!K8/RES_summary!K$21)</f>
        <v>86.141695194250829</v>
      </c>
      <c r="L8" s="72">
        <f>IF(RES_hh_tesh_in!L8=0,0,RES_hh_tesh_in!L8/RES_summary!L$21)</f>
        <v>95.227262609653465</v>
      </c>
      <c r="M8" s="72">
        <f>IF(RES_hh_tesh_in!M8=0,0,RES_hh_tesh_in!M8/RES_summary!M$21)</f>
        <v>85.604095126654613</v>
      </c>
      <c r="N8" s="72">
        <f>IF(RES_hh_tesh_in!N8=0,0,RES_hh_tesh_in!N8/RES_summary!N$21)</f>
        <v>74.87647041628442</v>
      </c>
      <c r="O8" s="72">
        <f>IF(RES_hh_tesh_in!O8=0,0,RES_hh_tesh_in!O8/RES_summary!O$21)</f>
        <v>76.914200243857934</v>
      </c>
      <c r="P8" s="72">
        <f>IF(RES_hh_tesh_in!P8=0,0,RES_hh_tesh_in!P8/RES_summary!P$21)</f>
        <v>67.134875122202132</v>
      </c>
      <c r="Q8" s="72">
        <f>IF(RES_hh_tesh_in!Q8=0,0,RES_hh_tesh_in!Q8/RES_summary!Q$21)</f>
        <v>70.43074521568893</v>
      </c>
      <c r="R8" s="72">
        <f>IF(RES_hh_tesh_in!R8=0,0,RES_hh_tesh_in!R8/RES_summary!R$21)</f>
        <v>69.207492238046498</v>
      </c>
      <c r="S8" s="72">
        <f>IF(RES_hh_tesh_in!S8=0,0,RES_hh_tesh_in!S8/RES_summary!S$21)</f>
        <v>72.061936736281709</v>
      </c>
      <c r="T8" s="72">
        <f>IF(RES_hh_tesh_in!T8=0,0,RES_hh_tesh_in!T8/RES_summary!T$21)</f>
        <v>60.157415093597272</v>
      </c>
      <c r="U8" s="72">
        <f>IF(RES_hh_tesh_in!U8=0,0,RES_hh_tesh_in!U8/RES_summary!U$21)</f>
        <v>54.784177225974503</v>
      </c>
      <c r="V8" s="72">
        <f>IF(RES_hh_tesh_in!V8=0,0,RES_hh_tesh_in!V8/RES_summary!V$21)</f>
        <v>54.633236235907248</v>
      </c>
      <c r="W8" s="72">
        <f>IF(RES_hh_tesh_in!W8=0,0,RES_hh_tesh_in!W8/RES_summary!W$21)</f>
        <v>45.929801904026434</v>
      </c>
      <c r="X8" s="72">
        <f>IF(RES_hh_tesh_in!X8=0,0,RES_hh_tesh_in!X8/RES_summary!X$21)</f>
        <v>36.454897334148505</v>
      </c>
      <c r="Y8" s="72">
        <f>IF(RES_hh_tesh_in!Y8=0,0,RES_hh_tesh_in!Y8/RES_summary!Y$21)</f>
        <v>29.877972901958177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107.6855834693604</v>
      </c>
      <c r="D9" s="72">
        <f>IF(RES_hh_tesh_in!D9=0,0,RES_hh_tesh_in!D9/RES_summary!D$21)</f>
        <v>99.849092595237522</v>
      </c>
      <c r="E9" s="72">
        <f>IF(RES_hh_tesh_in!E9=0,0,RES_hh_tesh_in!E9/RES_summary!E$21)</f>
        <v>102.36818008175524</v>
      </c>
      <c r="F9" s="72">
        <f>IF(RES_hh_tesh_in!F9=0,0,RES_hh_tesh_in!F9/RES_summary!F$21)</f>
        <v>108.66260853676033</v>
      </c>
      <c r="G9" s="72">
        <f>IF(RES_hh_tesh_in!G9=0,0,RES_hh_tesh_in!G9/RES_summary!G$21)</f>
        <v>103.45088301287176</v>
      </c>
      <c r="H9" s="72">
        <f>IF(RES_hh_tesh_in!H9=0,0,RES_hh_tesh_in!H9/RES_summary!H$21)</f>
        <v>101.55618530850052</v>
      </c>
      <c r="I9" s="72">
        <f>IF(RES_hh_tesh_in!I9=0,0,RES_hh_tesh_in!I9/RES_summary!I$21)</f>
        <v>88.770611015770442</v>
      </c>
      <c r="J9" s="72">
        <f>IF(RES_hh_tesh_in!J9=0,0,RES_hh_tesh_in!J9/RES_summary!J$21)</f>
        <v>91.979190347777248</v>
      </c>
      <c r="K9" s="72">
        <f>IF(RES_hh_tesh_in!K9=0,0,RES_hh_tesh_in!K9/RES_summary!K$21)</f>
        <v>96.943216439516988</v>
      </c>
      <c r="L9" s="72">
        <f>IF(RES_hh_tesh_in!L9=0,0,RES_hh_tesh_in!L9/RES_summary!L$21)</f>
        <v>94.745700818488231</v>
      </c>
      <c r="M9" s="72">
        <f>IF(RES_hh_tesh_in!M9=0,0,RES_hh_tesh_in!M9/RES_summary!M$21)</f>
        <v>70.349662777361587</v>
      </c>
      <c r="N9" s="72">
        <f>IF(RES_hh_tesh_in!N9=0,0,RES_hh_tesh_in!N9/RES_summary!N$21)</f>
        <v>79.316846289586934</v>
      </c>
      <c r="O9" s="72">
        <f>IF(RES_hh_tesh_in!O9=0,0,RES_hh_tesh_in!O9/RES_summary!O$21)</f>
        <v>77.719495637648308</v>
      </c>
      <c r="P9" s="72">
        <f>IF(RES_hh_tesh_in!P9=0,0,RES_hh_tesh_in!P9/RES_summary!P$21)</f>
        <v>73.436946437296484</v>
      </c>
      <c r="Q9" s="72">
        <f>IF(RES_hh_tesh_in!Q9=0,0,RES_hh_tesh_in!Q9/RES_summary!Q$21)</f>
        <v>72.651217381521633</v>
      </c>
      <c r="R9" s="72">
        <f>IF(RES_hh_tesh_in!R9=0,0,RES_hh_tesh_in!R9/RES_summary!R$21)</f>
        <v>76.748760736845867</v>
      </c>
      <c r="S9" s="72">
        <f>IF(RES_hh_tesh_in!S9=0,0,RES_hh_tesh_in!S9/RES_summary!S$21)</f>
        <v>67.835573483867719</v>
      </c>
      <c r="T9" s="72">
        <f>IF(RES_hh_tesh_in!T9=0,0,RES_hh_tesh_in!T9/RES_summary!T$21)</f>
        <v>69.048257177870127</v>
      </c>
      <c r="U9" s="72">
        <f>IF(RES_hh_tesh_in!U9=0,0,RES_hh_tesh_in!U9/RES_summary!U$21)</f>
        <v>0</v>
      </c>
      <c r="V9" s="72">
        <f>IF(RES_hh_tesh_in!V9=0,0,RES_hh_tesh_in!V9/RES_summary!V$21)</f>
        <v>44.423139148982756</v>
      </c>
      <c r="W9" s="72">
        <f>IF(RES_hh_tesh_in!W9=0,0,RES_hh_tesh_in!W9/RES_summary!W$21)</f>
        <v>37.842589295102087</v>
      </c>
      <c r="X9" s="72">
        <f>IF(RES_hh_tesh_in!X9=0,0,RES_hh_tesh_in!X9/RES_summary!X$21)</f>
        <v>37.985294758503102</v>
      </c>
      <c r="Y9" s="72">
        <f>IF(RES_hh_tesh_in!Y9=0,0,RES_hh_tesh_in!Y9/RES_summary!Y$21)</f>
        <v>35.208953964970391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X10" s="72">
        <f>IF(RES_hh_tesh_in!X10=0,0,RES_hh_tesh_in!X10/RES_summary!X$21)</f>
        <v>0</v>
      </c>
      <c r="Y10" s="72">
        <f>IF(RES_hh_tesh_in!Y10=0,0,RES_hh_tesh_in!Y10/RES_summary!Y$21)</f>
        <v>0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0</v>
      </c>
      <c r="D11" s="72">
        <f>IF(RES_hh_tesh_in!D11=0,0,RES_hh_tesh_in!D11/RES_summary!D$21)</f>
        <v>0</v>
      </c>
      <c r="E11" s="72">
        <f>IF(RES_hh_tesh_in!E11=0,0,RES_hh_tesh_in!E11/RES_summary!E$21)</f>
        <v>0</v>
      </c>
      <c r="F11" s="72">
        <f>IF(RES_hh_tesh_in!F11=0,0,RES_hh_tesh_in!F11/RES_summary!F$21)</f>
        <v>0</v>
      </c>
      <c r="G11" s="72">
        <f>IF(RES_hh_tesh_in!G11=0,0,RES_hh_tesh_in!G11/RES_summary!G$21)</f>
        <v>0</v>
      </c>
      <c r="H11" s="72">
        <f>IF(RES_hh_tesh_in!H11=0,0,RES_hh_tesh_in!H11/RES_summary!H$21)</f>
        <v>0</v>
      </c>
      <c r="I11" s="72">
        <f>IF(RES_hh_tesh_in!I11=0,0,RES_hh_tesh_in!I11/RES_summary!I$21)</f>
        <v>0</v>
      </c>
      <c r="J11" s="72">
        <f>IF(RES_hh_tesh_in!J11=0,0,RES_hh_tesh_in!J11/RES_summary!J$21)</f>
        <v>0</v>
      </c>
      <c r="K11" s="72">
        <f>IF(RES_hh_tesh_in!K11=0,0,RES_hh_tesh_in!K11/RES_summary!K$21)</f>
        <v>0</v>
      </c>
      <c r="L11" s="72">
        <f>IF(RES_hh_tesh_in!L11=0,0,RES_hh_tesh_in!L11/RES_summary!L$21)</f>
        <v>0</v>
      </c>
      <c r="M11" s="72">
        <f>IF(RES_hh_tesh_in!M11=0,0,RES_hh_tesh_in!M11/RES_summary!M$21)</f>
        <v>0</v>
      </c>
      <c r="N11" s="72">
        <f>IF(RES_hh_tesh_in!N11=0,0,RES_hh_tesh_in!N11/RES_summary!N$21)</f>
        <v>0</v>
      </c>
      <c r="O11" s="72">
        <f>IF(RES_hh_tesh_in!O11=0,0,RES_hh_tesh_in!O11/RES_summary!O$21)</f>
        <v>0</v>
      </c>
      <c r="P11" s="72">
        <f>IF(RES_hh_tesh_in!P11=0,0,RES_hh_tesh_in!P11/RES_summary!P$21)</f>
        <v>0</v>
      </c>
      <c r="Q11" s="72">
        <f>IF(RES_hh_tesh_in!Q11=0,0,RES_hh_tesh_in!Q11/RES_summary!Q$21)</f>
        <v>0</v>
      </c>
      <c r="R11" s="72">
        <f>IF(RES_hh_tesh_in!R11=0,0,RES_hh_tesh_in!R11/RES_summary!R$21)</f>
        <v>0</v>
      </c>
      <c r="S11" s="72">
        <f>IF(RES_hh_tesh_in!S11=0,0,RES_hh_tesh_in!S11/RES_summary!S$21)</f>
        <v>0</v>
      </c>
      <c r="T11" s="72">
        <f>IF(RES_hh_tesh_in!T11=0,0,RES_hh_tesh_in!T11/RES_summary!T$21)</f>
        <v>0</v>
      </c>
      <c r="U11" s="72">
        <f>IF(RES_hh_tesh_in!U11=0,0,RES_hh_tesh_in!U11/RES_summary!U$21)</f>
        <v>0</v>
      </c>
      <c r="V11" s="72">
        <f>IF(RES_hh_tesh_in!V11=0,0,RES_hh_tesh_in!V11/RES_summary!V$21)</f>
        <v>0</v>
      </c>
      <c r="W11" s="72">
        <f>IF(RES_hh_tesh_in!W11=0,0,RES_hh_tesh_in!W11/RES_summary!W$21)</f>
        <v>0</v>
      </c>
      <c r="X11" s="72">
        <f>IF(RES_hh_tesh_in!X11=0,0,RES_hh_tesh_in!X11/RES_summary!X$21)</f>
        <v>0</v>
      </c>
      <c r="Y11" s="72">
        <f>IF(RES_hh_tesh_in!Y11=0,0,RES_hh_tesh_in!Y11/RES_summary!Y$21)</f>
        <v>0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105.54994200986391</v>
      </c>
      <c r="D12" s="72">
        <f>IF(RES_hh_tesh_in!D12=0,0,RES_hh_tesh_in!D12/RES_summary!D$21)</f>
        <v>95.422205474953088</v>
      </c>
      <c r="E12" s="72">
        <f>IF(RES_hh_tesh_in!E12=0,0,RES_hh_tesh_in!E12/RES_summary!E$21)</f>
        <v>112.80114904957998</v>
      </c>
      <c r="F12" s="72">
        <f>IF(RES_hh_tesh_in!F12=0,0,RES_hh_tesh_in!F12/RES_summary!F$21)</f>
        <v>105.63612495256922</v>
      </c>
      <c r="G12" s="72">
        <f>IF(RES_hh_tesh_in!G12=0,0,RES_hh_tesh_in!G12/RES_summary!G$21)</f>
        <v>101.65845004155535</v>
      </c>
      <c r="H12" s="72">
        <f>IF(RES_hh_tesh_in!H12=0,0,RES_hh_tesh_in!H12/RES_summary!H$21)</f>
        <v>91.087284098097072</v>
      </c>
      <c r="I12" s="72">
        <f>IF(RES_hh_tesh_in!I12=0,0,RES_hh_tesh_in!I12/RES_summary!I$21)</f>
        <v>80.747159833307876</v>
      </c>
      <c r="J12" s="72">
        <f>IF(RES_hh_tesh_in!J12=0,0,RES_hh_tesh_in!J12/RES_summary!J$21)</f>
        <v>92.052641206241034</v>
      </c>
      <c r="K12" s="72">
        <f>IF(RES_hh_tesh_in!K12=0,0,RES_hh_tesh_in!K12/RES_summary!K$21)</f>
        <v>92.330565457516954</v>
      </c>
      <c r="L12" s="72">
        <f>IF(RES_hh_tesh_in!L12=0,0,RES_hh_tesh_in!L12/RES_summary!L$21)</f>
        <v>85.754808551794341</v>
      </c>
      <c r="M12" s="72">
        <f>IF(RES_hh_tesh_in!M12=0,0,RES_hh_tesh_in!M12/RES_summary!M$21)</f>
        <v>78.990863098007765</v>
      </c>
      <c r="N12" s="72">
        <f>IF(RES_hh_tesh_in!N12=0,0,RES_hh_tesh_in!N12/RES_summary!N$21)</f>
        <v>78.336441006048432</v>
      </c>
      <c r="O12" s="72">
        <f>IF(RES_hh_tesh_in!O12=0,0,RES_hh_tesh_in!O12/RES_summary!O$21)</f>
        <v>71.015091066975117</v>
      </c>
      <c r="P12" s="72">
        <f>IF(RES_hh_tesh_in!P12=0,0,RES_hh_tesh_in!P12/RES_summary!P$21)</f>
        <v>71.367738502344338</v>
      </c>
      <c r="Q12" s="72">
        <f>IF(RES_hh_tesh_in!Q12=0,0,RES_hh_tesh_in!Q12/RES_summary!Q$21)</f>
        <v>75.488395654622693</v>
      </c>
      <c r="R12" s="72">
        <f>IF(RES_hh_tesh_in!R12=0,0,RES_hh_tesh_in!R12/RES_summary!R$21)</f>
        <v>73.064080444016227</v>
      </c>
      <c r="S12" s="72">
        <f>IF(RES_hh_tesh_in!S12=0,0,RES_hh_tesh_in!S12/RES_summary!S$21)</f>
        <v>70.316323309902202</v>
      </c>
      <c r="T12" s="72">
        <f>IF(RES_hh_tesh_in!T12=0,0,RES_hh_tesh_in!T12/RES_summary!T$21)</f>
        <v>65.952805980156327</v>
      </c>
      <c r="U12" s="72">
        <f>IF(RES_hh_tesh_in!U12=0,0,RES_hh_tesh_in!U12/RES_summary!U$21)</f>
        <v>59.828902348032393</v>
      </c>
      <c r="V12" s="72">
        <f>IF(RES_hh_tesh_in!V12=0,0,RES_hh_tesh_in!V12/RES_summary!V$21)</f>
        <v>55.441288086336073</v>
      </c>
      <c r="W12" s="72">
        <f>IF(RES_hh_tesh_in!W12=0,0,RES_hh_tesh_in!W12/RES_summary!W$21)</f>
        <v>47.801980756504278</v>
      </c>
      <c r="X12" s="72">
        <f>IF(RES_hh_tesh_in!X12=0,0,RES_hh_tesh_in!X12/RES_summary!X$21)</f>
        <v>40.055257460279144</v>
      </c>
      <c r="Y12" s="72">
        <f>IF(RES_hh_tesh_in!Y12=0,0,RES_hh_tesh_in!Y12/RES_summary!Y$21)</f>
        <v>33.487336531080537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108.22603224329082</v>
      </c>
      <c r="D13" s="74">
        <f>IF(RES_hh_tesh_in!D13=0,0,RES_hh_tesh_in!D13/RES_summary!D$21)</f>
        <v>100.38143135513137</v>
      </c>
      <c r="E13" s="74">
        <f>IF(RES_hh_tesh_in!E13=0,0,RES_hh_tesh_in!E13/RES_summary!E$21)</f>
        <v>99.85957380949047</v>
      </c>
      <c r="F13" s="74">
        <f>IF(RES_hh_tesh_in!F13=0,0,RES_hh_tesh_in!F13/RES_summary!F$21)</f>
        <v>110.08361607045894</v>
      </c>
      <c r="G13" s="74">
        <f>IF(RES_hh_tesh_in!G13=0,0,RES_hh_tesh_in!G13/RES_summary!G$21)</f>
        <v>113.77195577373773</v>
      </c>
      <c r="H13" s="74">
        <f>IF(RES_hh_tesh_in!H13=0,0,RES_hh_tesh_in!H13/RES_summary!H$21)</f>
        <v>0</v>
      </c>
      <c r="I13" s="74">
        <f>IF(RES_hh_tesh_in!I13=0,0,RES_hh_tesh_in!I13/RES_summary!I$21)</f>
        <v>105.27193733787358</v>
      </c>
      <c r="J13" s="74">
        <f>IF(RES_hh_tesh_in!J13=0,0,RES_hh_tesh_in!J13/RES_summary!J$21)</f>
        <v>42.207566426805599</v>
      </c>
      <c r="K13" s="74">
        <f>IF(RES_hh_tesh_in!K13=0,0,RES_hh_tesh_in!K13/RES_summary!K$21)</f>
        <v>137.96893843927415</v>
      </c>
      <c r="L13" s="74">
        <f>IF(RES_hh_tesh_in!L13=0,0,RES_hh_tesh_in!L13/RES_summary!L$21)</f>
        <v>73.307580709294527</v>
      </c>
      <c r="M13" s="74">
        <f>IF(RES_hh_tesh_in!M13=0,0,RES_hh_tesh_in!M13/RES_summary!M$21)</f>
        <v>55.158698699921736</v>
      </c>
      <c r="N13" s="74">
        <f>IF(RES_hh_tesh_in!N13=0,0,RES_hh_tesh_in!N13/RES_summary!N$21)</f>
        <v>71.855613077725849</v>
      </c>
      <c r="O13" s="74">
        <f>IF(RES_hh_tesh_in!O13=0,0,RES_hh_tesh_in!O13/RES_summary!O$21)</f>
        <v>82.536992750844178</v>
      </c>
      <c r="P13" s="74">
        <f>IF(RES_hh_tesh_in!P13=0,0,RES_hh_tesh_in!P13/RES_summary!P$21)</f>
        <v>70.859420417492245</v>
      </c>
      <c r="Q13" s="74">
        <f>IF(RES_hh_tesh_in!Q13=0,0,RES_hh_tesh_in!Q13/RES_summary!Q$21)</f>
        <v>88.987152304516883</v>
      </c>
      <c r="R13" s="74">
        <f>IF(RES_hh_tesh_in!R13=0,0,RES_hh_tesh_in!R13/RES_summary!R$21)</f>
        <v>0</v>
      </c>
      <c r="S13" s="74">
        <f>IF(RES_hh_tesh_in!S13=0,0,RES_hh_tesh_in!S13/RES_summary!S$21)</f>
        <v>0</v>
      </c>
      <c r="T13" s="74">
        <f>IF(RES_hh_tesh_in!T13=0,0,RES_hh_tesh_in!T13/RES_summary!T$21)</f>
        <v>51.486677547100953</v>
      </c>
      <c r="U13" s="74">
        <f>IF(RES_hh_tesh_in!U13=0,0,RES_hh_tesh_in!U13/RES_summary!U$21)</f>
        <v>36.798968111374343</v>
      </c>
      <c r="V13" s="74">
        <f>IF(RES_hh_tesh_in!V13=0,0,RES_hh_tesh_in!V13/RES_summary!V$21)</f>
        <v>59.210593956495423</v>
      </c>
      <c r="W13" s="74">
        <f>IF(RES_hh_tesh_in!W13=0,0,RES_hh_tesh_in!W13/RES_summary!W$21)</f>
        <v>43.618139198214415</v>
      </c>
      <c r="X13" s="74">
        <f>IF(RES_hh_tesh_in!X13=0,0,RES_hh_tesh_in!X13/RES_summary!X$21)</f>
        <v>39.303035669147889</v>
      </c>
      <c r="Y13" s="74">
        <f>IF(RES_hh_tesh_in!Y13=0,0,RES_hh_tesh_in!Y13/RES_summary!Y$21)</f>
        <v>31.271679774446479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2.5288966815708118</v>
      </c>
      <c r="D14" s="76">
        <f>IF(RES_hh_tesh_in!D14=0,0,RES_hh_tesh_in!D14/RES_summary!D$21)</f>
        <v>2.3368982227870965</v>
      </c>
      <c r="E14" s="76">
        <f>IF(RES_hh_tesh_in!E14=0,0,RES_hh_tesh_in!E14/RES_summary!E$21)</f>
        <v>2.2976754981729419</v>
      </c>
      <c r="F14" s="76">
        <f>IF(RES_hh_tesh_in!F14=0,0,RES_hh_tesh_in!F14/RES_summary!F$21)</f>
        <v>2.444707518918213</v>
      </c>
      <c r="G14" s="76">
        <f>IF(RES_hh_tesh_in!G14=0,0,RES_hh_tesh_in!G14/RES_summary!G$21)</f>
        <v>2.3030521020183845</v>
      </c>
      <c r="H14" s="76">
        <f>IF(RES_hh_tesh_in!H14=0,0,RES_hh_tesh_in!H14/RES_summary!H$21)</f>
        <v>2.1034900951777211</v>
      </c>
      <c r="I14" s="76">
        <f>IF(RES_hh_tesh_in!I14=0,0,RES_hh_tesh_in!I14/RES_summary!I$21)</f>
        <v>1.9975538687683756</v>
      </c>
      <c r="J14" s="76">
        <f>IF(RES_hh_tesh_in!J14=0,0,RES_hh_tesh_in!J14/RES_summary!J$21)</f>
        <v>1.9806464038553002</v>
      </c>
      <c r="K14" s="76">
        <f>IF(RES_hh_tesh_in!K14=0,0,RES_hh_tesh_in!K14/RES_summary!K$21)</f>
        <v>1.8355176837774643</v>
      </c>
      <c r="L14" s="76">
        <f>IF(RES_hh_tesh_in!L14=0,0,RES_hh_tesh_in!L14/RES_summary!L$21)</f>
        <v>1.8535550546590975</v>
      </c>
      <c r="M14" s="76">
        <f>IF(RES_hh_tesh_in!M14=0,0,RES_hh_tesh_in!M14/RES_summary!M$21)</f>
        <v>1.6295091206351007</v>
      </c>
      <c r="N14" s="76">
        <f>IF(RES_hh_tesh_in!N14=0,0,RES_hh_tesh_in!N14/RES_summary!N$21)</f>
        <v>1.5195472178718203</v>
      </c>
      <c r="O14" s="76">
        <f>IF(RES_hh_tesh_in!O14=0,0,RES_hh_tesh_in!O14/RES_summary!O$21)</f>
        <v>1.4687365566537425</v>
      </c>
      <c r="P14" s="76">
        <f>IF(RES_hh_tesh_in!P14=0,0,RES_hh_tesh_in!P14/RES_summary!P$21)</f>
        <v>1.2690100481290065</v>
      </c>
      <c r="Q14" s="76">
        <f>IF(RES_hh_tesh_in!Q14=0,0,RES_hh_tesh_in!Q14/RES_summary!Q$21)</f>
        <v>1.3650835979936589</v>
      </c>
      <c r="R14" s="76">
        <f>IF(RES_hh_tesh_in!R14=0,0,RES_hh_tesh_in!R14/RES_summary!R$21)</f>
        <v>1.3412766125558448</v>
      </c>
      <c r="S14" s="76">
        <f>IF(RES_hh_tesh_in!S14=0,0,RES_hh_tesh_in!S14/RES_summary!S$21)</f>
        <v>1.3814842193829455</v>
      </c>
      <c r="T14" s="76">
        <f>IF(RES_hh_tesh_in!T14=0,0,RES_hh_tesh_in!T14/RES_summary!T$21)</f>
        <v>1.1705866051996712</v>
      </c>
      <c r="U14" s="76">
        <f>IF(RES_hh_tesh_in!U14=0,0,RES_hh_tesh_in!U14/RES_summary!U$21)</f>
        <v>1.0471388838907723</v>
      </c>
      <c r="V14" s="76">
        <f>IF(RES_hh_tesh_in!V14=0,0,RES_hh_tesh_in!V14/RES_summary!V$21)</f>
        <v>1.0430401107604685</v>
      </c>
      <c r="W14" s="76">
        <f>IF(RES_hh_tesh_in!W14=0,0,RES_hh_tesh_in!W14/RES_summary!W$21)</f>
        <v>0.81354783801935004</v>
      </c>
      <c r="X14" s="76">
        <f>IF(RES_hh_tesh_in!X14=0,0,RES_hh_tesh_in!X14/RES_summary!X$21)</f>
        <v>0.62504289026742177</v>
      </c>
      <c r="Y14" s="76">
        <f>IF(RES_hh_tesh_in!Y14=0,0,RES_hh_tesh_in!Y14/RES_summary!Y$21)</f>
        <v>0.52165885402298018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0.42605311489563602</v>
      </c>
      <c r="D15" s="69">
        <f>IF(RES_hh_tesh_in!D15=0,0,RES_hh_tesh_in!D15/RES_summary!D$21)</f>
        <v>2.9253899885432026E-2</v>
      </c>
      <c r="E15" s="69">
        <f>IF(RES_hh_tesh_in!E15=0,0,RES_hh_tesh_in!E15/RES_summary!E$21)</f>
        <v>3.5076364928051142</v>
      </c>
      <c r="F15" s="69">
        <f>IF(RES_hh_tesh_in!F15=0,0,RES_hh_tesh_in!F15/RES_summary!F$21)</f>
        <v>2.5353434289484229E-2</v>
      </c>
      <c r="G15" s="69">
        <f>IF(RES_hh_tesh_in!G15=0,0,RES_hh_tesh_in!G15/RES_summary!G$21)</f>
        <v>0.20226851028195947</v>
      </c>
      <c r="H15" s="69">
        <f>IF(RES_hh_tesh_in!H15=0,0,RES_hh_tesh_in!H15/RES_summary!H$21)</f>
        <v>2.9661240579624604</v>
      </c>
      <c r="I15" s="69">
        <f>IF(RES_hh_tesh_in!I15=0,0,RES_hh_tesh_in!I15/RES_summary!I$21)</f>
        <v>1.0031582893221895</v>
      </c>
      <c r="J15" s="69">
        <f>IF(RES_hh_tesh_in!J15=0,0,RES_hh_tesh_in!J15/RES_summary!J$21)</f>
        <v>0.75904631263175437</v>
      </c>
      <c r="K15" s="69">
        <f>IF(RES_hh_tesh_in!K15=0,0,RES_hh_tesh_in!K15/RES_summary!K$21)</f>
        <v>1.2229153490009574</v>
      </c>
      <c r="L15" s="69">
        <f>IF(RES_hh_tesh_in!L15=0,0,RES_hh_tesh_in!L15/RES_summary!L$21)</f>
        <v>4.6743880678843803</v>
      </c>
      <c r="M15" s="69">
        <f>IF(RES_hh_tesh_in!M15=0,0,RES_hh_tesh_in!M15/RES_summary!M$21)</f>
        <v>3.868280237177653</v>
      </c>
      <c r="N15" s="69">
        <f>IF(RES_hh_tesh_in!N15=0,0,RES_hh_tesh_in!N15/RES_summary!N$21)</f>
        <v>1.9455994736929205</v>
      </c>
      <c r="O15" s="69">
        <f>IF(RES_hh_tesh_in!O15=0,0,RES_hh_tesh_in!O15/RES_summary!O$21)</f>
        <v>2.0514724870764911</v>
      </c>
      <c r="P15" s="69">
        <f>IF(RES_hh_tesh_in!P15=0,0,RES_hh_tesh_in!P15/RES_summary!P$21)</f>
        <v>1.3155153384221079</v>
      </c>
      <c r="Q15" s="69">
        <f>IF(RES_hh_tesh_in!Q15=0,0,RES_hh_tesh_in!Q15/RES_summary!Q$21)</f>
        <v>2.6098098524105828</v>
      </c>
      <c r="R15" s="69">
        <f>IF(RES_hh_tesh_in!R15=0,0,RES_hh_tesh_in!R15/RES_summary!R$21)</f>
        <v>1.4482784400298514</v>
      </c>
      <c r="S15" s="69">
        <f>IF(RES_hh_tesh_in!S15=0,0,RES_hh_tesh_in!S15/RES_summary!S$21)</f>
        <v>1.0358965515209122</v>
      </c>
      <c r="T15" s="69">
        <f>IF(RES_hh_tesh_in!T15=0,0,RES_hh_tesh_in!T15/RES_summary!T$21)</f>
        <v>2.3089740007973276</v>
      </c>
      <c r="U15" s="69">
        <f>IF(RES_hh_tesh_in!U15=0,0,RES_hh_tesh_in!U15/RES_summary!U$21)</f>
        <v>1.6684122102922141</v>
      </c>
      <c r="V15" s="69">
        <f>IF(RES_hh_tesh_in!V15=0,0,RES_hh_tesh_in!V15/RES_summary!V$21)</f>
        <v>3.2791984109556132</v>
      </c>
      <c r="W15" s="69">
        <f>IF(RES_hh_tesh_in!W15=0,0,RES_hh_tesh_in!W15/RES_summary!W$21)</f>
        <v>2.5163697471139264</v>
      </c>
      <c r="X15" s="69">
        <f>IF(RES_hh_tesh_in!X15=0,0,RES_hh_tesh_in!X15/RES_summary!X$21)</f>
        <v>2.5958405800736162</v>
      </c>
      <c r="Y15" s="69">
        <f>IF(RES_hh_tesh_in!Y15=0,0,RES_hh_tesh_in!Y15/RES_summary!Y$21)</f>
        <v>3.2721820165814655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0.42605311489563602</v>
      </c>
      <c r="D16" s="72">
        <f>IF(RES_hh_tesh_in!D16=0,0,RES_hh_tesh_in!D16/RES_summary!D$21)</f>
        <v>2.9253899885432026E-2</v>
      </c>
      <c r="E16" s="72">
        <f>IF(RES_hh_tesh_in!E16=0,0,RES_hh_tesh_in!E16/RES_summary!E$21)</f>
        <v>3.5076364928051142</v>
      </c>
      <c r="F16" s="72">
        <f>IF(RES_hh_tesh_in!F16=0,0,RES_hh_tesh_in!F16/RES_summary!F$21)</f>
        <v>2.5353434289484229E-2</v>
      </c>
      <c r="G16" s="72">
        <f>IF(RES_hh_tesh_in!G16=0,0,RES_hh_tesh_in!G16/RES_summary!G$21)</f>
        <v>0.20226851028195947</v>
      </c>
      <c r="H16" s="72">
        <f>IF(RES_hh_tesh_in!H16=0,0,RES_hh_tesh_in!H16/RES_summary!H$21)</f>
        <v>2.9661240579624604</v>
      </c>
      <c r="I16" s="72">
        <f>IF(RES_hh_tesh_in!I16=0,0,RES_hh_tesh_in!I16/RES_summary!I$21)</f>
        <v>1.0031582893221895</v>
      </c>
      <c r="J16" s="72">
        <f>IF(RES_hh_tesh_in!J16=0,0,RES_hh_tesh_in!J16/RES_summary!J$21)</f>
        <v>0.75904631263175437</v>
      </c>
      <c r="K16" s="72">
        <f>IF(RES_hh_tesh_in!K16=0,0,RES_hh_tesh_in!K16/RES_summary!K$21)</f>
        <v>1.2229153490009574</v>
      </c>
      <c r="L16" s="72">
        <f>IF(RES_hh_tesh_in!L16=0,0,RES_hh_tesh_in!L16/RES_summary!L$21)</f>
        <v>4.6743880678843803</v>
      </c>
      <c r="M16" s="72">
        <f>IF(RES_hh_tesh_in!M16=0,0,RES_hh_tesh_in!M16/RES_summary!M$21)</f>
        <v>3.868280237177653</v>
      </c>
      <c r="N16" s="72">
        <f>IF(RES_hh_tesh_in!N16=0,0,RES_hh_tesh_in!N16/RES_summary!N$21)</f>
        <v>1.9455994736929205</v>
      </c>
      <c r="O16" s="72">
        <f>IF(RES_hh_tesh_in!O16=0,0,RES_hh_tesh_in!O16/RES_summary!O$21)</f>
        <v>2.0514724870764911</v>
      </c>
      <c r="P16" s="72">
        <f>IF(RES_hh_tesh_in!P16=0,0,RES_hh_tesh_in!P16/RES_summary!P$21)</f>
        <v>1.3155153384221079</v>
      </c>
      <c r="Q16" s="72">
        <f>IF(RES_hh_tesh_in!Q16=0,0,RES_hh_tesh_in!Q16/RES_summary!Q$21)</f>
        <v>2.6098098524105828</v>
      </c>
      <c r="R16" s="72">
        <f>IF(RES_hh_tesh_in!R16=0,0,RES_hh_tesh_in!R16/RES_summary!R$21)</f>
        <v>1.4482784400298514</v>
      </c>
      <c r="S16" s="72">
        <f>IF(RES_hh_tesh_in!S16=0,0,RES_hh_tesh_in!S16/RES_summary!S$21)</f>
        <v>1.0358965515209122</v>
      </c>
      <c r="T16" s="72">
        <f>IF(RES_hh_tesh_in!T16=0,0,RES_hh_tesh_in!T16/RES_summary!T$21)</f>
        <v>2.3089740007973276</v>
      </c>
      <c r="U16" s="72">
        <f>IF(RES_hh_tesh_in!U16=0,0,RES_hh_tesh_in!U16/RES_summary!U$21)</f>
        <v>1.6684122102922141</v>
      </c>
      <c r="V16" s="72">
        <f>IF(RES_hh_tesh_in!V16=0,0,RES_hh_tesh_in!V16/RES_summary!V$21)</f>
        <v>3.2791984109556132</v>
      </c>
      <c r="W16" s="72">
        <f>IF(RES_hh_tesh_in!W16=0,0,RES_hh_tesh_in!W16/RES_summary!W$21)</f>
        <v>2.5163697471139264</v>
      </c>
      <c r="X16" s="72">
        <f>IF(RES_hh_tesh_in!X16=0,0,RES_hh_tesh_in!X16/RES_summary!X$21)</f>
        <v>2.5958405800736162</v>
      </c>
      <c r="Y16" s="72">
        <f>IF(RES_hh_tesh_in!Y16=0,0,RES_hh_tesh_in!Y16/RES_summary!Y$21)</f>
        <v>3.2721820165814655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8.6121157403628263</v>
      </c>
      <c r="D17" s="69">
        <f>IF(RES_hh_tesh_in!D17=0,0,RES_hh_tesh_in!D17/RES_summary!D$21)</f>
        <v>8.7106732351322389</v>
      </c>
      <c r="E17" s="69">
        <f>IF(RES_hh_tesh_in!E17=0,0,RES_hh_tesh_in!E17/RES_summary!E$21)</f>
        <v>8.590057049712696</v>
      </c>
      <c r="F17" s="69">
        <f>IF(RES_hh_tesh_in!F17=0,0,RES_hh_tesh_in!F17/RES_summary!F$21)</f>
        <v>8.4618839845267804</v>
      </c>
      <c r="G17" s="69">
        <f>IF(RES_hh_tesh_in!G17=0,0,RES_hh_tesh_in!G17/RES_summary!G$21)</f>
        <v>8.1194147806750099</v>
      </c>
      <c r="H17" s="69">
        <f>IF(RES_hh_tesh_in!H17=0,0,RES_hh_tesh_in!H17/RES_summary!H$21)</f>
        <v>7.7700372282122201</v>
      </c>
      <c r="I17" s="69">
        <f>IF(RES_hh_tesh_in!I17=0,0,RES_hh_tesh_in!I17/RES_summary!I$21)</f>
        <v>7.6102619379325267</v>
      </c>
      <c r="J17" s="69">
        <f>IF(RES_hh_tesh_in!J17=0,0,RES_hh_tesh_in!J17/RES_summary!J$21)</f>
        <v>7.606978365300761</v>
      </c>
      <c r="K17" s="69">
        <f>IF(RES_hh_tesh_in!K17=0,0,RES_hh_tesh_in!K17/RES_summary!K$21)</f>
        <v>6.6169023734368029</v>
      </c>
      <c r="L17" s="69">
        <f>IF(RES_hh_tesh_in!L17=0,0,RES_hh_tesh_in!L17/RES_summary!L$21)</f>
        <v>7.4747765414644602</v>
      </c>
      <c r="M17" s="69">
        <f>IF(RES_hh_tesh_in!M17=0,0,RES_hh_tesh_in!M17/RES_summary!M$21)</f>
        <v>7.9170440089242318</v>
      </c>
      <c r="N17" s="69">
        <f>IF(RES_hh_tesh_in!N17=0,0,RES_hh_tesh_in!N17/RES_summary!N$21)</f>
        <v>6.760340089894294</v>
      </c>
      <c r="O17" s="69">
        <f>IF(RES_hh_tesh_in!O17=0,0,RES_hh_tesh_in!O17/RES_summary!O$21)</f>
        <v>8.2142134845845689</v>
      </c>
      <c r="P17" s="69">
        <f>IF(RES_hh_tesh_in!P17=0,0,RES_hh_tesh_in!P17/RES_summary!P$21)</f>
        <v>9.5163159024192492</v>
      </c>
      <c r="Q17" s="69">
        <f>IF(RES_hh_tesh_in!Q17=0,0,RES_hh_tesh_in!Q17/RES_summary!Q$21)</f>
        <v>7.1861391466003264</v>
      </c>
      <c r="R17" s="69">
        <f>IF(RES_hh_tesh_in!R17=0,0,RES_hh_tesh_in!R17/RES_summary!R$21)</f>
        <v>6.8974400395665389</v>
      </c>
      <c r="S17" s="69">
        <f>IF(RES_hh_tesh_in!S17=0,0,RES_hh_tesh_in!S17/RES_summary!S$21)</f>
        <v>6.3583647011285507</v>
      </c>
      <c r="T17" s="69">
        <f>IF(RES_hh_tesh_in!T17=0,0,RES_hh_tesh_in!T17/RES_summary!T$21)</f>
        <v>6.8883612929079998</v>
      </c>
      <c r="U17" s="69">
        <f>IF(RES_hh_tesh_in!U17=0,0,RES_hh_tesh_in!U17/RES_summary!U$21)</f>
        <v>8.1319673419716825</v>
      </c>
      <c r="V17" s="69">
        <f>IF(RES_hh_tesh_in!V17=0,0,RES_hh_tesh_in!V17/RES_summary!V$21)</f>
        <v>6.3510175169587173</v>
      </c>
      <c r="W17" s="69">
        <f>IF(RES_hh_tesh_in!W17=0,0,RES_hh_tesh_in!W17/RES_summary!W$21)</f>
        <v>6.5079601989342066</v>
      </c>
      <c r="X17" s="69">
        <f>IF(RES_hh_tesh_in!X17=0,0,RES_hh_tesh_in!X17/RES_summary!X$21)</f>
        <v>6.4140285024358947</v>
      </c>
      <c r="Y17" s="69">
        <f>IF(RES_hh_tesh_in!Y17=0,0,RES_hh_tesh_in!Y17/RES_summary!Y$21)</f>
        <v>5.7973793002297782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X18" s="72">
        <f>IF(RES_hh_tesh_in!X18=0,0,RES_hh_tesh_in!X18/RES_summary!X$21)</f>
        <v>0</v>
      </c>
      <c r="Y18" s="72">
        <f>IF(RES_hh_tesh_in!Y18=0,0,RES_hh_tesh_in!Y18/RES_summary!Y$21)</f>
        <v>0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9.300594828096461</v>
      </c>
      <c r="D19" s="72">
        <f>IF(RES_hh_tesh_in!D19=0,0,RES_hh_tesh_in!D19/RES_summary!D$21)</f>
        <v>6.1777692193859508</v>
      </c>
      <c r="E19" s="72">
        <f>IF(RES_hh_tesh_in!E19=0,0,RES_hh_tesh_in!E19/RES_summary!E$21)</f>
        <v>3.5011389492468243</v>
      </c>
      <c r="F19" s="72">
        <f>IF(RES_hh_tesh_in!F19=0,0,RES_hh_tesh_in!F19/RES_summary!F$21)</f>
        <v>6.9729242302696637</v>
      </c>
      <c r="G19" s="72">
        <f>IF(RES_hh_tesh_in!G19=0,0,RES_hh_tesh_in!G19/RES_summary!G$21)</f>
        <v>10.61932654609279</v>
      </c>
      <c r="H19" s="72">
        <f>IF(RES_hh_tesh_in!H19=0,0,RES_hh_tesh_in!H19/RES_summary!H$21)</f>
        <v>10.969328509422613</v>
      </c>
      <c r="I19" s="72">
        <f>IF(RES_hh_tesh_in!I19=0,0,RES_hh_tesh_in!I19/RES_summary!I$21)</f>
        <v>4.1027347891443258</v>
      </c>
      <c r="J19" s="72">
        <f>IF(RES_hh_tesh_in!J19=0,0,RES_hh_tesh_in!J19/RES_summary!J$21)</f>
        <v>4.0342455916865667</v>
      </c>
      <c r="K19" s="72">
        <f>IF(RES_hh_tesh_in!K19=0,0,RES_hh_tesh_in!K19/RES_summary!K$21)</f>
        <v>9.2036487138714058</v>
      </c>
      <c r="L19" s="72">
        <f>IF(RES_hh_tesh_in!L19=0,0,RES_hh_tesh_in!L19/RES_summary!L$21)</f>
        <v>10.199943858701966</v>
      </c>
      <c r="M19" s="72">
        <f>IF(RES_hh_tesh_in!M19=0,0,RES_hh_tesh_in!M19/RES_summary!M$21)</f>
        <v>5.4083734631220732</v>
      </c>
      <c r="N19" s="72">
        <f>IF(RES_hh_tesh_in!N19=0,0,RES_hh_tesh_in!N19/RES_summary!N$21)</f>
        <v>0</v>
      </c>
      <c r="O19" s="72">
        <f>IF(RES_hh_tesh_in!O19=0,0,RES_hh_tesh_in!O19/RES_summary!O$21)</f>
        <v>0</v>
      </c>
      <c r="P19" s="72">
        <f>IF(RES_hh_tesh_in!P19=0,0,RES_hh_tesh_in!P19/RES_summary!P$21)</f>
        <v>0</v>
      </c>
      <c r="Q19" s="72">
        <f>IF(RES_hh_tesh_in!Q19=0,0,RES_hh_tesh_in!Q19/RES_summary!Q$21)</f>
        <v>0</v>
      </c>
      <c r="R19" s="72">
        <f>IF(RES_hh_tesh_in!R19=0,0,RES_hh_tesh_in!R19/RES_summary!R$21)</f>
        <v>0</v>
      </c>
      <c r="S19" s="72">
        <f>IF(RES_hh_tesh_in!S19=0,0,RES_hh_tesh_in!S19/RES_summary!S$21)</f>
        <v>0</v>
      </c>
      <c r="T19" s="72">
        <f>IF(RES_hh_tesh_in!T19=0,0,RES_hh_tesh_in!T19/RES_summary!T$21)</f>
        <v>0</v>
      </c>
      <c r="U19" s="72">
        <f>IF(RES_hh_tesh_in!U19=0,0,RES_hh_tesh_in!U19/RES_summary!U$21)</f>
        <v>0</v>
      </c>
      <c r="V19" s="72">
        <f>IF(RES_hh_tesh_in!V19=0,0,RES_hh_tesh_in!V19/RES_summary!V$21)</f>
        <v>0</v>
      </c>
      <c r="W19" s="72">
        <f>IF(RES_hh_tesh_in!W19=0,0,RES_hh_tesh_in!W19/RES_summary!W$21)</f>
        <v>0</v>
      </c>
      <c r="X19" s="72">
        <f>IF(RES_hh_tesh_in!X19=0,0,RES_hh_tesh_in!X19/RES_summary!X$21)</f>
        <v>0</v>
      </c>
      <c r="Y19" s="72">
        <f>IF(RES_hh_tesh_in!Y19=0,0,RES_hh_tesh_in!Y19/RES_summary!Y$21)</f>
        <v>0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8.7067743513455635</v>
      </c>
      <c r="D20" s="72">
        <f>IF(RES_hh_tesh_in!D20=0,0,RES_hh_tesh_in!D20/RES_summary!D$21)</f>
        <v>8.6723993147233447</v>
      </c>
      <c r="E20" s="72">
        <f>IF(RES_hh_tesh_in!E20=0,0,RES_hh_tesh_in!E20/RES_summary!E$21)</f>
        <v>8.5490329058264098</v>
      </c>
      <c r="F20" s="72">
        <f>IF(RES_hh_tesh_in!F20=0,0,RES_hh_tesh_in!F20/RES_summary!F$21)</f>
        <v>8.3138663430933715</v>
      </c>
      <c r="G20" s="72">
        <f>IF(RES_hh_tesh_in!G20=0,0,RES_hh_tesh_in!G20/RES_summary!G$21)</f>
        <v>7.791499979944045</v>
      </c>
      <c r="H20" s="72">
        <f>IF(RES_hh_tesh_in!H20=0,0,RES_hh_tesh_in!H20/RES_summary!H$21)</f>
        <v>7.9910291305862238</v>
      </c>
      <c r="I20" s="72">
        <f>IF(RES_hh_tesh_in!I20=0,0,RES_hh_tesh_in!I20/RES_summary!I$21)</f>
        <v>7.6229431717927714</v>
      </c>
      <c r="J20" s="72">
        <f>IF(RES_hh_tesh_in!J20=0,0,RES_hh_tesh_in!J20/RES_summary!J$21)</f>
        <v>7.5149904548438213</v>
      </c>
      <c r="K20" s="72">
        <f>IF(RES_hh_tesh_in!K20=0,0,RES_hh_tesh_in!K20/RES_summary!K$21)</f>
        <v>7.1548894936226128</v>
      </c>
      <c r="L20" s="72">
        <f>IF(RES_hh_tesh_in!L20=0,0,RES_hh_tesh_in!L20/RES_summary!L$21)</f>
        <v>7.0596223036367967</v>
      </c>
      <c r="M20" s="72">
        <f>IF(RES_hh_tesh_in!M20=0,0,RES_hh_tesh_in!M20/RES_summary!M$21)</f>
        <v>7.4535107864248218</v>
      </c>
      <c r="N20" s="72">
        <f>IF(RES_hh_tesh_in!N20=0,0,RES_hh_tesh_in!N20/RES_summary!N$21)</f>
        <v>7.6246855421019228</v>
      </c>
      <c r="O20" s="72">
        <f>IF(RES_hh_tesh_in!O20=0,0,RES_hh_tesh_in!O20/RES_summary!O$21)</f>
        <v>7.830544960666427</v>
      </c>
      <c r="P20" s="72">
        <f>IF(RES_hh_tesh_in!P20=0,0,RES_hh_tesh_in!P20/RES_summary!P$21)</f>
        <v>7.6419001397959416</v>
      </c>
      <c r="Q20" s="72">
        <f>IF(RES_hh_tesh_in!Q20=0,0,RES_hh_tesh_in!Q20/RES_summary!Q$21)</f>
        <v>7.5620060318417099</v>
      </c>
      <c r="R20" s="72">
        <f>IF(RES_hh_tesh_in!R20=0,0,RES_hh_tesh_in!R20/RES_summary!R$21)</f>
        <v>7.4632192786476814</v>
      </c>
      <c r="S20" s="72">
        <f>IF(RES_hh_tesh_in!S20=0,0,RES_hh_tesh_in!S20/RES_summary!S$21)</f>
        <v>5.7397979026454777</v>
      </c>
      <c r="T20" s="72">
        <f>IF(RES_hh_tesh_in!T20=0,0,RES_hh_tesh_in!T20/RES_summary!T$21)</f>
        <v>7.0473106636320653</v>
      </c>
      <c r="U20" s="72">
        <f>IF(RES_hh_tesh_in!U20=0,0,RES_hh_tesh_in!U20/RES_summary!U$21)</f>
        <v>7.6901378086493475</v>
      </c>
      <c r="V20" s="72">
        <f>IF(RES_hh_tesh_in!V20=0,0,RES_hh_tesh_in!V20/RES_summary!V$21)</f>
        <v>5.9260193383939415</v>
      </c>
      <c r="W20" s="72">
        <f>IF(RES_hh_tesh_in!W20=0,0,RES_hh_tesh_in!W20/RES_summary!W$21)</f>
        <v>6.7490855558051654</v>
      </c>
      <c r="X20" s="72">
        <f>IF(RES_hh_tesh_in!X20=0,0,RES_hh_tesh_in!X20/RES_summary!X$21)</f>
        <v>6.4837387155611275</v>
      </c>
      <c r="Y20" s="72">
        <f>IF(RES_hh_tesh_in!Y20=0,0,RES_hh_tesh_in!Y20/RES_summary!Y$21)</f>
        <v>5.5204749079590387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8.4848275713641375</v>
      </c>
      <c r="D21" s="72">
        <f>IF(RES_hh_tesh_in!D21=0,0,RES_hh_tesh_in!D21/RES_summary!D$21)</f>
        <v>8.6314633487314687</v>
      </c>
      <c r="E21" s="72">
        <f>IF(RES_hh_tesh_in!E21=0,0,RES_hh_tesh_in!E21/RES_summary!E$21)</f>
        <v>8.5289086637754234</v>
      </c>
      <c r="F21" s="72">
        <f>IF(RES_hh_tesh_in!F21=0,0,RES_hh_tesh_in!F21/RES_summary!F$21)</f>
        <v>8.3145769796125784</v>
      </c>
      <c r="G21" s="72">
        <f>IF(RES_hh_tesh_in!G21=0,0,RES_hh_tesh_in!G21/RES_summary!G$21)</f>
        <v>8.0236616314566085</v>
      </c>
      <c r="H21" s="72">
        <f>IF(RES_hh_tesh_in!H21=0,0,RES_hh_tesh_in!H21/RES_summary!H$21)</f>
        <v>7.3576464289412824</v>
      </c>
      <c r="I21" s="72">
        <f>IF(RES_hh_tesh_in!I21=0,0,RES_hh_tesh_in!I21/RES_summary!I$21)</f>
        <v>7.0677292650758528</v>
      </c>
      <c r="J21" s="72">
        <f>IF(RES_hh_tesh_in!J21=0,0,RES_hh_tesh_in!J21/RES_summary!J$21)</f>
        <v>7.1208424206208152</v>
      </c>
      <c r="K21" s="72">
        <f>IF(RES_hh_tesh_in!K21=0,0,RES_hh_tesh_in!K21/RES_summary!K$21)</f>
        <v>5.5946360542211604</v>
      </c>
      <c r="L21" s="72">
        <f>IF(RES_hh_tesh_in!L21=0,0,RES_hh_tesh_in!L21/RES_summary!L$21)</f>
        <v>6.5281247368771345</v>
      </c>
      <c r="M21" s="72">
        <f>IF(RES_hh_tesh_in!M21=0,0,RES_hh_tesh_in!M21/RES_summary!M$21)</f>
        <v>7.9799619763161989</v>
      </c>
      <c r="N21" s="72">
        <f>IF(RES_hh_tesh_in!N21=0,0,RES_hh_tesh_in!N21/RES_summary!N$21)</f>
        <v>5.8249952508902583</v>
      </c>
      <c r="O21" s="72">
        <f>IF(RES_hh_tesh_in!O21=0,0,RES_hh_tesh_in!O21/RES_summary!O$21)</f>
        <v>7.9714602295848529</v>
      </c>
      <c r="P21" s="72">
        <f>IF(RES_hh_tesh_in!P21=0,0,RES_hh_tesh_in!P21/RES_summary!P$21)</f>
        <v>9.089251526092303</v>
      </c>
      <c r="Q21" s="72">
        <f>IF(RES_hh_tesh_in!Q21=0,0,RES_hh_tesh_in!Q21/RES_summary!Q$21)</f>
        <v>5.345107882114136</v>
      </c>
      <c r="R21" s="72">
        <f>IF(RES_hh_tesh_in!R21=0,0,RES_hh_tesh_in!R21/RES_summary!R$21)</f>
        <v>6.0497498918669645</v>
      </c>
      <c r="S21" s="72">
        <f>IF(RES_hh_tesh_in!S21=0,0,RES_hh_tesh_in!S21/RES_summary!S$21)</f>
        <v>5.8446614222308328</v>
      </c>
      <c r="T21" s="72">
        <f>IF(RES_hh_tesh_in!T21=0,0,RES_hh_tesh_in!T21/RES_summary!T$21)</f>
        <v>6.129305445452836</v>
      </c>
      <c r="U21" s="72">
        <f>IF(RES_hh_tesh_in!U21=0,0,RES_hh_tesh_in!U21/RES_summary!U$21)</f>
        <v>7.5208412898773807</v>
      </c>
      <c r="V21" s="72">
        <f>IF(RES_hh_tesh_in!V21=0,0,RES_hh_tesh_in!V21/RES_summary!V$21)</f>
        <v>5.4231209222029229</v>
      </c>
      <c r="W21" s="72">
        <f>IF(RES_hh_tesh_in!W21=0,0,RES_hh_tesh_in!W21/RES_summary!W$21)</f>
        <v>5.1516628467308481</v>
      </c>
      <c r="X21" s="72">
        <f>IF(RES_hh_tesh_in!X21=0,0,RES_hh_tesh_in!X21/RES_summary!X$21)</f>
        <v>6.1314117684775526</v>
      </c>
      <c r="Y21" s="72">
        <f>IF(RES_hh_tesh_in!Y21=0,0,RES_hh_tesh_in!Y21/RES_summary!Y$21)</f>
        <v>5.5920499437092666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8.695674171939384</v>
      </c>
      <c r="D22" s="72">
        <f>IF(RES_hh_tesh_in!D22=0,0,RES_hh_tesh_in!D22/RES_summary!D$21)</f>
        <v>8.6720220275450597</v>
      </c>
      <c r="E22" s="72">
        <f>IF(RES_hh_tesh_in!E22=0,0,RES_hh_tesh_in!E22/RES_summary!E$21)</f>
        <v>8.5418447033075307</v>
      </c>
      <c r="F22" s="72">
        <f>IF(RES_hh_tesh_in!F22=0,0,RES_hh_tesh_in!F22/RES_summary!F$21)</f>
        <v>8.3538620688338465</v>
      </c>
      <c r="G22" s="72">
        <f>IF(RES_hh_tesh_in!G22=0,0,RES_hh_tesh_in!G22/RES_summary!G$21)</f>
        <v>7.9040403961832721</v>
      </c>
      <c r="H22" s="72">
        <f>IF(RES_hh_tesh_in!H22=0,0,RES_hh_tesh_in!H22/RES_summary!H$21)</f>
        <v>8.0026313854021041</v>
      </c>
      <c r="I22" s="72">
        <f>IF(RES_hh_tesh_in!I22=0,0,RES_hh_tesh_in!I22/RES_summary!I$21)</f>
        <v>7.0970031862164173</v>
      </c>
      <c r="J22" s="72">
        <f>IF(RES_hh_tesh_in!J22=0,0,RES_hh_tesh_in!J22/RES_summary!J$21)</f>
        <v>7.1891639319218577</v>
      </c>
      <c r="K22" s="72">
        <f>IF(RES_hh_tesh_in!K22=0,0,RES_hh_tesh_in!K22/RES_summary!K$21)</f>
        <v>7.0636092253701843</v>
      </c>
      <c r="L22" s="72">
        <f>IF(RES_hh_tesh_in!L22=0,0,RES_hh_tesh_in!L22/RES_summary!L$21)</f>
        <v>7.8639595325564429</v>
      </c>
      <c r="M22" s="72">
        <f>IF(RES_hh_tesh_in!M22=0,0,RES_hh_tesh_in!M22/RES_summary!M$21)</f>
        <v>8.4676872537037866</v>
      </c>
      <c r="N22" s="72">
        <f>IF(RES_hh_tesh_in!N22=0,0,RES_hh_tesh_in!N22/RES_summary!N$21)</f>
        <v>6.3191108586179405</v>
      </c>
      <c r="O22" s="72">
        <f>IF(RES_hh_tesh_in!O22=0,0,RES_hh_tesh_in!O22/RES_summary!O$21)</f>
        <v>5.3143374843538229</v>
      </c>
      <c r="P22" s="72">
        <f>IF(RES_hh_tesh_in!P22=0,0,RES_hh_tesh_in!P22/RES_summary!P$21)</f>
        <v>9.6516661732804447</v>
      </c>
      <c r="Q22" s="72">
        <f>IF(RES_hh_tesh_in!Q22=0,0,RES_hh_tesh_in!Q22/RES_summary!Q$21)</f>
        <v>8.3524180003339907</v>
      </c>
      <c r="R22" s="72">
        <f>IF(RES_hh_tesh_in!R22=0,0,RES_hh_tesh_in!R22/RES_summary!R$21)</f>
        <v>6.035684017808653</v>
      </c>
      <c r="S22" s="72">
        <f>IF(RES_hh_tesh_in!S22=0,0,RES_hh_tesh_in!S22/RES_summary!S$21)</f>
        <v>6.155087740712692</v>
      </c>
      <c r="T22" s="72">
        <f>IF(RES_hh_tesh_in!T22=0,0,RES_hh_tesh_in!T22/RES_summary!T$21)</f>
        <v>8.0088960273823364</v>
      </c>
      <c r="U22" s="72">
        <f>IF(RES_hh_tesh_in!U22=0,0,RES_hh_tesh_in!U22/RES_summary!U$21)</f>
        <v>0</v>
      </c>
      <c r="V22" s="72">
        <f>IF(RES_hh_tesh_in!V22=0,0,RES_hh_tesh_in!V22/RES_summary!V$21)</f>
        <v>6.6322086360483059</v>
      </c>
      <c r="W22" s="72">
        <f>IF(RES_hh_tesh_in!W22=0,0,RES_hh_tesh_in!W22/RES_summary!W$21)</f>
        <v>6.680055132955304</v>
      </c>
      <c r="X22" s="72">
        <f>IF(RES_hh_tesh_in!X22=0,0,RES_hh_tesh_in!X22/RES_summary!X$21)</f>
        <v>5.8830993746973999</v>
      </c>
      <c r="Y22" s="72">
        <f>IF(RES_hh_tesh_in!Y22=0,0,RES_hh_tesh_in!Y22/RES_summary!Y$21)</f>
        <v>5.990659923011056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X23" s="72">
        <f>IF(RES_hh_tesh_in!X23=0,0,RES_hh_tesh_in!X23/RES_summary!X$21)</f>
        <v>0</v>
      </c>
      <c r="Y23" s="72">
        <f>IF(RES_hh_tesh_in!Y23=0,0,RES_hh_tesh_in!Y23/RES_summary!Y$21)</f>
        <v>0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0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0</v>
      </c>
      <c r="G24" s="72">
        <f>IF(RES_hh_tesh_in!G24=0,0,RES_hh_tesh_in!G24/RES_summary!G$21)</f>
        <v>0</v>
      </c>
      <c r="H24" s="72">
        <f>IF(RES_hh_tesh_in!H24=0,0,RES_hh_tesh_in!H24/RES_summary!H$21)</f>
        <v>0</v>
      </c>
      <c r="I24" s="72">
        <f>IF(RES_hh_tesh_in!I24=0,0,RES_hh_tesh_in!I24/RES_summary!I$21)</f>
        <v>0</v>
      </c>
      <c r="J24" s="72">
        <f>IF(RES_hh_tesh_in!J24=0,0,RES_hh_tesh_in!J24/RES_summary!J$21)</f>
        <v>0</v>
      </c>
      <c r="K24" s="72">
        <f>IF(RES_hh_tesh_in!K24=0,0,RES_hh_tesh_in!K24/RES_summary!K$21)</f>
        <v>0</v>
      </c>
      <c r="L24" s="72">
        <f>IF(RES_hh_tesh_in!L24=0,0,RES_hh_tesh_in!L24/RES_summary!L$21)</f>
        <v>0</v>
      </c>
      <c r="M24" s="72">
        <f>IF(RES_hh_tesh_in!M24=0,0,RES_hh_tesh_in!M24/RES_summary!M$21)</f>
        <v>0</v>
      </c>
      <c r="N24" s="72">
        <f>IF(RES_hh_tesh_in!N24=0,0,RES_hh_tesh_in!N24/RES_summary!N$21)</f>
        <v>0</v>
      </c>
      <c r="O24" s="72">
        <f>IF(RES_hh_tesh_in!O24=0,0,RES_hh_tesh_in!O24/RES_summary!O$21)</f>
        <v>0</v>
      </c>
      <c r="P24" s="72">
        <f>IF(RES_hh_tesh_in!P24=0,0,RES_hh_tesh_in!P24/RES_summary!P$21)</f>
        <v>0</v>
      </c>
      <c r="Q24" s="72">
        <f>IF(RES_hh_tesh_in!Q24=0,0,RES_hh_tesh_in!Q24/RES_summary!Q$21)</f>
        <v>0</v>
      </c>
      <c r="R24" s="72">
        <f>IF(RES_hh_tesh_in!R24=0,0,RES_hh_tesh_in!R24/RES_summary!R$21)</f>
        <v>0</v>
      </c>
      <c r="S24" s="72">
        <f>IF(RES_hh_tesh_in!S24=0,0,RES_hh_tesh_in!S24/RES_summary!S$21)</f>
        <v>0</v>
      </c>
      <c r="T24" s="72">
        <f>IF(RES_hh_tesh_in!T24=0,0,RES_hh_tesh_in!T24/RES_summary!T$21)</f>
        <v>0</v>
      </c>
      <c r="U24" s="72">
        <f>IF(RES_hh_tesh_in!U24=0,0,RES_hh_tesh_in!U24/RES_summary!U$21)</f>
        <v>0</v>
      </c>
      <c r="V24" s="72">
        <f>IF(RES_hh_tesh_in!V24=0,0,RES_hh_tesh_in!V24/RES_summary!V$21)</f>
        <v>0</v>
      </c>
      <c r="W24" s="72">
        <f>IF(RES_hh_tesh_in!W24=0,0,RES_hh_tesh_in!W24/RES_summary!W$21)</f>
        <v>0</v>
      </c>
      <c r="X24" s="72">
        <f>IF(RES_hh_tesh_in!X24=0,0,RES_hh_tesh_in!X24/RES_summary!X$21)</f>
        <v>0</v>
      </c>
      <c r="Y24" s="72">
        <f>IF(RES_hh_tesh_in!Y24=0,0,RES_hh_tesh_in!Y24/RES_summary!Y$21)</f>
        <v>0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8.3932424895480953</v>
      </c>
      <c r="D25" s="74">
        <f>IF(RES_hh_tesh_in!D25=0,0,RES_hh_tesh_in!D25/RES_summary!D$21)</f>
        <v>7.9038795193585853</v>
      </c>
      <c r="E25" s="74">
        <f>IF(RES_hh_tesh_in!E25=0,0,RES_hh_tesh_in!E25/RES_summary!E$21)</f>
        <v>7.8419457518153521</v>
      </c>
      <c r="F25" s="74">
        <f>IF(RES_hh_tesh_in!F25=0,0,RES_hh_tesh_in!F25/RES_summary!F$21)</f>
        <v>8.036470672510486</v>
      </c>
      <c r="G25" s="74">
        <f>IF(RES_hh_tesh_in!G25=0,0,RES_hh_tesh_in!G25/RES_summary!G$21)</f>
        <v>7.5032846172622945</v>
      </c>
      <c r="H25" s="74">
        <f>IF(RES_hh_tesh_in!H25=0,0,RES_hh_tesh_in!H25/RES_summary!H$21)</f>
        <v>7.1608619694126263</v>
      </c>
      <c r="I25" s="74">
        <f>IF(RES_hh_tesh_in!I25=0,0,RES_hh_tesh_in!I25/RES_summary!I$21)</f>
        <v>3.669076609149784</v>
      </c>
      <c r="J25" s="74">
        <f>IF(RES_hh_tesh_in!J25=0,0,RES_hh_tesh_in!J25/RES_summary!J$21)</f>
        <v>3.4751016485820809</v>
      </c>
      <c r="K25" s="74">
        <f>IF(RES_hh_tesh_in!K25=0,0,RES_hh_tesh_in!K25/RES_summary!K$21)</f>
        <v>3.0247060827783114</v>
      </c>
      <c r="L25" s="74">
        <f>IF(RES_hh_tesh_in!L25=0,0,RES_hh_tesh_in!L25/RES_summary!L$21)</f>
        <v>5.0457689868265456</v>
      </c>
      <c r="M25" s="74">
        <f>IF(RES_hh_tesh_in!M25=0,0,RES_hh_tesh_in!M25/RES_summary!M$21)</f>
        <v>5.8101549272725652</v>
      </c>
      <c r="N25" s="74">
        <f>IF(RES_hh_tesh_in!N25=0,0,RES_hh_tesh_in!N25/RES_summary!N$21)</f>
        <v>4.2389393616894973</v>
      </c>
      <c r="O25" s="74">
        <f>IF(RES_hh_tesh_in!O25=0,0,RES_hh_tesh_in!O25/RES_summary!O$21)</f>
        <v>6.6148922619359514</v>
      </c>
      <c r="P25" s="74">
        <f>IF(RES_hh_tesh_in!P25=0,0,RES_hh_tesh_in!P25/RES_summary!P$21)</f>
        <v>9.253396187690937</v>
      </c>
      <c r="Q25" s="74">
        <f>IF(RES_hh_tesh_in!Q25=0,0,RES_hh_tesh_in!Q25/RES_summary!Q$21)</f>
        <v>3.0836776461420148</v>
      </c>
      <c r="R25" s="74">
        <f>IF(RES_hh_tesh_in!R25=0,0,RES_hh_tesh_in!R25/RES_summary!R$21)</f>
        <v>2.7308717053092262</v>
      </c>
      <c r="S25" s="74">
        <f>IF(RES_hh_tesh_in!S25=0,0,RES_hh_tesh_in!S25/RES_summary!S$21)</f>
        <v>2.7861282427736627</v>
      </c>
      <c r="T25" s="74">
        <f>IF(RES_hh_tesh_in!T25=0,0,RES_hh_tesh_in!T25/RES_summary!T$21)</f>
        <v>4.0369731003255689</v>
      </c>
      <c r="U25" s="74">
        <f>IF(RES_hh_tesh_in!U25=0,0,RES_hh_tesh_in!U25/RES_summary!U$21)</f>
        <v>6.1793687955904941</v>
      </c>
      <c r="V25" s="74">
        <f>IF(RES_hh_tesh_in!V25=0,0,RES_hh_tesh_in!V25/RES_summary!V$21)</f>
        <v>3.3780653818362856</v>
      </c>
      <c r="W25" s="74">
        <f>IF(RES_hh_tesh_in!W25=0,0,RES_hh_tesh_in!W25/RES_summary!W$21)</f>
        <v>4.7307265860231533</v>
      </c>
      <c r="X25" s="74">
        <f>IF(RES_hh_tesh_in!X25=0,0,RES_hh_tesh_in!X25/RES_summary!X$21)</f>
        <v>3.8293004487617117</v>
      </c>
      <c r="Y25" s="74">
        <f>IF(RES_hh_tesh_in!Y25=0,0,RES_hh_tesh_in!Y25/RES_summary!Y$21)</f>
        <v>3.4778470406780744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4.3193133998245177</v>
      </c>
      <c r="D26" s="77">
        <f>IF(RES_hh_tesh_in!D26=0,0,RES_hh_tesh_in!D26/RES_summary!D$21)</f>
        <v>4.3518806943538948</v>
      </c>
      <c r="E26" s="77">
        <f>IF(RES_hh_tesh_in!E26=0,0,RES_hh_tesh_in!E26/RES_summary!E$21)</f>
        <v>4.2947836878849399</v>
      </c>
      <c r="F26" s="77">
        <f>IF(RES_hh_tesh_in!F26=0,0,RES_hh_tesh_in!F26/RES_summary!F$21)</f>
        <v>4.2261954391000209</v>
      </c>
      <c r="G26" s="77">
        <f>IF(RES_hh_tesh_in!G26=0,0,RES_hh_tesh_in!G26/RES_summary!G$21)</f>
        <v>4.0637619928944169</v>
      </c>
      <c r="H26" s="77">
        <f>IF(RES_hh_tesh_in!H26=0,0,RES_hh_tesh_in!H26/RES_summary!H$21)</f>
        <v>3.9089460108866416</v>
      </c>
      <c r="I26" s="77">
        <f>IF(RES_hh_tesh_in!I26=0,0,RES_hh_tesh_in!I26/RES_summary!I$21)</f>
        <v>3.9233405088089848</v>
      </c>
      <c r="J26" s="77">
        <f>IF(RES_hh_tesh_in!J26=0,0,RES_hh_tesh_in!J26/RES_summary!J$21)</f>
        <v>4.0209349093391697</v>
      </c>
      <c r="K26" s="77">
        <f>IF(RES_hh_tesh_in!K26=0,0,RES_hh_tesh_in!K26/RES_summary!K$21)</f>
        <v>3.6370827752327641</v>
      </c>
      <c r="L26" s="77">
        <f>IF(RES_hh_tesh_in!L26=0,0,RES_hh_tesh_in!L26/RES_summary!L$21)</f>
        <v>3.9697581176704593</v>
      </c>
      <c r="M26" s="77">
        <f>IF(RES_hh_tesh_in!M26=0,0,RES_hh_tesh_in!M26/RES_summary!M$21)</f>
        <v>3.9386991706601711</v>
      </c>
      <c r="N26" s="77">
        <f>IF(RES_hh_tesh_in!N26=0,0,RES_hh_tesh_in!N26/RES_summary!N$21)</f>
        <v>3.5777836395862259</v>
      </c>
      <c r="O26" s="77">
        <f>IF(RES_hh_tesh_in!O26=0,0,RES_hh_tesh_in!O26/RES_summary!O$21)</f>
        <v>3.8929848166615764</v>
      </c>
      <c r="P26" s="77">
        <f>IF(RES_hh_tesh_in!P26=0,0,RES_hh_tesh_in!P26/RES_summary!P$21)</f>
        <v>4.2157575826711406</v>
      </c>
      <c r="Q26" s="77">
        <f>IF(RES_hh_tesh_in!Q26=0,0,RES_hh_tesh_in!Q26/RES_summary!Q$21)</f>
        <v>3.8970953477613115</v>
      </c>
      <c r="R26" s="77">
        <f>IF(RES_hh_tesh_in!R26=0,0,RES_hh_tesh_in!R26/RES_summary!R$21)</f>
        <v>3.8536611458496379</v>
      </c>
      <c r="S26" s="77">
        <f>IF(RES_hh_tesh_in!S26=0,0,RES_hh_tesh_in!S26/RES_summary!S$21)</f>
        <v>3.7924087672194728</v>
      </c>
      <c r="T26" s="77">
        <f>IF(RES_hh_tesh_in!T26=0,0,RES_hh_tesh_in!T26/RES_summary!T$21)</f>
        <v>3.5856438254391767</v>
      </c>
      <c r="U26" s="77">
        <f>IF(RES_hh_tesh_in!U26=0,0,RES_hh_tesh_in!U26/RES_summary!U$21)</f>
        <v>3.6520239563789767</v>
      </c>
      <c r="V26" s="77">
        <f>IF(RES_hh_tesh_in!V26=0,0,RES_hh_tesh_in!V26/RES_summary!V$21)</f>
        <v>3.1759931675903936</v>
      </c>
      <c r="W26" s="77">
        <f>IF(RES_hh_tesh_in!W26=0,0,RES_hh_tesh_in!W26/RES_summary!W$21)</f>
        <v>3.0814330348938292</v>
      </c>
      <c r="X26" s="77">
        <f>IF(RES_hh_tesh_in!X26=0,0,RES_hh_tesh_in!X26/RES_summary!X$21)</f>
        <v>2.9366945158229441</v>
      </c>
      <c r="Y26" s="77">
        <f>IF(RES_hh_tesh_in!Y26=0,0,RES_hh_tesh_in!Y26/RES_summary!Y$21)</f>
        <v>2.7945346567652436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4.6870489874835775</v>
      </c>
      <c r="D27" s="69">
        <f>IF(RES_hh_tesh_in!D27=0,0,RES_hh_tesh_in!D27/RES_summary!D$21)</f>
        <v>4.5628987125938343</v>
      </c>
      <c r="E27" s="69">
        <f>IF(RES_hh_tesh_in!E27=0,0,RES_hh_tesh_in!E27/RES_summary!E$21)</f>
        <v>4.345951774762951</v>
      </c>
      <c r="F27" s="69">
        <f>IF(RES_hh_tesh_in!F27=0,0,RES_hh_tesh_in!F27/RES_summary!F$21)</f>
        <v>4.3119430204393518</v>
      </c>
      <c r="G27" s="69">
        <f>IF(RES_hh_tesh_in!G27=0,0,RES_hh_tesh_in!G27/RES_summary!G$21)</f>
        <v>4.458064441063069</v>
      </c>
      <c r="H27" s="69">
        <f>IF(RES_hh_tesh_in!H27=0,0,RES_hh_tesh_in!H27/RES_summary!H$21)</f>
        <v>4.3697119008999898</v>
      </c>
      <c r="I27" s="69">
        <f>IF(RES_hh_tesh_in!I27=0,0,RES_hh_tesh_in!I27/RES_summary!I$21)</f>
        <v>4.0939377701241408</v>
      </c>
      <c r="J27" s="69">
        <f>IF(RES_hh_tesh_in!J27=0,0,RES_hh_tesh_in!J27/RES_summary!J$21)</f>
        <v>4.3472208789767839</v>
      </c>
      <c r="K27" s="69">
        <f>IF(RES_hh_tesh_in!K27=0,0,RES_hh_tesh_in!K27/RES_summary!K$21)</f>
        <v>4.3095339010808837</v>
      </c>
      <c r="L27" s="69">
        <f>IF(RES_hh_tesh_in!L27=0,0,RES_hh_tesh_in!L27/RES_summary!L$21)</f>
        <v>3.8908017954704208</v>
      </c>
      <c r="M27" s="69">
        <f>IF(RES_hh_tesh_in!M27=0,0,RES_hh_tesh_in!M27/RES_summary!M$21)</f>
        <v>4.7293054997116846</v>
      </c>
      <c r="N27" s="69">
        <f>IF(RES_hh_tesh_in!N27=0,0,RES_hh_tesh_in!N27/RES_summary!N$21)</f>
        <v>4.8565791760915422</v>
      </c>
      <c r="O27" s="69">
        <f>IF(RES_hh_tesh_in!O27=0,0,RES_hh_tesh_in!O27/RES_summary!O$21)</f>
        <v>4.7303535495151801</v>
      </c>
      <c r="P27" s="69">
        <f>IF(RES_hh_tesh_in!P27=0,0,RES_hh_tesh_in!P27/RES_summary!P$21)</f>
        <v>4.5981844207524256</v>
      </c>
      <c r="Q27" s="69">
        <f>IF(RES_hh_tesh_in!Q27=0,0,RES_hh_tesh_in!Q27/RES_summary!Q$21)</f>
        <v>3.7339195938846457</v>
      </c>
      <c r="R27" s="69">
        <f>IF(RES_hh_tesh_in!R27=0,0,RES_hh_tesh_in!R27/RES_summary!R$21)</f>
        <v>3.5160021286893404</v>
      </c>
      <c r="S27" s="69">
        <f>IF(RES_hh_tesh_in!S27=0,0,RES_hh_tesh_in!S27/RES_summary!S$21)</f>
        <v>3.5912056346382903</v>
      </c>
      <c r="T27" s="69">
        <f>IF(RES_hh_tesh_in!T27=0,0,RES_hh_tesh_in!T27/RES_summary!T$21)</f>
        <v>3.5453740661909769</v>
      </c>
      <c r="U27" s="69">
        <f>IF(RES_hh_tesh_in!U27=0,0,RES_hh_tesh_in!U27/RES_summary!U$21)</f>
        <v>3.5825694952934066</v>
      </c>
      <c r="V27" s="69">
        <f>IF(RES_hh_tesh_in!V27=0,0,RES_hh_tesh_in!V27/RES_summary!V$21)</f>
        <v>2.6195099794072534</v>
      </c>
      <c r="W27" s="69">
        <f>IF(RES_hh_tesh_in!W27=0,0,RES_hh_tesh_in!W27/RES_summary!W$21)</f>
        <v>1.9395815256355344</v>
      </c>
      <c r="X27" s="69">
        <f>IF(RES_hh_tesh_in!X27=0,0,RES_hh_tesh_in!X27/RES_summary!X$21)</f>
        <v>2.1282508755831753</v>
      </c>
      <c r="Y27" s="69">
        <f>IF(RES_hh_tesh_in!Y27=0,0,RES_hh_tesh_in!Y27/RES_summary!Y$21)</f>
        <v>2.0861711697019376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X28" s="72">
        <f>IF(RES_hh_tesh_in!X28=0,0,RES_hh_tesh_in!X28/RES_summary!X$21)</f>
        <v>0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5.8138532025741814</v>
      </c>
      <c r="D29" s="72">
        <f>IF(RES_hh_tesh_in!D29=0,0,RES_hh_tesh_in!D29/RES_summary!D$21)</f>
        <v>3.3286915260376424</v>
      </c>
      <c r="E29" s="72">
        <f>IF(RES_hh_tesh_in!E29=0,0,RES_hh_tesh_in!E29/RES_summary!E$21)</f>
        <v>1.98878427885599</v>
      </c>
      <c r="F29" s="72">
        <f>IF(RES_hh_tesh_in!F29=0,0,RES_hh_tesh_in!F29/RES_summary!F$21)</f>
        <v>3.7663877961219243</v>
      </c>
      <c r="G29" s="72">
        <f>IF(RES_hh_tesh_in!G29=0,0,RES_hh_tesh_in!G29/RES_summary!G$21)</f>
        <v>5.5673191143564589</v>
      </c>
      <c r="H29" s="72">
        <f>IF(RES_hh_tesh_in!H29=0,0,RES_hh_tesh_in!H29/RES_summary!H$21)</f>
        <v>5.9111605324083607</v>
      </c>
      <c r="I29" s="72">
        <f>IF(RES_hh_tesh_in!I29=0,0,RES_hh_tesh_in!I29/RES_summary!I$21)</f>
        <v>2.2596406330301031</v>
      </c>
      <c r="J29" s="72">
        <f>IF(RES_hh_tesh_in!J29=0,0,RES_hh_tesh_in!J29/RES_summary!J$21)</f>
        <v>2.4760661546169636</v>
      </c>
      <c r="K29" s="72">
        <f>IF(RES_hh_tesh_in!K29=0,0,RES_hh_tesh_in!K29/RES_summary!K$21)</f>
        <v>6.3875854880148104</v>
      </c>
      <c r="L29" s="72">
        <f>IF(RES_hh_tesh_in!L29=0,0,RES_hh_tesh_in!L29/RES_summary!L$21)</f>
        <v>5.5715825615460455</v>
      </c>
      <c r="M29" s="72">
        <f>IF(RES_hh_tesh_in!M29=0,0,RES_hh_tesh_in!M29/RES_summary!M$21)</f>
        <v>3.4351422909346856</v>
      </c>
      <c r="N29" s="72">
        <f>IF(RES_hh_tesh_in!N29=0,0,RES_hh_tesh_in!N29/RES_summary!N$21)</f>
        <v>2.7198276531550833</v>
      </c>
      <c r="O29" s="72">
        <f>IF(RES_hh_tesh_in!O29=0,0,RES_hh_tesh_in!O29/RES_summary!O$21)</f>
        <v>3.9027515114875007</v>
      </c>
      <c r="P29" s="72">
        <f>IF(RES_hh_tesh_in!P29=0,0,RES_hh_tesh_in!P29/RES_summary!P$21)</f>
        <v>4.7096633729309154</v>
      </c>
      <c r="Q29" s="72">
        <f>IF(RES_hh_tesh_in!Q29=0,0,RES_hh_tesh_in!Q29/RES_summary!Q$21)</f>
        <v>3.8252084624112177</v>
      </c>
      <c r="R29" s="72">
        <f>IF(RES_hh_tesh_in!R29=0,0,RES_hh_tesh_in!R29/RES_summary!R$21)</f>
        <v>3.7835423219303399</v>
      </c>
      <c r="S29" s="72">
        <f>IF(RES_hh_tesh_in!S29=0,0,RES_hh_tesh_in!S29/RES_summary!S$21)</f>
        <v>2.8944886199554052</v>
      </c>
      <c r="T29" s="72">
        <f>IF(RES_hh_tesh_in!T29=0,0,RES_hh_tesh_in!T29/RES_summary!T$21)</f>
        <v>3.2009868042689296</v>
      </c>
      <c r="U29" s="72">
        <f>IF(RES_hh_tesh_in!U29=0,0,RES_hh_tesh_in!U29/RES_summary!U$21)</f>
        <v>3.9537052699815729</v>
      </c>
      <c r="V29" s="72">
        <f>IF(RES_hh_tesh_in!V29=0,0,RES_hh_tesh_in!V29/RES_summary!V$21)</f>
        <v>3.3208434839815872</v>
      </c>
      <c r="W29" s="72">
        <f>IF(RES_hh_tesh_in!W29=0,0,RES_hh_tesh_in!W29/RES_summary!W$21)</f>
        <v>1.7121559223162681</v>
      </c>
      <c r="X29" s="72">
        <f>IF(RES_hh_tesh_in!X29=0,0,RES_hh_tesh_in!X29/RES_summary!X$21)</f>
        <v>2.3692147581994583</v>
      </c>
      <c r="Y29" s="72">
        <f>IF(RES_hh_tesh_in!Y29=0,0,RES_hh_tesh_in!Y29/RES_summary!Y$21)</f>
        <v>0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5.3628268696404957</v>
      </c>
      <c r="D30" s="72">
        <f>IF(RES_hh_tesh_in!D30=0,0,RES_hh_tesh_in!D30/RES_summary!D$21)</f>
        <v>4.4018546210239116</v>
      </c>
      <c r="E30" s="72">
        <f>IF(RES_hh_tesh_in!E30=0,0,RES_hh_tesh_in!E30/RES_summary!E$21)</f>
        <v>4.0438114659211593</v>
      </c>
      <c r="F30" s="72">
        <f>IF(RES_hh_tesh_in!F30=0,0,RES_hh_tesh_in!F30/RES_summary!F$21)</f>
        <v>4.2041280493057291</v>
      </c>
      <c r="G30" s="72">
        <f>IF(RES_hh_tesh_in!G30=0,0,RES_hh_tesh_in!G30/RES_summary!G$21)</f>
        <v>4.2468899600606136</v>
      </c>
      <c r="H30" s="72">
        <f>IF(RES_hh_tesh_in!H30=0,0,RES_hh_tesh_in!H30/RES_summary!H$21)</f>
        <v>4.1001862761146599</v>
      </c>
      <c r="I30" s="72">
        <f>IF(RES_hh_tesh_in!I30=0,0,RES_hh_tesh_in!I30/RES_summary!I$21)</f>
        <v>3.9210282245111379</v>
      </c>
      <c r="J30" s="72">
        <f>IF(RES_hh_tesh_in!J30=0,0,RES_hh_tesh_in!J30/RES_summary!J$21)</f>
        <v>4.2597640713026284</v>
      </c>
      <c r="K30" s="72">
        <f>IF(RES_hh_tesh_in!K30=0,0,RES_hh_tesh_in!K30/RES_summary!K$21)</f>
        <v>4.3658002046883757</v>
      </c>
      <c r="L30" s="72">
        <f>IF(RES_hh_tesh_in!L30=0,0,RES_hh_tesh_in!L30/RES_summary!L$21)</f>
        <v>4.4058471939773538</v>
      </c>
      <c r="M30" s="72">
        <f>IF(RES_hh_tesh_in!M30=0,0,RES_hh_tesh_in!M30/RES_summary!M$21)</f>
        <v>4.2509583577137802</v>
      </c>
      <c r="N30" s="72">
        <f>IF(RES_hh_tesh_in!N30=0,0,RES_hh_tesh_in!N30/RES_summary!N$21)</f>
        <v>5.2600301471826665</v>
      </c>
      <c r="O30" s="72">
        <f>IF(RES_hh_tesh_in!O30=0,0,RES_hh_tesh_in!O30/RES_summary!O$21)</f>
        <v>4.4128637076758768</v>
      </c>
      <c r="P30" s="72">
        <f>IF(RES_hh_tesh_in!P30=0,0,RES_hh_tesh_in!P30/RES_summary!P$21)</f>
        <v>3.7776094234278661</v>
      </c>
      <c r="Q30" s="72">
        <f>IF(RES_hh_tesh_in!Q30=0,0,RES_hh_tesh_in!Q30/RES_summary!Q$21)</f>
        <v>3.9265091735264201</v>
      </c>
      <c r="R30" s="72">
        <f>IF(RES_hh_tesh_in!R30=0,0,RES_hh_tesh_in!R30/RES_summary!R$21)</f>
        <v>3.4908783763249005</v>
      </c>
      <c r="S30" s="72">
        <f>IF(RES_hh_tesh_in!S30=0,0,RES_hh_tesh_in!S30/RES_summary!S$21)</f>
        <v>3.8152590130202468</v>
      </c>
      <c r="T30" s="72">
        <f>IF(RES_hh_tesh_in!T30=0,0,RES_hh_tesh_in!T30/RES_summary!T$21)</f>
        <v>3.3587421737929248</v>
      </c>
      <c r="U30" s="72">
        <f>IF(RES_hh_tesh_in!U30=0,0,RES_hh_tesh_in!U30/RES_summary!U$21)</f>
        <v>3.1133876911833336</v>
      </c>
      <c r="V30" s="72">
        <f>IF(RES_hh_tesh_in!V30=0,0,RES_hh_tesh_in!V30/RES_summary!V$21)</f>
        <v>2.8202937038417817</v>
      </c>
      <c r="W30" s="72">
        <f>IF(RES_hh_tesh_in!W30=0,0,RES_hh_tesh_in!W30/RES_summary!W$21)</f>
        <v>2.1702964454444449</v>
      </c>
      <c r="X30" s="72">
        <f>IF(RES_hh_tesh_in!X30=0,0,RES_hh_tesh_in!X30/RES_summary!X$21)</f>
        <v>2.0677090822064446</v>
      </c>
      <c r="Y30" s="72">
        <f>IF(RES_hh_tesh_in!Y30=0,0,RES_hh_tesh_in!Y30/RES_summary!Y$21)</f>
        <v>2.0400523900699961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X31" s="72">
        <f>IF(RES_hh_tesh_in!X31=0,0,RES_hh_tesh_in!X31/RES_summary!X$21)</f>
        <v>0</v>
      </c>
      <c r="Y31" s="72">
        <f>IF(RES_hh_tesh_in!Y31=0,0,RES_hh_tesh_in!Y31/RES_summary!Y$21)</f>
        <v>0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4.3312566857580928</v>
      </c>
      <c r="D32" s="77">
        <f>IF(RES_hh_tesh_in!D32=0,0,RES_hh_tesh_in!D32/RES_summary!D$21)</f>
        <v>4.5765529079216263</v>
      </c>
      <c r="E32" s="77">
        <f>IF(RES_hh_tesh_in!E32=0,0,RES_hh_tesh_in!E32/RES_summary!E$21)</f>
        <v>4.3846761530943494</v>
      </c>
      <c r="F32" s="77">
        <f>IF(RES_hh_tesh_in!F32=0,0,RES_hh_tesh_in!F32/RES_summary!F$21)</f>
        <v>4.3904091165630792</v>
      </c>
      <c r="G32" s="77">
        <f>IF(RES_hh_tesh_in!G32=0,0,RES_hh_tesh_in!G32/RES_summary!G$21)</f>
        <v>4.1678650548075433</v>
      </c>
      <c r="H32" s="77">
        <f>IF(RES_hh_tesh_in!H32=0,0,RES_hh_tesh_in!H32/RES_summary!H$21)</f>
        <v>4.0727071246707629</v>
      </c>
      <c r="I32" s="77">
        <f>IF(RES_hh_tesh_in!I32=0,0,RES_hh_tesh_in!I32/RES_summary!I$21)</f>
        <v>4.2621151426935686</v>
      </c>
      <c r="J32" s="77">
        <f>IF(RES_hh_tesh_in!J32=0,0,RES_hh_tesh_in!J32/RES_summary!J$21)</f>
        <v>4.4620083447193712</v>
      </c>
      <c r="K32" s="77">
        <f>IF(RES_hh_tesh_in!K32=0,0,RES_hh_tesh_in!K32/RES_summary!K$21)</f>
        <v>4.1694298903278728</v>
      </c>
      <c r="L32" s="77">
        <f>IF(RES_hh_tesh_in!L32=0,0,RES_hh_tesh_in!L32/RES_summary!L$21)</f>
        <v>3.5898033950045014</v>
      </c>
      <c r="M32" s="77">
        <f>IF(RES_hh_tesh_in!M32=0,0,RES_hh_tesh_in!M32/RES_summary!M$21)</f>
        <v>4.8236926066876276</v>
      </c>
      <c r="N32" s="77">
        <f>IF(RES_hh_tesh_in!N32=0,0,RES_hh_tesh_in!N32/RES_summary!N$21)</f>
        <v>4.8081180785562418</v>
      </c>
      <c r="O32" s="77">
        <f>IF(RES_hh_tesh_in!O32=0,0,RES_hh_tesh_in!O32/RES_summary!O$21)</f>
        <v>4.8616586373516686</v>
      </c>
      <c r="P32" s="77">
        <f>IF(RES_hh_tesh_in!P32=0,0,RES_hh_tesh_in!P32/RES_summary!P$21)</f>
        <v>5.0937735006875071</v>
      </c>
      <c r="Q32" s="77">
        <f>IF(RES_hh_tesh_in!Q32=0,0,RES_hh_tesh_in!Q32/RES_summary!Q$21)</f>
        <v>3.5070577969404932</v>
      </c>
      <c r="R32" s="77">
        <f>IF(RES_hh_tesh_in!R32=0,0,RES_hh_tesh_in!R32/RES_summary!R$21)</f>
        <v>3.5706616416627055</v>
      </c>
      <c r="S32" s="77">
        <f>IF(RES_hh_tesh_in!S32=0,0,RES_hh_tesh_in!S32/RES_summary!S$21)</f>
        <v>3.1398136656995437</v>
      </c>
      <c r="T32" s="77">
        <f>IF(RES_hh_tesh_in!T32=0,0,RES_hh_tesh_in!T32/RES_summary!T$21)</f>
        <v>3.6758657617341592</v>
      </c>
      <c r="U32" s="77">
        <f>IF(RES_hh_tesh_in!U32=0,0,RES_hh_tesh_in!U32/RES_summary!U$21)</f>
        <v>4.0073073358881235</v>
      </c>
      <c r="V32" s="77">
        <f>IF(RES_hh_tesh_in!V32=0,0,RES_hh_tesh_in!V32/RES_summary!V$21)</f>
        <v>2.3308836860970588</v>
      </c>
      <c r="W32" s="77">
        <f>IF(RES_hh_tesh_in!W32=0,0,RES_hh_tesh_in!W32/RES_summary!W$21)</f>
        <v>1.8866549143395028</v>
      </c>
      <c r="X32" s="77">
        <f>IF(RES_hh_tesh_in!X32=0,0,RES_hh_tesh_in!X32/RES_summary!X$21)</f>
        <v>2.1424406741424957</v>
      </c>
      <c r="Y32" s="77">
        <f>IF(RES_hh_tesh_in!Y32=0,0,RES_hh_tesh_in!Y32/RES_summary!Y$21)</f>
        <v>2.1015991487119314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45.745038475495541</v>
      </c>
      <c r="D3" s="65">
        <f>IF(RES_hh_emih_in!D3=0,0,RES_hh_emih_in!D3/RES_summary!D$21)</f>
        <v>41.17804651617606</v>
      </c>
      <c r="E3" s="65">
        <f>IF(RES_hh_emih_in!E3=0,0,RES_hh_emih_in!E3/RES_summary!E$21)</f>
        <v>41.690188457706221</v>
      </c>
      <c r="F3" s="65">
        <f>IF(RES_hh_emih_in!F3=0,0,RES_hh_emih_in!F3/RES_summary!F$21)</f>
        <v>43.834149912780511</v>
      </c>
      <c r="G3" s="65">
        <f>IF(RES_hh_emih_in!G3=0,0,RES_hh_emih_in!G3/RES_summary!G$21)</f>
        <v>42.644681693903735</v>
      </c>
      <c r="H3" s="65">
        <f>IF(RES_hh_emih_in!H3=0,0,RES_hh_emih_in!H3/RES_summary!H$21)</f>
        <v>43.556944502190987</v>
      </c>
      <c r="I3" s="65">
        <f>IF(RES_hh_emih_in!I3=0,0,RES_hh_emih_in!I3/RES_summary!I$21)</f>
        <v>38.187057679163338</v>
      </c>
      <c r="J3" s="65">
        <f>IF(RES_hh_emih_in!J3=0,0,RES_hh_emih_in!J3/RES_summary!J$21)</f>
        <v>36.990224422204541</v>
      </c>
      <c r="K3" s="65">
        <f>IF(RES_hh_emih_in!K3=0,0,RES_hh_emih_in!K3/RES_summary!K$21)</f>
        <v>31.397971077073269</v>
      </c>
      <c r="L3" s="65">
        <f>IF(RES_hh_emih_in!L3=0,0,RES_hh_emih_in!L3/RES_summary!L$21)</f>
        <v>31.517149163140029</v>
      </c>
      <c r="M3" s="65">
        <f>IF(RES_hh_emih_in!M3=0,0,RES_hh_emih_in!M3/RES_summary!M$21)</f>
        <v>27.474072945397484</v>
      </c>
      <c r="N3" s="65">
        <f>IF(RES_hh_emih_in!N3=0,0,RES_hh_emih_in!N3/RES_summary!N$21)</f>
        <v>27.307753185438468</v>
      </c>
      <c r="O3" s="65">
        <f>IF(RES_hh_emih_in!O3=0,0,RES_hh_emih_in!O3/RES_summary!O$21)</f>
        <v>24.770612808688618</v>
      </c>
      <c r="P3" s="65">
        <f>IF(RES_hh_emih_in!P3=0,0,RES_hh_emih_in!P3/RES_summary!P$21)</f>
        <v>18.914508822198457</v>
      </c>
      <c r="Q3" s="65">
        <f>IF(RES_hh_emih_in!Q3=0,0,RES_hh_emih_in!Q3/RES_summary!Q$21)</f>
        <v>20.861876573847955</v>
      </c>
      <c r="R3" s="65">
        <f>IF(RES_hh_emih_in!R3=0,0,RES_hh_emih_in!R3/RES_summary!R$21)</f>
        <v>20.436922725581276</v>
      </c>
      <c r="S3" s="65">
        <f>IF(RES_hh_emih_in!S3=0,0,RES_hh_emih_in!S3/RES_summary!S$21)</f>
        <v>20.292516680213524</v>
      </c>
      <c r="T3" s="65">
        <f>IF(RES_hh_emih_in!T3=0,0,RES_hh_emih_in!T3/RES_summary!T$21)</f>
        <v>17.20232488439823</v>
      </c>
      <c r="U3" s="65">
        <f>IF(RES_hh_emih_in!U3=0,0,RES_hh_emih_in!U3/RES_summary!U$21)</f>
        <v>15.189790825785913</v>
      </c>
      <c r="V3" s="65">
        <f>IF(RES_hh_emih_in!V3=0,0,RES_hh_emih_in!V3/RES_summary!V$21)</f>
        <v>16.125993582983206</v>
      </c>
      <c r="W3" s="65">
        <f>IF(RES_hh_emih_in!W3=0,0,RES_hh_emih_in!W3/RES_summary!W$21)</f>
        <v>12.854921527761295</v>
      </c>
      <c r="X3" s="65">
        <f>IF(RES_hh_emih_in!X3=0,0,RES_hh_emih_in!X3/RES_summary!X$21)</f>
        <v>9.7326639832518431</v>
      </c>
      <c r="Y3" s="65">
        <f>IF(RES_hh_emih_in!Y3=0,0,RES_hh_emih_in!Y3/RES_summary!Y$21)</f>
        <v>7.948217571289879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43.2214221778138</v>
      </c>
      <c r="D4" s="69">
        <f>IF(RES_hh_emih_in!D4=0,0,RES_hh_emih_in!D4/RES_summary!D$21)</f>
        <v>38.739204062805577</v>
      </c>
      <c r="E4" s="69">
        <f>IF(RES_hh_emih_in!E4=0,0,RES_hh_emih_in!E4/RES_summary!E$21)</f>
        <v>39.296727421452445</v>
      </c>
      <c r="F4" s="69">
        <f>IF(RES_hh_emih_in!F4=0,0,RES_hh_emih_in!F4/RES_summary!F$21)</f>
        <v>41.485455612973553</v>
      </c>
      <c r="G4" s="69">
        <f>IF(RES_hh_emih_in!G4=0,0,RES_hh_emih_in!G4/RES_summary!G$21)</f>
        <v>39.966212442597957</v>
      </c>
      <c r="H4" s="69">
        <f>IF(RES_hh_emih_in!H4=0,0,RES_hh_emih_in!H4/RES_summary!H$21)</f>
        <v>41.122693286827435</v>
      </c>
      <c r="I4" s="69">
        <f>IF(RES_hh_emih_in!I4=0,0,RES_hh_emih_in!I4/RES_summary!I$21)</f>
        <v>35.118202355522605</v>
      </c>
      <c r="J4" s="69">
        <f>IF(RES_hh_emih_in!J4=0,0,RES_hh_emih_in!J4/RES_summary!J$21)</f>
        <v>33.898171357464612</v>
      </c>
      <c r="K4" s="69">
        <f>IF(RES_hh_emih_in!K4=0,0,RES_hh_emih_in!K4/RES_summary!K$21)</f>
        <v>29.038718391628507</v>
      </c>
      <c r="L4" s="69">
        <f>IF(RES_hh_emih_in!L4=0,0,RES_hh_emih_in!L4/RES_summary!L$21)</f>
        <v>29.162144954311</v>
      </c>
      <c r="M4" s="69">
        <f>IF(RES_hh_emih_in!M4=0,0,RES_hh_emih_in!M4/RES_summary!M$21)</f>
        <v>25.521755733656285</v>
      </c>
      <c r="N4" s="69">
        <f>IF(RES_hh_emih_in!N4=0,0,RES_hh_emih_in!N4/RES_summary!N$21)</f>
        <v>25.541308239041282</v>
      </c>
      <c r="O4" s="69">
        <f>IF(RES_hh_emih_in!O4=0,0,RES_hh_emih_in!O4/RES_summary!O$21)</f>
        <v>23.079561446548531</v>
      </c>
      <c r="P4" s="69">
        <f>IF(RES_hh_emih_in!P4=0,0,RES_hh_emih_in!P4/RES_summary!P$21)</f>
        <v>16.828536868452616</v>
      </c>
      <c r="Q4" s="69">
        <f>IF(RES_hh_emih_in!Q4=0,0,RES_hh_emih_in!Q4/RES_summary!Q$21)</f>
        <v>18.662726154692322</v>
      </c>
      <c r="R4" s="69">
        <f>IF(RES_hh_emih_in!R4=0,0,RES_hh_emih_in!R4/RES_summary!R$21)</f>
        <v>18.017527007721991</v>
      </c>
      <c r="S4" s="69">
        <f>IF(RES_hh_emih_in!S4=0,0,RES_hh_emih_in!S4/RES_summary!S$21)</f>
        <v>18.111904304555551</v>
      </c>
      <c r="T4" s="69">
        <f>IF(RES_hh_emih_in!T4=0,0,RES_hh_emih_in!T4/RES_summary!T$21)</f>
        <v>15.38601069680643</v>
      </c>
      <c r="U4" s="69">
        <f>IF(RES_hh_emih_in!U4=0,0,RES_hh_emih_in!U4/RES_summary!U$21)</f>
        <v>13.157036615581543</v>
      </c>
      <c r="V4" s="69">
        <f>IF(RES_hh_emih_in!V4=0,0,RES_hh_emih_in!V4/RES_summary!V$21)</f>
        <v>14.575020625003397</v>
      </c>
      <c r="W4" s="69">
        <f>IF(RES_hh_emih_in!W4=0,0,RES_hh_emih_in!W4/RES_summary!W$21)</f>
        <v>11.610997072818549</v>
      </c>
      <c r="X4" s="69">
        <f>IF(RES_hh_emih_in!X4=0,0,RES_hh_emih_in!X4/RES_summary!X$21)</f>
        <v>8.5111680091973536</v>
      </c>
      <c r="Y4" s="69">
        <f>IF(RES_hh_emih_in!Y4=0,0,RES_hh_emih_in!Y4/RES_summary!Y$21)</f>
        <v>6.9704011736921236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42.717208936871124</v>
      </c>
      <c r="L5" s="72">
        <f>IF(RES_hh_emih_in!L5=0,0,RES_hh_emih_in!L5/RES_summary!L$21)</f>
        <v>46.658794663272602</v>
      </c>
      <c r="M5" s="72">
        <f>IF(RES_hh_emih_in!M5=0,0,RES_hh_emih_in!M5/RES_summary!M$21)</f>
        <v>39.785129508574606</v>
      </c>
      <c r="N5" s="72">
        <f>IF(RES_hh_emih_in!N5=0,0,RES_hh_emih_in!N5/RES_summary!N$21)</f>
        <v>32.419217074402795</v>
      </c>
      <c r="O5" s="72">
        <f>IF(RES_hh_emih_in!O5=0,0,RES_hh_emih_in!O5/RES_summary!O$21)</f>
        <v>41.649335146526454</v>
      </c>
      <c r="P5" s="72">
        <f>IF(RES_hh_emih_in!P5=0,0,RES_hh_emih_in!P5/RES_summary!P$21)</f>
        <v>30.69864038246665</v>
      </c>
      <c r="Q5" s="72">
        <f>IF(RES_hh_emih_in!Q5=0,0,RES_hh_emih_in!Q5/RES_summary!Q$21)</f>
        <v>35.996979487111332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14.656938306204658</v>
      </c>
      <c r="W5" s="72">
        <f>IF(RES_hh_emih_in!W5=0,0,RES_hh_emih_in!W5/RES_summary!W$21)</f>
        <v>9.6465407160117138</v>
      </c>
      <c r="X5" s="72">
        <f>IF(RES_hh_emih_in!X5=0,0,RES_hh_emih_in!X5/RES_summary!X$21)</f>
        <v>37.27505220069046</v>
      </c>
      <c r="Y5" s="72">
        <f>IF(RES_hh_emih_in!Y5=0,0,RES_hh_emih_in!Y5/RES_summary!Y$21)</f>
        <v>7.2352832188401042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0</v>
      </c>
      <c r="E6" s="72">
        <f>IF(RES_hh_emih_in!E6=0,0,RES_hh_emih_in!E6/RES_summary!E$21)</f>
        <v>0</v>
      </c>
      <c r="F6" s="72">
        <f>IF(RES_hh_emih_in!F6=0,0,RES_hh_emih_in!F6/RES_summary!F$21)</f>
        <v>0</v>
      </c>
      <c r="G6" s="72">
        <f>IF(RES_hh_emih_in!G6=0,0,RES_hh_emih_in!G6/RES_summary!G$21)</f>
        <v>0</v>
      </c>
      <c r="H6" s="72">
        <f>IF(RES_hh_emih_in!H6=0,0,RES_hh_emih_in!H6/RES_summary!H$21)</f>
        <v>0</v>
      </c>
      <c r="I6" s="72">
        <f>IF(RES_hh_emih_in!I6=0,0,RES_hh_emih_in!I6/RES_summary!I$21)</f>
        <v>0</v>
      </c>
      <c r="J6" s="72">
        <f>IF(RES_hh_emih_in!J6=0,0,RES_hh_emih_in!J6/RES_summary!J$21)</f>
        <v>0</v>
      </c>
      <c r="K6" s="72">
        <f>IF(RES_hh_emih_in!K6=0,0,RES_hh_emih_in!K6/RES_summary!K$21)</f>
        <v>0</v>
      </c>
      <c r="L6" s="72">
        <f>IF(RES_hh_emih_in!L6=0,0,RES_hh_emih_in!L6/RES_summary!L$21)</f>
        <v>0</v>
      </c>
      <c r="M6" s="72">
        <f>IF(RES_hh_emih_in!M6=0,0,RES_hh_emih_in!M6/RES_summary!M$21)</f>
        <v>0</v>
      </c>
      <c r="N6" s="72">
        <f>IF(RES_hh_emih_in!N6=0,0,RES_hh_emih_in!N6/RES_summary!N$21)</f>
        <v>1.8951761351897074</v>
      </c>
      <c r="O6" s="72">
        <f>IF(RES_hh_emih_in!O6=0,0,RES_hh_emih_in!O6/RES_summary!O$21)</f>
        <v>3.2158532129182626</v>
      </c>
      <c r="P6" s="72">
        <f>IF(RES_hh_emih_in!P6=0,0,RES_hh_emih_in!P6/RES_summary!P$21)</f>
        <v>0</v>
      </c>
      <c r="Q6" s="72">
        <f>IF(RES_hh_emih_in!Q6=0,0,RES_hh_emih_in!Q6/RES_summary!Q$21)</f>
        <v>0</v>
      </c>
      <c r="R6" s="72">
        <f>IF(RES_hh_emih_in!R6=0,0,RES_hh_emih_in!R6/RES_summary!R$21)</f>
        <v>22.808791821987832</v>
      </c>
      <c r="S6" s="72">
        <f>IF(RES_hh_emih_in!S6=0,0,RES_hh_emih_in!S6/RES_summary!S$21)</f>
        <v>14.966902288053388</v>
      </c>
      <c r="T6" s="72">
        <f>IF(RES_hh_emih_in!T6=0,0,RES_hh_emih_in!T6/RES_summary!T$21)</f>
        <v>16.903553575750379</v>
      </c>
      <c r="U6" s="72">
        <f>IF(RES_hh_emih_in!U6=0,0,RES_hh_emih_in!U6/RES_summary!U$21)</f>
        <v>26.663702580960049</v>
      </c>
      <c r="V6" s="72">
        <f>IF(RES_hh_emih_in!V6=0,0,RES_hh_emih_in!V6/RES_summary!V$21)</f>
        <v>0</v>
      </c>
      <c r="W6" s="72">
        <f>IF(RES_hh_emih_in!W6=0,0,RES_hh_emih_in!W6/RES_summary!W$21)</f>
        <v>0</v>
      </c>
      <c r="X6" s="72">
        <f>IF(RES_hh_emih_in!X6=0,0,RES_hh_emih_in!X6/RES_summary!X$21)</f>
        <v>0</v>
      </c>
      <c r="Y6" s="72">
        <f>IF(RES_hh_emih_in!Y6=0,0,RES_hh_emih_in!Y6/RES_summary!Y$21)</f>
        <v>0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54.436857718440066</v>
      </c>
      <c r="D7" s="72">
        <f>IF(RES_hh_emih_in!D7=0,0,RES_hh_emih_in!D7/RES_summary!D$21)</f>
        <v>49.908148975959847</v>
      </c>
      <c r="E7" s="72">
        <f>IF(RES_hh_emih_in!E7=0,0,RES_hh_emih_in!E7/RES_summary!E$21)</f>
        <v>50.847781209507602</v>
      </c>
      <c r="F7" s="72">
        <f>IF(RES_hh_emih_in!F7=0,0,RES_hh_emih_in!F7/RES_summary!F$21)</f>
        <v>53.250792519098482</v>
      </c>
      <c r="G7" s="72">
        <f>IF(RES_hh_emih_in!G7=0,0,RES_hh_emih_in!G7/RES_summary!G$21)</f>
        <v>50.098082132237522</v>
      </c>
      <c r="H7" s="72">
        <f>IF(RES_hh_emih_in!H7=0,0,RES_hh_emih_in!H7/RES_summary!H$21)</f>
        <v>48.381011011024341</v>
      </c>
      <c r="I7" s="72">
        <f>IF(RES_hh_emih_in!I7=0,0,RES_hh_emih_in!I7/RES_summary!I$21)</f>
        <v>45.283883162527729</v>
      </c>
      <c r="J7" s="72">
        <f>IF(RES_hh_emih_in!J7=0,0,RES_hh_emih_in!J7/RES_summary!J$21)</f>
        <v>44.91693777822249</v>
      </c>
      <c r="K7" s="72">
        <f>IF(RES_hh_emih_in!K7=0,0,RES_hh_emih_in!K7/RES_summary!K$21)</f>
        <v>44.822609102858394</v>
      </c>
      <c r="L7" s="72">
        <f>IF(RES_hh_emih_in!L7=0,0,RES_hh_emih_in!L7/RES_summary!L$21)</f>
        <v>39.044762666901434</v>
      </c>
      <c r="M7" s="72">
        <f>IF(RES_hh_emih_in!M7=0,0,RES_hh_emih_in!M7/RES_summary!M$21)</f>
        <v>34.076895544879555</v>
      </c>
      <c r="N7" s="72">
        <f>IF(RES_hh_emih_in!N7=0,0,RES_hh_emih_in!N7/RES_summary!N$21)</f>
        <v>36.103148035544848</v>
      </c>
      <c r="O7" s="72">
        <f>IF(RES_hh_emih_in!O7=0,0,RES_hh_emih_in!O7/RES_summary!O$21)</f>
        <v>32.18172054949256</v>
      </c>
      <c r="P7" s="72">
        <f>IF(RES_hh_emih_in!P7=0,0,RES_hh_emih_in!P7/RES_summary!P$21)</f>
        <v>25.197709460323985</v>
      </c>
      <c r="Q7" s="72">
        <f>IF(RES_hh_emih_in!Q7=0,0,RES_hh_emih_in!Q7/RES_summary!Q$21)</f>
        <v>27.508923775489098</v>
      </c>
      <c r="R7" s="72">
        <f>IF(RES_hh_emih_in!R7=0,0,RES_hh_emih_in!R7/RES_summary!R$21)</f>
        <v>26.844716758757645</v>
      </c>
      <c r="S7" s="72">
        <f>IF(RES_hh_emih_in!S7=0,0,RES_hh_emih_in!S7/RES_summary!S$21)</f>
        <v>24.434401510901761</v>
      </c>
      <c r="T7" s="72">
        <f>IF(RES_hh_emih_in!T7=0,0,RES_hh_emih_in!T7/RES_summary!T$21)</f>
        <v>22.282555955064385</v>
      </c>
      <c r="U7" s="72">
        <f>IF(RES_hh_emih_in!U7=0,0,RES_hh_emih_in!U7/RES_summary!U$21)</f>
        <v>17.166514977900849</v>
      </c>
      <c r="V7" s="72">
        <f>IF(RES_hh_emih_in!V7=0,0,RES_hh_emih_in!V7/RES_summary!V$21)</f>
        <v>19.369476239948824</v>
      </c>
      <c r="W7" s="72">
        <f>IF(RES_hh_emih_in!W7=0,0,RES_hh_emih_in!W7/RES_summary!W$21)</f>
        <v>16.622629709134937</v>
      </c>
      <c r="X7" s="72">
        <f>IF(RES_hh_emih_in!X7=0,0,RES_hh_emih_in!X7/RES_summary!X$21)</f>
        <v>13.53877599383976</v>
      </c>
      <c r="Y7" s="72">
        <f>IF(RES_hh_emih_in!Y7=0,0,RES_hh_emih_in!Y7/RES_summary!Y$21)</f>
        <v>11.668269439398198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37.075376313442376</v>
      </c>
      <c r="D8" s="72">
        <f>IF(RES_hh_emih_in!D8=0,0,RES_hh_emih_in!D8/RES_summary!D$21)</f>
        <v>35.177636765485964</v>
      </c>
      <c r="E8" s="72">
        <f>IF(RES_hh_emih_in!E8=0,0,RES_hh_emih_in!E8/RES_summary!E$21)</f>
        <v>35.943942263317702</v>
      </c>
      <c r="F8" s="72">
        <f>IF(RES_hh_emih_in!F8=0,0,RES_hh_emih_in!F8/RES_summary!F$21)</f>
        <v>37.488539823703157</v>
      </c>
      <c r="G8" s="72">
        <f>IF(RES_hh_emih_in!G8=0,0,RES_hh_emih_in!G8/RES_summary!G$21)</f>
        <v>36.218723221913308</v>
      </c>
      <c r="H8" s="72">
        <f>IF(RES_hh_emih_in!H8=0,0,RES_hh_emih_in!H8/RES_summary!H$21)</f>
        <v>32.44495527178114</v>
      </c>
      <c r="I8" s="72">
        <f>IF(RES_hh_emih_in!I8=0,0,RES_hh_emih_in!I8/RES_summary!I$21)</f>
        <v>30.966807043816917</v>
      </c>
      <c r="J8" s="72">
        <f>IF(RES_hh_emih_in!J8=0,0,RES_hh_emih_in!J8/RES_summary!J$21)</f>
        <v>31.247361362997683</v>
      </c>
      <c r="K8" s="72">
        <f>IF(RES_hh_emih_in!K8=0,0,RES_hh_emih_in!K8/RES_summary!K$21)</f>
        <v>28.334674457501965</v>
      </c>
      <c r="L8" s="72">
        <f>IF(RES_hh_emih_in!L8=0,0,RES_hh_emih_in!L8/RES_summary!L$21)</f>
        <v>30.906864613246427</v>
      </c>
      <c r="M8" s="72">
        <f>IF(RES_hh_emih_in!M8=0,0,RES_hh_emih_in!M8/RES_summary!M$21)</f>
        <v>27.099995587758173</v>
      </c>
      <c r="N8" s="72">
        <f>IF(RES_hh_emih_in!N8=0,0,RES_hh_emih_in!N8/RES_summary!N$21)</f>
        <v>22.771125554466575</v>
      </c>
      <c r="O8" s="72">
        <f>IF(RES_hh_emih_in!O8=0,0,RES_hh_emih_in!O8/RES_summary!O$21)</f>
        <v>22.215270194069031</v>
      </c>
      <c r="P8" s="72">
        <f>IF(RES_hh_emih_in!P8=0,0,RES_hh_emih_in!P8/RES_summary!P$21)</f>
        <v>18.311598661896891</v>
      </c>
      <c r="Q8" s="72">
        <f>IF(RES_hh_emih_in!Q8=0,0,RES_hh_emih_in!Q8/RES_summary!Q$21)</f>
        <v>18.332650610046528</v>
      </c>
      <c r="R8" s="72">
        <f>IF(RES_hh_emih_in!R8=0,0,RES_hh_emih_in!R8/RES_summary!R$21)</f>
        <v>17.609491245607384</v>
      </c>
      <c r="S8" s="72">
        <f>IF(RES_hh_emih_in!S8=0,0,RES_hh_emih_in!S8/RES_summary!S$21)</f>
        <v>18.011571974639178</v>
      </c>
      <c r="T8" s="72">
        <f>IF(RES_hh_emih_in!T8=0,0,RES_hh_emih_in!T8/RES_summary!T$21)</f>
        <v>14.84139575946422</v>
      </c>
      <c r="U8" s="72">
        <f>IF(RES_hh_emih_in!U8=0,0,RES_hh_emih_in!U8/RES_summary!U$21)</f>
        <v>13.396397927929144</v>
      </c>
      <c r="V8" s="72">
        <f>IF(RES_hh_emih_in!V8=0,0,RES_hh_emih_in!V8/RES_summary!V$21)</f>
        <v>13.178007992514789</v>
      </c>
      <c r="W8" s="72">
        <f>IF(RES_hh_emih_in!W8=0,0,RES_hh_emih_in!W8/RES_summary!W$21)</f>
        <v>11.009851256228504</v>
      </c>
      <c r="X8" s="72">
        <f>IF(RES_hh_emih_in!X8=0,0,RES_hh_emih_in!X8/RES_summary!X$21)</f>
        <v>8.6895315296797211</v>
      </c>
      <c r="Y8" s="72">
        <f>IF(RES_hh_emih_in!Y8=0,0,RES_hh_emih_in!Y8/RES_summary!Y$21)</f>
        <v>7.0950986001359757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1.9317901005486411</v>
      </c>
      <c r="D17" s="69">
        <f>IF(RES_hh_emih_in!D17=0,0,RES_hh_emih_in!D17/RES_summary!D$21)</f>
        <v>2.3279512899621957</v>
      </c>
      <c r="E17" s="69">
        <f>IF(RES_hh_emih_in!E17=0,0,RES_hh_emih_in!E17/RES_summary!E$21)</f>
        <v>2.2449231249150796</v>
      </c>
      <c r="F17" s="69">
        <f>IF(RES_hh_emih_in!F17=0,0,RES_hh_emih_in!F17/RES_summary!F$21)</f>
        <v>2.0738231160441289</v>
      </c>
      <c r="G17" s="69">
        <f>IF(RES_hh_emih_in!G17=0,0,RES_hh_emih_in!G17/RES_summary!G$21)</f>
        <v>2.065466816208597</v>
      </c>
      <c r="H17" s="69">
        <f>IF(RES_hh_emih_in!H17=0,0,RES_hh_emih_in!H17/RES_summary!H$21)</f>
        <v>1.8781085635175421</v>
      </c>
      <c r="I17" s="69">
        <f>IF(RES_hh_emih_in!I17=0,0,RES_hh_emih_in!I17/RES_summary!I$21)</f>
        <v>2.6122441834758128</v>
      </c>
      <c r="J17" s="69">
        <f>IF(RES_hh_emih_in!J17=0,0,RES_hh_emih_in!J17/RES_summary!J$21)</f>
        <v>2.4792345980231376</v>
      </c>
      <c r="K17" s="69">
        <f>IF(RES_hh_emih_in!K17=0,0,RES_hh_emih_in!K17/RES_summary!K$21)</f>
        <v>1.7967016058357523</v>
      </c>
      <c r="L17" s="69">
        <f>IF(RES_hh_emih_in!L17=0,0,RES_hh_emih_in!L17/RES_summary!L$21)</f>
        <v>1.8401039689306018</v>
      </c>
      <c r="M17" s="69">
        <f>IF(RES_hh_emih_in!M17=0,0,RES_hh_emih_in!M17/RES_summary!M$21)</f>
        <v>1.7438054381073003</v>
      </c>
      <c r="N17" s="69">
        <f>IF(RES_hh_emih_in!N17=0,0,RES_hh_emih_in!N17/RES_summary!N$21)</f>
        <v>1.4516227899944287</v>
      </c>
      <c r="O17" s="69">
        <f>IF(RES_hh_emih_in!O17=0,0,RES_hh_emih_in!O17/RES_summary!O$21)</f>
        <v>1.3307626759383917</v>
      </c>
      <c r="P17" s="69">
        <f>IF(RES_hh_emih_in!P17=0,0,RES_hh_emih_in!P17/RES_summary!P$21)</f>
        <v>1.5788297345220343</v>
      </c>
      <c r="Q17" s="69">
        <f>IF(RES_hh_emih_in!Q17=0,0,RES_hh_emih_in!Q17/RES_summary!Q$21)</f>
        <v>1.5079301962509828</v>
      </c>
      <c r="R17" s="69">
        <f>IF(RES_hh_emih_in!R17=0,0,RES_hh_emih_in!R17/RES_summary!R$21)</f>
        <v>1.5872863260809678</v>
      </c>
      <c r="S17" s="69">
        <f>IF(RES_hh_emih_in!S17=0,0,RES_hh_emih_in!S17/RES_summary!S$21)</f>
        <v>1.3447890496469088</v>
      </c>
      <c r="T17" s="69">
        <f>IF(RES_hh_emih_in!T17=0,0,RES_hh_emih_in!T17/RES_summary!T$21)</f>
        <v>1.3862815913116902</v>
      </c>
      <c r="U17" s="69">
        <f>IF(RES_hh_emih_in!U17=0,0,RES_hh_emih_in!U17/RES_summary!U$21)</f>
        <v>1.5214203358112113</v>
      </c>
      <c r="V17" s="69">
        <f>IF(RES_hh_emih_in!V17=0,0,RES_hh_emih_in!V17/RES_summary!V$21)</f>
        <v>1.040251543645387</v>
      </c>
      <c r="W17" s="69">
        <f>IF(RES_hh_emih_in!W17=0,0,RES_hh_emih_in!W17/RES_summary!W$21)</f>
        <v>1.1140807446621177</v>
      </c>
      <c r="X17" s="69">
        <f>IF(RES_hh_emih_in!X17=0,0,RES_hh_emih_in!X17/RES_summary!X$21)</f>
        <v>1.0944233810678217</v>
      </c>
      <c r="Y17" s="69">
        <f>IF(RES_hh_emih_in!Y17=0,0,RES_hh_emih_in!Y17/RES_summary!Y$21)</f>
        <v>0.81603732586565403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X18" s="72">
        <f>IF(RES_hh_emih_in!X18=0,0,RES_hh_emih_in!X18/RES_summary!X$21)</f>
        <v>0</v>
      </c>
      <c r="Y18" s="72">
        <f>IF(RES_hh_emih_in!Y18=0,0,RES_hh_emih_in!Y18/RES_summary!Y$21)</f>
        <v>0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3.3841385396444013</v>
      </c>
      <c r="D19" s="72">
        <f>IF(RES_hh_emih_in!D19=0,0,RES_hh_emih_in!D19/RES_summary!D$21)</f>
        <v>2.2383327538916995</v>
      </c>
      <c r="E19" s="72">
        <f>IF(RES_hh_emih_in!E19=0,0,RES_hh_emih_in!E19/RES_summary!E$21)</f>
        <v>1.2624407073518971</v>
      </c>
      <c r="F19" s="72">
        <f>IF(RES_hh_emih_in!F19=0,0,RES_hh_emih_in!F19/RES_summary!F$21)</f>
        <v>2.5020773566391403</v>
      </c>
      <c r="G19" s="72">
        <f>IF(RES_hh_emih_in!G19=0,0,RES_hh_emih_in!G19/RES_summary!G$21)</f>
        <v>3.7900506266401384</v>
      </c>
      <c r="H19" s="72">
        <f>IF(RES_hh_emih_in!H19=0,0,RES_hh_emih_in!H19/RES_summary!H$21)</f>
        <v>3.8922086318242743</v>
      </c>
      <c r="I19" s="72">
        <f>IF(RES_hh_emih_in!I19=0,0,RES_hh_emih_in!I19/RES_summary!I$21)</f>
        <v>1.4465007075109777</v>
      </c>
      <c r="J19" s="72">
        <f>IF(RES_hh_emih_in!J19=0,0,RES_hh_emih_in!J19/RES_summary!J$21)</f>
        <v>1.4119088520862701</v>
      </c>
      <c r="K19" s="72">
        <f>IF(RES_hh_emih_in!K19=0,0,RES_hh_emih_in!K19/RES_summary!K$21)</f>
        <v>3.1931405936690669</v>
      </c>
      <c r="L19" s="72">
        <f>IF(RES_hh_emih_in!L19=0,0,RES_hh_emih_in!L19/RES_summary!L$21)</f>
        <v>3.5031256856297528</v>
      </c>
      <c r="M19" s="72">
        <f>IF(RES_hh_emih_in!M19=0,0,RES_hh_emih_in!M19/RES_summary!M$21)</f>
        <v>1.820080252765236</v>
      </c>
      <c r="N19" s="72">
        <f>IF(RES_hh_emih_in!N19=0,0,RES_hh_emih_in!N19/RES_summary!N$21)</f>
        <v>0</v>
      </c>
      <c r="O19" s="72">
        <f>IF(RES_hh_emih_in!O19=0,0,RES_hh_emih_in!O19/RES_summary!O$21)</f>
        <v>0</v>
      </c>
      <c r="P19" s="72">
        <f>IF(RES_hh_emih_in!P19=0,0,RES_hh_emih_in!P19/RES_summary!P$21)</f>
        <v>0</v>
      </c>
      <c r="Q19" s="72">
        <f>IF(RES_hh_emih_in!Q19=0,0,RES_hh_emih_in!Q19/RES_summary!Q$21)</f>
        <v>0</v>
      </c>
      <c r="R19" s="72">
        <f>IF(RES_hh_emih_in!R19=0,0,RES_hh_emih_in!R19/RES_summary!R$21)</f>
        <v>0</v>
      </c>
      <c r="S19" s="72">
        <f>IF(RES_hh_emih_in!S19=0,0,RES_hh_emih_in!S19/RES_summary!S$21)</f>
        <v>0</v>
      </c>
      <c r="T19" s="72">
        <f>IF(RES_hh_emih_in!T19=0,0,RES_hh_emih_in!T19/RES_summary!T$21)</f>
        <v>0</v>
      </c>
      <c r="U19" s="72">
        <f>IF(RES_hh_emih_in!U19=0,0,RES_hh_emih_in!U19/RES_summary!U$21)</f>
        <v>0</v>
      </c>
      <c r="V19" s="72">
        <f>IF(RES_hh_emih_in!V19=0,0,RES_hh_emih_in!V19/RES_summary!V$21)</f>
        <v>0</v>
      </c>
      <c r="W19" s="72">
        <f>IF(RES_hh_emih_in!W19=0,0,RES_hh_emih_in!W19/RES_summary!W$21)</f>
        <v>0</v>
      </c>
      <c r="X19" s="72">
        <f>IF(RES_hh_emih_in!X19=0,0,RES_hh_emih_in!X19/RES_summary!X$21)</f>
        <v>0</v>
      </c>
      <c r="Y19" s="72">
        <f>IF(RES_hh_emih_in!Y19=0,0,RES_hh_emih_in!Y19/RES_summary!Y$21)</f>
        <v>0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4.1297007438661772</v>
      </c>
      <c r="D20" s="72">
        <f>IF(RES_hh_emih_in!D20=0,0,RES_hh_emih_in!D20/RES_summary!D$21)</f>
        <v>4.0981531320232936</v>
      </c>
      <c r="E20" s="72">
        <f>IF(RES_hh_emih_in!E20=0,0,RES_hh_emih_in!E20/RES_summary!E$21)</f>
        <v>4.0227664929189633</v>
      </c>
      <c r="F20" s="72">
        <f>IF(RES_hh_emih_in!F20=0,0,RES_hh_emih_in!F20/RES_summary!F$21)</f>
        <v>3.8953992857452846</v>
      </c>
      <c r="G20" s="72">
        <f>IF(RES_hh_emih_in!G20=0,0,RES_hh_emih_in!G20/RES_summary!G$21)</f>
        <v>3.6332255842410381</v>
      </c>
      <c r="H20" s="72">
        <f>IF(RES_hh_emih_in!H20=0,0,RES_hh_emih_in!H20/RES_summary!H$21)</f>
        <v>3.7075324231960378</v>
      </c>
      <c r="I20" s="72">
        <f>IF(RES_hh_emih_in!I20=0,0,RES_hh_emih_in!I20/RES_summary!I$21)</f>
        <v>3.5170211697540879</v>
      </c>
      <c r="J20" s="72">
        <f>IF(RES_hh_emih_in!J20=0,0,RES_hh_emih_in!J20/RES_summary!J$21)</f>
        <v>3.4447581920807009</v>
      </c>
      <c r="K20" s="72">
        <f>IF(RES_hh_emih_in!K20=0,0,RES_hh_emih_in!K20/RES_summary!K$21)</f>
        <v>3.2547501153974081</v>
      </c>
      <c r="L20" s="72">
        <f>IF(RES_hh_emih_in!L20=0,0,RES_hh_emih_in!L20/RES_summary!L$21)</f>
        <v>3.1827432417882169</v>
      </c>
      <c r="M20" s="72">
        <f>IF(RES_hh_emih_in!M20=0,0,RES_hh_emih_in!M20/RES_summary!M$21)</f>
        <v>3.3002960513652111</v>
      </c>
      <c r="N20" s="72">
        <f>IF(RES_hh_emih_in!N20=0,0,RES_hh_emih_in!N20/RES_summary!N$21)</f>
        <v>3.2798258100975892</v>
      </c>
      <c r="O20" s="72">
        <f>IF(RES_hh_emih_in!O20=0,0,RES_hh_emih_in!O20/RES_summary!O$21)</f>
        <v>3.2334551310457798</v>
      </c>
      <c r="P20" s="72">
        <f>IF(RES_hh_emih_in!P20=0,0,RES_hh_emih_in!P20/RES_summary!P$21)</f>
        <v>3.0094951671962655</v>
      </c>
      <c r="Q20" s="72">
        <f>IF(RES_hh_emih_in!Q20=0,0,RES_hh_emih_in!Q20/RES_summary!Q$21)</f>
        <v>2.8586253490252749</v>
      </c>
      <c r="R20" s="72">
        <f>IF(RES_hh_emih_in!R20=0,0,RES_hh_emih_in!R20/RES_summary!R$21)</f>
        <v>2.7500236461440593</v>
      </c>
      <c r="S20" s="72">
        <f>IF(RES_hh_emih_in!S20=0,0,RES_hh_emih_in!S20/RES_summary!S$21)</f>
        <v>2.0662490785955052</v>
      </c>
      <c r="T20" s="72">
        <f>IF(RES_hh_emih_in!T20=0,0,RES_hh_emih_in!T20/RES_summary!T$21)</f>
        <v>2.4856114195378045</v>
      </c>
      <c r="U20" s="72">
        <f>IF(RES_hh_emih_in!U20=0,0,RES_hh_emih_in!U20/RES_summary!U$21)</f>
        <v>2.6662111103335104</v>
      </c>
      <c r="V20" s="72">
        <f>IF(RES_hh_emih_in!V20=0,0,RES_hh_emih_in!V20/RES_summary!V$21)</f>
        <v>2.027662862661245</v>
      </c>
      <c r="W20" s="72">
        <f>IF(RES_hh_emih_in!W20=0,0,RES_hh_emih_in!W20/RES_summary!W$21)</f>
        <v>2.2907054572354228</v>
      </c>
      <c r="X20" s="72">
        <f>IF(RES_hh_emih_in!X20=0,0,RES_hh_emih_in!X20/RES_summary!X$21)</f>
        <v>2.1910786692584749</v>
      </c>
      <c r="Y20" s="72">
        <f>IF(RES_hh_emih_in!Y20=0,0,RES_hh_emih_in!Y20/RES_summary!Y$21)</f>
        <v>1.8616158645964174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2.7747222394551412</v>
      </c>
      <c r="D21" s="72">
        <f>IF(RES_hh_emih_in!D21=0,0,RES_hh_emih_in!D21/RES_summary!D$21)</f>
        <v>2.7954523823523556</v>
      </c>
      <c r="E21" s="72">
        <f>IF(RES_hh_emih_in!E21=0,0,RES_hh_emih_in!E21/RES_summary!E$21)</f>
        <v>2.7346694668159124</v>
      </c>
      <c r="F21" s="72">
        <f>IF(RES_hh_emih_in!F21=0,0,RES_hh_emih_in!F21/RES_summary!F$21)</f>
        <v>2.6394014264166556</v>
      </c>
      <c r="G21" s="72">
        <f>IF(RES_hh_emih_in!G21=0,0,RES_hh_emih_in!G21/RES_summary!G$21)</f>
        <v>2.5209640590790734</v>
      </c>
      <c r="H21" s="72">
        <f>IF(RES_hh_emih_in!H21=0,0,RES_hh_emih_in!H21/RES_summary!H$21)</f>
        <v>2.2874870250651567</v>
      </c>
      <c r="I21" s="72">
        <f>IF(RES_hh_emih_in!I21=0,0,RES_hh_emih_in!I21/RES_summary!I$21)</f>
        <v>2.1736752804573216</v>
      </c>
      <c r="J21" s="72">
        <f>IF(RES_hh_emih_in!J21=0,0,RES_hh_emih_in!J21/RES_summary!J$21)</f>
        <v>2.1651374148082803</v>
      </c>
      <c r="K21" s="72">
        <f>IF(RES_hh_emih_in!K21=0,0,RES_hh_emih_in!K21/RES_summary!K$21)</f>
        <v>1.680395828570056</v>
      </c>
      <c r="L21" s="72">
        <f>IF(RES_hh_emih_in!L21=0,0,RES_hh_emih_in!L21/RES_summary!L$21)</f>
        <v>1.9353012935173601</v>
      </c>
      <c r="M21" s="72">
        <f>IF(RES_hh_emih_in!M21=0,0,RES_hh_emih_in!M21/RES_summary!M$21)</f>
        <v>2.3177911690906625</v>
      </c>
      <c r="N21" s="72">
        <f>IF(RES_hh_emih_in!N21=0,0,RES_hh_emih_in!N21/RES_summary!N$21)</f>
        <v>1.6405123223516904</v>
      </c>
      <c r="O21" s="72">
        <f>IF(RES_hh_emih_in!O21=0,0,RES_hh_emih_in!O21/RES_summary!O$21)</f>
        <v>2.1623462097465973</v>
      </c>
      <c r="P21" s="72">
        <f>IF(RES_hh_emih_in!P21=0,0,RES_hh_emih_in!P21/RES_summary!P$21)</f>
        <v>2.3649653727016906</v>
      </c>
      <c r="Q21" s="72">
        <f>IF(RES_hh_emih_in!Q21=0,0,RES_hh_emih_in!Q21/RES_summary!Q$21)</f>
        <v>1.3416304090665274</v>
      </c>
      <c r="R21" s="72">
        <f>IF(RES_hh_emih_in!R21=0,0,RES_hh_emih_in!R21/RES_summary!R$21)</f>
        <v>1.4869660463084506</v>
      </c>
      <c r="S21" s="72">
        <f>IF(RES_hh_emih_in!S21=0,0,RES_hh_emih_in!S21/RES_summary!S$21)</f>
        <v>1.4105544285368774</v>
      </c>
      <c r="T21" s="72">
        <f>IF(RES_hh_emih_in!T21=0,0,RES_hh_emih_in!T21/RES_summary!T$21)</f>
        <v>1.4589314686568495</v>
      </c>
      <c r="U21" s="72">
        <f>IF(RES_hh_emih_in!U21=0,0,RES_hh_emih_in!U21/RES_summary!U$21)</f>
        <v>1.7742128071830887</v>
      </c>
      <c r="V21" s="72">
        <f>IF(RES_hh_emih_in!V21=0,0,RES_hh_emih_in!V21/RES_summary!V$21)</f>
        <v>1.2633178279075947</v>
      </c>
      <c r="W21" s="72">
        <f>IF(RES_hh_emih_in!W21=0,0,RES_hh_emih_in!W21/RES_summary!W$21)</f>
        <v>1.1945965305116237</v>
      </c>
      <c r="X21" s="72">
        <f>IF(RES_hh_emih_in!X21=0,0,RES_hh_emih_in!X21/RES_summary!X$21)</f>
        <v>1.4169738444649438</v>
      </c>
      <c r="Y21" s="72">
        <f>IF(RES_hh_emih_in!Y21=0,0,RES_hh_emih_in!Y21/RES_summary!Y$21)</f>
        <v>1.2899005336180553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0.59182619713308959</v>
      </c>
      <c r="D27" s="69">
        <f>IF(RES_hh_emih_in!D27=0,0,RES_hh_emih_in!D27/RES_summary!D$21)</f>
        <v>0.11089116340828796</v>
      </c>
      <c r="E27" s="69">
        <f>IF(RES_hh_emih_in!E27=0,0,RES_hh_emih_in!E27/RES_summary!E$21)</f>
        <v>0.1485379113386921</v>
      </c>
      <c r="F27" s="69">
        <f>IF(RES_hh_emih_in!F27=0,0,RES_hh_emih_in!F27/RES_summary!F$21)</f>
        <v>0.27487118376284425</v>
      </c>
      <c r="G27" s="69">
        <f>IF(RES_hh_emih_in!G27=0,0,RES_hh_emih_in!G27/RES_summary!G$21)</f>
        <v>0.61300243509719188</v>
      </c>
      <c r="H27" s="69">
        <f>IF(RES_hh_emih_in!H27=0,0,RES_hh_emih_in!H27/RES_summary!H$21)</f>
        <v>0.5561426518460032</v>
      </c>
      <c r="I27" s="69">
        <f>IF(RES_hh_emih_in!I27=0,0,RES_hh_emih_in!I27/RES_summary!I$21)</f>
        <v>0.45661114016492815</v>
      </c>
      <c r="J27" s="69">
        <f>IF(RES_hh_emih_in!J27=0,0,RES_hh_emih_in!J27/RES_summary!J$21)</f>
        <v>0.61281846671679741</v>
      </c>
      <c r="K27" s="69">
        <f>IF(RES_hh_emih_in!K27=0,0,RES_hh_emih_in!K27/RES_summary!K$21)</f>
        <v>0.56255107960901074</v>
      </c>
      <c r="L27" s="69">
        <f>IF(RES_hh_emih_in!L27=0,0,RES_hh_emih_in!L27/RES_summary!L$21)</f>
        <v>0.51490023989843359</v>
      </c>
      <c r="M27" s="69">
        <f>IF(RES_hh_emih_in!M27=0,0,RES_hh_emih_in!M27/RES_summary!M$21)</f>
        <v>0.20851177363389944</v>
      </c>
      <c r="N27" s="69">
        <f>IF(RES_hh_emih_in!N27=0,0,RES_hh_emih_in!N27/RES_summary!N$21)</f>
        <v>0.31482215640275818</v>
      </c>
      <c r="O27" s="69">
        <f>IF(RES_hh_emih_in!O27=0,0,RES_hh_emih_in!O27/RES_summary!O$21)</f>
        <v>0.36028868620169652</v>
      </c>
      <c r="P27" s="69">
        <f>IF(RES_hh_emih_in!P27=0,0,RES_hh_emih_in!P27/RES_summary!P$21)</f>
        <v>0.50714221922380998</v>
      </c>
      <c r="Q27" s="69">
        <f>IF(RES_hh_emih_in!Q27=0,0,RES_hh_emih_in!Q27/RES_summary!Q$21)</f>
        <v>0.69122022290464891</v>
      </c>
      <c r="R27" s="69">
        <f>IF(RES_hh_emih_in!R27=0,0,RES_hh_emih_in!R27/RES_summary!R$21)</f>
        <v>0.832109391778315</v>
      </c>
      <c r="S27" s="69">
        <f>IF(RES_hh_emih_in!S27=0,0,RES_hh_emih_in!S27/RES_summary!S$21)</f>
        <v>0.83582332601106446</v>
      </c>
      <c r="T27" s="69">
        <f>IF(RES_hh_emih_in!T27=0,0,RES_hh_emih_in!T27/RES_summary!T$21)</f>
        <v>0.43003259628011203</v>
      </c>
      <c r="U27" s="69">
        <f>IF(RES_hh_emih_in!U27=0,0,RES_hh_emih_in!U27/RES_summary!U$21)</f>
        <v>0.51133387439316114</v>
      </c>
      <c r="V27" s="69">
        <f>IF(RES_hh_emih_in!V27=0,0,RES_hh_emih_in!V27/RES_summary!V$21)</f>
        <v>0.51072141433442408</v>
      </c>
      <c r="W27" s="69">
        <f>IF(RES_hh_emih_in!W27=0,0,RES_hh_emih_in!W27/RES_summary!W$21)</f>
        <v>0.12984371028063238</v>
      </c>
      <c r="X27" s="69">
        <f>IF(RES_hh_emih_in!X27=0,0,RES_hh_emih_in!X27/RES_summary!X$21)</f>
        <v>0.1270725929866687</v>
      </c>
      <c r="Y27" s="69">
        <f>IF(RES_hh_emih_in!Y27=0,0,RES_hh_emih_in!Y27/RES_summary!Y$21)</f>
        <v>0.16177907173210276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X28" s="72">
        <f>IF(RES_hh_emih_in!X28=0,0,RES_hh_emih_in!X28/RES_summary!X$21)</f>
        <v>0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2.133836412281167</v>
      </c>
      <c r="D29" s="72">
        <f>IF(RES_hh_emih_in!D29=0,0,RES_hh_emih_in!D29/RES_summary!D$21)</f>
        <v>1.2214941420450831</v>
      </c>
      <c r="E29" s="72">
        <f>IF(RES_hh_emih_in!E29=0,0,RES_hh_emih_in!E29/RES_summary!E$21)</f>
        <v>0.72966968258961074</v>
      </c>
      <c r="F29" s="72">
        <f>IF(RES_hh_emih_in!F29=0,0,RES_hh_emih_in!F29/RES_summary!F$21)</f>
        <v>1.381606782571809</v>
      </c>
      <c r="G29" s="72">
        <f>IF(RES_hh_emih_in!G29=0,0,RES_hh_emih_in!G29/RES_summary!G$21)</f>
        <v>2.0418618032188998</v>
      </c>
      <c r="H29" s="72">
        <f>IF(RES_hh_emih_in!H29=0,0,RES_hh_emih_in!H29/RES_summary!H$21)</f>
        <v>2.1675733299914102</v>
      </c>
      <c r="I29" s="72">
        <f>IF(RES_hh_emih_in!I29=0,0,RES_hh_emih_in!I29/RES_summary!I$21)</f>
        <v>0.82844034938227162</v>
      </c>
      <c r="J29" s="72">
        <f>IF(RES_hh_emih_in!J29=0,0,RES_hh_emih_in!J29/RES_summary!J$21)</f>
        <v>0.90762183524704276</v>
      </c>
      <c r="K29" s="72">
        <f>IF(RES_hh_emih_in!K29=0,0,RES_hh_emih_in!K29/RES_summary!K$21)</f>
        <v>2.3409936626942294</v>
      </c>
      <c r="L29" s="72">
        <f>IF(RES_hh_emih_in!L29=0,0,RES_hh_emih_in!L29/RES_summary!L$21)</f>
        <v>2.0415635310464171</v>
      </c>
      <c r="M29" s="72">
        <f>IF(RES_hh_emih_in!M29=0,0,RES_hh_emih_in!M29/RES_summary!M$21)</f>
        <v>1.258545537535118</v>
      </c>
      <c r="N29" s="72">
        <f>IF(RES_hh_emih_in!N29=0,0,RES_hh_emih_in!N29/RES_summary!N$21)</f>
        <v>0.99639601988705451</v>
      </c>
      <c r="O29" s="72">
        <f>IF(RES_hh_emih_in!O29=0,0,RES_hh_emih_in!O29/RES_summary!O$21)</f>
        <v>1.4296884764655271</v>
      </c>
      <c r="P29" s="72">
        <f>IF(RES_hh_emih_in!P29=0,0,RES_hh_emih_in!P29/RES_summary!P$21)</f>
        <v>1.7250605742688399</v>
      </c>
      <c r="Q29" s="72">
        <f>IF(RES_hh_emih_in!Q29=0,0,RES_hh_emih_in!Q29/RES_summary!Q$21)</f>
        <v>1.4003661272481185</v>
      </c>
      <c r="R29" s="72">
        <f>IF(RES_hh_emih_in!R29=0,0,RES_hh_emih_in!R29/RES_summary!R$21)</f>
        <v>1.383205709543563</v>
      </c>
      <c r="S29" s="72">
        <f>IF(RES_hh_emih_in!S29=0,0,RES_hh_emih_in!S29/RES_summary!S$21)</f>
        <v>1.0561301323574999</v>
      </c>
      <c r="T29" s="72">
        <f>IF(RES_hh_emih_in!T29=0,0,RES_hh_emih_in!T29/RES_summary!T$21)</f>
        <v>1.1654854659127767</v>
      </c>
      <c r="U29" s="72">
        <f>IF(RES_hh_emih_in!U29=0,0,RES_hh_emih_in!U29/RES_summary!U$21)</f>
        <v>1.4367714060364016</v>
      </c>
      <c r="V29" s="72">
        <f>IF(RES_hh_emih_in!V29=0,0,RES_hh_emih_in!V29/RES_summary!V$21)</f>
        <v>1.2051387105950853</v>
      </c>
      <c r="W29" s="72">
        <f>IF(RES_hh_emih_in!W29=0,0,RES_hh_emih_in!W29/RES_summary!W$21)</f>
        <v>0.62093535382471099</v>
      </c>
      <c r="X29" s="72">
        <f>IF(RES_hh_emih_in!X29=0,0,RES_hh_emih_in!X29/RES_summary!X$21)</f>
        <v>0.85869879249855474</v>
      </c>
      <c r="Y29" s="72">
        <f>IF(RES_hh_emih_in!Y29=0,0,RES_hh_emih_in!Y29/RES_summary!Y$21)</f>
        <v>0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1.7523386720205301</v>
      </c>
      <c r="D30" s="72">
        <f>IF(RES_hh_emih_in!D30=0,0,RES_hh_emih_in!D30/RES_summary!D$21)</f>
        <v>1.4377984506209918</v>
      </c>
      <c r="E30" s="72">
        <f>IF(RES_hh_emih_in!E30=0,0,RES_hh_emih_in!E30/RES_summary!E$21)</f>
        <v>1.3203568068372387</v>
      </c>
      <c r="F30" s="72">
        <f>IF(RES_hh_emih_in!F30=0,0,RES_hh_emih_in!F30/RES_summary!F$21)</f>
        <v>1.3721907778701345</v>
      </c>
      <c r="G30" s="72">
        <f>IF(RES_hh_emih_in!G30=0,0,RES_hh_emih_in!G30/RES_summary!G$21)</f>
        <v>1.3856315634187075</v>
      </c>
      <c r="H30" s="72">
        <f>IF(RES_hh_emih_in!H30=0,0,RES_hh_emih_in!H30/RES_summary!H$21)</f>
        <v>1.337268435286328</v>
      </c>
      <c r="I30" s="72">
        <f>IF(RES_hh_emih_in!I30=0,0,RES_hh_emih_in!I30/RES_summary!I$21)</f>
        <v>1.2783602752571166</v>
      </c>
      <c r="J30" s="72">
        <f>IF(RES_hh_emih_in!J30=0,0,RES_hh_emih_in!J30/RES_summary!J$21)</f>
        <v>1.388280329611568</v>
      </c>
      <c r="K30" s="72">
        <f>IF(RES_hh_emih_in!K30=0,0,RES_hh_emih_in!K30/RES_summary!K$21)</f>
        <v>1.4223085831932838</v>
      </c>
      <c r="L30" s="72">
        <f>IF(RES_hh_emih_in!L30=0,0,RES_hh_emih_in!L30/RES_summary!L$21)</f>
        <v>1.4348211705224758</v>
      </c>
      <c r="M30" s="72">
        <f>IF(RES_hh_emih_in!M30=0,0,RES_hh_emih_in!M30/RES_summary!M$21)</f>
        <v>1.3831373520167187</v>
      </c>
      <c r="N30" s="72">
        <f>IF(RES_hh_emih_in!N30=0,0,RES_hh_emih_in!N30/RES_summary!N$21)</f>
        <v>1.7063617796223685</v>
      </c>
      <c r="O30" s="72">
        <f>IF(RES_hh_emih_in!O30=0,0,RES_hh_emih_in!O30/RES_summary!O$21)</f>
        <v>1.4302488436678562</v>
      </c>
      <c r="P30" s="72">
        <f>IF(RES_hh_emih_in!P30=0,0,RES_hh_emih_in!P30/RES_summary!P$21)</f>
        <v>1.2233095775769076</v>
      </c>
      <c r="Q30" s="72">
        <f>IF(RES_hh_emih_in!Q30=0,0,RES_hh_emih_in!Q30/RES_summary!Q$21)</f>
        <v>1.2684537866180328</v>
      </c>
      <c r="R30" s="72">
        <f>IF(RES_hh_emih_in!R30=0,0,RES_hh_emih_in!R30/RES_summary!R$21)</f>
        <v>1.1241151976490851</v>
      </c>
      <c r="S30" s="72">
        <f>IF(RES_hh_emih_in!S30=0,0,RES_hh_emih_in!S30/RES_summary!S$21)</f>
        <v>1.2224300674285344</v>
      </c>
      <c r="T30" s="72">
        <f>IF(RES_hh_emih_in!T30=0,0,RES_hh_emih_in!T30/RES_summary!T$21)</f>
        <v>1.0719769593642392</v>
      </c>
      <c r="U30" s="72">
        <f>IF(RES_hh_emih_in!U30=0,0,RES_hh_emih_in!U30/RES_summary!U$21)</f>
        <v>0.99248331172301529</v>
      </c>
      <c r="V30" s="72">
        <f>IF(RES_hh_emih_in!V30=0,0,RES_hh_emih_in!V30/RES_summary!V$21)</f>
        <v>0.89367891752529005</v>
      </c>
      <c r="W30" s="72">
        <f>IF(RES_hh_emih_in!W30=0,0,RES_hh_emih_in!W30/RES_summary!W$21)</f>
        <v>0.68788586605316215</v>
      </c>
      <c r="X30" s="72">
        <f>IF(RES_hh_emih_in!X30=0,0,RES_hh_emih_in!X30/RES_summary!X$21)</f>
        <v>0.6544189370103769</v>
      </c>
      <c r="Y30" s="72">
        <f>IF(RES_hh_emih_in!Y30=0,0,RES_hh_emih_in!Y30/RES_summary!Y$21)</f>
        <v>0.64538443270905665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36.158784843725151</v>
      </c>
      <c r="C3" s="19">
        <f t="shared" ref="C3:V3" si="0">SUM(C4,C9,C12)</f>
        <v>37.447335590248734</v>
      </c>
      <c r="D3" s="19">
        <f t="shared" si="0"/>
        <v>38.546624459621363</v>
      </c>
      <c r="E3" s="19">
        <f t="shared" si="0"/>
        <v>39.571207607530965</v>
      </c>
      <c r="F3" s="19">
        <f t="shared" si="0"/>
        <v>40.408348356747169</v>
      </c>
      <c r="G3" s="19">
        <f t="shared" si="0"/>
        <v>41.452002577367153</v>
      </c>
      <c r="H3" s="19">
        <f t="shared" si="0"/>
        <v>43.421753702049401</v>
      </c>
      <c r="I3" s="19">
        <f t="shared" si="0"/>
        <v>44.467388006857718</v>
      </c>
      <c r="J3" s="19">
        <f t="shared" si="0"/>
        <v>45.559665385265681</v>
      </c>
      <c r="K3" s="19">
        <f t="shared" si="0"/>
        <v>46.858730295503676</v>
      </c>
      <c r="L3" s="19">
        <f t="shared" si="0"/>
        <v>47.230057480480625</v>
      </c>
      <c r="M3" s="19">
        <f t="shared" si="0"/>
        <v>47.896592887614652</v>
      </c>
      <c r="N3" s="19">
        <f t="shared" si="0"/>
        <v>49.736599943228242</v>
      </c>
      <c r="O3" s="19">
        <f t="shared" si="0"/>
        <v>50.565286243232052</v>
      </c>
      <c r="P3" s="19">
        <f t="shared" si="0"/>
        <v>51.98289184934476</v>
      </c>
      <c r="Q3" s="19">
        <f t="shared" si="0"/>
        <v>53.027758007342783</v>
      </c>
      <c r="R3" s="19">
        <f t="shared" si="0"/>
        <v>53.561041538182323</v>
      </c>
      <c r="S3" s="19">
        <f t="shared" si="0"/>
        <v>53.370606629864625</v>
      </c>
      <c r="T3" s="19">
        <f t="shared" si="0"/>
        <v>53.222951980186203</v>
      </c>
      <c r="U3" s="19">
        <f t="shared" si="0"/>
        <v>52.890810681828107</v>
      </c>
      <c r="V3" s="19">
        <f t="shared" si="0"/>
        <v>54.58153424785165</v>
      </c>
      <c r="W3" s="19">
        <f t="shared" ref="W3:Y3" si="1">SUM(W4,W9,W12)</f>
        <v>55.876912392307155</v>
      </c>
      <c r="X3" s="19">
        <f t="shared" si="1"/>
        <v>53.051374501966343</v>
      </c>
      <c r="Y3" s="19">
        <f t="shared" si="1"/>
        <v>51.622413685652518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16.956258256101915</v>
      </c>
      <c r="C4" s="22">
        <f t="shared" ref="C4:V4" si="2">SUM(C5:C8)</f>
        <v>17.100719236356408</v>
      </c>
      <c r="D4" s="22">
        <f t="shared" si="2"/>
        <v>17.248665079717732</v>
      </c>
      <c r="E4" s="22">
        <f t="shared" si="2"/>
        <v>17.429004404208449</v>
      </c>
      <c r="F4" s="22">
        <f t="shared" si="2"/>
        <v>17.532342089974847</v>
      </c>
      <c r="G4" s="22">
        <f t="shared" si="2"/>
        <v>17.632110391337719</v>
      </c>
      <c r="H4" s="22">
        <f t="shared" si="2"/>
        <v>17.997280962734568</v>
      </c>
      <c r="I4" s="22">
        <f t="shared" si="2"/>
        <v>18.022642491849027</v>
      </c>
      <c r="J4" s="22">
        <f t="shared" si="2"/>
        <v>18.091014673927663</v>
      </c>
      <c r="K4" s="22">
        <f t="shared" si="2"/>
        <v>18.177130812228906</v>
      </c>
      <c r="L4" s="22">
        <f t="shared" si="2"/>
        <v>18.018790483571621</v>
      </c>
      <c r="M4" s="22">
        <f t="shared" si="2"/>
        <v>17.959814179164681</v>
      </c>
      <c r="N4" s="22">
        <f t="shared" si="2"/>
        <v>18.360760173003957</v>
      </c>
      <c r="O4" s="22">
        <f t="shared" si="2"/>
        <v>18.349128156926881</v>
      </c>
      <c r="P4" s="22">
        <f t="shared" si="2"/>
        <v>18.525059685583845</v>
      </c>
      <c r="Q4" s="22">
        <f t="shared" si="2"/>
        <v>18.427032211459874</v>
      </c>
      <c r="R4" s="22">
        <f t="shared" si="2"/>
        <v>18.714122980668208</v>
      </c>
      <c r="S4" s="22">
        <f t="shared" si="2"/>
        <v>18.739139755179224</v>
      </c>
      <c r="T4" s="22">
        <f t="shared" si="2"/>
        <v>18.683146665041676</v>
      </c>
      <c r="U4" s="22">
        <f t="shared" si="2"/>
        <v>18.555446200506193</v>
      </c>
      <c r="V4" s="22">
        <f t="shared" si="2"/>
        <v>18.798203064016004</v>
      </c>
      <c r="W4" s="22">
        <f t="shared" ref="W4:Y4" si="3">SUM(W5:W8)</f>
        <v>18.718531445609877</v>
      </c>
      <c r="X4" s="22">
        <f t="shared" si="3"/>
        <v>18.246692107140415</v>
      </c>
      <c r="Y4" s="22">
        <f t="shared" si="3"/>
        <v>17.914309656046427</v>
      </c>
      <c r="DA4" s="57"/>
    </row>
    <row r="5" spans="1:105" ht="12" customHeight="1" x14ac:dyDescent="0.25">
      <c r="A5" s="28" t="s">
        <v>32</v>
      </c>
      <c r="B5" s="29">
        <f>B18*B70/11630</f>
        <v>8.3933681892212579</v>
      </c>
      <c r="C5" s="29">
        <f t="shared" ref="C5:V5" si="4">C18*C70/11630</f>
        <v>8.402909574277265</v>
      </c>
      <c r="D5" s="29">
        <f t="shared" si="4"/>
        <v>8.4280248048859203</v>
      </c>
      <c r="E5" s="29">
        <f t="shared" si="4"/>
        <v>8.4330499564589374</v>
      </c>
      <c r="F5" s="29">
        <f t="shared" si="4"/>
        <v>8.4329510280806552</v>
      </c>
      <c r="G5" s="29">
        <f t="shared" si="4"/>
        <v>8.4136491855937159</v>
      </c>
      <c r="H5" s="29">
        <f t="shared" si="4"/>
        <v>8.4681275624284567</v>
      </c>
      <c r="I5" s="29">
        <f t="shared" si="4"/>
        <v>8.4146897104439446</v>
      </c>
      <c r="J5" s="29">
        <f t="shared" si="4"/>
        <v>8.3916387102525274</v>
      </c>
      <c r="K5" s="29">
        <f t="shared" si="4"/>
        <v>8.3640265980730248</v>
      </c>
      <c r="L5" s="29">
        <f t="shared" si="4"/>
        <v>8.2456832513405534</v>
      </c>
      <c r="M5" s="29">
        <f t="shared" si="4"/>
        <v>8.2485830243418601</v>
      </c>
      <c r="N5" s="29">
        <f t="shared" si="4"/>
        <v>8.4559444427245936</v>
      </c>
      <c r="O5" s="29">
        <f t="shared" si="4"/>
        <v>8.4751898918155248</v>
      </c>
      <c r="P5" s="29">
        <f t="shared" si="4"/>
        <v>8.5670686486201877</v>
      </c>
      <c r="Q5" s="29">
        <f t="shared" si="4"/>
        <v>8.5385423467441566</v>
      </c>
      <c r="R5" s="29">
        <f t="shared" si="4"/>
        <v>8.5788975491154549</v>
      </c>
      <c r="S5" s="29">
        <f t="shared" si="4"/>
        <v>8.55996446814728</v>
      </c>
      <c r="T5" s="29">
        <f t="shared" si="4"/>
        <v>8.5172818418951941</v>
      </c>
      <c r="U5" s="29">
        <f t="shared" si="4"/>
        <v>8.4720837525911108</v>
      </c>
      <c r="V5" s="29">
        <f t="shared" si="4"/>
        <v>8.5100042928374524</v>
      </c>
      <c r="W5" s="29">
        <f t="shared" ref="W5:Y5" si="5">W18*W70/11630</f>
        <v>8.4021146289369533</v>
      </c>
      <c r="X5" s="29">
        <f t="shared" si="5"/>
        <v>8.3042290096680222</v>
      </c>
      <c r="Y5" s="29">
        <f t="shared" si="5"/>
        <v>8.2164584585817213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3.7134574257250401</v>
      </c>
      <c r="C6" s="29">
        <f t="shared" ref="C6:V6" si="6">C19*C71/11630</f>
        <v>3.7009523454620443</v>
      </c>
      <c r="D6" s="29">
        <f t="shared" si="6"/>
        <v>3.6998696307867336</v>
      </c>
      <c r="E6" s="29">
        <f t="shared" si="6"/>
        <v>3.7192499913466639</v>
      </c>
      <c r="F6" s="29">
        <f t="shared" si="6"/>
        <v>3.7169969226460049</v>
      </c>
      <c r="G6" s="29">
        <f t="shared" si="6"/>
        <v>3.7078748932615766</v>
      </c>
      <c r="H6" s="29">
        <f t="shared" si="6"/>
        <v>3.7797677961038456</v>
      </c>
      <c r="I6" s="29">
        <f t="shared" si="6"/>
        <v>3.7429197600739506</v>
      </c>
      <c r="J6" s="29">
        <f t="shared" si="6"/>
        <v>3.6935029359358609</v>
      </c>
      <c r="K6" s="29">
        <f t="shared" si="6"/>
        <v>3.6931734565541579</v>
      </c>
      <c r="L6" s="29">
        <f t="shared" si="6"/>
        <v>3.6095630369503424</v>
      </c>
      <c r="M6" s="29">
        <f t="shared" si="6"/>
        <v>3.5486436443505287</v>
      </c>
      <c r="N6" s="29">
        <f t="shared" si="6"/>
        <v>3.547477076630333</v>
      </c>
      <c r="O6" s="29">
        <f t="shared" si="6"/>
        <v>3.4687366153111006</v>
      </c>
      <c r="P6" s="29">
        <f t="shared" si="6"/>
        <v>3.4456517657112542</v>
      </c>
      <c r="Q6" s="29">
        <f t="shared" si="6"/>
        <v>3.3899672621693346</v>
      </c>
      <c r="R6" s="29">
        <f t="shared" si="6"/>
        <v>3.4378009010708666</v>
      </c>
      <c r="S6" s="29">
        <f t="shared" si="6"/>
        <v>3.4214961254661467</v>
      </c>
      <c r="T6" s="29">
        <f t="shared" si="6"/>
        <v>3.4008567251004052</v>
      </c>
      <c r="U6" s="29">
        <f t="shared" si="6"/>
        <v>3.3466785212809733</v>
      </c>
      <c r="V6" s="29">
        <f t="shared" si="6"/>
        <v>3.3894314229399152</v>
      </c>
      <c r="W6" s="29">
        <f t="shared" ref="W6:Y6" si="7">W19*W71/11630</f>
        <v>3.3449042177749932</v>
      </c>
      <c r="X6" s="29">
        <f t="shared" si="7"/>
        <v>3.3143718308891064</v>
      </c>
      <c r="Y6" s="29">
        <f t="shared" si="7"/>
        <v>3.2894738494704265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2.9564251161891955</v>
      </c>
      <c r="C7" s="29">
        <f t="shared" ref="C7:V7" si="8">C20*C72/11630</f>
        <v>3.0208213627574017</v>
      </c>
      <c r="D7" s="29">
        <f t="shared" si="8"/>
        <v>3.0734152351359834</v>
      </c>
      <c r="E7" s="29">
        <f t="shared" si="8"/>
        <v>3.1771135978798775</v>
      </c>
      <c r="F7" s="29">
        <f t="shared" si="8"/>
        <v>3.2336879680910489</v>
      </c>
      <c r="G7" s="29">
        <f t="shared" si="8"/>
        <v>3.3129434268465445</v>
      </c>
      <c r="H7" s="29">
        <f t="shared" si="8"/>
        <v>3.4535244575658117</v>
      </c>
      <c r="I7" s="29">
        <f t="shared" si="8"/>
        <v>3.5245432797269958</v>
      </c>
      <c r="J7" s="29">
        <f t="shared" si="8"/>
        <v>3.6030918933261176</v>
      </c>
      <c r="K7" s="29">
        <f t="shared" si="8"/>
        <v>3.667045036238556</v>
      </c>
      <c r="L7" s="29">
        <f t="shared" si="8"/>
        <v>3.6902047825405901</v>
      </c>
      <c r="M7" s="29">
        <f t="shared" si="8"/>
        <v>3.6835914116079196</v>
      </c>
      <c r="N7" s="29">
        <f t="shared" si="8"/>
        <v>3.8272926601654249</v>
      </c>
      <c r="O7" s="29">
        <f t="shared" si="8"/>
        <v>3.8581472758557553</v>
      </c>
      <c r="P7" s="29">
        <f t="shared" si="8"/>
        <v>3.9168042851171605</v>
      </c>
      <c r="Q7" s="29">
        <f t="shared" si="8"/>
        <v>3.8961669217851469</v>
      </c>
      <c r="R7" s="29">
        <f t="shared" si="8"/>
        <v>4.0160595389302287</v>
      </c>
      <c r="S7" s="29">
        <f t="shared" si="8"/>
        <v>4.0208575352251508</v>
      </c>
      <c r="T7" s="29">
        <f t="shared" si="8"/>
        <v>3.96028761561355</v>
      </c>
      <c r="U7" s="29">
        <f t="shared" si="8"/>
        <v>3.8886510375997316</v>
      </c>
      <c r="V7" s="29">
        <f t="shared" si="8"/>
        <v>3.8455803796838173</v>
      </c>
      <c r="W7" s="29">
        <f t="shared" ref="W7:Y7" si="9">W20*W72/11630</f>
        <v>3.7386910232130552</v>
      </c>
      <c r="X7" s="29">
        <f t="shared" si="9"/>
        <v>3.5510568276274723</v>
      </c>
      <c r="Y7" s="29">
        <f t="shared" si="9"/>
        <v>3.4099323077667214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1.8930075249664198</v>
      </c>
      <c r="C8" s="29">
        <f t="shared" ref="C8:V8" si="10">C21*C73/11630</f>
        <v>1.9760359538596952</v>
      </c>
      <c r="D8" s="29">
        <f t="shared" si="10"/>
        <v>2.047355408909096</v>
      </c>
      <c r="E8" s="29">
        <f t="shared" si="10"/>
        <v>2.0995908585229679</v>
      </c>
      <c r="F8" s="29">
        <f t="shared" si="10"/>
        <v>2.1487061711571398</v>
      </c>
      <c r="G8" s="29">
        <f t="shared" si="10"/>
        <v>2.1976428856358825</v>
      </c>
      <c r="H8" s="29">
        <f t="shared" si="10"/>
        <v>2.2958611466364531</v>
      </c>
      <c r="I8" s="29">
        <f t="shared" si="10"/>
        <v>2.3404897416041357</v>
      </c>
      <c r="J8" s="29">
        <f t="shared" si="10"/>
        <v>2.4027811344131567</v>
      </c>
      <c r="K8" s="29">
        <f t="shared" si="10"/>
        <v>2.4528857213631654</v>
      </c>
      <c r="L8" s="29">
        <f t="shared" si="10"/>
        <v>2.4733394127401351</v>
      </c>
      <c r="M8" s="29">
        <f t="shared" si="10"/>
        <v>2.4789960988643736</v>
      </c>
      <c r="N8" s="29">
        <f t="shared" si="10"/>
        <v>2.5300459934836068</v>
      </c>
      <c r="O8" s="29">
        <f t="shared" si="10"/>
        <v>2.5470543739445004</v>
      </c>
      <c r="P8" s="29">
        <f t="shared" si="10"/>
        <v>2.5955349861352426</v>
      </c>
      <c r="Q8" s="29">
        <f t="shared" si="10"/>
        <v>2.6023556807612374</v>
      </c>
      <c r="R8" s="29">
        <f t="shared" si="10"/>
        <v>2.6813649915516571</v>
      </c>
      <c r="S8" s="29">
        <f t="shared" si="10"/>
        <v>2.7368216263406464</v>
      </c>
      <c r="T8" s="29">
        <f t="shared" si="10"/>
        <v>2.8047204824325247</v>
      </c>
      <c r="U8" s="29">
        <f t="shared" si="10"/>
        <v>2.8480328890343798</v>
      </c>
      <c r="V8" s="29">
        <f t="shared" si="10"/>
        <v>3.0531869685548192</v>
      </c>
      <c r="W8" s="29">
        <f t="shared" ref="W8:Y8" si="11">W21*W73/11630</f>
        <v>3.2328215756848748</v>
      </c>
      <c r="X8" s="29">
        <f t="shared" si="11"/>
        <v>3.0770344389558124</v>
      </c>
      <c r="Y8" s="29">
        <f t="shared" si="11"/>
        <v>2.9984450402275575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5.7993977645160149</v>
      </c>
      <c r="C9" s="22">
        <f t="shared" ref="C9:V9" si="12">SUM(C10:C11)</f>
        <v>6.6008336704517774</v>
      </c>
      <c r="D9" s="22">
        <f t="shared" si="12"/>
        <v>7.3373021462330472</v>
      </c>
      <c r="E9" s="22">
        <f t="shared" si="12"/>
        <v>8.0228542889425984</v>
      </c>
      <c r="F9" s="22">
        <f t="shared" si="12"/>
        <v>8.6350547996018197</v>
      </c>
      <c r="G9" s="22">
        <f t="shared" si="12"/>
        <v>9.3881179579168155</v>
      </c>
      <c r="H9" s="22">
        <f t="shared" si="12"/>
        <v>10.460945630114569</v>
      </c>
      <c r="I9" s="22">
        <f t="shared" si="12"/>
        <v>11.310759511135513</v>
      </c>
      <c r="J9" s="22">
        <f t="shared" si="12"/>
        <v>12.081928552883014</v>
      </c>
      <c r="K9" s="22">
        <f t="shared" si="12"/>
        <v>13.100799561570984</v>
      </c>
      <c r="L9" s="22">
        <f t="shared" si="12"/>
        <v>13.817981914093581</v>
      </c>
      <c r="M9" s="22">
        <f t="shared" si="12"/>
        <v>14.782222709016983</v>
      </c>
      <c r="N9" s="22">
        <f t="shared" si="12"/>
        <v>16.117217830623428</v>
      </c>
      <c r="O9" s="22">
        <f t="shared" si="12"/>
        <v>17.119937147434207</v>
      </c>
      <c r="P9" s="22">
        <f t="shared" si="12"/>
        <v>18.274916822355273</v>
      </c>
      <c r="Q9" s="22">
        <f t="shared" si="12"/>
        <v>19.569143181816848</v>
      </c>
      <c r="R9" s="22">
        <f t="shared" si="12"/>
        <v>19.660720248831328</v>
      </c>
      <c r="S9" s="22">
        <f t="shared" si="12"/>
        <v>19.750335885211491</v>
      </c>
      <c r="T9" s="22">
        <f t="shared" si="12"/>
        <v>20.034603725252843</v>
      </c>
      <c r="U9" s="22">
        <f t="shared" si="12"/>
        <v>20.248413663581093</v>
      </c>
      <c r="V9" s="22">
        <f t="shared" si="12"/>
        <v>21.268219891045607</v>
      </c>
      <c r="W9" s="22">
        <f t="shared" ref="W9:Y9" si="13">SUM(W10:W11)</f>
        <v>22.229149756826587</v>
      </c>
      <c r="X9" s="22">
        <f t="shared" si="13"/>
        <v>20.950682175796736</v>
      </c>
      <c r="Y9" s="22">
        <f t="shared" si="13"/>
        <v>20.521913253678576</v>
      </c>
      <c r="DA9" s="57"/>
    </row>
    <row r="10" spans="1:105" ht="12" customHeight="1" x14ac:dyDescent="0.25">
      <c r="A10" s="28" t="s">
        <v>28</v>
      </c>
      <c r="B10" s="29">
        <f>B23*B75/11630</f>
        <v>4.5827123102977065</v>
      </c>
      <c r="C10" s="29">
        <f t="shared" ref="C10:V10" si="14">C23*C75/11630</f>
        <v>5.3031468607931682</v>
      </c>
      <c r="D10" s="29">
        <f t="shared" si="14"/>
        <v>5.9621761187830851</v>
      </c>
      <c r="E10" s="29">
        <f t="shared" si="14"/>
        <v>6.5453567375839281</v>
      </c>
      <c r="F10" s="29">
        <f t="shared" si="14"/>
        <v>6.9415142076390017</v>
      </c>
      <c r="G10" s="29">
        <f t="shared" si="14"/>
        <v>7.4589825146918134</v>
      </c>
      <c r="H10" s="29">
        <f t="shared" si="14"/>
        <v>8.2598296700875213</v>
      </c>
      <c r="I10" s="29">
        <f t="shared" si="14"/>
        <v>8.906897477684927</v>
      </c>
      <c r="J10" s="29">
        <f t="shared" si="14"/>
        <v>9.4486784695083834</v>
      </c>
      <c r="K10" s="29">
        <f t="shared" si="14"/>
        <v>10.159230455737768</v>
      </c>
      <c r="L10" s="29">
        <f t="shared" si="14"/>
        <v>10.779277565579763</v>
      </c>
      <c r="M10" s="29">
        <f t="shared" si="14"/>
        <v>11.528940987829097</v>
      </c>
      <c r="N10" s="29">
        <f t="shared" si="14"/>
        <v>12.59609198392185</v>
      </c>
      <c r="O10" s="29">
        <f t="shared" si="14"/>
        <v>13.337731094004839</v>
      </c>
      <c r="P10" s="29">
        <f t="shared" si="14"/>
        <v>14.140640974200982</v>
      </c>
      <c r="Q10" s="29">
        <f t="shared" si="14"/>
        <v>15.066550625466103</v>
      </c>
      <c r="R10" s="29">
        <f t="shared" si="14"/>
        <v>14.925943436660811</v>
      </c>
      <c r="S10" s="29">
        <f t="shared" si="14"/>
        <v>14.616703548331861</v>
      </c>
      <c r="T10" s="29">
        <f t="shared" si="14"/>
        <v>14.436820695438598</v>
      </c>
      <c r="U10" s="29">
        <f t="shared" si="14"/>
        <v>14.225494984270274</v>
      </c>
      <c r="V10" s="29">
        <f t="shared" si="14"/>
        <v>14.52750828686078</v>
      </c>
      <c r="W10" s="29">
        <f t="shared" ref="W10:Y10" si="15">W23*W75/11630</f>
        <v>14.888669221180855</v>
      </c>
      <c r="X10" s="29">
        <f t="shared" si="15"/>
        <v>13.701776821861039</v>
      </c>
      <c r="Y10" s="29">
        <f t="shared" si="15"/>
        <v>13.258790041971592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1.2166854542183083</v>
      </c>
      <c r="C11" s="29">
        <f t="shared" ref="C11:V11" si="16">C24*C76/11630</f>
        <v>1.2976868096586092</v>
      </c>
      <c r="D11" s="29">
        <f t="shared" si="16"/>
        <v>1.3751260274499622</v>
      </c>
      <c r="E11" s="29">
        <f t="shared" si="16"/>
        <v>1.4774975513586701</v>
      </c>
      <c r="F11" s="29">
        <f t="shared" si="16"/>
        <v>1.6935405919628173</v>
      </c>
      <c r="G11" s="29">
        <f t="shared" si="16"/>
        <v>1.9291354432250025</v>
      </c>
      <c r="H11" s="29">
        <f t="shared" si="16"/>
        <v>2.2011159600270482</v>
      </c>
      <c r="I11" s="29">
        <f t="shared" si="16"/>
        <v>2.4038620334505865</v>
      </c>
      <c r="J11" s="29">
        <f t="shared" si="16"/>
        <v>2.6332500833746306</v>
      </c>
      <c r="K11" s="29">
        <f t="shared" si="16"/>
        <v>2.9415691058332154</v>
      </c>
      <c r="L11" s="29">
        <f t="shared" si="16"/>
        <v>3.0387043485138183</v>
      </c>
      <c r="M11" s="29">
        <f t="shared" si="16"/>
        <v>3.2532817211878862</v>
      </c>
      <c r="N11" s="29">
        <f t="shared" si="16"/>
        <v>3.5211258467015769</v>
      </c>
      <c r="O11" s="29">
        <f t="shared" si="16"/>
        <v>3.7822060534293698</v>
      </c>
      <c r="P11" s="29">
        <f t="shared" si="16"/>
        <v>4.1342758481542914</v>
      </c>
      <c r="Q11" s="29">
        <f t="shared" si="16"/>
        <v>4.502592556350745</v>
      </c>
      <c r="R11" s="29">
        <f t="shared" si="16"/>
        <v>4.7347768121705167</v>
      </c>
      <c r="S11" s="29">
        <f t="shared" si="16"/>
        <v>5.1336323368796286</v>
      </c>
      <c r="T11" s="29">
        <f t="shared" si="16"/>
        <v>5.5977830298142468</v>
      </c>
      <c r="U11" s="29">
        <f t="shared" si="16"/>
        <v>6.0229186793108189</v>
      </c>
      <c r="V11" s="29">
        <f t="shared" si="16"/>
        <v>6.7407116041848285</v>
      </c>
      <c r="W11" s="29">
        <f t="shared" ref="W11:Y11" si="17">W24*W76/11630</f>
        <v>7.3404805356457326</v>
      </c>
      <c r="X11" s="29">
        <f t="shared" si="17"/>
        <v>7.2489053539356956</v>
      </c>
      <c r="Y11" s="29">
        <f t="shared" si="17"/>
        <v>7.2631232117069837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13.403128823107219</v>
      </c>
      <c r="C12" s="22">
        <f t="shared" ref="C12:V12" si="18">SUM(C13:C14)</f>
        <v>13.745782683440549</v>
      </c>
      <c r="D12" s="22">
        <f t="shared" si="18"/>
        <v>13.960657233670583</v>
      </c>
      <c r="E12" s="22">
        <f t="shared" si="18"/>
        <v>14.11934891437992</v>
      </c>
      <c r="F12" s="22">
        <f t="shared" si="18"/>
        <v>14.240951467170504</v>
      </c>
      <c r="G12" s="22">
        <f t="shared" si="18"/>
        <v>14.431774228112621</v>
      </c>
      <c r="H12" s="22">
        <f t="shared" si="18"/>
        <v>14.963527109200266</v>
      </c>
      <c r="I12" s="22">
        <f t="shared" si="18"/>
        <v>15.133986003873177</v>
      </c>
      <c r="J12" s="22">
        <f t="shared" si="18"/>
        <v>15.386722158455006</v>
      </c>
      <c r="K12" s="22">
        <f t="shared" si="18"/>
        <v>15.580799921703784</v>
      </c>
      <c r="L12" s="22">
        <f t="shared" si="18"/>
        <v>15.393285082815421</v>
      </c>
      <c r="M12" s="22">
        <f t="shared" si="18"/>
        <v>15.154555999432986</v>
      </c>
      <c r="N12" s="22">
        <f t="shared" si="18"/>
        <v>15.258621939600857</v>
      </c>
      <c r="O12" s="22">
        <f t="shared" si="18"/>
        <v>15.096220938870962</v>
      </c>
      <c r="P12" s="22">
        <f t="shared" si="18"/>
        <v>15.182915341405639</v>
      </c>
      <c r="Q12" s="22">
        <f t="shared" si="18"/>
        <v>15.031582614066064</v>
      </c>
      <c r="R12" s="22">
        <f t="shared" si="18"/>
        <v>15.186198308682791</v>
      </c>
      <c r="S12" s="22">
        <f t="shared" si="18"/>
        <v>14.88113098947391</v>
      </c>
      <c r="T12" s="22">
        <f t="shared" si="18"/>
        <v>14.505201589891684</v>
      </c>
      <c r="U12" s="22">
        <f t="shared" si="18"/>
        <v>14.086950817740821</v>
      </c>
      <c r="V12" s="22">
        <f t="shared" si="18"/>
        <v>14.515111292790035</v>
      </c>
      <c r="W12" s="22">
        <f t="shared" ref="W12:Y12" si="19">SUM(W13:W14)</f>
        <v>14.929231189870691</v>
      </c>
      <c r="X12" s="22">
        <f t="shared" si="19"/>
        <v>13.854000219029198</v>
      </c>
      <c r="Y12" s="22">
        <f t="shared" si="19"/>
        <v>13.186190775927514</v>
      </c>
      <c r="DA12" s="57"/>
    </row>
    <row r="13" spans="1:105" ht="12" customHeight="1" x14ac:dyDescent="0.25">
      <c r="A13" s="30" t="s">
        <v>44</v>
      </c>
      <c r="B13" s="31">
        <f>B26*B78/11630</f>
        <v>11.25388654069314</v>
      </c>
      <c r="C13" s="31">
        <f t="shared" ref="C13:V13" si="20">C26*C78/11630</f>
        <v>11.461736176807159</v>
      </c>
      <c r="D13" s="31">
        <f t="shared" si="20"/>
        <v>11.591325145232672</v>
      </c>
      <c r="E13" s="31">
        <f t="shared" si="20"/>
        <v>11.65671850177316</v>
      </c>
      <c r="F13" s="31">
        <f t="shared" si="20"/>
        <v>11.686894515598773</v>
      </c>
      <c r="G13" s="31">
        <f t="shared" si="20"/>
        <v>11.739256635151795</v>
      </c>
      <c r="H13" s="31">
        <f t="shared" si="20"/>
        <v>11.985098850529674</v>
      </c>
      <c r="I13" s="31">
        <f t="shared" si="20"/>
        <v>12.025810509356772</v>
      </c>
      <c r="J13" s="31">
        <f t="shared" si="20"/>
        <v>12.081350920338776</v>
      </c>
      <c r="K13" s="31">
        <f t="shared" si="20"/>
        <v>12.071624682441939</v>
      </c>
      <c r="L13" s="31">
        <f t="shared" si="20"/>
        <v>11.776034002230796</v>
      </c>
      <c r="M13" s="31">
        <f t="shared" si="20"/>
        <v>11.381861663147989</v>
      </c>
      <c r="N13" s="31">
        <f t="shared" si="20"/>
        <v>11.261922870789395</v>
      </c>
      <c r="O13" s="31">
        <f t="shared" si="20"/>
        <v>10.967460937983386</v>
      </c>
      <c r="P13" s="31">
        <f t="shared" si="20"/>
        <v>10.834189946904598</v>
      </c>
      <c r="Q13" s="31">
        <f t="shared" si="20"/>
        <v>10.494419888706295</v>
      </c>
      <c r="R13" s="31">
        <f t="shared" si="20"/>
        <v>10.307102134270842</v>
      </c>
      <c r="S13" s="31">
        <f t="shared" si="20"/>
        <v>9.9015656843553739</v>
      </c>
      <c r="T13" s="31">
        <f t="shared" si="20"/>
        <v>9.3908514188018284</v>
      </c>
      <c r="U13" s="31">
        <f t="shared" si="20"/>
        <v>8.8325392411994272</v>
      </c>
      <c r="V13" s="31">
        <f t="shared" si="20"/>
        <v>8.8583806993871477</v>
      </c>
      <c r="W13" s="31">
        <f t="shared" ref="W13:Y13" si="21">W26*W78/11630</f>
        <v>8.9070947214585594</v>
      </c>
      <c r="X13" s="31">
        <f t="shared" si="21"/>
        <v>8.1544823594171909</v>
      </c>
      <c r="Y13" s="31">
        <f t="shared" si="21"/>
        <v>7.6177051180908668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2.1492422824140789</v>
      </c>
      <c r="C14" s="33">
        <f t="shared" ref="C14:V14" si="22">C27*C79/11630</f>
        <v>2.2840465066333899</v>
      </c>
      <c r="D14" s="33">
        <f t="shared" si="22"/>
        <v>2.3693320884379108</v>
      </c>
      <c r="E14" s="33">
        <f t="shared" si="22"/>
        <v>2.4626304126067602</v>
      </c>
      <c r="F14" s="33">
        <f t="shared" si="22"/>
        <v>2.5540569515717308</v>
      </c>
      <c r="G14" s="33">
        <f t="shared" si="22"/>
        <v>2.6925175929608254</v>
      </c>
      <c r="H14" s="33">
        <f t="shared" si="22"/>
        <v>2.9784282586705917</v>
      </c>
      <c r="I14" s="33">
        <f t="shared" si="22"/>
        <v>3.1081754945164057</v>
      </c>
      <c r="J14" s="33">
        <f t="shared" si="22"/>
        <v>3.3053712381162303</v>
      </c>
      <c r="K14" s="33">
        <f t="shared" si="22"/>
        <v>3.5091752392618449</v>
      </c>
      <c r="L14" s="33">
        <f t="shared" si="22"/>
        <v>3.6172510805846252</v>
      </c>
      <c r="M14" s="33">
        <f t="shared" si="22"/>
        <v>3.7726943362849985</v>
      </c>
      <c r="N14" s="33">
        <f t="shared" si="22"/>
        <v>3.9966990688114636</v>
      </c>
      <c r="O14" s="33">
        <f t="shared" si="22"/>
        <v>4.128760000887576</v>
      </c>
      <c r="P14" s="33">
        <f t="shared" si="22"/>
        <v>4.3487253945010416</v>
      </c>
      <c r="Q14" s="33">
        <f t="shared" si="22"/>
        <v>4.5371627253597699</v>
      </c>
      <c r="R14" s="33">
        <f t="shared" si="22"/>
        <v>4.8790961744119485</v>
      </c>
      <c r="S14" s="33">
        <f t="shared" si="22"/>
        <v>4.9795653051185358</v>
      </c>
      <c r="T14" s="33">
        <f t="shared" si="22"/>
        <v>5.1143501710898542</v>
      </c>
      <c r="U14" s="33">
        <f t="shared" si="22"/>
        <v>5.2544115765413926</v>
      </c>
      <c r="V14" s="33">
        <f t="shared" si="22"/>
        <v>5.6567305934028873</v>
      </c>
      <c r="W14" s="33">
        <f t="shared" ref="W14:Y14" si="23">W27*W79/11630</f>
        <v>6.022136468412131</v>
      </c>
      <c r="X14" s="33">
        <f t="shared" si="23"/>
        <v>5.6995178596120066</v>
      </c>
      <c r="Y14" s="33">
        <f t="shared" si="23"/>
        <v>5.5684856578366473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1315.1547405835179</v>
      </c>
      <c r="C16" s="19">
        <f t="shared" ref="C16:Q16" si="24">SUM(C17,C22,C25)</f>
        <v>1372.0432783056999</v>
      </c>
      <c r="D16" s="19">
        <f t="shared" si="24"/>
        <v>1410.7639735357179</v>
      </c>
      <c r="E16" s="19">
        <f t="shared" si="24"/>
        <v>1451.8009535666934</v>
      </c>
      <c r="F16" s="19">
        <f t="shared" si="24"/>
        <v>1490.9643071144333</v>
      </c>
      <c r="G16" s="19">
        <f t="shared" si="24"/>
        <v>1549.6278517585667</v>
      </c>
      <c r="H16" s="19">
        <f t="shared" si="24"/>
        <v>1672.0148380882533</v>
      </c>
      <c r="I16" s="19">
        <f t="shared" si="24"/>
        <v>1728.2366411942023</v>
      </c>
      <c r="J16" s="19">
        <f t="shared" si="24"/>
        <v>1813.3837461302621</v>
      </c>
      <c r="K16" s="19">
        <f t="shared" si="24"/>
        <v>1905.4153513300844</v>
      </c>
      <c r="L16" s="19">
        <f t="shared" si="24"/>
        <v>1947.9436258710668</v>
      </c>
      <c r="M16" s="19">
        <f t="shared" si="24"/>
        <v>2003.1388791070326</v>
      </c>
      <c r="N16" s="19">
        <f t="shared" si="24"/>
        <v>2105.516974151064</v>
      </c>
      <c r="O16" s="19">
        <f t="shared" si="24"/>
        <v>2154.4800242766769</v>
      </c>
      <c r="P16" s="19">
        <f t="shared" si="24"/>
        <v>2247.1564196222384</v>
      </c>
      <c r="Q16" s="19">
        <f t="shared" si="24"/>
        <v>2315.0040909346417</v>
      </c>
      <c r="R16" s="19">
        <f t="shared" ref="R16" si="25">SUM(R17,R22,R25)</f>
        <v>2389.9391532084437</v>
      </c>
      <c r="S16" s="19">
        <f t="shared" ref="S16" si="26">SUM(S17,S22,S25)</f>
        <v>2420.8687019420713</v>
      </c>
      <c r="T16" s="19">
        <f t="shared" ref="T16" si="27">SUM(T17,T22,T25)</f>
        <v>2456.8826181367431</v>
      </c>
      <c r="U16" s="19">
        <f t="shared" ref="U16" si="28">SUM(U17,U22,U25)</f>
        <v>2485.3929790276925</v>
      </c>
      <c r="V16" s="19">
        <f t="shared" ref="V16:W16" si="29">SUM(V17,V22,V25)</f>
        <v>2509.9015922508411</v>
      </c>
      <c r="W16" s="19">
        <f t="shared" si="29"/>
        <v>2498.2871937376653</v>
      </c>
      <c r="X16" s="19">
        <f t="shared" ref="X16:Y16" si="30">SUM(X17,X22,X25)</f>
        <v>2480.2108150238691</v>
      </c>
      <c r="Y16" s="19">
        <f t="shared" si="30"/>
        <v>2476.3435419161256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279.10836923183655</v>
      </c>
      <c r="C17" s="22">
        <f t="shared" ref="C17:Q17" si="31">SUM(C18:C21)</f>
        <v>284.90892359358497</v>
      </c>
      <c r="D17" s="22">
        <f t="shared" si="31"/>
        <v>290.12269703718493</v>
      </c>
      <c r="E17" s="22">
        <f t="shared" si="31"/>
        <v>295.45508526345822</v>
      </c>
      <c r="F17" s="22">
        <f t="shared" si="31"/>
        <v>300.11946989473506</v>
      </c>
      <c r="G17" s="22">
        <f t="shared" si="31"/>
        <v>305.87798916428625</v>
      </c>
      <c r="H17" s="22">
        <f t="shared" si="31"/>
        <v>317.06949156051354</v>
      </c>
      <c r="I17" s="22">
        <f t="shared" si="31"/>
        <v>322.2656200409549</v>
      </c>
      <c r="J17" s="22">
        <f t="shared" si="31"/>
        <v>329.24433546897149</v>
      </c>
      <c r="K17" s="22">
        <f t="shared" si="31"/>
        <v>336.17754187523832</v>
      </c>
      <c r="L17" s="22">
        <f t="shared" si="31"/>
        <v>338.66940213098758</v>
      </c>
      <c r="M17" s="22">
        <f t="shared" si="31"/>
        <v>341.56462362814926</v>
      </c>
      <c r="N17" s="22">
        <f t="shared" si="31"/>
        <v>352.69848969347794</v>
      </c>
      <c r="O17" s="22">
        <f t="shared" si="31"/>
        <v>353.1256814458597</v>
      </c>
      <c r="P17" s="22">
        <f t="shared" si="31"/>
        <v>358.09066268454774</v>
      </c>
      <c r="Q17" s="22">
        <f t="shared" si="31"/>
        <v>356.94160695994191</v>
      </c>
      <c r="R17" s="22">
        <f t="shared" ref="R17" si="32">SUM(R18:R21)</f>
        <v>359.69094998846884</v>
      </c>
      <c r="S17" s="22">
        <f t="shared" ref="S17" si="33">SUM(S18:S21)</f>
        <v>359.65393332132311</v>
      </c>
      <c r="T17" s="22">
        <f t="shared" ref="T17" si="34">SUM(T18:T21)</f>
        <v>357.499022068366</v>
      </c>
      <c r="U17" s="22">
        <f t="shared" ref="U17" si="35">SUM(U18:U21)</f>
        <v>353.48570880692023</v>
      </c>
      <c r="V17" s="22">
        <f t="shared" ref="V17:W17" si="36">SUM(V18:V21)</f>
        <v>352.25035016614908</v>
      </c>
      <c r="W17" s="22">
        <f t="shared" si="36"/>
        <v>343.55562018322001</v>
      </c>
      <c r="X17" s="22">
        <f t="shared" ref="X17:Y17" si="37">SUM(X18:X21)</f>
        <v>337.20258298697416</v>
      </c>
      <c r="Y17" s="22">
        <f t="shared" si="37"/>
        <v>331.43919749713723</v>
      </c>
      <c r="DA17" s="57"/>
    </row>
    <row r="18" spans="1:105" ht="12" customHeight="1" x14ac:dyDescent="0.25">
      <c r="A18" s="28" t="s">
        <v>32</v>
      </c>
      <c r="B18" s="29">
        <f>B31*B83/1000000</f>
        <v>11.143250232950146</v>
      </c>
      <c r="C18" s="29">
        <f t="shared" ref="C18:Q18" si="38">C31*C83/1000000</f>
        <v>11.155917619731124</v>
      </c>
      <c r="D18" s="29">
        <f t="shared" si="38"/>
        <v>11.189261242103118</v>
      </c>
      <c r="E18" s="29">
        <f t="shared" si="38"/>
        <v>11.19593276182848</v>
      </c>
      <c r="F18" s="29">
        <f t="shared" si="38"/>
        <v>11.195801421983795</v>
      </c>
      <c r="G18" s="29">
        <f t="shared" si="38"/>
        <v>11.170175802335038</v>
      </c>
      <c r="H18" s="29">
        <f t="shared" si="38"/>
        <v>11.242502688475227</v>
      </c>
      <c r="I18" s="29">
        <f t="shared" si="38"/>
        <v>11.171557229733226</v>
      </c>
      <c r="J18" s="29">
        <f t="shared" si="38"/>
        <v>11.140954132447137</v>
      </c>
      <c r="K18" s="29">
        <f t="shared" si="38"/>
        <v>11.10429558625448</v>
      </c>
      <c r="L18" s="29">
        <f t="shared" si="38"/>
        <v>10.947179933001221</v>
      </c>
      <c r="M18" s="29">
        <f t="shared" si="38"/>
        <v>10.951029745787199</v>
      </c>
      <c r="N18" s="29">
        <f t="shared" si="38"/>
        <v>11.22632806722455</v>
      </c>
      <c r="O18" s="29">
        <f t="shared" si="38"/>
        <v>11.251878817558744</v>
      </c>
      <c r="P18" s="29">
        <f t="shared" si="38"/>
        <v>11.373859404503747</v>
      </c>
      <c r="Q18" s="29">
        <f t="shared" si="38"/>
        <v>11.335987156693438</v>
      </c>
      <c r="R18" s="29">
        <f t="shared" ref="R18:V18" si="39">R31*R83/1000000</f>
        <v>11.389563755275427</v>
      </c>
      <c r="S18" s="29">
        <f t="shared" si="39"/>
        <v>11.364427712848501</v>
      </c>
      <c r="T18" s="29">
        <f t="shared" si="39"/>
        <v>11.307761166808348</v>
      </c>
      <c r="U18" s="29">
        <f t="shared" si="39"/>
        <v>11.247755027698014</v>
      </c>
      <c r="V18" s="29">
        <f t="shared" si="39"/>
        <v>11.298099306586712</v>
      </c>
      <c r="W18" s="29">
        <f t="shared" ref="W18:Y18" si="40">W31*W83/1000000</f>
        <v>11.154862229969952</v>
      </c>
      <c r="X18" s="29">
        <f t="shared" si="40"/>
        <v>11.024906778817252</v>
      </c>
      <c r="Y18" s="29">
        <f t="shared" si="40"/>
        <v>10.908380350833955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100.68245267209143</v>
      </c>
      <c r="C19" s="29">
        <f t="shared" ref="C19:Q19" si="41">C32*C84/1000000</f>
        <v>101.30760002225011</v>
      </c>
      <c r="D19" s="29">
        <f t="shared" si="41"/>
        <v>101.52568769476117</v>
      </c>
      <c r="E19" s="29">
        <f t="shared" si="41"/>
        <v>101.40165650533045</v>
      </c>
      <c r="F19" s="29">
        <f t="shared" si="41"/>
        <v>101.23546935290493</v>
      </c>
      <c r="G19" s="29">
        <f t="shared" si="41"/>
        <v>101.11251614341631</v>
      </c>
      <c r="H19" s="29">
        <f t="shared" si="41"/>
        <v>102.16188767519922</v>
      </c>
      <c r="I19" s="29">
        <f t="shared" si="41"/>
        <v>101.50101018736096</v>
      </c>
      <c r="J19" s="29">
        <f t="shared" si="41"/>
        <v>101.07263191628581</v>
      </c>
      <c r="K19" s="29">
        <f t="shared" si="41"/>
        <v>100.60744765733423</v>
      </c>
      <c r="L19" s="29">
        <f t="shared" si="41"/>
        <v>98.777835466652334</v>
      </c>
      <c r="M19" s="29">
        <f t="shared" si="41"/>
        <v>97.517395796467426</v>
      </c>
      <c r="N19" s="29">
        <f t="shared" si="41"/>
        <v>98.04315469558766</v>
      </c>
      <c r="O19" s="29">
        <f t="shared" si="41"/>
        <v>96.353649714421849</v>
      </c>
      <c r="P19" s="29">
        <f t="shared" si="41"/>
        <v>96.469526232970821</v>
      </c>
      <c r="Q19" s="29">
        <f t="shared" si="41"/>
        <v>95.417799151239123</v>
      </c>
      <c r="R19" s="29">
        <f t="shared" ref="R19:V19" si="42">R32*R84/1000000</f>
        <v>96.144578684700932</v>
      </c>
      <c r="S19" s="29">
        <f t="shared" si="42"/>
        <v>96.516176004193326</v>
      </c>
      <c r="T19" s="29">
        <f t="shared" si="42"/>
        <v>96.874933944047285</v>
      </c>
      <c r="U19" s="29">
        <f t="shared" si="42"/>
        <v>96.329220111262643</v>
      </c>
      <c r="V19" s="29">
        <f t="shared" si="42"/>
        <v>96.801986141839393</v>
      </c>
      <c r="W19" s="29">
        <f t="shared" ref="W19:Y19" si="43">W32*W84/1000000</f>
        <v>95.058452063857644</v>
      </c>
      <c r="X19" s="29">
        <f t="shared" si="43"/>
        <v>94.260656715986684</v>
      </c>
      <c r="Y19" s="29">
        <f t="shared" si="43"/>
        <v>93.587285326181814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119.75575400234621</v>
      </c>
      <c r="C20" s="29">
        <f t="shared" ref="C20:Q20" si="45">C33*C85/1000000</f>
        <v>123.11721153453217</v>
      </c>
      <c r="D20" s="29">
        <f t="shared" si="45"/>
        <v>126.50373606453925</v>
      </c>
      <c r="E20" s="29">
        <f t="shared" si="45"/>
        <v>130.90553679434458</v>
      </c>
      <c r="F20" s="29">
        <f t="shared" si="45"/>
        <v>134.77393133532266</v>
      </c>
      <c r="G20" s="29">
        <f t="shared" si="45"/>
        <v>139.7551312041353</v>
      </c>
      <c r="H20" s="29">
        <f t="shared" si="45"/>
        <v>147.63176460595639</v>
      </c>
      <c r="I20" s="29">
        <f t="shared" si="45"/>
        <v>152.66276350063501</v>
      </c>
      <c r="J20" s="29">
        <f t="shared" si="45"/>
        <v>158.58210639645918</v>
      </c>
      <c r="K20" s="29">
        <f t="shared" si="45"/>
        <v>164.53259034146046</v>
      </c>
      <c r="L20" s="29">
        <f t="shared" si="45"/>
        <v>168.76672123327359</v>
      </c>
      <c r="M20" s="29">
        <f t="shared" si="45"/>
        <v>172.3183083350479</v>
      </c>
      <c r="N20" s="29">
        <f t="shared" si="45"/>
        <v>181.20547432784403</v>
      </c>
      <c r="O20" s="29">
        <f t="shared" si="45"/>
        <v>183.2751104403726</v>
      </c>
      <c r="P20" s="29">
        <f t="shared" si="45"/>
        <v>186.7457638434216</v>
      </c>
      <c r="Q20" s="29">
        <f t="shared" si="45"/>
        <v>186.64296979110514</v>
      </c>
      <c r="R20" s="29">
        <f t="shared" ref="R20:V20" si="46">R33*R85/1000000</f>
        <v>186.85554258609599</v>
      </c>
      <c r="S20" s="29">
        <f t="shared" si="46"/>
        <v>185.11307071997314</v>
      </c>
      <c r="T20" s="29">
        <f t="shared" si="46"/>
        <v>181.32920506020935</v>
      </c>
      <c r="U20" s="29">
        <f t="shared" si="46"/>
        <v>177.22317576615399</v>
      </c>
      <c r="V20" s="29">
        <f t="shared" si="46"/>
        <v>174.00707868012651</v>
      </c>
      <c r="W20" s="29">
        <f t="shared" ref="W20:Y20" si="47">W33*W85/1000000</f>
        <v>167.52062686441002</v>
      </c>
      <c r="X20" s="29">
        <f t="shared" si="47"/>
        <v>161.92940420643836</v>
      </c>
      <c r="Y20" s="29">
        <f t="shared" si="47"/>
        <v>156.88241499910737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47.526912324448745</v>
      </c>
      <c r="C21" s="29">
        <f t="shared" ref="C21:Q21" si="49">C34*C86/1000000</f>
        <v>49.328194417071586</v>
      </c>
      <c r="D21" s="29">
        <f t="shared" si="49"/>
        <v>50.904012035781363</v>
      </c>
      <c r="E21" s="29">
        <f t="shared" si="49"/>
        <v>51.951959201954715</v>
      </c>
      <c r="F21" s="29">
        <f t="shared" si="49"/>
        <v>52.914267784523645</v>
      </c>
      <c r="G21" s="29">
        <f t="shared" si="49"/>
        <v>53.840166014399571</v>
      </c>
      <c r="H21" s="29">
        <f t="shared" si="49"/>
        <v>56.033336590882691</v>
      </c>
      <c r="I21" s="29">
        <f t="shared" si="49"/>
        <v>56.930289123225684</v>
      </c>
      <c r="J21" s="29">
        <f t="shared" si="49"/>
        <v>58.44864302377939</v>
      </c>
      <c r="K21" s="29">
        <f t="shared" si="49"/>
        <v>59.933208290189135</v>
      </c>
      <c r="L21" s="29">
        <f t="shared" si="49"/>
        <v>60.177665498060435</v>
      </c>
      <c r="M21" s="29">
        <f t="shared" si="49"/>
        <v>60.77788975084674</v>
      </c>
      <c r="N21" s="29">
        <f t="shared" si="49"/>
        <v>62.22353260282172</v>
      </c>
      <c r="O21" s="29">
        <f t="shared" si="49"/>
        <v>62.245042473506473</v>
      </c>
      <c r="P21" s="29">
        <f t="shared" si="49"/>
        <v>63.501513203651577</v>
      </c>
      <c r="Q21" s="29">
        <f t="shared" si="49"/>
        <v>63.544850860904191</v>
      </c>
      <c r="R21" s="29">
        <f t="shared" ref="R21:V21" si="50">R34*R86/1000000</f>
        <v>65.301264962396502</v>
      </c>
      <c r="S21" s="29">
        <f t="shared" si="50"/>
        <v>66.660258884308121</v>
      </c>
      <c r="T21" s="29">
        <f t="shared" si="50"/>
        <v>67.987121897301009</v>
      </c>
      <c r="U21" s="29">
        <f t="shared" si="50"/>
        <v>68.685557901805581</v>
      </c>
      <c r="V21" s="29">
        <f t="shared" si="50"/>
        <v>70.143186037596465</v>
      </c>
      <c r="W21" s="29">
        <f t="shared" ref="W21:Y21" si="51">W34*W86/1000000</f>
        <v>69.821679024982402</v>
      </c>
      <c r="X21" s="29">
        <f t="shared" si="51"/>
        <v>69.987615285731849</v>
      </c>
      <c r="Y21" s="29">
        <f t="shared" si="51"/>
        <v>70.061116821014068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57.063524043001664</v>
      </c>
      <c r="C22" s="22">
        <f t="shared" ref="C22:Q22" si="52">SUM(C23:C24)</f>
        <v>63.360688498732529</v>
      </c>
      <c r="D22" s="22">
        <f t="shared" si="52"/>
        <v>69.152980140448989</v>
      </c>
      <c r="E22" s="22">
        <f t="shared" si="52"/>
        <v>74.801767965065466</v>
      </c>
      <c r="F22" s="22">
        <f t="shared" si="52"/>
        <v>80.853568434083513</v>
      </c>
      <c r="G22" s="22">
        <f t="shared" si="52"/>
        <v>88.147518337493423</v>
      </c>
      <c r="H22" s="22">
        <f t="shared" si="52"/>
        <v>97.887152273683313</v>
      </c>
      <c r="I22" s="22">
        <f t="shared" si="52"/>
        <v>105.41080468307172</v>
      </c>
      <c r="J22" s="22">
        <f t="shared" si="52"/>
        <v>112.80406866588464</v>
      </c>
      <c r="K22" s="22">
        <f t="shared" si="52"/>
        <v>122.91005948620426</v>
      </c>
      <c r="L22" s="22">
        <f t="shared" si="52"/>
        <v>130.21963902448385</v>
      </c>
      <c r="M22" s="22">
        <f t="shared" si="52"/>
        <v>138.81188179749591</v>
      </c>
      <c r="N22" s="22">
        <f t="shared" si="52"/>
        <v>151.08765580398386</v>
      </c>
      <c r="O22" s="22">
        <f t="shared" si="52"/>
        <v>160.31840993868269</v>
      </c>
      <c r="P22" s="22">
        <f t="shared" si="52"/>
        <v>171.57726138224149</v>
      </c>
      <c r="Q22" s="22">
        <f t="shared" si="52"/>
        <v>183.60720822338499</v>
      </c>
      <c r="R22" s="22">
        <f t="shared" ref="R22" si="53">SUM(R23:R24)</f>
        <v>182.76280140833157</v>
      </c>
      <c r="S22" s="22">
        <f t="shared" ref="S22" si="54">SUM(S23:S24)</f>
        <v>186.39468123321643</v>
      </c>
      <c r="T22" s="22">
        <f t="shared" ref="T22" si="55">SUM(T23:T24)</f>
        <v>192.53934533654959</v>
      </c>
      <c r="U22" s="22">
        <f t="shared" ref="U22" si="56">SUM(U23:U24)</f>
        <v>197.66115337575985</v>
      </c>
      <c r="V22" s="22">
        <f t="shared" ref="V22:W22" si="57">SUM(V23:V24)</f>
        <v>200.83244382374662</v>
      </c>
      <c r="W22" s="22">
        <f t="shared" si="57"/>
        <v>201.40697415578842</v>
      </c>
      <c r="X22" s="22">
        <f t="shared" ref="X22:Y22" si="58">SUM(X23:X24)</f>
        <v>200.75437004580468</v>
      </c>
      <c r="Y22" s="22">
        <f t="shared" si="58"/>
        <v>202.3645604132723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35.773595613956694</v>
      </c>
      <c r="C23" s="29">
        <f t="shared" ref="C23:Q23" si="60">C36*C88/1000000</f>
        <v>41.103615728636449</v>
      </c>
      <c r="D23" s="29">
        <f t="shared" si="60"/>
        <v>45.98948685693</v>
      </c>
      <c r="E23" s="29">
        <f t="shared" si="60"/>
        <v>50.328120245337452</v>
      </c>
      <c r="F23" s="29">
        <f t="shared" si="60"/>
        <v>53.250986784057211</v>
      </c>
      <c r="G23" s="29">
        <f t="shared" si="60"/>
        <v>57.171132864217363</v>
      </c>
      <c r="H23" s="29">
        <f t="shared" si="60"/>
        <v>63.373856933769495</v>
      </c>
      <c r="I23" s="29">
        <f t="shared" si="60"/>
        <v>68.414516168160404</v>
      </c>
      <c r="J23" s="29">
        <f t="shared" si="60"/>
        <v>72.893699783313608</v>
      </c>
      <c r="K23" s="29">
        <f t="shared" si="60"/>
        <v>78.909249599368323</v>
      </c>
      <c r="L23" s="29">
        <f t="shared" si="60"/>
        <v>84.086715196698933</v>
      </c>
      <c r="M23" s="29">
        <f t="shared" si="60"/>
        <v>89.751187357980797</v>
      </c>
      <c r="N23" s="29">
        <f t="shared" si="60"/>
        <v>98.171212944090641</v>
      </c>
      <c r="O23" s="29">
        <f t="shared" si="60"/>
        <v>103.83387551901407</v>
      </c>
      <c r="P23" s="29">
        <f t="shared" si="60"/>
        <v>110.12516287813284</v>
      </c>
      <c r="Q23" s="29">
        <f t="shared" si="60"/>
        <v>117.15486218948526</v>
      </c>
      <c r="R23" s="29">
        <f t="shared" ref="R23:V23" si="61">R36*R88/1000000</f>
        <v>114.18996846606336</v>
      </c>
      <c r="S23" s="29">
        <f t="shared" si="61"/>
        <v>112.06515861068871</v>
      </c>
      <c r="T23" s="29">
        <f t="shared" si="61"/>
        <v>111.19458347537565</v>
      </c>
      <c r="U23" s="29">
        <f t="shared" si="61"/>
        <v>109.90633598722411</v>
      </c>
      <c r="V23" s="29">
        <f t="shared" si="61"/>
        <v>107.07201115047643</v>
      </c>
      <c r="W23" s="29">
        <f t="shared" ref="W23:Y23" si="62">W36*W88/1000000</f>
        <v>103.83238517814422</v>
      </c>
      <c r="X23" s="29">
        <f t="shared" si="62"/>
        <v>100.33528036206773</v>
      </c>
      <c r="Y23" s="29">
        <f t="shared" si="62"/>
        <v>99.582202520359886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21.28992842904497</v>
      </c>
      <c r="C24" s="29">
        <f t="shared" ref="C24:Q24" si="64">C37*C89/1000000</f>
        <v>22.257072770096084</v>
      </c>
      <c r="D24" s="29">
        <f t="shared" si="64"/>
        <v>23.163493283518992</v>
      </c>
      <c r="E24" s="29">
        <f t="shared" si="64"/>
        <v>24.47364771972801</v>
      </c>
      <c r="F24" s="29">
        <f t="shared" si="64"/>
        <v>27.602581650026302</v>
      </c>
      <c r="G24" s="29">
        <f t="shared" si="64"/>
        <v>30.976385473276061</v>
      </c>
      <c r="H24" s="29">
        <f t="shared" si="64"/>
        <v>34.513295339913817</v>
      </c>
      <c r="I24" s="29">
        <f t="shared" si="64"/>
        <v>36.996288514911306</v>
      </c>
      <c r="J24" s="29">
        <f t="shared" si="64"/>
        <v>39.910368882571028</v>
      </c>
      <c r="K24" s="29">
        <f t="shared" si="64"/>
        <v>44.000809886835945</v>
      </c>
      <c r="L24" s="29">
        <f t="shared" si="64"/>
        <v>46.132923827784921</v>
      </c>
      <c r="M24" s="29">
        <f t="shared" si="64"/>
        <v>49.060694439515132</v>
      </c>
      <c r="N24" s="29">
        <f t="shared" si="64"/>
        <v>52.916442859893216</v>
      </c>
      <c r="O24" s="29">
        <f t="shared" si="64"/>
        <v>56.484534419668613</v>
      </c>
      <c r="P24" s="29">
        <f t="shared" si="64"/>
        <v>61.452098504108633</v>
      </c>
      <c r="Q24" s="29">
        <f t="shared" si="64"/>
        <v>66.452346033899715</v>
      </c>
      <c r="R24" s="29">
        <f t="shared" ref="R24:V24" si="65">R37*R89/1000000</f>
        <v>68.572832942268207</v>
      </c>
      <c r="S24" s="29">
        <f t="shared" si="65"/>
        <v>74.329522622527705</v>
      </c>
      <c r="T24" s="29">
        <f t="shared" si="65"/>
        <v>81.344761861173936</v>
      </c>
      <c r="U24" s="29">
        <f t="shared" si="65"/>
        <v>87.754817388535741</v>
      </c>
      <c r="V24" s="29">
        <f t="shared" si="65"/>
        <v>93.760432673270188</v>
      </c>
      <c r="W24" s="29">
        <f t="shared" ref="W24:Y24" si="66">W37*W89/1000000</f>
        <v>97.574588977644197</v>
      </c>
      <c r="X24" s="29">
        <f t="shared" si="66"/>
        <v>100.41908968373694</v>
      </c>
      <c r="Y24" s="29">
        <f t="shared" si="66"/>
        <v>102.78235789291242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978.98284730867965</v>
      </c>
      <c r="C25" s="22">
        <f t="shared" ref="C25:Q25" si="67">SUM(C26:C27)</f>
        <v>1023.7736662133825</v>
      </c>
      <c r="D25" s="22">
        <f t="shared" si="67"/>
        <v>1051.488296358084</v>
      </c>
      <c r="E25" s="22">
        <f t="shared" si="67"/>
        <v>1081.5441003381695</v>
      </c>
      <c r="F25" s="22">
        <f t="shared" si="67"/>
        <v>1109.9912687856147</v>
      </c>
      <c r="G25" s="22">
        <f t="shared" si="67"/>
        <v>1155.6023442567871</v>
      </c>
      <c r="H25" s="22">
        <f t="shared" si="67"/>
        <v>1257.0581942540564</v>
      </c>
      <c r="I25" s="22">
        <f t="shared" si="67"/>
        <v>1300.5602164701756</v>
      </c>
      <c r="J25" s="22">
        <f t="shared" si="67"/>
        <v>1371.335341995406</v>
      </c>
      <c r="K25" s="22">
        <f t="shared" si="67"/>
        <v>1446.3277499686417</v>
      </c>
      <c r="L25" s="22">
        <f t="shared" si="67"/>
        <v>1479.0545847155954</v>
      </c>
      <c r="M25" s="22">
        <f t="shared" si="67"/>
        <v>1522.7623736813873</v>
      </c>
      <c r="N25" s="22">
        <f t="shared" si="67"/>
        <v>1601.7308286536022</v>
      </c>
      <c r="O25" s="22">
        <f t="shared" si="67"/>
        <v>1641.0359328921343</v>
      </c>
      <c r="P25" s="22">
        <f t="shared" si="67"/>
        <v>1717.4884955554492</v>
      </c>
      <c r="Q25" s="22">
        <f t="shared" si="67"/>
        <v>1774.4552757513145</v>
      </c>
      <c r="R25" s="22">
        <f t="shared" ref="R25" si="68">SUM(R26:R27)</f>
        <v>1847.4854018116432</v>
      </c>
      <c r="S25" s="22">
        <f t="shared" ref="S25" si="69">SUM(S26:S27)</f>
        <v>1874.8200873875317</v>
      </c>
      <c r="T25" s="22">
        <f t="shared" ref="T25" si="70">SUM(T26:T27)</f>
        <v>1906.8442507318273</v>
      </c>
      <c r="U25" s="22">
        <f t="shared" ref="U25" si="71">SUM(U26:U27)</f>
        <v>1934.2461168450127</v>
      </c>
      <c r="V25" s="22">
        <f t="shared" ref="V25:W25" si="72">SUM(V26:V27)</f>
        <v>1956.8187982609454</v>
      </c>
      <c r="W25" s="22">
        <f t="shared" si="72"/>
        <v>1953.324599398657</v>
      </c>
      <c r="X25" s="22">
        <f t="shared" ref="X25:Y25" si="73">SUM(X26:X27)</f>
        <v>1942.2538619910904</v>
      </c>
      <c r="Y25" s="22">
        <f t="shared" si="73"/>
        <v>1942.539784005716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241.58231549374509</v>
      </c>
      <c r="C26" s="31">
        <f t="shared" ref="C26:Q26" si="75">C39*C91/1000000</f>
        <v>246.47737865719435</v>
      </c>
      <c r="D26" s="31">
        <f t="shared" si="75"/>
        <v>249.80403553410261</v>
      </c>
      <c r="E26" s="31">
        <f t="shared" si="75"/>
        <v>251.74100368442652</v>
      </c>
      <c r="F26" s="31">
        <f t="shared" si="75"/>
        <v>252.64272824631689</v>
      </c>
      <c r="G26" s="31">
        <f t="shared" si="75"/>
        <v>254.03008228997851</v>
      </c>
      <c r="H26" s="31">
        <f t="shared" si="75"/>
        <v>259.91927784955317</v>
      </c>
      <c r="I26" s="31">
        <f t="shared" si="75"/>
        <v>260.91641256891654</v>
      </c>
      <c r="J26" s="31">
        <f t="shared" si="75"/>
        <v>262.89873843143067</v>
      </c>
      <c r="K26" s="31">
        <f t="shared" si="75"/>
        <v>263.84100192172423</v>
      </c>
      <c r="L26" s="31">
        <f t="shared" si="75"/>
        <v>257.59850842947492</v>
      </c>
      <c r="M26" s="31">
        <f t="shared" si="75"/>
        <v>249.1396638517655</v>
      </c>
      <c r="N26" s="31">
        <f t="shared" si="75"/>
        <v>247.50998061456406</v>
      </c>
      <c r="O26" s="31">
        <f t="shared" si="75"/>
        <v>241.15466123214583</v>
      </c>
      <c r="P26" s="31">
        <f t="shared" si="75"/>
        <v>238.75750397222109</v>
      </c>
      <c r="Q26" s="31">
        <f t="shared" si="75"/>
        <v>231.09617007157993</v>
      </c>
      <c r="R26" s="31">
        <f t="shared" ref="R26:V26" si="76">R39*R91/1000000</f>
        <v>225.55948589454445</v>
      </c>
      <c r="S26" s="31">
        <f t="shared" si="76"/>
        <v>217.29236171188938</v>
      </c>
      <c r="T26" s="31">
        <f t="shared" si="76"/>
        <v>206.54427561706382</v>
      </c>
      <c r="U26" s="31">
        <f t="shared" si="76"/>
        <v>194.21595508607072</v>
      </c>
      <c r="V26" s="31">
        <f t="shared" si="76"/>
        <v>184.94486468907078</v>
      </c>
      <c r="W26" s="31">
        <f t="shared" ref="W26:Y26" si="77">W39*W91/1000000</f>
        <v>176.60698614348519</v>
      </c>
      <c r="X26" s="31">
        <f t="shared" si="77"/>
        <v>169.63842977918964</v>
      </c>
      <c r="Y26" s="31">
        <f t="shared" si="77"/>
        <v>162.46807890747391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737.40053181493454</v>
      </c>
      <c r="C27" s="33">
        <f t="shared" ref="C27:Q27" si="79">C40*C92/1000000</f>
        <v>777.29628755618819</v>
      </c>
      <c r="D27" s="33">
        <f t="shared" si="79"/>
        <v>801.68426082398139</v>
      </c>
      <c r="E27" s="33">
        <f t="shared" si="79"/>
        <v>829.80309665374307</v>
      </c>
      <c r="F27" s="33">
        <f t="shared" si="79"/>
        <v>857.3485405392978</v>
      </c>
      <c r="G27" s="33">
        <f t="shared" si="79"/>
        <v>901.57226196680847</v>
      </c>
      <c r="H27" s="33">
        <f t="shared" si="79"/>
        <v>997.13891640450322</v>
      </c>
      <c r="I27" s="33">
        <f t="shared" si="79"/>
        <v>1039.6438039012592</v>
      </c>
      <c r="J27" s="33">
        <f t="shared" si="79"/>
        <v>1108.4366035639753</v>
      </c>
      <c r="K27" s="33">
        <f t="shared" si="79"/>
        <v>1182.4867480469175</v>
      </c>
      <c r="L27" s="33">
        <f t="shared" si="79"/>
        <v>1221.4560762861206</v>
      </c>
      <c r="M27" s="33">
        <f t="shared" si="79"/>
        <v>1273.6227098296217</v>
      </c>
      <c r="N27" s="33">
        <f t="shared" si="79"/>
        <v>1354.2208480390382</v>
      </c>
      <c r="O27" s="33">
        <f t="shared" si="79"/>
        <v>1399.8812716599884</v>
      </c>
      <c r="P27" s="33">
        <f t="shared" si="79"/>
        <v>1478.7309915832282</v>
      </c>
      <c r="Q27" s="33">
        <f t="shared" si="79"/>
        <v>1543.3591056797345</v>
      </c>
      <c r="R27" s="33">
        <f t="shared" ref="R27:V27" si="80">R40*R92/1000000</f>
        <v>1621.9259159170988</v>
      </c>
      <c r="S27" s="33">
        <f t="shared" si="80"/>
        <v>1657.5277256756424</v>
      </c>
      <c r="T27" s="33">
        <f t="shared" si="80"/>
        <v>1700.2999751147634</v>
      </c>
      <c r="U27" s="33">
        <f t="shared" si="80"/>
        <v>1740.0301617589419</v>
      </c>
      <c r="V27" s="33">
        <f t="shared" si="80"/>
        <v>1771.8739335718747</v>
      </c>
      <c r="W27" s="33">
        <f t="shared" ref="W27:Y27" si="81">W40*W92/1000000</f>
        <v>1776.7176132551717</v>
      </c>
      <c r="X27" s="33">
        <f t="shared" si="81"/>
        <v>1772.6154322119007</v>
      </c>
      <c r="Y27" s="33">
        <f t="shared" si="81"/>
        <v>1780.0717050982421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230752</v>
      </c>
      <c r="C31" s="34">
        <v>234438</v>
      </c>
      <c r="D31" s="34">
        <v>239470</v>
      </c>
      <c r="E31" s="34">
        <v>244231</v>
      </c>
      <c r="F31" s="34">
        <v>249301</v>
      </c>
      <c r="G31" s="34">
        <v>254141</v>
      </c>
      <c r="H31" s="34">
        <v>262527</v>
      </c>
      <c r="I31" s="34">
        <v>267141</v>
      </c>
      <c r="J31" s="34">
        <v>273697</v>
      </c>
      <c r="K31" s="34">
        <v>280910</v>
      </c>
      <c r="L31" s="34">
        <v>284604</v>
      </c>
      <c r="M31" s="34">
        <v>294520</v>
      </c>
      <c r="N31" s="34">
        <v>315532</v>
      </c>
      <c r="O31" s="34">
        <v>328418</v>
      </c>
      <c r="P31" s="34">
        <v>346962</v>
      </c>
      <c r="Q31" s="34">
        <v>360484</v>
      </c>
      <c r="R31" s="34">
        <v>379042</v>
      </c>
      <c r="S31" s="34">
        <v>394695</v>
      </c>
      <c r="T31" s="34">
        <v>409882</v>
      </c>
      <c r="U31" s="34">
        <v>421262</v>
      </c>
      <c r="V31" s="34">
        <v>439057</v>
      </c>
      <c r="W31" s="34">
        <v>446669</v>
      </c>
      <c r="X31" s="34">
        <v>455427</v>
      </c>
      <c r="Y31" s="34">
        <v>464913</v>
      </c>
      <c r="DA31" s="58" t="s">
        <v>985</v>
      </c>
    </row>
    <row r="32" spans="1:105" ht="12" customHeight="1" x14ac:dyDescent="0.25">
      <c r="A32" s="28" t="s">
        <v>47</v>
      </c>
      <c r="B32" s="34">
        <v>153313</v>
      </c>
      <c r="C32" s="34">
        <v>155780</v>
      </c>
      <c r="D32" s="34">
        <v>158278</v>
      </c>
      <c r="E32" s="34">
        <v>160571</v>
      </c>
      <c r="F32" s="34">
        <v>163247</v>
      </c>
      <c r="G32" s="34">
        <v>166293</v>
      </c>
      <c r="H32" s="34">
        <v>172346</v>
      </c>
      <c r="I32" s="34">
        <v>175298</v>
      </c>
      <c r="J32" s="34">
        <v>179391</v>
      </c>
      <c r="K32" s="34">
        <v>184169</v>
      </c>
      <c r="L32" s="34">
        <v>186546</v>
      </c>
      <c r="M32" s="34">
        <v>191395</v>
      </c>
      <c r="N32" s="34">
        <v>201991</v>
      </c>
      <c r="O32" s="34">
        <v>206971</v>
      </c>
      <c r="P32" s="34">
        <v>218000</v>
      </c>
      <c r="Q32" s="34">
        <v>226016</v>
      </c>
      <c r="R32" s="34">
        <v>237349</v>
      </c>
      <c r="S32" s="34">
        <v>246774</v>
      </c>
      <c r="T32" s="34">
        <v>255925</v>
      </c>
      <c r="U32" s="34">
        <v>262537</v>
      </c>
      <c r="V32" s="34">
        <v>273241</v>
      </c>
      <c r="W32" s="34">
        <v>277685</v>
      </c>
      <c r="X32" s="34">
        <v>282904</v>
      </c>
      <c r="Y32" s="34">
        <v>288621</v>
      </c>
      <c r="DA32" s="58" t="s">
        <v>986</v>
      </c>
    </row>
    <row r="33" spans="1:105" ht="12" customHeight="1" x14ac:dyDescent="0.25">
      <c r="A33" s="28" t="s">
        <v>46</v>
      </c>
      <c r="B33" s="34">
        <v>77025</v>
      </c>
      <c r="C33" s="34">
        <v>79510</v>
      </c>
      <c r="D33" s="34">
        <v>82135</v>
      </c>
      <c r="E33" s="34">
        <v>85472</v>
      </c>
      <c r="F33" s="34">
        <v>88527</v>
      </c>
      <c r="G33" s="34">
        <v>92391</v>
      </c>
      <c r="H33" s="34">
        <v>98345</v>
      </c>
      <c r="I33" s="34">
        <v>102407</v>
      </c>
      <c r="J33" s="34">
        <v>107179</v>
      </c>
      <c r="K33" s="34">
        <v>112071</v>
      </c>
      <c r="L33" s="34">
        <v>115896</v>
      </c>
      <c r="M33" s="34">
        <v>119848</v>
      </c>
      <c r="N33" s="34">
        <v>128975</v>
      </c>
      <c r="O33" s="34">
        <v>133279</v>
      </c>
      <c r="P33" s="34">
        <v>140813</v>
      </c>
      <c r="Q33" s="34">
        <v>147620</v>
      </c>
      <c r="R33" s="34">
        <v>155595</v>
      </c>
      <c r="S33" s="34">
        <v>162401</v>
      </c>
      <c r="T33" s="34">
        <v>168985</v>
      </c>
      <c r="U33" s="34">
        <v>174041</v>
      </c>
      <c r="V33" s="34">
        <v>181682</v>
      </c>
      <c r="W33" s="34">
        <v>185051</v>
      </c>
      <c r="X33" s="34">
        <v>188850</v>
      </c>
      <c r="Y33" s="34">
        <v>192918</v>
      </c>
      <c r="DA33" s="58" t="s">
        <v>987</v>
      </c>
    </row>
    <row r="34" spans="1:105" ht="12" customHeight="1" x14ac:dyDescent="0.25">
      <c r="A34" s="28" t="s">
        <v>45</v>
      </c>
      <c r="B34" s="34">
        <v>82209</v>
      </c>
      <c r="C34" s="34">
        <v>85828</v>
      </c>
      <c r="D34" s="34">
        <v>89251</v>
      </c>
      <c r="E34" s="34">
        <v>91785</v>
      </c>
      <c r="F34" s="34">
        <v>94316</v>
      </c>
      <c r="G34" s="34">
        <v>96928</v>
      </c>
      <c r="H34" s="34">
        <v>102417</v>
      </c>
      <c r="I34" s="34">
        <v>105413</v>
      </c>
      <c r="J34" s="34">
        <v>109948</v>
      </c>
      <c r="K34" s="34">
        <v>114666</v>
      </c>
      <c r="L34" s="34">
        <v>117075</v>
      </c>
      <c r="M34" s="34">
        <v>120833</v>
      </c>
      <c r="N34" s="34">
        <v>127090</v>
      </c>
      <c r="O34" s="34">
        <v>130411</v>
      </c>
      <c r="P34" s="34">
        <v>137237</v>
      </c>
      <c r="Q34" s="34">
        <v>141193</v>
      </c>
      <c r="R34" s="34">
        <v>148874</v>
      </c>
      <c r="S34" s="34">
        <v>155412</v>
      </c>
      <c r="T34" s="34">
        <v>161770</v>
      </c>
      <c r="U34" s="34">
        <v>166532</v>
      </c>
      <c r="V34" s="34">
        <v>173807</v>
      </c>
      <c r="W34" s="34">
        <v>176973</v>
      </c>
      <c r="X34" s="34">
        <v>180533</v>
      </c>
      <c r="Y34" s="34">
        <v>184355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100394.0728900831</v>
      </c>
      <c r="C36" s="34">
        <v>117612.9132039766</v>
      </c>
      <c r="D36" s="34">
        <v>134169.14634039919</v>
      </c>
      <c r="E36" s="34">
        <v>149741.13741549969</v>
      </c>
      <c r="F36" s="34">
        <v>161232.16300707508</v>
      </c>
      <c r="G36" s="34">
        <v>176578.74491832472</v>
      </c>
      <c r="H36" s="34">
        <v>200504.74966944187</v>
      </c>
      <c r="I36" s="34">
        <v>222450.63538986613</v>
      </c>
      <c r="J36" s="34">
        <v>244936.67470124905</v>
      </c>
      <c r="K36" s="34">
        <v>279011.48135393404</v>
      </c>
      <c r="L36" s="34">
        <v>312991.87186122697</v>
      </c>
      <c r="M36" s="34">
        <v>353632.44459413801</v>
      </c>
      <c r="N36" s="34">
        <v>411817.26978242816</v>
      </c>
      <c r="O36" s="34">
        <v>464363.55563298275</v>
      </c>
      <c r="P36" s="34">
        <v>542259.61309024424</v>
      </c>
      <c r="Q36" s="34">
        <v>654849.44578837045</v>
      </c>
      <c r="R36" s="34">
        <v>685685.2794675061</v>
      </c>
      <c r="S36" s="34">
        <v>748829.10408979876</v>
      </c>
      <c r="T36" s="34">
        <v>818701.79179635621</v>
      </c>
      <c r="U36" s="34">
        <v>886475.59201246838</v>
      </c>
      <c r="V36" s="34">
        <v>944196.01565451105</v>
      </c>
      <c r="W36" s="34">
        <v>985143.42530670355</v>
      </c>
      <c r="X36" s="34">
        <v>1027916.2520818581</v>
      </c>
      <c r="Y36" s="34">
        <v>1071660.7505878001</v>
      </c>
      <c r="DA36" s="58" t="s">
        <v>989</v>
      </c>
    </row>
    <row r="37" spans="1:105" ht="12" customHeight="1" x14ac:dyDescent="0.25">
      <c r="A37" s="28" t="s">
        <v>27</v>
      </c>
      <c r="B37" s="34">
        <v>59089.924979826472</v>
      </c>
      <c r="C37" s="34">
        <v>63012.772725674549</v>
      </c>
      <c r="D37" s="34">
        <v>67453.711624218122</v>
      </c>
      <c r="E37" s="34">
        <v>73879.22817187554</v>
      </c>
      <c r="F37" s="34">
        <v>87220.6094272521</v>
      </c>
      <c r="G37" s="34">
        <v>102683.4287748588</v>
      </c>
      <c r="H37" s="34">
        <v>119276.9414693479</v>
      </c>
      <c r="I37" s="34">
        <v>133112.84262613786</v>
      </c>
      <c r="J37" s="34">
        <v>150551.78960130663</v>
      </c>
      <c r="K37" s="34">
        <v>177881.62938953174</v>
      </c>
      <c r="L37" s="34">
        <v>199629.56316224718</v>
      </c>
      <c r="M37" s="34">
        <v>228998.92817099171</v>
      </c>
      <c r="N37" s="34">
        <v>264223.67844492052</v>
      </c>
      <c r="O37" s="34">
        <v>303843.36040719796</v>
      </c>
      <c r="P37" s="34">
        <v>361488.93411147752</v>
      </c>
      <c r="Q37" s="34">
        <v>418858.49970820395</v>
      </c>
      <c r="R37" s="34">
        <v>454618.75243799604</v>
      </c>
      <c r="S37" s="34">
        <v>513025.09547782643</v>
      </c>
      <c r="T37" s="34">
        <v>578247.88577291358</v>
      </c>
      <c r="U37" s="34">
        <v>643595.45405201288</v>
      </c>
      <c r="V37" s="34">
        <v>703518.54882216512</v>
      </c>
      <c r="W37" s="34">
        <v>745806.21616657416</v>
      </c>
      <c r="X37" s="34">
        <v>784062.78412610467</v>
      </c>
      <c r="Y37" s="34">
        <v>818792.58878079685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3866943.9888913794</v>
      </c>
      <c r="C39" s="35">
        <v>3981391.4249686687</v>
      </c>
      <c r="D39" s="35">
        <v>4098332.3333992166</v>
      </c>
      <c r="E39" s="35">
        <v>4215498.6679521818</v>
      </c>
      <c r="F39" s="35">
        <v>4338111.0816984391</v>
      </c>
      <c r="G39" s="35">
        <v>4472097.9379934939</v>
      </c>
      <c r="H39" s="35">
        <v>4696763.8567632176</v>
      </c>
      <c r="I39" s="35">
        <v>4835990.0389551073</v>
      </c>
      <c r="J39" s="35">
        <v>5008592.1175559936</v>
      </c>
      <c r="K39" s="35">
        <v>5204525.3557241792</v>
      </c>
      <c r="L39" s="35">
        <v>5324179.5818458227</v>
      </c>
      <c r="M39" s="35">
        <v>5471578.9142052131</v>
      </c>
      <c r="N39" s="35">
        <v>5819808.9057653053</v>
      </c>
      <c r="O39" s="35">
        <v>5977319.0398810422</v>
      </c>
      <c r="P39" s="35">
        <v>6336832.3390099267</v>
      </c>
      <c r="Q39" s="35">
        <v>6584062.54884292</v>
      </c>
      <c r="R39" s="35">
        <v>6933600.5025697183</v>
      </c>
      <c r="S39" s="35">
        <v>7204118.3367500529</v>
      </c>
      <c r="T39" s="35">
        <v>7497258.5609947527</v>
      </c>
      <c r="U39" s="35">
        <v>7690140.9019582653</v>
      </c>
      <c r="V39" s="35">
        <v>7977308.7733920272</v>
      </c>
      <c r="W39" s="35">
        <v>8135755.7889786502</v>
      </c>
      <c r="X39" s="35">
        <v>8318404.3059965894</v>
      </c>
      <c r="Y39" s="35">
        <v>8516507.9525802545</v>
      </c>
      <c r="DA39" s="59" t="s">
        <v>991</v>
      </c>
    </row>
    <row r="40" spans="1:105" ht="12" customHeight="1" x14ac:dyDescent="0.25">
      <c r="A40" s="32" t="s">
        <v>25</v>
      </c>
      <c r="B40" s="36">
        <v>87396.030761734233</v>
      </c>
      <c r="C40" s="36">
        <v>93570.65004510319</v>
      </c>
      <c r="D40" s="36">
        <v>97854.333083742385</v>
      </c>
      <c r="E40" s="36">
        <v>102819.44740500381</v>
      </c>
      <c r="F40" s="36">
        <v>107818.65866523441</v>
      </c>
      <c r="G40" s="36">
        <v>115083.76863416137</v>
      </c>
      <c r="H40" s="36">
        <v>129294.24331992114</v>
      </c>
      <c r="I40" s="36">
        <v>136569.64873760249</v>
      </c>
      <c r="J40" s="36">
        <v>147771.91270471321</v>
      </c>
      <c r="K40" s="36">
        <v>159231.07157594347</v>
      </c>
      <c r="L40" s="36">
        <v>165908.53743581663</v>
      </c>
      <c r="M40" s="36">
        <v>174816.61703687257</v>
      </c>
      <c r="N40" s="36">
        <v>188605.65757100942</v>
      </c>
      <c r="O40" s="36">
        <v>197577.41834584199</v>
      </c>
      <c r="P40" s="36">
        <v>212945.52864440047</v>
      </c>
      <c r="Q40" s="36">
        <v>225196.3491236289</v>
      </c>
      <c r="R40" s="36">
        <v>240302.83319176853</v>
      </c>
      <c r="S40" s="36">
        <v>249677.41631899387</v>
      </c>
      <c r="T40" s="36">
        <v>259834.49246944298</v>
      </c>
      <c r="U40" s="36">
        <v>271076.29737400968</v>
      </c>
      <c r="V40" s="36">
        <v>282420.41267886269</v>
      </c>
      <c r="W40" s="36">
        <v>288729.96631729044</v>
      </c>
      <c r="X40" s="36">
        <v>295796.31473015406</v>
      </c>
      <c r="Y40" s="36">
        <v>303340.72313872294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15818.884032917791</v>
      </c>
      <c r="D44" s="37">
        <v>17242.925903662865</v>
      </c>
      <c r="E44" s="37">
        <v>17050.469760050648</v>
      </c>
      <c r="F44" s="37">
        <v>17438.518830983608</v>
      </c>
      <c r="G44" s="37">
        <v>17288.07636613326</v>
      </c>
      <c r="H44" s="37">
        <v>20914.145636073925</v>
      </c>
      <c r="I44" s="37">
        <v>17222.729932417104</v>
      </c>
      <c r="J44" s="37">
        <v>19245.832567946753</v>
      </c>
      <c r="K44" s="37">
        <v>19984.456876755547</v>
      </c>
      <c r="L44" s="37">
        <v>16547.606214381929</v>
      </c>
      <c r="M44" s="37">
        <v>22852.283957948035</v>
      </c>
      <c r="N44" s="37">
        <v>34031.493506298517</v>
      </c>
      <c r="O44" s="37">
        <v>25989.238280140271</v>
      </c>
      <c r="P44" s="37">
        <v>31731.521722183097</v>
      </c>
      <c r="Q44" s="37">
        <v>26794.347297281143</v>
      </c>
      <c r="R44" s="37">
        <v>31915.718492575514</v>
      </c>
      <c r="S44" s="37">
        <v>29096.638817637402</v>
      </c>
      <c r="T44" s="37">
        <v>28717.111804612563</v>
      </c>
      <c r="U44" s="37">
        <v>27198.884032917791</v>
      </c>
      <c r="V44" s="37">
        <v>35037.925903662865</v>
      </c>
      <c r="W44" s="37">
        <v>24662.469760050648</v>
      </c>
      <c r="X44" s="37">
        <v>26196.518830983608</v>
      </c>
      <c r="Y44" s="37">
        <v>26774.076366133289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11795.744339586992</v>
      </c>
      <c r="D45" s="37">
        <v>11947.183753926889</v>
      </c>
      <c r="E45" s="37">
        <v>11864.178109853616</v>
      </c>
      <c r="F45" s="37">
        <v>12370.747482550621</v>
      </c>
      <c r="G45" s="37">
        <v>12865.91220638348</v>
      </c>
      <c r="H45" s="37">
        <v>15999.692878245929</v>
      </c>
      <c r="I45" s="37">
        <v>13027.110360949475</v>
      </c>
      <c r="J45" s="37">
        <v>14298.185786656395</v>
      </c>
      <c r="K45" s="37">
        <v>15114.940560357179</v>
      </c>
      <c r="L45" s="37">
        <v>12847.396363393025</v>
      </c>
      <c r="M45" s="37">
        <v>15454.575157023617</v>
      </c>
      <c r="N45" s="37">
        <v>21338.499186041037</v>
      </c>
      <c r="O45" s="37">
        <v>15861.1909824303</v>
      </c>
      <c r="P45" s="37">
        <v>22050.673369077267</v>
      </c>
      <c r="Q45" s="37">
        <v>19179.969463524205</v>
      </c>
      <c r="R45" s="37">
        <v>23128.744339586992</v>
      </c>
      <c r="S45" s="37">
        <v>21372.183753926889</v>
      </c>
      <c r="T45" s="37">
        <v>21015.178109853616</v>
      </c>
      <c r="U45" s="37">
        <v>18982.747482550621</v>
      </c>
      <c r="V45" s="37">
        <v>23569.91220638348</v>
      </c>
      <c r="W45" s="37">
        <v>20443.692878245929</v>
      </c>
      <c r="X45" s="37">
        <v>18246.110360949475</v>
      </c>
      <c r="Y45" s="37">
        <v>20015.185786656395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7447.5840224581625</v>
      </c>
      <c r="D46" s="37">
        <v>7814.0741369397438</v>
      </c>
      <c r="E46" s="37">
        <v>8762.9011589126312</v>
      </c>
      <c r="F46" s="37">
        <v>8728.5368602098752</v>
      </c>
      <c r="G46" s="37">
        <v>9796.4745441199484</v>
      </c>
      <c r="H46" s="37">
        <v>12157.230028072692</v>
      </c>
      <c r="I46" s="37">
        <v>10548.342671174687</v>
      </c>
      <c r="J46" s="37">
        <v>11554.376448640774</v>
      </c>
      <c r="K46" s="37">
        <v>11983.921075262333</v>
      </c>
      <c r="L46" s="37">
        <v>11240.593180149925</v>
      </c>
      <c r="M46" s="37">
        <v>11706.037535090873</v>
      </c>
      <c r="N46" s="37">
        <v>17234.928338968355</v>
      </c>
      <c r="O46" s="37">
        <v>11751.584022458163</v>
      </c>
      <c r="P46" s="37">
        <v>15348.074136939744</v>
      </c>
      <c r="Q46" s="37">
        <v>15569.901158912631</v>
      </c>
      <c r="R46" s="37">
        <v>16703.53686020989</v>
      </c>
      <c r="S46" s="37">
        <v>16602.474544119963</v>
      </c>
      <c r="T46" s="37">
        <v>18741.230028072692</v>
      </c>
      <c r="U46" s="37">
        <v>15604.342671174672</v>
      </c>
      <c r="V46" s="37">
        <v>19195.376448640774</v>
      </c>
      <c r="W46" s="37">
        <v>15352.921075262333</v>
      </c>
      <c r="X46" s="37">
        <v>15039.59318014991</v>
      </c>
      <c r="Y46" s="37">
        <v>15774.037535090873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7376.35563310422</v>
      </c>
      <c r="D47" s="37">
        <v>7375.1293441639573</v>
      </c>
      <c r="E47" s="37">
        <v>6690.9997301792901</v>
      </c>
      <c r="F47" s="37">
        <v>6903.4901823440159</v>
      </c>
      <c r="G47" s="37">
        <v>7211.1512233921385</v>
      </c>
      <c r="H47" s="37">
        <v>10326.561914041871</v>
      </c>
      <c r="I47" s="37">
        <v>8084.3313323470356</v>
      </c>
      <c r="J47" s="37">
        <v>9887.1001297350012</v>
      </c>
      <c r="K47" s="37">
        <v>10347.542167706415</v>
      </c>
      <c r="L47" s="37">
        <v>8330.3662393782142</v>
      </c>
      <c r="M47" s="37">
        <v>9986.3178802679322</v>
      </c>
      <c r="N47" s="37">
        <v>12808.181272945323</v>
      </c>
      <c r="O47" s="37">
        <v>10211.781250417349</v>
      </c>
      <c r="P47" s="37">
        <v>14073.985403364626</v>
      </c>
      <c r="Q47" s="37">
        <v>11579.706296612581</v>
      </c>
      <c r="R47" s="37">
        <v>15057.35563310422</v>
      </c>
      <c r="S47" s="37">
        <v>13913.129344163957</v>
      </c>
      <c r="T47" s="37">
        <v>13048.99973017929</v>
      </c>
      <c r="U47" s="37">
        <v>11665.490182344016</v>
      </c>
      <c r="V47" s="37">
        <v>14486.151223392138</v>
      </c>
      <c r="W47" s="37">
        <v>13492.561914041871</v>
      </c>
      <c r="X47" s="37">
        <v>11644.331332347036</v>
      </c>
      <c r="Y47" s="37">
        <v>13709.100129735016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26752.682403718602</v>
      </c>
      <c r="D49" s="37">
        <v>26826.253200225241</v>
      </c>
      <c r="E49" s="37">
        <v>26635.034821490422</v>
      </c>
      <c r="F49" s="37">
        <v>23408.32820385677</v>
      </c>
      <c r="G49" s="37">
        <v>28184.106991002947</v>
      </c>
      <c r="H49" s="37">
        <v>37754.809434104565</v>
      </c>
      <c r="I49" s="37">
        <v>36842.513985775993</v>
      </c>
      <c r="J49" s="37">
        <v>38532.94566107454</v>
      </c>
      <c r="K49" s="37">
        <v>60827.489056403574</v>
      </c>
      <c r="L49" s="37">
        <v>60806.643707518175</v>
      </c>
      <c r="M49" s="37">
        <v>67275.607554401446</v>
      </c>
      <c r="N49" s="37">
        <v>81593.153392146924</v>
      </c>
      <c r="O49" s="37">
        <v>80730.392841557506</v>
      </c>
      <c r="P49" s="37">
        <v>115650.86689136608</v>
      </c>
      <c r="Q49" s="37">
        <v>149432.3466839022</v>
      </c>
      <c r="R49" s="37">
        <v>69368.779340210138</v>
      </c>
      <c r="S49" s="37">
        <v>123971.31367869617</v>
      </c>
      <c r="T49" s="37">
        <v>130679.33141407557</v>
      </c>
      <c r="U49" s="37">
        <v>135049.40777051367</v>
      </c>
      <c r="V49" s="37">
        <v>139313.5770341896</v>
      </c>
      <c r="W49" s="37">
        <v>121677.80249375</v>
      </c>
      <c r="X49" s="37">
        <v>158423.69366652064</v>
      </c>
      <c r="Y49" s="37">
        <v>193176.84518984414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14946.7122810363</v>
      </c>
      <c r="D50" s="37">
        <v>15848.289709904166</v>
      </c>
      <c r="E50" s="37">
        <v>18229.693940991783</v>
      </c>
      <c r="F50" s="37">
        <v>25556.189604615589</v>
      </c>
      <c r="G50" s="37">
        <v>28102.543238310958</v>
      </c>
      <c r="H50" s="37">
        <v>31540.224975525416</v>
      </c>
      <c r="I50" s="37">
        <v>29684.190866694116</v>
      </c>
      <c r="J50" s="37">
        <v>35668.640916160555</v>
      </c>
      <c r="K50" s="37">
        <v>52886.02939284069</v>
      </c>
      <c r="L50" s="37">
        <v>49850.477011026407</v>
      </c>
      <c r="M50" s="37">
        <v>60909.589984269929</v>
      </c>
      <c r="N50" s="37">
        <v>64908.941140622919</v>
      </c>
      <c r="O50" s="37">
        <v>75288.32287843799</v>
      </c>
      <c r="P50" s="37">
        <v>110531.60309712024</v>
      </c>
      <c r="Q50" s="37">
        <v>107220.04260775284</v>
      </c>
      <c r="R50" s="37">
        <v>96669.842714062019</v>
      </c>
      <c r="S50" s="37">
        <v>123315.28418045328</v>
      </c>
      <c r="T50" s="37">
        <v>140511.11317352514</v>
      </c>
      <c r="U50" s="37">
        <v>175879.17137621954</v>
      </c>
      <c r="V50" s="37">
        <v>167143.13737790508</v>
      </c>
      <c r="W50" s="37">
        <v>138957.51005847112</v>
      </c>
      <c r="X50" s="37">
        <v>161571.85213998379</v>
      </c>
      <c r="Y50" s="37">
        <v>175240.91782821738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1045273.289562264</v>
      </c>
      <c r="D52" s="38">
        <v>1056645.7932099914</v>
      </c>
      <c r="E52" s="38">
        <v>1077106.7843397921</v>
      </c>
      <c r="F52" s="38">
        <v>1086011.0289281788</v>
      </c>
      <c r="G52" s="38">
        <v>1125214.3520675497</v>
      </c>
      <c r="H52" s="38">
        <v>1232346.5095786909</v>
      </c>
      <c r="I52" s="38">
        <v>1210933.499762794</v>
      </c>
      <c r="J52" s="38">
        <v>1265921.1800576495</v>
      </c>
      <c r="K52" s="38">
        <v>1328320.6664204039</v>
      </c>
      <c r="L52" s="38">
        <v>1307088.8269117074</v>
      </c>
      <c r="M52" s="38">
        <v>1347319.3437853642</v>
      </c>
      <c r="N52" s="38">
        <v>1426371.1644379655</v>
      </c>
      <c r="O52" s="38">
        <v>982309.05154059827</v>
      </c>
      <c r="P52" s="38">
        <v>1193835.9887328595</v>
      </c>
      <c r="Q52" s="38">
        <v>1230312.5189846456</v>
      </c>
      <c r="R52" s="38">
        <v>1173231.0382294171</v>
      </c>
      <c r="S52" s="38">
        <v>957147.55118849874</v>
      </c>
      <c r="T52" s="38">
        <v>966229.86635516118</v>
      </c>
      <c r="U52" s="38">
        <v>790356.40715900436</v>
      </c>
      <c r="V52" s="38">
        <v>791931.15526310634</v>
      </c>
      <c r="W52" s="38">
        <v>575942.01980752125</v>
      </c>
      <c r="X52" s="38">
        <v>563974.24827769399</v>
      </c>
      <c r="Y52" s="38">
        <v>597941.11507407203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16456.661447719263</v>
      </c>
      <c r="D53" s="39">
        <v>14743.036636644843</v>
      </c>
      <c r="E53" s="39">
        <v>15604.837047493435</v>
      </c>
      <c r="F53" s="39">
        <v>15822.413538494075</v>
      </c>
      <c r="G53" s="39">
        <v>18274.955861564478</v>
      </c>
      <c r="H53" s="39">
        <v>25410.182818635571</v>
      </c>
      <c r="I53" s="39">
        <v>18668.249921116585</v>
      </c>
      <c r="J53" s="39">
        <v>22791.575433044956</v>
      </c>
      <c r="K53" s="39">
        <v>27915.820318949525</v>
      </c>
      <c r="L53" s="39">
        <v>21420.502496517991</v>
      </c>
      <c r="M53" s="39">
        <v>24512.916648549377</v>
      </c>
      <c r="N53" s="39">
        <v>29611.454072630906</v>
      </c>
      <c r="O53" s="39">
        <v>27246.716636397061</v>
      </c>
      <c r="P53" s="39">
        <v>40778.293117194058</v>
      </c>
      <c r="Q53" s="39">
        <v>30919.070400344994</v>
      </c>
      <c r="R53" s="39">
        <v>37898.059501184587</v>
      </c>
      <c r="S53" s="39">
        <v>37290.403446174867</v>
      </c>
      <c r="T53" s="39">
        <v>31577.5786469671</v>
      </c>
      <c r="U53" s="39">
        <v>35754.721553116076</v>
      </c>
      <c r="V53" s="39">
        <v>40955.569377483916</v>
      </c>
      <c r="W53" s="39">
        <v>33556.270274824812</v>
      </c>
      <c r="X53" s="39">
        <v>47844.641530057677</v>
      </c>
      <c r="Y53" s="39">
        <v>38463.478808913846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12132.884032917791</v>
      </c>
      <c r="D57" s="37">
        <v>12210.925903662865</v>
      </c>
      <c r="E57" s="37">
        <v>12289.469760050648</v>
      </c>
      <c r="F57" s="37">
        <v>12368.518830983608</v>
      </c>
      <c r="G57" s="37">
        <v>12448.076366133289</v>
      </c>
      <c r="H57" s="37">
        <v>12528.145636073896</v>
      </c>
      <c r="I57" s="37">
        <v>12608.729932417104</v>
      </c>
      <c r="J57" s="37">
        <v>12689.832567946753</v>
      </c>
      <c r="K57" s="37">
        <v>12771.456876755576</v>
      </c>
      <c r="L57" s="37">
        <v>12853.606214381929</v>
      </c>
      <c r="M57" s="37">
        <v>12936.283957948035</v>
      </c>
      <c r="N57" s="37">
        <v>13019.493506298517</v>
      </c>
      <c r="O57" s="37">
        <v>13103.238280140271</v>
      </c>
      <c r="P57" s="37">
        <v>13187.521722183097</v>
      </c>
      <c r="Q57" s="37">
        <v>13272.347297281143</v>
      </c>
      <c r="R57" s="37">
        <v>13357.718492575514</v>
      </c>
      <c r="S57" s="37">
        <v>13443.638817637402</v>
      </c>
      <c r="T57" s="37">
        <v>13530.111804612563</v>
      </c>
      <c r="U57" s="37">
        <v>15818.884032917791</v>
      </c>
      <c r="V57" s="37">
        <v>17242.925903662865</v>
      </c>
      <c r="W57" s="37">
        <v>17050.469760050648</v>
      </c>
      <c r="X57" s="37">
        <v>17438.518830983608</v>
      </c>
      <c r="Y57" s="37">
        <v>17288.076366133289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9328.7443395869923</v>
      </c>
      <c r="D58" s="37">
        <v>9449.183753926889</v>
      </c>
      <c r="E58" s="37">
        <v>9571.1781098536158</v>
      </c>
      <c r="F58" s="37">
        <v>9694.7474825506215</v>
      </c>
      <c r="G58" s="37">
        <v>9819.9122063834802</v>
      </c>
      <c r="H58" s="37">
        <v>9946.692878245929</v>
      </c>
      <c r="I58" s="37">
        <v>10075.110360949475</v>
      </c>
      <c r="J58" s="37">
        <v>10205.185786656395</v>
      </c>
      <c r="K58" s="37">
        <v>10336.940560357179</v>
      </c>
      <c r="L58" s="37">
        <v>10470.396363393025</v>
      </c>
      <c r="M58" s="37">
        <v>10605.575157023617</v>
      </c>
      <c r="N58" s="37">
        <v>10742.499186041037</v>
      </c>
      <c r="O58" s="37">
        <v>10881.1909824303</v>
      </c>
      <c r="P58" s="37">
        <v>11021.673369077267</v>
      </c>
      <c r="Q58" s="37">
        <v>11163.969463524205</v>
      </c>
      <c r="R58" s="37">
        <v>11795.744339586992</v>
      </c>
      <c r="S58" s="37">
        <v>11947.183753926889</v>
      </c>
      <c r="T58" s="37">
        <v>11864.178109853645</v>
      </c>
      <c r="U58" s="37">
        <v>12370.747482550621</v>
      </c>
      <c r="V58" s="37">
        <v>12865.91220638348</v>
      </c>
      <c r="W58" s="37">
        <v>15999.692878245958</v>
      </c>
      <c r="X58" s="37">
        <v>13027.110360949475</v>
      </c>
      <c r="Y58" s="37">
        <v>14298.185786656395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4962.5840224581625</v>
      </c>
      <c r="D59" s="37">
        <v>5189.0741369397438</v>
      </c>
      <c r="E59" s="37">
        <v>5425.9011589126312</v>
      </c>
      <c r="F59" s="37">
        <v>5673.5368602098752</v>
      </c>
      <c r="G59" s="37">
        <v>5932.4745441199484</v>
      </c>
      <c r="H59" s="37">
        <v>6203.2300280726922</v>
      </c>
      <c r="I59" s="37">
        <v>6486.342671174687</v>
      </c>
      <c r="J59" s="37">
        <v>6782.3764486407745</v>
      </c>
      <c r="K59" s="37">
        <v>7091.921075262333</v>
      </c>
      <c r="L59" s="37">
        <v>7415.5931801499246</v>
      </c>
      <c r="M59" s="37">
        <v>7754.0375350908726</v>
      </c>
      <c r="N59" s="37">
        <v>8107.9283389683696</v>
      </c>
      <c r="O59" s="37">
        <v>7447.5840224581771</v>
      </c>
      <c r="P59" s="37">
        <v>7814.0741369397438</v>
      </c>
      <c r="Q59" s="37">
        <v>8762.9011589126312</v>
      </c>
      <c r="R59" s="37">
        <v>8728.5368602098897</v>
      </c>
      <c r="S59" s="37">
        <v>9796.474544119963</v>
      </c>
      <c r="T59" s="37">
        <v>12157.230028072692</v>
      </c>
      <c r="U59" s="37">
        <v>10548.342671174672</v>
      </c>
      <c r="V59" s="37">
        <v>11554.376448640774</v>
      </c>
      <c r="W59" s="37">
        <v>11983.921075262333</v>
      </c>
      <c r="X59" s="37">
        <v>11240.59318014991</v>
      </c>
      <c r="Y59" s="37">
        <v>11706.037535090873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3757.35563310422</v>
      </c>
      <c r="D60" s="37">
        <v>3952.1293441639573</v>
      </c>
      <c r="E60" s="37">
        <v>4156.9997301792901</v>
      </c>
      <c r="F60" s="37">
        <v>4372.4901823440159</v>
      </c>
      <c r="G60" s="37">
        <v>4599.1512233921385</v>
      </c>
      <c r="H60" s="37">
        <v>4837.5619140418712</v>
      </c>
      <c r="I60" s="37">
        <v>5088.3313323470356</v>
      </c>
      <c r="J60" s="37">
        <v>5352.1001297350012</v>
      </c>
      <c r="K60" s="37">
        <v>5629.5421677064151</v>
      </c>
      <c r="L60" s="37">
        <v>5921.3662393782142</v>
      </c>
      <c r="M60" s="37">
        <v>6228.3178802679322</v>
      </c>
      <c r="N60" s="37">
        <v>6551.1812729453086</v>
      </c>
      <c r="O60" s="37">
        <v>6890.7812504173489</v>
      </c>
      <c r="P60" s="37">
        <v>7247.9854033646407</v>
      </c>
      <c r="Q60" s="37">
        <v>7623.7062966125668</v>
      </c>
      <c r="R60" s="37">
        <v>7376.35563310422</v>
      </c>
      <c r="S60" s="37">
        <v>7375.1293441639573</v>
      </c>
      <c r="T60" s="37">
        <v>6690.9997301792901</v>
      </c>
      <c r="U60" s="37">
        <v>6903.4901823440159</v>
      </c>
      <c r="V60" s="37">
        <v>7211.1512233921385</v>
      </c>
      <c r="W60" s="37">
        <v>10326.561914041871</v>
      </c>
      <c r="X60" s="37">
        <v>8084.3313323470356</v>
      </c>
      <c r="Y60" s="37">
        <v>9887.1001297350158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9533.8420898251061</v>
      </c>
      <c r="D62" s="37">
        <v>10270.020063802629</v>
      </c>
      <c r="E62" s="37">
        <v>11063.043746389943</v>
      </c>
      <c r="F62" s="37">
        <v>11917.302612281375</v>
      </c>
      <c r="G62" s="37">
        <v>12837.525079753308</v>
      </c>
      <c r="H62" s="37">
        <v>13828.804682987422</v>
      </c>
      <c r="I62" s="37">
        <v>14896.628265351726</v>
      </c>
      <c r="J62" s="37">
        <v>16046.906349691621</v>
      </c>
      <c r="K62" s="37">
        <v>26752.682403718587</v>
      </c>
      <c r="L62" s="37">
        <v>26826.253200225241</v>
      </c>
      <c r="M62" s="37">
        <v>26635.034821490408</v>
      </c>
      <c r="N62" s="37">
        <v>23408.32820385677</v>
      </c>
      <c r="O62" s="37">
        <v>28184.106991002918</v>
      </c>
      <c r="P62" s="37">
        <v>37754.809434104594</v>
      </c>
      <c r="Q62" s="37">
        <v>36842.513985775993</v>
      </c>
      <c r="R62" s="37">
        <v>38532.945661074482</v>
      </c>
      <c r="S62" s="37">
        <v>60827.489056403516</v>
      </c>
      <c r="T62" s="37">
        <v>60806.643707518117</v>
      </c>
      <c r="U62" s="37">
        <v>67275.607554401504</v>
      </c>
      <c r="V62" s="37">
        <v>81593.153392146924</v>
      </c>
      <c r="W62" s="37">
        <v>80730.39284155739</v>
      </c>
      <c r="X62" s="37">
        <v>115650.86689136608</v>
      </c>
      <c r="Y62" s="37">
        <v>149432.3466839022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11023.864535188222</v>
      </c>
      <c r="D63" s="37">
        <v>11407.350811360593</v>
      </c>
      <c r="E63" s="37">
        <v>11804.177393334365</v>
      </c>
      <c r="F63" s="37">
        <v>12214.808349239029</v>
      </c>
      <c r="G63" s="37">
        <v>12639.723890704263</v>
      </c>
      <c r="H63" s="37">
        <v>14946.712281036322</v>
      </c>
      <c r="I63" s="37">
        <v>15848.289709904144</v>
      </c>
      <c r="J63" s="37">
        <v>18229.693940991798</v>
      </c>
      <c r="K63" s="37">
        <v>25556.189604615589</v>
      </c>
      <c r="L63" s="37">
        <v>28102.543238310958</v>
      </c>
      <c r="M63" s="37">
        <v>31540.224975525402</v>
      </c>
      <c r="N63" s="37">
        <v>29684.190866694145</v>
      </c>
      <c r="O63" s="37">
        <v>35668.640916160541</v>
      </c>
      <c r="P63" s="37">
        <v>52886.02939284069</v>
      </c>
      <c r="Q63" s="37">
        <v>49850.477011026407</v>
      </c>
      <c r="R63" s="37">
        <v>60909.589984269929</v>
      </c>
      <c r="S63" s="37">
        <v>64908.941140622832</v>
      </c>
      <c r="T63" s="37">
        <v>75288.322878437932</v>
      </c>
      <c r="U63" s="37">
        <v>110531.6030971203</v>
      </c>
      <c r="V63" s="37">
        <v>107220.04260775284</v>
      </c>
      <c r="W63" s="37">
        <v>96669.842714062077</v>
      </c>
      <c r="X63" s="37">
        <v>123315.28418045328</v>
      </c>
      <c r="Y63" s="37">
        <v>140511.1131735252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930825.85348497471</v>
      </c>
      <c r="D65" s="38">
        <v>939704.88477944303</v>
      </c>
      <c r="E65" s="38">
        <v>959940.44978682697</v>
      </c>
      <c r="F65" s="38">
        <v>963398.61518192198</v>
      </c>
      <c r="G65" s="38">
        <v>991227.49577249493</v>
      </c>
      <c r="H65" s="38">
        <v>1007680.5908089671</v>
      </c>
      <c r="I65" s="38">
        <v>1071707.3175709043</v>
      </c>
      <c r="J65" s="38">
        <v>1093319.1014567632</v>
      </c>
      <c r="K65" s="38">
        <v>1132387.4282522183</v>
      </c>
      <c r="L65" s="38">
        <v>1187434.6007900639</v>
      </c>
      <c r="M65" s="38">
        <v>1199920.0114259738</v>
      </c>
      <c r="N65" s="38">
        <v>1078141.1728778733</v>
      </c>
      <c r="O65" s="38">
        <v>824798.91742486134</v>
      </c>
      <c r="P65" s="38">
        <v>834322.68960397504</v>
      </c>
      <c r="Q65" s="38">
        <v>983082.30915165227</v>
      </c>
      <c r="R65" s="38">
        <v>823693.08450261876</v>
      </c>
      <c r="S65" s="38">
        <v>686629.71700816415</v>
      </c>
      <c r="T65" s="38">
        <v>673089.64211046137</v>
      </c>
      <c r="U65" s="38">
        <v>597474.0661954917</v>
      </c>
      <c r="V65" s="38">
        <v>504763.28382934444</v>
      </c>
      <c r="W65" s="38">
        <v>417495.00422089826</v>
      </c>
      <c r="X65" s="38">
        <v>381325.73125975579</v>
      </c>
      <c r="Y65" s="38">
        <v>399837.46849040687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10282.042164350307</v>
      </c>
      <c r="D66" s="39">
        <v>10459.353598005648</v>
      </c>
      <c r="E66" s="39">
        <v>10639.722726232008</v>
      </c>
      <c r="F66" s="39">
        <v>10823.202278263474</v>
      </c>
      <c r="G66" s="39">
        <v>11009.845892637517</v>
      </c>
      <c r="H66" s="39">
        <v>11199.708132875792</v>
      </c>
      <c r="I66" s="39">
        <v>11392.844503435219</v>
      </c>
      <c r="J66" s="39">
        <v>11589.311465934239</v>
      </c>
      <c r="K66" s="39">
        <v>16456.661447719263</v>
      </c>
      <c r="L66" s="39">
        <v>14743.036636644829</v>
      </c>
      <c r="M66" s="39">
        <v>15604.837047493435</v>
      </c>
      <c r="N66" s="39">
        <v>15822.41353849406</v>
      </c>
      <c r="O66" s="39">
        <v>18274.955861564493</v>
      </c>
      <c r="P66" s="39">
        <v>25410.182818635571</v>
      </c>
      <c r="Q66" s="39">
        <v>18668.24992111657</v>
      </c>
      <c r="R66" s="39">
        <v>22791.575433044956</v>
      </c>
      <c r="S66" s="39">
        <v>27915.820318949554</v>
      </c>
      <c r="T66" s="39">
        <v>21420.502496517991</v>
      </c>
      <c r="U66" s="39">
        <v>24512.916648549377</v>
      </c>
      <c r="V66" s="39">
        <v>29611.454072630906</v>
      </c>
      <c r="W66" s="39">
        <v>27246.716636397061</v>
      </c>
      <c r="X66" s="39">
        <v>40778.293117194029</v>
      </c>
      <c r="Y66" s="39">
        <v>30919.070400344965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8759.9999999999964</v>
      </c>
      <c r="D70" s="40">
        <v>8759.9999999999945</v>
      </c>
      <c r="E70" s="40">
        <v>8759.9999999999964</v>
      </c>
      <c r="F70" s="40">
        <v>8759.9999999999982</v>
      </c>
      <c r="G70" s="40">
        <v>8759.9999999999982</v>
      </c>
      <c r="H70" s="40">
        <v>8759.9999999999964</v>
      </c>
      <c r="I70" s="40">
        <v>8760</v>
      </c>
      <c r="J70" s="40">
        <v>8759.9999999999982</v>
      </c>
      <c r="K70" s="40">
        <v>8760.0000000000018</v>
      </c>
      <c r="L70" s="40">
        <v>8759.9999999999945</v>
      </c>
      <c r="M70" s="40">
        <v>8759.9999999999964</v>
      </c>
      <c r="N70" s="40">
        <v>8759.9999999999982</v>
      </c>
      <c r="O70" s="40">
        <v>8759.9999999999964</v>
      </c>
      <c r="P70" s="40">
        <v>8759.9999999999964</v>
      </c>
      <c r="Q70" s="40">
        <v>8760.0000000000018</v>
      </c>
      <c r="R70" s="40">
        <v>8760</v>
      </c>
      <c r="S70" s="40">
        <v>8760</v>
      </c>
      <c r="T70" s="40">
        <v>8759.9999999999982</v>
      </c>
      <c r="U70" s="40">
        <v>8760</v>
      </c>
      <c r="V70" s="40">
        <v>8759.9999999999982</v>
      </c>
      <c r="W70" s="40">
        <v>8759.9999999999982</v>
      </c>
      <c r="X70" s="40">
        <v>8759.9999999999982</v>
      </c>
      <c r="Y70" s="40">
        <v>8759.9999999999982</v>
      </c>
      <c r="DA70" s="58" t="s">
        <v>1009</v>
      </c>
    </row>
    <row r="71" spans="1:105" ht="12" customHeight="1" x14ac:dyDescent="0.25">
      <c r="A71" s="28" t="s">
        <v>47</v>
      </c>
      <c r="B71" s="40">
        <v>428.94773334374219</v>
      </c>
      <c r="C71" s="40">
        <v>424.86522006513115</v>
      </c>
      <c r="D71" s="40">
        <v>423.82853820619897</v>
      </c>
      <c r="E71" s="40">
        <v>426.56973160086284</v>
      </c>
      <c r="F71" s="40">
        <v>427.01115020940631</v>
      </c>
      <c r="G71" s="40">
        <v>426.48117813098213</v>
      </c>
      <c r="H71" s="40">
        <v>430.2847223070558</v>
      </c>
      <c r="I71" s="40">
        <v>428.86427168860314</v>
      </c>
      <c r="J71" s="40">
        <v>424.99575137720996</v>
      </c>
      <c r="K71" s="40">
        <v>426.92274080957372</v>
      </c>
      <c r="L71" s="40">
        <v>424.98621195141271</v>
      </c>
      <c r="M71" s="40">
        <v>423.21398399455296</v>
      </c>
      <c r="N71" s="40">
        <v>420.80610858870608</v>
      </c>
      <c r="O71" s="40">
        <v>418.68063073515265</v>
      </c>
      <c r="P71" s="40">
        <v>415.39470131165609</v>
      </c>
      <c r="Q71" s="40">
        <v>413.18621483335033</v>
      </c>
      <c r="R71" s="40">
        <v>415.8489748087718</v>
      </c>
      <c r="S71" s="40">
        <v>412.28322118193375</v>
      </c>
      <c r="T71" s="40">
        <v>408.27861349316646</v>
      </c>
      <c r="U71" s="40">
        <v>404.05051714881517</v>
      </c>
      <c r="V71" s="40">
        <v>407.2136225700192</v>
      </c>
      <c r="W71" s="40">
        <v>409.23489924483931</v>
      </c>
      <c r="X71" s="40">
        <v>408.93142203944404</v>
      </c>
      <c r="Y71" s="40">
        <v>408.77968343674638</v>
      </c>
      <c r="DA71" s="58" t="s">
        <v>1010</v>
      </c>
    </row>
    <row r="72" spans="1:105" ht="12" customHeight="1" x14ac:dyDescent="0.25">
      <c r="A72" s="28" t="s">
        <v>46</v>
      </c>
      <c r="B72" s="40">
        <v>287.11124895599352</v>
      </c>
      <c r="C72" s="40">
        <v>285.35532937256824</v>
      </c>
      <c r="D72" s="40">
        <v>282.55149054566914</v>
      </c>
      <c r="E72" s="40">
        <v>282.26331787166464</v>
      </c>
      <c r="F72" s="40">
        <v>279.04351157739319</v>
      </c>
      <c r="G72" s="40">
        <v>275.69314788125104</v>
      </c>
      <c r="H72" s="40">
        <v>272.05858812765217</v>
      </c>
      <c r="I72" s="40">
        <v>268.50318573628113</v>
      </c>
      <c r="J72" s="40">
        <v>264.24140573982424</v>
      </c>
      <c r="K72" s="40">
        <v>259.20538710869386</v>
      </c>
      <c r="L72" s="40">
        <v>254.29824853696127</v>
      </c>
      <c r="M72" s="40">
        <v>248.6106585592961</v>
      </c>
      <c r="N72" s="40">
        <v>245.64055695796529</v>
      </c>
      <c r="O72" s="40">
        <v>244.82458480253206</v>
      </c>
      <c r="P72" s="40">
        <v>243.92753494588695</v>
      </c>
      <c r="Q72" s="40">
        <v>242.77593391851784</v>
      </c>
      <c r="R72" s="40">
        <v>249.96193204297293</v>
      </c>
      <c r="S72" s="40">
        <v>252.61626827749964</v>
      </c>
      <c r="T72" s="40">
        <v>254.00290567805794</v>
      </c>
      <c r="U72" s="40">
        <v>255.18678001210907</v>
      </c>
      <c r="V72" s="40">
        <v>257.02460011950518</v>
      </c>
      <c r="W72" s="40">
        <v>259.55595686232135</v>
      </c>
      <c r="X72" s="40">
        <v>255.04194934637729</v>
      </c>
      <c r="Y72" s="40">
        <v>252.78494558840526</v>
      </c>
      <c r="DA72" s="58" t="s">
        <v>1011</v>
      </c>
    </row>
    <row r="73" spans="1:105" ht="12" customHeight="1" x14ac:dyDescent="0.25">
      <c r="A73" s="28" t="s">
        <v>45</v>
      </c>
      <c r="B73" s="40">
        <v>463.2254955900886</v>
      </c>
      <c r="C73" s="40">
        <v>465.88565454232088</v>
      </c>
      <c r="D73" s="40">
        <v>467.75769636538229</v>
      </c>
      <c r="E73" s="40">
        <v>470.01580036087205</v>
      </c>
      <c r="F73" s="40">
        <v>472.26303635758615</v>
      </c>
      <c r="G73" s="40">
        <v>474.71225763140586</v>
      </c>
      <c r="H73" s="40">
        <v>476.51749404704384</v>
      </c>
      <c r="I73" s="40">
        <v>478.12677774986525</v>
      </c>
      <c r="J73" s="40">
        <v>478.10082745387371</v>
      </c>
      <c r="K73" s="40">
        <v>475.98087526583146</v>
      </c>
      <c r="L73" s="40">
        <v>478.00022038234243</v>
      </c>
      <c r="M73" s="40">
        <v>474.36205416116809</v>
      </c>
      <c r="N73" s="40">
        <v>472.88274505456161</v>
      </c>
      <c r="O73" s="40">
        <v>475.8972151329599</v>
      </c>
      <c r="P73" s="40">
        <v>475.35988303058355</v>
      </c>
      <c r="Q73" s="40">
        <v>476.28401290141193</v>
      </c>
      <c r="R73" s="40">
        <v>477.54472857000735</v>
      </c>
      <c r="S73" s="40">
        <v>477.48442695943908</v>
      </c>
      <c r="T73" s="40">
        <v>479.78055697023387</v>
      </c>
      <c r="U73" s="40">
        <v>482.23561853894648</v>
      </c>
      <c r="V73" s="40">
        <v>506.22970597970988</v>
      </c>
      <c r="W73" s="40">
        <v>538.48196506077318</v>
      </c>
      <c r="X73" s="40">
        <v>511.3177578483897</v>
      </c>
      <c r="Y73" s="40">
        <v>497.73565424219794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1489.8402929329552</v>
      </c>
      <c r="C75" s="40">
        <v>1500.4908180877096</v>
      </c>
      <c r="D75" s="40">
        <v>1507.7382462900573</v>
      </c>
      <c r="E75" s="40">
        <v>1512.5241810546918</v>
      </c>
      <c r="F75" s="40">
        <v>1516.0246806733587</v>
      </c>
      <c r="G75" s="40">
        <v>1517.3385990425277</v>
      </c>
      <c r="H75" s="40">
        <v>1515.7956878576886</v>
      </c>
      <c r="I75" s="40">
        <v>1514.1116749384307</v>
      </c>
      <c r="J75" s="40">
        <v>1507.5120473654081</v>
      </c>
      <c r="K75" s="40">
        <v>1497.3130627917678</v>
      </c>
      <c r="L75" s="40">
        <v>1490.8775755413756</v>
      </c>
      <c r="M75" s="40">
        <v>1493.9254580962343</v>
      </c>
      <c r="N75" s="40">
        <v>1492.2149312389561</v>
      </c>
      <c r="O75" s="40">
        <v>1493.9037173361703</v>
      </c>
      <c r="P75" s="40">
        <v>1493.3522024566539</v>
      </c>
      <c r="Q75" s="40">
        <v>1495.6612171227262</v>
      </c>
      <c r="R75" s="40">
        <v>1520.1748848889022</v>
      </c>
      <c r="S75" s="40">
        <v>1516.9055607876128</v>
      </c>
      <c r="T75" s="40">
        <v>1509.9676570588788</v>
      </c>
      <c r="U75" s="40">
        <v>1505.3045411894623</v>
      </c>
      <c r="V75" s="40">
        <v>1577.9559901863215</v>
      </c>
      <c r="W75" s="40">
        <v>1667.6417742427143</v>
      </c>
      <c r="X75" s="40">
        <v>1588.1917493349385</v>
      </c>
      <c r="Y75" s="40">
        <v>1548.4667368810506</v>
      </c>
      <c r="DA75" s="58" t="s">
        <v>1013</v>
      </c>
    </row>
    <row r="76" spans="1:105" ht="12" customHeight="1" x14ac:dyDescent="0.25">
      <c r="A76" s="28" t="s">
        <v>27</v>
      </c>
      <c r="B76" s="40">
        <v>664.63595120660875</v>
      </c>
      <c r="C76" s="40">
        <v>678.08097462874366</v>
      </c>
      <c r="D76" s="40">
        <v>690.42762693406019</v>
      </c>
      <c r="E76" s="40">
        <v>702.11423810149961</v>
      </c>
      <c r="F76" s="40">
        <v>713.5519906888419</v>
      </c>
      <c r="G76" s="40">
        <v>724.28867545126036</v>
      </c>
      <c r="H76" s="40">
        <v>741.71354438907929</v>
      </c>
      <c r="I76" s="40">
        <v>755.66811080961054</v>
      </c>
      <c r="J76" s="40">
        <v>767.33689332099482</v>
      </c>
      <c r="K76" s="40">
        <v>777.49588675355926</v>
      </c>
      <c r="L76" s="40">
        <v>766.05011434222308</v>
      </c>
      <c r="M76" s="40">
        <v>771.20119985380802</v>
      </c>
      <c r="N76" s="40">
        <v>773.87464810445454</v>
      </c>
      <c r="O76" s="40">
        <v>778.74513534215714</v>
      </c>
      <c r="P76" s="40">
        <v>782.42451087036045</v>
      </c>
      <c r="Q76" s="40">
        <v>788.01057533237167</v>
      </c>
      <c r="R76" s="40">
        <v>803.02142937426811</v>
      </c>
      <c r="S76" s="40">
        <v>803.23594140526632</v>
      </c>
      <c r="T76" s="40">
        <v>800.32463243110374</v>
      </c>
      <c r="U76" s="40">
        <v>798.20739561513449</v>
      </c>
      <c r="V76" s="40">
        <v>836.11469914876739</v>
      </c>
      <c r="W76" s="40">
        <v>874.91824996689832</v>
      </c>
      <c r="X76" s="40">
        <v>839.52931192449807</v>
      </c>
      <c r="Y76" s="40">
        <v>821.83484290329795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541.77268812397801</v>
      </c>
      <c r="C78" s="41">
        <v>540.82038872079841</v>
      </c>
      <c r="D78" s="41">
        <v>539.65145579344517</v>
      </c>
      <c r="E78" s="41">
        <v>538.52028152539094</v>
      </c>
      <c r="F78" s="41">
        <v>537.98731576354089</v>
      </c>
      <c r="G78" s="41">
        <v>537.44640570154002</v>
      </c>
      <c r="H78" s="41">
        <v>536.26918628305862</v>
      </c>
      <c r="I78" s="41">
        <v>536.03441365298409</v>
      </c>
      <c r="J78" s="41">
        <v>534.44954525784772</v>
      </c>
      <c r="K78" s="41">
        <v>532.11212068718282</v>
      </c>
      <c r="L78" s="41">
        <v>531.66175643225688</v>
      </c>
      <c r="M78" s="41">
        <v>531.31263443130422</v>
      </c>
      <c r="N78" s="41">
        <v>529.1752787587335</v>
      </c>
      <c r="O78" s="41">
        <v>528.92019609755823</v>
      </c>
      <c r="P78" s="41">
        <v>527.73892751517656</v>
      </c>
      <c r="Q78" s="41">
        <v>528.13555182610901</v>
      </c>
      <c r="R78" s="41">
        <v>531.44117325047159</v>
      </c>
      <c r="S78" s="41">
        <v>529.95516272099201</v>
      </c>
      <c r="T78" s="41">
        <v>528.77573912119749</v>
      </c>
      <c r="U78" s="41">
        <v>528.90830379834563</v>
      </c>
      <c r="V78" s="41">
        <v>557.04692156267595</v>
      </c>
      <c r="W78" s="41">
        <v>586.55387237287005</v>
      </c>
      <c r="X78" s="41">
        <v>559.05156610719814</v>
      </c>
      <c r="Y78" s="41">
        <v>545.30041297436219</v>
      </c>
      <c r="DA78" s="59" t="s">
        <v>1015</v>
      </c>
    </row>
    <row r="79" spans="1:105" ht="12" customHeight="1" x14ac:dyDescent="0.25">
      <c r="A79" s="32" t="s">
        <v>25</v>
      </c>
      <c r="B79" s="42">
        <v>33.897029722713718</v>
      </c>
      <c r="C79" s="42">
        <v>34.174176948228556</v>
      </c>
      <c r="D79" s="42">
        <v>34.371801387507816</v>
      </c>
      <c r="E79" s="42">
        <v>34.514684042650146</v>
      </c>
      <c r="F79" s="42">
        <v>34.645982284048358</v>
      </c>
      <c r="G79" s="42">
        <v>34.732634229254082</v>
      </c>
      <c r="H79" s="42">
        <v>34.738510430664149</v>
      </c>
      <c r="I79" s="42">
        <v>34.769678678005171</v>
      </c>
      <c r="J79" s="42">
        <v>34.680799403132525</v>
      </c>
      <c r="K79" s="42">
        <v>34.513459114888931</v>
      </c>
      <c r="L79" s="42">
        <v>34.441377699892669</v>
      </c>
      <c r="M79" s="42">
        <v>34.45010425172466</v>
      </c>
      <c r="N79" s="42">
        <v>34.32350804345127</v>
      </c>
      <c r="O79" s="42">
        <v>34.301108088533155</v>
      </c>
      <c r="P79" s="42">
        <v>34.202080450006271</v>
      </c>
      <c r="Q79" s="42">
        <v>34.189841043309301</v>
      </c>
      <c r="R79" s="42">
        <v>34.985499615946267</v>
      </c>
      <c r="S79" s="42">
        <v>34.938989919412847</v>
      </c>
      <c r="T79" s="42">
        <v>34.98199927089945</v>
      </c>
      <c r="U79" s="42">
        <v>35.119395041637333</v>
      </c>
      <c r="V79" s="42">
        <v>37.12892636140073</v>
      </c>
      <c r="W79" s="42">
        <v>39.419571576889822</v>
      </c>
      <c r="X79" s="42">
        <v>37.394119165811141</v>
      </c>
      <c r="Y79" s="42">
        <v>36.381392960271803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48.291023405864941</v>
      </c>
      <c r="C83" s="29">
        <v>47.585790783623494</v>
      </c>
      <c r="D83" s="29">
        <v>46.725106452178217</v>
      </c>
      <c r="E83" s="29">
        <v>45.841571143010022</v>
      </c>
      <c r="F83" s="29">
        <v>44.908770610562314</v>
      </c>
      <c r="G83" s="29">
        <v>43.952671164176735</v>
      </c>
      <c r="H83" s="29">
        <v>42.824176897900891</v>
      </c>
      <c r="I83" s="29">
        <v>41.81895414681096</v>
      </c>
      <c r="J83" s="29">
        <v>40.705430210952755</v>
      </c>
      <c r="K83" s="29">
        <v>39.529726909880317</v>
      </c>
      <c r="L83" s="29">
        <v>38.464603213592298</v>
      </c>
      <c r="M83" s="29">
        <v>37.182635290598938</v>
      </c>
      <c r="N83" s="29">
        <v>35.579047663072366</v>
      </c>
      <c r="O83" s="29">
        <v>34.260846901079546</v>
      </c>
      <c r="P83" s="29">
        <v>32.781282689469592</v>
      </c>
      <c r="Q83" s="29">
        <v>31.446575039928092</v>
      </c>
      <c r="R83" s="29">
        <v>30.048289517455654</v>
      </c>
      <c r="S83" s="29">
        <v>28.792935590388783</v>
      </c>
      <c r="T83" s="29">
        <v>27.587845201322207</v>
      </c>
      <c r="U83" s="29">
        <v>26.700141545399333</v>
      </c>
      <c r="V83" s="29">
        <v>25.732648167747495</v>
      </c>
      <c r="W83" s="29">
        <v>24.973441698371619</v>
      </c>
      <c r="X83" s="29">
        <v>24.207846216445777</v>
      </c>
      <c r="Y83" s="29">
        <v>23.46327237748558</v>
      </c>
      <c r="DA83" s="58" t="s">
        <v>1017</v>
      </c>
    </row>
    <row r="84" spans="1:105" ht="12" customHeight="1" x14ac:dyDescent="0.25">
      <c r="A84" s="28" t="s">
        <v>47</v>
      </c>
      <c r="B84" s="29">
        <v>656.71177703189835</v>
      </c>
      <c r="C84" s="29">
        <v>650.32481719251587</v>
      </c>
      <c r="D84" s="29">
        <v>641.43903571413068</v>
      </c>
      <c r="E84" s="29">
        <v>631.50666375205014</v>
      </c>
      <c r="F84" s="29">
        <v>620.13678262329438</v>
      </c>
      <c r="G84" s="29">
        <v>608.03831877118284</v>
      </c>
      <c r="H84" s="29">
        <v>592.77202647696629</v>
      </c>
      <c r="I84" s="29">
        <v>579.01978452327444</v>
      </c>
      <c r="J84" s="29">
        <v>563.42086234139845</v>
      </c>
      <c r="K84" s="29">
        <v>546.27786249224482</v>
      </c>
      <c r="L84" s="29">
        <v>529.50926563234987</v>
      </c>
      <c r="M84" s="29">
        <v>509.50858589026581</v>
      </c>
      <c r="N84" s="29">
        <v>485.38377796826427</v>
      </c>
      <c r="O84" s="29">
        <v>465.5417894991175</v>
      </c>
      <c r="P84" s="29">
        <v>442.52076253656338</v>
      </c>
      <c r="Q84" s="29">
        <v>422.17276277448997</v>
      </c>
      <c r="R84" s="29">
        <v>405.07682225204627</v>
      </c>
      <c r="S84" s="29">
        <v>391.11160820910357</v>
      </c>
      <c r="T84" s="29">
        <v>378.52860777199294</v>
      </c>
      <c r="U84" s="29">
        <v>366.91673977863178</v>
      </c>
      <c r="V84" s="29">
        <v>354.2732830791843</v>
      </c>
      <c r="W84" s="29">
        <v>342.32476390103045</v>
      </c>
      <c r="X84" s="29">
        <v>333.18955092888996</v>
      </c>
      <c r="Y84" s="29">
        <v>324.25667337505524</v>
      </c>
      <c r="DA84" s="58" t="s">
        <v>1018</v>
      </c>
    </row>
    <row r="85" spans="1:105" ht="12" customHeight="1" x14ac:dyDescent="0.25">
      <c r="A85" s="28" t="s">
        <v>46</v>
      </c>
      <c r="B85" s="29">
        <v>1554.7647387516547</v>
      </c>
      <c r="C85" s="29">
        <v>1548.4493967366643</v>
      </c>
      <c r="D85" s="29">
        <v>1540.1928053148993</v>
      </c>
      <c r="E85" s="29">
        <v>1531.5604735392244</v>
      </c>
      <c r="F85" s="29">
        <v>1522.404818138225</v>
      </c>
      <c r="G85" s="29">
        <v>1512.6487558759543</v>
      </c>
      <c r="H85" s="29">
        <v>1501.1618750923424</v>
      </c>
      <c r="I85" s="29">
        <v>1490.7453933875126</v>
      </c>
      <c r="J85" s="29">
        <v>1479.6005411177487</v>
      </c>
      <c r="K85" s="29">
        <v>1468.1103081212843</v>
      </c>
      <c r="L85" s="29">
        <v>1456.1910784951474</v>
      </c>
      <c r="M85" s="29">
        <v>1437.8071251505899</v>
      </c>
      <c r="N85" s="29">
        <v>1404.9658796498859</v>
      </c>
      <c r="O85" s="29">
        <v>1375.1236912069612</v>
      </c>
      <c r="P85" s="29">
        <v>1326.1968983220413</v>
      </c>
      <c r="Q85" s="29">
        <v>1264.3474447304238</v>
      </c>
      <c r="R85" s="29">
        <v>1200.9096859545357</v>
      </c>
      <c r="S85" s="29">
        <v>1139.8517910602345</v>
      </c>
      <c r="T85" s="29">
        <v>1073.0491171418134</v>
      </c>
      <c r="U85" s="29">
        <v>1018.2840581595946</v>
      </c>
      <c r="V85" s="29">
        <v>957.75629220355631</v>
      </c>
      <c r="W85" s="29">
        <v>905.26734178367053</v>
      </c>
      <c r="X85" s="29">
        <v>857.44985017971067</v>
      </c>
      <c r="Y85" s="29">
        <v>813.20776184237536</v>
      </c>
      <c r="DA85" s="58" t="s">
        <v>1019</v>
      </c>
    </row>
    <row r="86" spans="1:105" ht="12" customHeight="1" x14ac:dyDescent="0.25">
      <c r="A86" s="28" t="s">
        <v>45</v>
      </c>
      <c r="B86" s="29">
        <v>578.12298318248293</v>
      </c>
      <c r="C86" s="29">
        <v>574.7331222569743</v>
      </c>
      <c r="D86" s="29">
        <v>570.34668559210945</v>
      </c>
      <c r="E86" s="29">
        <v>566.01796809886923</v>
      </c>
      <c r="F86" s="29">
        <v>561.03172085885365</v>
      </c>
      <c r="G86" s="29">
        <v>555.46556221524816</v>
      </c>
      <c r="H86" s="29">
        <v>547.10972388258483</v>
      </c>
      <c r="I86" s="29">
        <v>540.06895850820752</v>
      </c>
      <c r="J86" s="29">
        <v>531.60260326499247</v>
      </c>
      <c r="K86" s="29">
        <v>522.67636692820133</v>
      </c>
      <c r="L86" s="29">
        <v>514.00952806372356</v>
      </c>
      <c r="M86" s="29">
        <v>502.99081998168327</v>
      </c>
      <c r="N86" s="29">
        <v>489.60211348510285</v>
      </c>
      <c r="O86" s="29">
        <v>477.29901981816312</v>
      </c>
      <c r="P86" s="29">
        <v>462.71423306871748</v>
      </c>
      <c r="Q86" s="29">
        <v>450.05666613007867</v>
      </c>
      <c r="R86" s="29">
        <v>438.63444901323606</v>
      </c>
      <c r="S86" s="29">
        <v>428.92607317522533</v>
      </c>
      <c r="T86" s="29">
        <v>420.2702719744143</v>
      </c>
      <c r="U86" s="29">
        <v>412.44660426708128</v>
      </c>
      <c r="V86" s="29">
        <v>403.56939615548549</v>
      </c>
      <c r="W86" s="29">
        <v>394.53294584474696</v>
      </c>
      <c r="X86" s="29">
        <v>387.67214462581273</v>
      </c>
      <c r="Y86" s="29">
        <v>380.03372200924338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356.3317493167508</v>
      </c>
      <c r="C88" s="29">
        <v>349.48216661677503</v>
      </c>
      <c r="D88" s="29">
        <v>342.77244889261306</v>
      </c>
      <c r="E88" s="29">
        <v>336.10082782854562</v>
      </c>
      <c r="F88" s="29">
        <v>330.27521178712021</v>
      </c>
      <c r="G88" s="29">
        <v>323.77131738398907</v>
      </c>
      <c r="H88" s="29">
        <v>316.07159949202963</v>
      </c>
      <c r="I88" s="29">
        <v>307.54920545970742</v>
      </c>
      <c r="J88" s="29">
        <v>297.60222666622934</v>
      </c>
      <c r="K88" s="29">
        <v>282.81721317148839</v>
      </c>
      <c r="L88" s="29">
        <v>268.65462894186896</v>
      </c>
      <c r="M88" s="29">
        <v>253.79794396689971</v>
      </c>
      <c r="N88" s="29">
        <v>238.38537173527612</v>
      </c>
      <c r="O88" s="29">
        <v>223.60470424401879</v>
      </c>
      <c r="P88" s="29">
        <v>203.08568113813322</v>
      </c>
      <c r="Q88" s="29">
        <v>178.90350666547945</v>
      </c>
      <c r="R88" s="29">
        <v>166.53408186732804</v>
      </c>
      <c r="S88" s="29">
        <v>149.65385025586556</v>
      </c>
      <c r="T88" s="29">
        <v>135.81817529847814</v>
      </c>
      <c r="U88" s="29">
        <v>123.98123194538928</v>
      </c>
      <c r="V88" s="29">
        <v>113.40019378947999</v>
      </c>
      <c r="W88" s="29">
        <v>105.3982420334564</v>
      </c>
      <c r="X88" s="29">
        <v>97.610364812169081</v>
      </c>
      <c r="Y88" s="29">
        <v>92.923252499207038</v>
      </c>
      <c r="DA88" s="58" t="s">
        <v>1021</v>
      </c>
    </row>
    <row r="89" spans="1:105" ht="12" customHeight="1" x14ac:dyDescent="0.25">
      <c r="A89" s="28" t="s">
        <v>27</v>
      </c>
      <c r="B89" s="29">
        <v>360.29709694695725</v>
      </c>
      <c r="C89" s="29">
        <v>353.21525791274121</v>
      </c>
      <c r="D89" s="29">
        <v>343.39835015398216</v>
      </c>
      <c r="E89" s="29">
        <v>331.26561180081029</v>
      </c>
      <c r="F89" s="29">
        <v>316.46857126180396</v>
      </c>
      <c r="G89" s="29">
        <v>301.66878767940381</v>
      </c>
      <c r="H89" s="29">
        <v>289.35429526236749</v>
      </c>
      <c r="I89" s="29">
        <v>277.93177416261386</v>
      </c>
      <c r="J89" s="29">
        <v>265.09395197667345</v>
      </c>
      <c r="K89" s="29">
        <v>247.36005644788284</v>
      </c>
      <c r="L89" s="29">
        <v>231.0926452826568</v>
      </c>
      <c r="M89" s="29">
        <v>214.23984309167548</v>
      </c>
      <c r="N89" s="29">
        <v>200.27138813346005</v>
      </c>
      <c r="O89" s="29">
        <v>185.9001768015284</v>
      </c>
      <c r="P89" s="29">
        <v>169.99717752122882</v>
      </c>
      <c r="Q89" s="29">
        <v>158.65106254306278</v>
      </c>
      <c r="R89" s="29">
        <v>150.83590937358139</v>
      </c>
      <c r="S89" s="29">
        <v>144.88476933725423</v>
      </c>
      <c r="T89" s="29">
        <v>140.67455128252595</v>
      </c>
      <c r="U89" s="29">
        <v>136.35089688101453</v>
      </c>
      <c r="V89" s="29">
        <v>133.27357584280392</v>
      </c>
      <c r="W89" s="29">
        <v>130.83102133309535</v>
      </c>
      <c r="X89" s="29">
        <v>128.07531707510051</v>
      </c>
      <c r="Y89" s="29">
        <v>125.52917466675899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62.473704348379954</v>
      </c>
      <c r="C91" s="31">
        <v>61.907346540068964</v>
      </c>
      <c r="D91" s="31">
        <v>60.952605892482978</v>
      </c>
      <c r="E91" s="31">
        <v>59.717965420854483</v>
      </c>
      <c r="F91" s="31">
        <v>58.237957370930957</v>
      </c>
      <c r="G91" s="31">
        <v>56.803336110289827</v>
      </c>
      <c r="H91" s="31">
        <v>55.340077929461195</v>
      </c>
      <c r="I91" s="31">
        <v>53.953050040874707</v>
      </c>
      <c r="J91" s="31">
        <v>52.489548412202403</v>
      </c>
      <c r="K91" s="31">
        <v>50.694536751855694</v>
      </c>
      <c r="L91" s="31">
        <v>48.382761037554808</v>
      </c>
      <c r="M91" s="31">
        <v>45.533413253887957</v>
      </c>
      <c r="N91" s="31">
        <v>42.5288844740885</v>
      </c>
      <c r="O91" s="31">
        <v>40.344953920502988</v>
      </c>
      <c r="P91" s="31">
        <v>37.677737266680595</v>
      </c>
      <c r="Q91" s="31">
        <v>35.099327862884998</v>
      </c>
      <c r="R91" s="31">
        <v>32.531364593467423</v>
      </c>
      <c r="S91" s="31">
        <v>30.162242144666806</v>
      </c>
      <c r="T91" s="31">
        <v>27.549306714807908</v>
      </c>
      <c r="U91" s="31">
        <v>25.255188111912794</v>
      </c>
      <c r="V91" s="31">
        <v>23.183866883271023</v>
      </c>
      <c r="W91" s="31">
        <v>21.707508278792147</v>
      </c>
      <c r="X91" s="31">
        <v>20.393145552795545</v>
      </c>
      <c r="Y91" s="31">
        <v>19.076842270575327</v>
      </c>
      <c r="DA91" s="59" t="s">
        <v>1023</v>
      </c>
    </row>
    <row r="92" spans="1:105" ht="12" customHeight="1" x14ac:dyDescent="0.25">
      <c r="A92" s="32" t="s">
        <v>25</v>
      </c>
      <c r="B92" s="33">
        <v>8437.4602071493664</v>
      </c>
      <c r="C92" s="33">
        <v>8307.0523415356602</v>
      </c>
      <c r="D92" s="33">
        <v>8192.6291412962892</v>
      </c>
      <c r="E92" s="33">
        <v>8070.4878074783337</v>
      </c>
      <c r="F92" s="33">
        <v>7951.7641116392924</v>
      </c>
      <c r="G92" s="33">
        <v>7834.0522965737018</v>
      </c>
      <c r="H92" s="33">
        <v>7712.1679264344175</v>
      </c>
      <c r="I92" s="33">
        <v>7612.553839826991</v>
      </c>
      <c r="J92" s="33">
        <v>7500.9965241427208</v>
      </c>
      <c r="K92" s="33">
        <v>7426.2311767646661</v>
      </c>
      <c r="L92" s="33">
        <v>7362.2255681607285</v>
      </c>
      <c r="M92" s="33">
        <v>7285.4785283997771</v>
      </c>
      <c r="N92" s="33">
        <v>7180.1708680407874</v>
      </c>
      <c r="O92" s="33">
        <v>7085.2290883243486</v>
      </c>
      <c r="P92" s="33">
        <v>6944.1748835805492</v>
      </c>
      <c r="Q92" s="33">
        <v>6853.3931020012096</v>
      </c>
      <c r="R92" s="33">
        <v>6749.5080868345631</v>
      </c>
      <c r="S92" s="33">
        <v>6638.6770181807124</v>
      </c>
      <c r="T92" s="33">
        <v>6543.7808466276729</v>
      </c>
      <c r="U92" s="33">
        <v>6418.9683075026869</v>
      </c>
      <c r="V92" s="33">
        <v>6273.887630022884</v>
      </c>
      <c r="W92" s="33">
        <v>6153.5615298853518</v>
      </c>
      <c r="X92" s="33">
        <v>5992.689374203339</v>
      </c>
      <c r="Y92" s="33">
        <v>5868.2252968856565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37.839380600405534</v>
      </c>
      <c r="D96" s="29">
        <v>36.1320192683025</v>
      </c>
      <c r="E96" s="29">
        <v>35.198009204401878</v>
      </c>
      <c r="F96" s="29">
        <v>34.243567260840777</v>
      </c>
      <c r="G96" s="29">
        <v>33.289112988508791</v>
      </c>
      <c r="H96" s="29">
        <v>32.385920614210121</v>
      </c>
      <c r="I96" s="29">
        <v>31.234479995534947</v>
      </c>
      <c r="J96" s="29">
        <v>30.250803763032248</v>
      </c>
      <c r="K96" s="29">
        <v>29.02696732501423</v>
      </c>
      <c r="L96" s="29">
        <v>28.016024752408526</v>
      </c>
      <c r="M96" s="29">
        <v>27.505180897489687</v>
      </c>
      <c r="N96" s="29">
        <v>26.564305410669178</v>
      </c>
      <c r="O96" s="29">
        <v>25.330466776940085</v>
      </c>
      <c r="P96" s="29">
        <v>23.913744627186315</v>
      </c>
      <c r="Q96" s="29">
        <v>22.50709746658594</v>
      </c>
      <c r="R96" s="29">
        <v>21.889981737946147</v>
      </c>
      <c r="S96" s="29">
        <v>21.448217379572636</v>
      </c>
      <c r="T96" s="29">
        <v>20.779123049014871</v>
      </c>
      <c r="U96" s="29">
        <v>19.801203381473595</v>
      </c>
      <c r="V96" s="29">
        <v>19.218204060742178</v>
      </c>
      <c r="W96" s="29">
        <v>18.526348714555457</v>
      </c>
      <c r="X96" s="29">
        <v>17.83449336836874</v>
      </c>
      <c r="Y96" s="29">
        <v>17.14263802218202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572.36266135635276</v>
      </c>
      <c r="D97" s="29">
        <v>537.65624262220115</v>
      </c>
      <c r="E97" s="29">
        <v>519.33426305044429</v>
      </c>
      <c r="F97" s="29">
        <v>501.22013269301891</v>
      </c>
      <c r="G97" s="29">
        <v>491.67899519196567</v>
      </c>
      <c r="H97" s="29">
        <v>473.85171360098764</v>
      </c>
      <c r="I97" s="29">
        <v>457.16709048124517</v>
      </c>
      <c r="J97" s="29">
        <v>438.76107888283821</v>
      </c>
      <c r="K97" s="29">
        <v>418.34146288989905</v>
      </c>
      <c r="L97" s="29">
        <v>392.79712936462175</v>
      </c>
      <c r="M97" s="29">
        <v>369.10535421848499</v>
      </c>
      <c r="N97" s="29">
        <v>355.24919364094126</v>
      </c>
      <c r="O97" s="29">
        <v>344.0032524148715</v>
      </c>
      <c r="P97" s="29">
        <v>333.50179831395235</v>
      </c>
      <c r="Q97" s="29">
        <v>327.41361529963882</v>
      </c>
      <c r="R97" s="29">
        <v>323.33027018450247</v>
      </c>
      <c r="S97" s="29">
        <v>317.94014709878184</v>
      </c>
      <c r="T97" s="29">
        <v>310.26299663750166</v>
      </c>
      <c r="U97" s="29">
        <v>297.88911574202876</v>
      </c>
      <c r="V97" s="29">
        <v>288.44676029799251</v>
      </c>
      <c r="W97" s="29">
        <v>285.56229269501256</v>
      </c>
      <c r="X97" s="29">
        <v>282.67782509203266</v>
      </c>
      <c r="Y97" s="29">
        <v>279.79335748905271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1487.3424925443321</v>
      </c>
      <c r="D98" s="29">
        <v>1465.8568403825093</v>
      </c>
      <c r="E98" s="29">
        <v>1465.0171552576815</v>
      </c>
      <c r="F98" s="29">
        <v>1453.7842708881021</v>
      </c>
      <c r="G98" s="29">
        <v>1449.9912228198621</v>
      </c>
      <c r="H98" s="29">
        <v>1441.2161878466673</v>
      </c>
      <c r="I98" s="29">
        <v>1432.9962757645137</v>
      </c>
      <c r="J98" s="29">
        <v>1424.9442811816443</v>
      </c>
      <c r="K98" s="29">
        <v>1416.627550883404</v>
      </c>
      <c r="L98" s="29">
        <v>1402.3845034330513</v>
      </c>
      <c r="M98" s="29">
        <v>1333.2685118687548</v>
      </c>
      <c r="N98" s="29">
        <v>1247.0656480742828</v>
      </c>
      <c r="O98" s="29">
        <v>1118.7210397168951</v>
      </c>
      <c r="P98" s="29">
        <v>972.43258631496849</v>
      </c>
      <c r="Q98" s="29">
        <v>817.92468335793683</v>
      </c>
      <c r="R98" s="29">
        <v>772.41020858074978</v>
      </c>
      <c r="S98" s="29">
        <v>750.63088964909934</v>
      </c>
      <c r="T98" s="29">
        <v>733.00050399535462</v>
      </c>
      <c r="U98" s="29">
        <v>705.55400514010171</v>
      </c>
      <c r="V98" s="29">
        <v>690.1789914112976</v>
      </c>
      <c r="W98" s="29">
        <v>683.27720149718459</v>
      </c>
      <c r="X98" s="29">
        <v>676.37541158307158</v>
      </c>
      <c r="Y98" s="29">
        <v>669.47362166895869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538.68006611259182</v>
      </c>
      <c r="D99" s="29">
        <v>523.46667358937157</v>
      </c>
      <c r="E99" s="29">
        <v>515.79799588198512</v>
      </c>
      <c r="F99" s="29">
        <v>505.56248484976112</v>
      </c>
      <c r="G99" s="29">
        <v>497.11525167051997</v>
      </c>
      <c r="H99" s="29">
        <v>483.20790047012918</v>
      </c>
      <c r="I99" s="29">
        <v>474.82391107118548</v>
      </c>
      <c r="J99" s="29">
        <v>466.51959961197434</v>
      </c>
      <c r="K99" s="29">
        <v>457.99600538435988</v>
      </c>
      <c r="L99" s="29">
        <v>440.28497875147991</v>
      </c>
      <c r="M99" s="29">
        <v>420.67136419082988</v>
      </c>
      <c r="N99" s="29">
        <v>408.56942928447319</v>
      </c>
      <c r="O99" s="29">
        <v>392.21647873335121</v>
      </c>
      <c r="P99" s="29">
        <v>387.00464136471459</v>
      </c>
      <c r="Q99" s="29">
        <v>384.36013577126357</v>
      </c>
      <c r="R99" s="29">
        <v>380.53891939733597</v>
      </c>
      <c r="S99" s="29">
        <v>375.15847210763809</v>
      </c>
      <c r="T99" s="29">
        <v>366.1634886247802</v>
      </c>
      <c r="U99" s="29">
        <v>359.05749263463099</v>
      </c>
      <c r="V99" s="29">
        <v>348.08427119683847</v>
      </c>
      <c r="W99" s="29">
        <v>345.99576556965746</v>
      </c>
      <c r="X99" s="29">
        <v>343.9072599424764</v>
      </c>
      <c r="Y99" s="29">
        <v>341.81875431529539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326.21890442820484</v>
      </c>
      <c r="D101" s="29">
        <v>318.54636125907905</v>
      </c>
      <c r="E101" s="29">
        <v>310.89680095499648</v>
      </c>
      <c r="F101" s="29">
        <v>306.27474816889492</v>
      </c>
      <c r="G101" s="29">
        <v>301.39552945346014</v>
      </c>
      <c r="H101" s="29">
        <v>294.80657961278069</v>
      </c>
      <c r="I101" s="29">
        <v>280.8929066865652</v>
      </c>
      <c r="J101" s="29">
        <v>264.63603160663564</v>
      </c>
      <c r="K101" s="29">
        <v>242.37036229854814</v>
      </c>
      <c r="L101" s="29">
        <v>225.68045370970526</v>
      </c>
      <c r="M101" s="29">
        <v>207.28492521351927</v>
      </c>
      <c r="N101" s="29">
        <v>191.06266596752633</v>
      </c>
      <c r="O101" s="29">
        <v>175.36427020038036</v>
      </c>
      <c r="P101" s="29">
        <v>150.6400605598927</v>
      </c>
      <c r="Q101" s="29">
        <v>116.2967760334958</v>
      </c>
      <c r="R101" s="29">
        <v>104.25889241857737</v>
      </c>
      <c r="S101" s="29">
        <v>101.78137450119793</v>
      </c>
      <c r="T101" s="29">
        <v>98.349874200379503</v>
      </c>
      <c r="U101" s="29">
        <v>93.721046255636608</v>
      </c>
      <c r="V101" s="29">
        <v>91.556622452691286</v>
      </c>
      <c r="W101" s="29">
        <v>89.725490003637461</v>
      </c>
      <c r="X101" s="29">
        <v>87.894357554583635</v>
      </c>
      <c r="Y101" s="29">
        <v>86.06322510552981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330.44127948340429</v>
      </c>
      <c r="D102" s="29">
        <v>316.52979510317044</v>
      </c>
      <c r="E102" s="29">
        <v>305.17052567540952</v>
      </c>
      <c r="F102" s="29">
        <v>294.64071267230798</v>
      </c>
      <c r="G102" s="29">
        <v>282.10470419182218</v>
      </c>
      <c r="H102" s="29">
        <v>268.73367591483094</v>
      </c>
      <c r="I102" s="29">
        <v>252.64118207862566</v>
      </c>
      <c r="J102" s="29">
        <v>237.66662908350909</v>
      </c>
      <c r="K102" s="29">
        <v>219.72409454755851</v>
      </c>
      <c r="L102" s="29">
        <v>201.802955386072</v>
      </c>
      <c r="M102" s="29">
        <v>187.2232469719292</v>
      </c>
      <c r="N102" s="29">
        <v>174.94042100281072</v>
      </c>
      <c r="O102" s="29">
        <v>159.9894478956324</v>
      </c>
      <c r="P102" s="29">
        <v>150.0738118529078</v>
      </c>
      <c r="Q102" s="29">
        <v>140.46087608001625</v>
      </c>
      <c r="R102" s="29">
        <v>139.90069433499903</v>
      </c>
      <c r="S102" s="29">
        <v>138.76533865182583</v>
      </c>
      <c r="T102" s="29">
        <v>135.65173614002086</v>
      </c>
      <c r="U102" s="29">
        <v>130.75996637012145</v>
      </c>
      <c r="V102" s="29">
        <v>126.03470733666391</v>
      </c>
      <c r="W102" s="29">
        <v>124.77436026329727</v>
      </c>
      <c r="X102" s="29">
        <v>123.51401318993064</v>
      </c>
      <c r="Y102" s="29">
        <v>122.25366611656399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60.316477005071761</v>
      </c>
      <c r="D104" s="31">
        <v>58.705860993097254</v>
      </c>
      <c r="E104" s="31">
        <v>57.410225305025818</v>
      </c>
      <c r="F104" s="31">
        <v>55.761780202334087</v>
      </c>
      <c r="G104" s="31">
        <v>54.634787831674707</v>
      </c>
      <c r="H104" s="31">
        <v>52.934874941339814</v>
      </c>
      <c r="I104" s="31">
        <v>51.764668543968334</v>
      </c>
      <c r="J104" s="31">
        <v>50.024847421584425</v>
      </c>
      <c r="K104" s="31">
        <v>47.320705563089412</v>
      </c>
      <c r="L104" s="31">
        <v>43.612634434829559</v>
      </c>
      <c r="M104" s="31">
        <v>39.939328236523707</v>
      </c>
      <c r="N104" s="31">
        <v>37.040410259491111</v>
      </c>
      <c r="O104" s="31">
        <v>34.280215826882696</v>
      </c>
      <c r="P104" s="31">
        <v>30.123412856731981</v>
      </c>
      <c r="Q104" s="31">
        <v>29.293756719431666</v>
      </c>
      <c r="R104" s="31">
        <v>24.965666559920759</v>
      </c>
      <c r="S104" s="31">
        <v>19.883667587136149</v>
      </c>
      <c r="T104" s="31">
        <v>15.597974039150211</v>
      </c>
      <c r="U104" s="31">
        <v>12.486871209582885</v>
      </c>
      <c r="V104" s="31">
        <v>11.164946558287692</v>
      </c>
      <c r="W104" s="31">
        <v>10.49504976479043</v>
      </c>
      <c r="X104" s="31">
        <v>9.8251529712931678</v>
      </c>
      <c r="Y104" s="31">
        <v>9.1552561777959056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7695.9763530131968</v>
      </c>
      <c r="D105" s="33">
        <v>7640.1053473271531</v>
      </c>
      <c r="E105" s="33">
        <v>7554.7775724055764</v>
      </c>
      <c r="F105" s="33">
        <v>7512.4937250024959</v>
      </c>
      <c r="G105" s="33">
        <v>7503.1020086824001</v>
      </c>
      <c r="H105" s="33">
        <v>7479.8260011388293</v>
      </c>
      <c r="I105" s="33">
        <v>7426.0608373320556</v>
      </c>
      <c r="J105" s="33">
        <v>7308.7160856497831</v>
      </c>
      <c r="K105" s="33">
        <v>7189.479640614265</v>
      </c>
      <c r="L105" s="33">
        <v>7077.6902319316805</v>
      </c>
      <c r="M105" s="33">
        <v>6937.4733708406693</v>
      </c>
      <c r="N105" s="33">
        <v>6736.0393766041734</v>
      </c>
      <c r="O105" s="33">
        <v>6708.3048608607096</v>
      </c>
      <c r="P105" s="33">
        <v>6594.5248196368148</v>
      </c>
      <c r="Q105" s="33">
        <v>6573.9257715513177</v>
      </c>
      <c r="R105" s="33">
        <v>6468.5096664249504</v>
      </c>
      <c r="S105" s="33">
        <v>6336.8054446972337</v>
      </c>
      <c r="T105" s="33">
        <v>6155.631275435484</v>
      </c>
      <c r="U105" s="33">
        <v>5867.4178967796652</v>
      </c>
      <c r="V105" s="33">
        <v>5647.7713766530132</v>
      </c>
      <c r="W105" s="33">
        <v>5591.2936628864827</v>
      </c>
      <c r="X105" s="33">
        <v>5534.8159491199531</v>
      </c>
      <c r="Y105" s="33">
        <v>5478.3382353534225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1.345673180659797</v>
      </c>
      <c r="C109" s="43">
        <f>C31/RES_summary!C$6</f>
        <v>1.345257359270098</v>
      </c>
      <c r="D109" s="43">
        <f>D31/RES_summary!D$6</f>
        <v>1.3533583881997231</v>
      </c>
      <c r="E109" s="43">
        <f>E31/RES_summary!E$6</f>
        <v>1.3619841623912559</v>
      </c>
      <c r="F109" s="43">
        <f>F31/RES_summary!F$6</f>
        <v>1.3709985206693833</v>
      </c>
      <c r="G109" s="43">
        <f>G31/RES_summary!G$6</f>
        <v>1.377517724345771</v>
      </c>
      <c r="H109" s="43">
        <f>H31/RES_summary!H$6</f>
        <v>1.3778774996063612</v>
      </c>
      <c r="I109" s="43">
        <f>I31/RES_summary!I$6</f>
        <v>1.384551994361058</v>
      </c>
      <c r="J109" s="43">
        <f>J31/RES_summary!J$6</f>
        <v>1.3933776924760852</v>
      </c>
      <c r="K109" s="43">
        <f>K31/RES_summary!K$6</f>
        <v>1.4025583671186914</v>
      </c>
      <c r="L109" s="43">
        <f>L31/RES_summary!L$6</f>
        <v>1.4131982720095337</v>
      </c>
      <c r="M109" s="43">
        <f>M31/RES_summary!M$6</f>
        <v>1.4345066752390276</v>
      </c>
      <c r="N109" s="43">
        <f>N31/RES_summary!N$6</f>
        <v>1.4632757357374069</v>
      </c>
      <c r="O109" s="43">
        <f>O31/RES_summary!O$6</f>
        <v>1.4945890105489263</v>
      </c>
      <c r="P109" s="43">
        <f>P31/RES_summary!P$6</f>
        <v>1.5066896530760245</v>
      </c>
      <c r="Q109" s="43">
        <f>Q31/RES_summary!Q$6</f>
        <v>1.5208049444174911</v>
      </c>
      <c r="R109" s="43">
        <f>R31/RES_summary!R$6</f>
        <v>1.5322381133326326</v>
      </c>
      <c r="S109" s="43">
        <f>S31/RES_summary!S$6</f>
        <v>1.5435198329364008</v>
      </c>
      <c r="T109" s="43">
        <f>T31/RES_summary!T$6</f>
        <v>1.5537250858585476</v>
      </c>
      <c r="U109" s="43">
        <f>U31/RES_summary!U$6</f>
        <v>1.5638786798826891</v>
      </c>
      <c r="V109" s="43">
        <f>V31/RES_summary!V$6</f>
        <v>1.5721989665655671</v>
      </c>
      <c r="W109" s="43">
        <f>W31/RES_summary!W$6</f>
        <v>1.5787875681732226</v>
      </c>
      <c r="X109" s="43">
        <f>X31/RES_summary!X$6</f>
        <v>1.5841930973069618</v>
      </c>
      <c r="Y109" s="43">
        <f>Y31/RES_summary!Y$6</f>
        <v>1.5886206142449053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0.89407325763805057</v>
      </c>
      <c r="C110" s="43">
        <f>C32/RES_summary!C$6</f>
        <v>0.89390026969644809</v>
      </c>
      <c r="D110" s="43">
        <f>D32/RES_summary!D$6</f>
        <v>0.89450394190285121</v>
      </c>
      <c r="E110" s="43">
        <f>E32/RES_summary!E$6</f>
        <v>0.89544389917465983</v>
      </c>
      <c r="F110" s="43">
        <f>F32/RES_summary!F$6</f>
        <v>0.89775570697155171</v>
      </c>
      <c r="G110" s="43">
        <f>G32/RES_summary!G$6</f>
        <v>0.90135615636450361</v>
      </c>
      <c r="H110" s="43">
        <f>H32/RES_summary!H$6</f>
        <v>0.90456096152836829</v>
      </c>
      <c r="I110" s="43">
        <f>I32/RES_summary!I$6</f>
        <v>0.90854341155983087</v>
      </c>
      <c r="J110" s="43">
        <f>J32/RES_summary!J$6</f>
        <v>0.91327057889190388</v>
      </c>
      <c r="K110" s="43">
        <f>K32/RES_summary!K$6</f>
        <v>0.91953925425895233</v>
      </c>
      <c r="L110" s="43">
        <f>L32/RES_summary!L$6</f>
        <v>0.92629226873231041</v>
      </c>
      <c r="M110" s="43">
        <f>M32/RES_summary!M$6</f>
        <v>0.93221990054113024</v>
      </c>
      <c r="N110" s="43">
        <f>N32/RES_summary!N$6</f>
        <v>0.93673075674522566</v>
      </c>
      <c r="O110" s="43">
        <f>O32/RES_summary!O$6</f>
        <v>0.94189898879574763</v>
      </c>
      <c r="P110" s="43">
        <f>P32/RES_summary!P$6</f>
        <v>0.94666950378016423</v>
      </c>
      <c r="Q110" s="43">
        <f>Q32/RES_summary!Q$6</f>
        <v>0.95351319425401315</v>
      </c>
      <c r="R110" s="43">
        <f>R32/RES_summary!R$6</f>
        <v>0.9594588039356774</v>
      </c>
      <c r="S110" s="43">
        <f>S32/RES_summary!S$6</f>
        <v>0.96505038891561179</v>
      </c>
      <c r="T110" s="43">
        <f>T32/RES_summary!T$6</f>
        <v>0.97012577424319391</v>
      </c>
      <c r="U110" s="43">
        <f>U32/RES_summary!U$6</f>
        <v>0.97463340386828523</v>
      </c>
      <c r="V110" s="43">
        <f>V32/RES_summary!V$6</f>
        <v>0.97843609787189856</v>
      </c>
      <c r="W110" s="43">
        <f>W32/RES_summary!W$6</f>
        <v>0.98150000530187087</v>
      </c>
      <c r="X110" s="43">
        <f>X32/RES_summary!X$6</f>
        <v>0.98407552472850479</v>
      </c>
      <c r="Y110" s="43">
        <f>Y32/RES_summary!Y$6</f>
        <v>0.98622596120990114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0.44918560506656868</v>
      </c>
      <c r="C111" s="43">
        <f>C33/RES_summary!C$6</f>
        <v>0.45624605497216963</v>
      </c>
      <c r="D111" s="43">
        <f>D33/RES_summary!D$6</f>
        <v>0.46418378592217918</v>
      </c>
      <c r="E111" s="43">
        <f>E33/RES_summary!E$6</f>
        <v>0.47664510372518404</v>
      </c>
      <c r="F111" s="43">
        <f>F33/RES_summary!F$6</f>
        <v>0.48684275650438025</v>
      </c>
      <c r="G111" s="43">
        <f>G33/RES_summary!G$6</f>
        <v>0.50078594193786186</v>
      </c>
      <c r="H111" s="43">
        <f>H33/RES_summary!H$6</f>
        <v>0.51616543326510256</v>
      </c>
      <c r="I111" s="43">
        <f>I33/RES_summary!I$6</f>
        <v>0.53076022058213779</v>
      </c>
      <c r="J111" s="43">
        <f>J33/RES_summary!J$6</f>
        <v>0.54564291059783021</v>
      </c>
      <c r="K111" s="43">
        <f>K33/RES_summary!K$6</f>
        <v>0.55956042419763941</v>
      </c>
      <c r="L111" s="43">
        <f>L33/RES_summary!L$6</f>
        <v>0.57548041114255921</v>
      </c>
      <c r="M111" s="43">
        <f>M33/RES_summary!M$6</f>
        <v>0.58373881574781672</v>
      </c>
      <c r="N111" s="43">
        <f>N33/RES_summary!N$6</f>
        <v>0.59811996252910027</v>
      </c>
      <c r="O111" s="43">
        <f>O33/RES_summary!O$6</f>
        <v>0.60653596555898392</v>
      </c>
      <c r="P111" s="43">
        <f>P33/RES_summary!P$6</f>
        <v>0.61148336163209294</v>
      </c>
      <c r="Q111" s="43">
        <f>Q33/RES_summary!Q$6</f>
        <v>0.6227772269917945</v>
      </c>
      <c r="R111" s="43">
        <f>R33/RES_summary!R$6</f>
        <v>0.62897670771046743</v>
      </c>
      <c r="S111" s="43">
        <f>S33/RES_summary!S$6</f>
        <v>0.63509586994693223</v>
      </c>
      <c r="T111" s="43">
        <f>T33/RES_summary!T$6</f>
        <v>0.64056541549471957</v>
      </c>
      <c r="U111" s="43">
        <f>U33/RES_summary!U$6</f>
        <v>0.64610387199762409</v>
      </c>
      <c r="V111" s="43">
        <f>V33/RES_summary!V$6</f>
        <v>0.65057669651905192</v>
      </c>
      <c r="W111" s="43">
        <f>W33/RES_summary!W$6</f>
        <v>0.65407766887342311</v>
      </c>
      <c r="X111" s="43">
        <f>X33/RES_summary!X$6</f>
        <v>0.65691069353907372</v>
      </c>
      <c r="Y111" s="43">
        <f>Y33/RES_summary!Y$6</f>
        <v>0.65920615611716304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0.47941706467922812</v>
      </c>
      <c r="C112" s="43">
        <f>C34/RES_summary!C$6</f>
        <v>0.49250014345555748</v>
      </c>
      <c r="D112" s="43">
        <f>D34/RES_summary!D$6</f>
        <v>0.50439967221452997</v>
      </c>
      <c r="E112" s="43">
        <f>E34/RES_summary!E$6</f>
        <v>0.51185032344412229</v>
      </c>
      <c r="F112" s="43">
        <f>F34/RES_summary!F$6</f>
        <v>0.51867861129900628</v>
      </c>
      <c r="G112" s="43">
        <f>G34/RES_summary!G$6</f>
        <v>0.52537779415909636</v>
      </c>
      <c r="H112" s="43">
        <f>H34/RES_summary!H$6</f>
        <v>0.53753739568571879</v>
      </c>
      <c r="I112" s="43">
        <f>I34/RES_summary!I$6</f>
        <v>0.5463398706360395</v>
      </c>
      <c r="J112" s="43">
        <f>J34/RES_summary!J$6</f>
        <v>0.55973975064527792</v>
      </c>
      <c r="K112" s="43">
        <f>K34/RES_summary!K$6</f>
        <v>0.57251702582333086</v>
      </c>
      <c r="L112" s="43">
        <f>L34/RES_summary!L$6</f>
        <v>0.58133472367049011</v>
      </c>
      <c r="M112" s="43">
        <f>M34/RES_summary!M$6</f>
        <v>0.5885364154867494</v>
      </c>
      <c r="N112" s="43">
        <f>N34/RES_summary!N$6</f>
        <v>0.58937829841305178</v>
      </c>
      <c r="O112" s="43">
        <f>O34/RES_summary!O$6</f>
        <v>0.59348405828759709</v>
      </c>
      <c r="P112" s="43">
        <f>P34/RES_summary!P$6</f>
        <v>0.59595450775357062</v>
      </c>
      <c r="Q112" s="43">
        <f>Q34/RES_summary!Q$6</f>
        <v>0.59566308772966015</v>
      </c>
      <c r="R112" s="43">
        <f>R34/RES_summary!R$6</f>
        <v>0.60180775978462109</v>
      </c>
      <c r="S112" s="43">
        <f>S34/RES_summary!S$6</f>
        <v>0.60776423384211087</v>
      </c>
      <c r="T112" s="43">
        <f>T34/RES_summary!T$6</f>
        <v>0.61321577219623513</v>
      </c>
      <c r="U112" s="43">
        <f>U34/RES_summary!U$6</f>
        <v>0.61822771652374053</v>
      </c>
      <c r="V112" s="43">
        <f>V34/RES_summary!V$6</f>
        <v>0.62237747213200456</v>
      </c>
      <c r="W112" s="43">
        <f>W34/RES_summary!W$6</f>
        <v>0.62552532703706709</v>
      </c>
      <c r="X112" s="43">
        <f>X34/RES_summary!X$6</f>
        <v>0.62798018658559496</v>
      </c>
      <c r="Y112" s="43">
        <f>Y34/RES_summary!Y$6</f>
        <v>0.62994614764293422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0.58546669751676961</v>
      </c>
      <c r="C114" s="43">
        <f>C36/RES_summary!C$6</f>
        <v>0.67488904116587245</v>
      </c>
      <c r="D114" s="43">
        <f>D36/RES_summary!D$6</f>
        <v>0.75825339139506176</v>
      </c>
      <c r="E114" s="43">
        <f>E36/RES_summary!E$6</f>
        <v>0.83504984059502396</v>
      </c>
      <c r="F114" s="43">
        <f>F36/RES_summary!F$6</f>
        <v>0.886675372208795</v>
      </c>
      <c r="G114" s="43">
        <f>G36/RES_summary!G$6</f>
        <v>0.95710786873319564</v>
      </c>
      <c r="H114" s="43">
        <f>H36/RES_summary!H$6</f>
        <v>1.0523526461420347</v>
      </c>
      <c r="I114" s="43">
        <f>I36/RES_summary!I$6</f>
        <v>1.1529284942256102</v>
      </c>
      <c r="J114" s="43">
        <f>J36/RES_summary!J$6</f>
        <v>1.2469603196161885</v>
      </c>
      <c r="K114" s="43">
        <f>K36/RES_summary!K$6</f>
        <v>1.3930792342570253</v>
      </c>
      <c r="L114" s="43">
        <f>L36/RES_summary!L$6</f>
        <v>1.5541579614738914</v>
      </c>
      <c r="M114" s="43">
        <f>M36/RES_summary!M$6</f>
        <v>1.7224232729573088</v>
      </c>
      <c r="N114" s="43">
        <f>N36/RES_summary!N$6</f>
        <v>1.9097974799077519</v>
      </c>
      <c r="O114" s="43">
        <f>O36/RES_summary!O$6</f>
        <v>2.1132601354020824</v>
      </c>
      <c r="P114" s="43">
        <f>P36/RES_summary!P$6</f>
        <v>2.3547735726796577</v>
      </c>
      <c r="Q114" s="43">
        <f>Q36/RES_summary!Q$6</f>
        <v>2.762669841113635</v>
      </c>
      <c r="R114" s="43">
        <f>R36/RES_summary!R$6</f>
        <v>2.7718118808766588</v>
      </c>
      <c r="S114" s="43">
        <f>S36/RES_summary!S$6</f>
        <v>2.9284195990387536</v>
      </c>
      <c r="T114" s="43">
        <f>T36/RES_summary!T$6</f>
        <v>3.1034236969453168</v>
      </c>
      <c r="U114" s="43">
        <f>U36/RES_summary!U$6</f>
        <v>3.2909217507980411</v>
      </c>
      <c r="V114" s="43">
        <f>V36/RES_summary!V$6</f>
        <v>3.3810279759743005</v>
      </c>
      <c r="W114" s="43">
        <f>W36/RES_summary!W$6</f>
        <v>3.482068808764005</v>
      </c>
      <c r="X114" s="43">
        <f>X36/RES_summary!X$6</f>
        <v>3.575584739503197</v>
      </c>
      <c r="Y114" s="43">
        <f>Y36/RES_summary!Y$6</f>
        <v>3.6618945046943128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0.34459388127752683</v>
      </c>
      <c r="C115" s="43">
        <f>C37/RES_summary!C$6</f>
        <v>0.361581297559388</v>
      </c>
      <c r="D115" s="43">
        <f>D37/RES_summary!D$6</f>
        <v>0.38121287193318898</v>
      </c>
      <c r="E115" s="43">
        <f>E37/RES_summary!E$6</f>
        <v>0.41199658806533312</v>
      </c>
      <c r="F115" s="43">
        <f>F37/RES_summary!F$6</f>
        <v>0.47965843095954169</v>
      </c>
      <c r="G115" s="43">
        <f>G37/RES_summary!G$6</f>
        <v>0.55657388274211783</v>
      </c>
      <c r="H115" s="43">
        <f>H37/RES_summary!H$6</f>
        <v>0.62602709006113422</v>
      </c>
      <c r="I115" s="43">
        <f>I37/RES_summary!I$6</f>
        <v>0.68990402721068222</v>
      </c>
      <c r="J115" s="43">
        <f>J37/RES_summary!J$6</f>
        <v>0.76645160594677231</v>
      </c>
      <c r="K115" s="43">
        <f>K37/RES_summary!K$6</f>
        <v>0.88814697823855993</v>
      </c>
      <c r="L115" s="43">
        <f>L37/RES_summary!L$6</f>
        <v>0.99125856875836527</v>
      </c>
      <c r="M115" s="43">
        <f>M37/RES_summary!M$6</f>
        <v>1.115375835542137</v>
      </c>
      <c r="N115" s="43">
        <f>N37/RES_summary!N$6</f>
        <v>1.225334031019786</v>
      </c>
      <c r="O115" s="43">
        <f>O37/RES_summary!O$6</f>
        <v>1.3827529166880466</v>
      </c>
      <c r="P115" s="43">
        <f>P37/RES_summary!P$6</f>
        <v>1.5697731645749216</v>
      </c>
      <c r="Q115" s="43">
        <f>Q37/RES_summary!Q$6</f>
        <v>1.7670744814403103</v>
      </c>
      <c r="R115" s="43">
        <f>R37/RES_summary!R$6</f>
        <v>1.8377493246691139</v>
      </c>
      <c r="S115" s="43">
        <f>S37/RES_summary!S$6</f>
        <v>2.0062691690143422</v>
      </c>
      <c r="T115" s="43">
        <f>T37/RES_summary!T$6</f>
        <v>2.1919436471229372</v>
      </c>
      <c r="U115" s="43">
        <f>U37/RES_summary!U$6</f>
        <v>2.3892618110851722</v>
      </c>
      <c r="V115" s="43">
        <f>V37/RES_summary!V$6</f>
        <v>2.5191971325315747</v>
      </c>
      <c r="W115" s="43">
        <f>W37/RES_summary!W$6</f>
        <v>2.6361121598993851</v>
      </c>
      <c r="X115" s="43">
        <f>X37/RES_summary!X$6</f>
        <v>2.7273456568623589</v>
      </c>
      <c r="Y115" s="43">
        <f>Y37/RES_summary!Y$6</f>
        <v>2.7978369831089376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22.550802666779681</v>
      </c>
      <c r="C117" s="44">
        <f>C39/RES_summary!C$6</f>
        <v>22.846109054735003</v>
      </c>
      <c r="D117" s="44">
        <f>D39/RES_summary!D$6</f>
        <v>23.161617075357974</v>
      </c>
      <c r="E117" s="44">
        <f>E39/RES_summary!E$6</f>
        <v>23.508245973411675</v>
      </c>
      <c r="F117" s="44">
        <f>F39/RES_summary!F$6</f>
        <v>23.856879336657368</v>
      </c>
      <c r="G117" s="44">
        <f>G39/RES_summary!G$6</f>
        <v>24.240064273754385</v>
      </c>
      <c r="H117" s="44">
        <f>H39/RES_summary!H$6</f>
        <v>24.651046327419397</v>
      </c>
      <c r="I117" s="44">
        <f>I39/RES_summary!I$6</f>
        <v>25.064215725573778</v>
      </c>
      <c r="J117" s="44">
        <f>J39/RES_summary!J$6</f>
        <v>25.498491131850479</v>
      </c>
      <c r="K117" s="44">
        <f>K39/RES_summary!K$6</f>
        <v>25.985727046215271</v>
      </c>
      <c r="L117" s="44">
        <f>L39/RES_summary!L$6</f>
        <v>26.43715964966395</v>
      </c>
      <c r="M117" s="44">
        <f>M39/RES_summary!M$6</f>
        <v>26.65019854856882</v>
      </c>
      <c r="N117" s="44">
        <f>N39/RES_summary!N$6</f>
        <v>26.989291604131562</v>
      </c>
      <c r="O117" s="44">
        <f>O39/RES_summary!O$6</f>
        <v>27.202027140872502</v>
      </c>
      <c r="P117" s="44">
        <f>P39/RES_summary!P$6</f>
        <v>27.517825348204699</v>
      </c>
      <c r="Q117" s="44">
        <f>Q39/RES_summary!Q$6</f>
        <v>27.77675258439859</v>
      </c>
      <c r="R117" s="44">
        <f>R39/RES_summary!R$6</f>
        <v>28.028363486525553</v>
      </c>
      <c r="S117" s="44">
        <f>S39/RES_summary!S$6</f>
        <v>28.172891806570906</v>
      </c>
      <c r="T117" s="44">
        <f>T39/RES_summary!T$6</f>
        <v>28.419590763647349</v>
      </c>
      <c r="U117" s="44">
        <f>U39/RES_summary!U$6</f>
        <v>28.548616779738893</v>
      </c>
      <c r="V117" s="44">
        <f>V39/RES_summary!V$6</f>
        <v>28.565577156272141</v>
      </c>
      <c r="W117" s="44">
        <f>W39/RES_summary!W$6</f>
        <v>28.756484325827003</v>
      </c>
      <c r="X117" s="44">
        <f>X39/RES_summary!X$6</f>
        <v>28.935391801909649</v>
      </c>
      <c r="Y117" s="44">
        <f>Y39/RES_summary!Y$6</f>
        <v>29.101143858850289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0.50966619874230501</v>
      </c>
      <c r="C118" s="45">
        <f>C40/RES_summary!C$6</f>
        <v>0.53692919059564581</v>
      </c>
      <c r="D118" s="45">
        <f>D40/RES_summary!D$6</f>
        <v>0.55302118219640217</v>
      </c>
      <c r="E118" s="45">
        <f>E40/RES_summary!E$6</f>
        <v>0.573385274397746</v>
      </c>
      <c r="F118" s="45">
        <f>F40/RES_summary!F$6</f>
        <v>0.59293473163201738</v>
      </c>
      <c r="G118" s="45">
        <f>G40/RES_summary!G$6</f>
        <v>0.62378731128808496</v>
      </c>
      <c r="H118" s="45">
        <f>H40/RES_summary!H$6</f>
        <v>0.67860307206172854</v>
      </c>
      <c r="I118" s="45">
        <f>I40/RES_summary!I$6</f>
        <v>0.70782013816238121</v>
      </c>
      <c r="J118" s="45">
        <f>J40/RES_summary!J$6</f>
        <v>0.75229939216458641</v>
      </c>
      <c r="K118" s="45">
        <f>K40/RES_summary!K$6</f>
        <v>0.79502642036280213</v>
      </c>
      <c r="L118" s="45">
        <f>L40/RES_summary!L$6</f>
        <v>0.82381715793145949</v>
      </c>
      <c r="M118" s="45">
        <f>M40/RES_summary!M$6</f>
        <v>0.85147223985501297</v>
      </c>
      <c r="N118" s="45">
        <f>N40/RES_summary!N$6</f>
        <v>0.87465639727969346</v>
      </c>
      <c r="O118" s="45">
        <f>O40/RES_summary!O$6</f>
        <v>0.89914998018477454</v>
      </c>
      <c r="P118" s="45">
        <f>P40/RES_summary!P$6</f>
        <v>0.92472035749540982</v>
      </c>
      <c r="Q118" s="45">
        <f>Q40/RES_summary!Q$6</f>
        <v>0.95005526240272065</v>
      </c>
      <c r="R118" s="45">
        <f>R40/RES_summary!R$6</f>
        <v>0.97139936935284676</v>
      </c>
      <c r="S118" s="45">
        <f>S40/RES_summary!S$6</f>
        <v>0.9764046768382818</v>
      </c>
      <c r="T118" s="45">
        <f>T40/RES_summary!T$6</f>
        <v>0.98494534798087607</v>
      </c>
      <c r="U118" s="45">
        <f>U40/RES_summary!U$6</f>
        <v>1.0063344001708048</v>
      </c>
      <c r="V118" s="45">
        <f>V40/RES_summary!V$6</f>
        <v>1.0113062334747629</v>
      </c>
      <c r="W118" s="45">
        <f>W40/RES_summary!W$6</f>
        <v>1.0205393286321895</v>
      </c>
      <c r="X118" s="45">
        <f>X40/RES_summary!X$6</f>
        <v>1.0289211662996434</v>
      </c>
      <c r="Y118" s="45">
        <f>Y40/RES_summary!Y$6</f>
        <v>1.0365236633910684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64.983935063886975</v>
      </c>
      <c r="C122" s="29">
        <f t="shared" si="82"/>
        <v>64.015135248356714</v>
      </c>
      <c r="D122" s="29">
        <f t="shared" si="82"/>
        <v>63.235814756580396</v>
      </c>
      <c r="E122" s="29">
        <f t="shared" si="82"/>
        <v>62.435493875911668</v>
      </c>
      <c r="F122" s="29">
        <f t="shared" si="82"/>
        <v>61.569858072161608</v>
      </c>
      <c r="G122" s="29">
        <f t="shared" si="82"/>
        <v>60.545583560994729</v>
      </c>
      <c r="H122" s="29">
        <f t="shared" si="82"/>
        <v>59.00646978678018</v>
      </c>
      <c r="I122" s="29">
        <f t="shared" si="82"/>
        <v>57.900516366060749</v>
      </c>
      <c r="J122" s="29">
        <f t="shared" si="82"/>
        <v>56.718038418583674</v>
      </c>
      <c r="K122" s="29">
        <f t="shared" si="82"/>
        <v>55.442749227369532</v>
      </c>
      <c r="L122" s="29">
        <f t="shared" si="82"/>
        <v>54.358110794980995</v>
      </c>
      <c r="M122" s="29">
        <f t="shared" si="82"/>
        <v>53.338738527342421</v>
      </c>
      <c r="N122" s="29">
        <f t="shared" si="82"/>
        <v>52.061957146018486</v>
      </c>
      <c r="O122" s="29">
        <f t="shared" si="82"/>
        <v>51.205885270452725</v>
      </c>
      <c r="P122" s="29">
        <f t="shared" si="82"/>
        <v>49.391219442784028</v>
      </c>
      <c r="Q122" s="29">
        <f t="shared" si="82"/>
        <v>47.824106805718309</v>
      </c>
      <c r="R122" s="29">
        <f t="shared" ref="R122:V122" si="83">R83*R109</f>
        <v>46.041134439098975</v>
      </c>
      <c r="S122" s="29">
        <f t="shared" si="83"/>
        <v>44.442467132225445</v>
      </c>
      <c r="T122" s="29">
        <f t="shared" si="83"/>
        <v>42.86392715407667</v>
      </c>
      <c r="U122" s="29">
        <f t="shared" si="83"/>
        <v>41.755782112700054</v>
      </c>
      <c r="V122" s="29">
        <f t="shared" si="83"/>
        <v>40.456842856327945</v>
      </c>
      <c r="W122" s="29">
        <f t="shared" ref="W122:Y122" si="84">W83*W109</f>
        <v>39.427759287887881</v>
      </c>
      <c r="X122" s="29">
        <f t="shared" si="84"/>
        <v>38.349902876761853</v>
      </c>
      <c r="Y122" s="29">
        <f t="shared" si="84"/>
        <v>37.274238176516661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587.14843782018249</v>
      </c>
      <c r="C123" s="29">
        <f t="shared" si="85"/>
        <v>581.32552947868328</v>
      </c>
      <c r="D123" s="29">
        <f t="shared" si="85"/>
        <v>573.76974593665363</v>
      </c>
      <c r="E123" s="29">
        <f t="shared" si="85"/>
        <v>565.47878934491655</v>
      </c>
      <c r="F123" s="29">
        <f t="shared" si="85"/>
        <v>556.73133570303912</v>
      </c>
      <c r="G123" s="29">
        <f t="shared" si="85"/>
        <v>548.0590819299282</v>
      </c>
      <c r="H123" s="29">
        <f t="shared" si="85"/>
        <v>536.19843423712405</v>
      </c>
      <c r="I123" s="29">
        <f t="shared" si="85"/>
        <v>526.06461039141391</v>
      </c>
      <c r="J123" s="29">
        <f t="shared" si="85"/>
        <v>514.55569711030466</v>
      </c>
      <c r="K123" s="29">
        <f t="shared" si="85"/>
        <v>502.32393829429333</v>
      </c>
      <c r="L123" s="29">
        <f t="shared" si="85"/>
        <v>490.48033897736894</v>
      </c>
      <c r="M123" s="29">
        <f t="shared" si="85"/>
        <v>474.97404326347549</v>
      </c>
      <c r="N123" s="29">
        <f t="shared" si="85"/>
        <v>454.67391364806878</v>
      </c>
      <c r="O123" s="29">
        <f t="shared" si="85"/>
        <v>438.49334077138155</v>
      </c>
      <c r="P123" s="29">
        <f t="shared" si="85"/>
        <v>418.92091068290836</v>
      </c>
      <c r="Q123" s="29">
        <f t="shared" si="85"/>
        <v>402.54729956014569</v>
      </c>
      <c r="R123" s="29">
        <f t="shared" ref="R123:V123" si="86">R84*R110</f>
        <v>388.6545233800133</v>
      </c>
      <c r="S123" s="29">
        <f t="shared" si="86"/>
        <v>377.4424096116058</v>
      </c>
      <c r="T123" s="29">
        <f t="shared" si="86"/>
        <v>367.22035868800293</v>
      </c>
      <c r="U123" s="29">
        <f t="shared" si="86"/>
        <v>357.60931102670173</v>
      </c>
      <c r="V123" s="29">
        <f t="shared" si="86"/>
        <v>346.63376867626357</v>
      </c>
      <c r="W123" s="29">
        <f t="shared" ref="W123:Y123" si="87">W84*W110</f>
        <v>335.99175758382307</v>
      </c>
      <c r="X123" s="29">
        <f t="shared" si="87"/>
        <v>327.88368216440227</v>
      </c>
      <c r="Y123" s="29">
        <f t="shared" si="87"/>
        <v>319.7903493780388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698.37793991232763</v>
      </c>
      <c r="C124" s="29">
        <f t="shared" si="88"/>
        <v>706.47392858513911</v>
      </c>
      <c r="D124" s="29">
        <f t="shared" si="88"/>
        <v>714.93252742117181</v>
      </c>
      <c r="E124" s="29">
        <f t="shared" si="88"/>
        <v>730.01080077149561</v>
      </c>
      <c r="F124" s="29">
        <f t="shared" si="88"/>
        <v>741.17175817796317</v>
      </c>
      <c r="G124" s="29">
        <f t="shared" si="88"/>
        <v>757.51323203247466</v>
      </c>
      <c r="H124" s="29">
        <f t="shared" si="88"/>
        <v>774.84786965809269</v>
      </c>
      <c r="I124" s="29">
        <f t="shared" si="88"/>
        <v>791.22835382616199</v>
      </c>
      <c r="J124" s="29">
        <f t="shared" si="88"/>
        <v>807.33354577761293</v>
      </c>
      <c r="K124" s="29">
        <f t="shared" si="88"/>
        <v>821.49642678127293</v>
      </c>
      <c r="L124" s="29">
        <f t="shared" si="88"/>
        <v>838.00944055451419</v>
      </c>
      <c r="M124" s="29">
        <f t="shared" si="88"/>
        <v>839.30382850917817</v>
      </c>
      <c r="N124" s="29">
        <f t="shared" si="88"/>
        <v>840.3381392908542</v>
      </c>
      <c r="O124" s="29">
        <f t="shared" si="88"/>
        <v>834.06197580924822</v>
      </c>
      <c r="P124" s="29">
        <f t="shared" si="88"/>
        <v>810.94733757201675</v>
      </c>
      <c r="Q124" s="29">
        <f t="shared" si="88"/>
        <v>787.40679558337456</v>
      </c>
      <c r="R124" s="29">
        <f t="shared" ref="R124:V124" si="89">R85*R111</f>
        <v>755.34422052929528</v>
      </c>
      <c r="S124" s="29">
        <f t="shared" si="89"/>
        <v>723.91516485396846</v>
      </c>
      <c r="T124" s="29">
        <f t="shared" si="89"/>
        <v>687.35815356818773</v>
      </c>
      <c r="U124" s="29">
        <f t="shared" si="89"/>
        <v>657.91727277036784</v>
      </c>
      <c r="V124" s="29">
        <f t="shared" si="89"/>
        <v>623.09392465212545</v>
      </c>
      <c r="W124" s="29">
        <f t="shared" ref="W124:Y124" si="90">W85*W111</f>
        <v>592.11515262110356</v>
      </c>
      <c r="X124" s="29">
        <f t="shared" si="90"/>
        <v>563.26797575652859</v>
      </c>
      <c r="Y124" s="29">
        <f t="shared" si="90"/>
        <v>536.07156280875358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277.16202362094475</v>
      </c>
      <c r="C125" s="29">
        <f t="shared" si="91"/>
        <v>283.0561451602203</v>
      </c>
      <c r="D125" s="29">
        <f t="shared" si="91"/>
        <v>287.68268126130357</v>
      </c>
      <c r="E125" s="29">
        <f t="shared" si="91"/>
        <v>289.71648004659113</v>
      </c>
      <c r="F125" s="29">
        <f t="shared" si="91"/>
        <v>290.99515386976196</v>
      </c>
      <c r="G125" s="29">
        <f t="shared" si="91"/>
        <v>291.82927180798936</v>
      </c>
      <c r="H125" s="29">
        <f t="shared" si="91"/>
        <v>294.09193613017737</v>
      </c>
      <c r="I125" s="29">
        <f t="shared" si="91"/>
        <v>295.06120492591469</v>
      </c>
      <c r="J125" s="29">
        <f t="shared" si="91"/>
        <v>297.55910859392748</v>
      </c>
      <c r="K125" s="29">
        <f t="shared" si="91"/>
        <v>299.24111906187778</v>
      </c>
      <c r="L125" s="29">
        <f t="shared" si="91"/>
        <v>298.81158696092376</v>
      </c>
      <c r="M125" s="29">
        <f t="shared" si="91"/>
        <v>296.02841421476074</v>
      </c>
      <c r="N125" s="29">
        <f t="shared" si="91"/>
        <v>288.56086054528379</v>
      </c>
      <c r="O125" s="29">
        <f t="shared" si="91"/>
        <v>283.26935929837566</v>
      </c>
      <c r="P125" s="29">
        <f t="shared" si="91"/>
        <v>275.75663299903846</v>
      </c>
      <c r="Q125" s="29">
        <f t="shared" si="91"/>
        <v>268.08214340035943</v>
      </c>
      <c r="R125" s="29">
        <f t="shared" ref="R125:V125" si="92">R86*R112</f>
        <v>263.9736151250172</v>
      </c>
      <c r="S125" s="29">
        <f t="shared" si="92"/>
        <v>260.685926238246</v>
      </c>
      <c r="T125" s="29">
        <f t="shared" si="92"/>
        <v>257.71635935991225</v>
      </c>
      <c r="U125" s="29">
        <f t="shared" si="92"/>
        <v>254.98592234400851</v>
      </c>
      <c r="V125" s="29">
        <f t="shared" si="92"/>
        <v>251.17250060909058</v>
      </c>
      <c r="W125" s="29">
        <f t="shared" ref="W125:Y125" si="93">W86*W112</f>
        <v>246.79034997643282</v>
      </c>
      <c r="X125" s="29">
        <f t="shared" si="93"/>
        <v>243.45042571615562</v>
      </c>
      <c r="Y125" s="29">
        <f t="shared" si="93"/>
        <v>239.40077915412866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208.62037249285152</v>
      </c>
      <c r="C127" s="29">
        <f t="shared" si="94"/>
        <v>235.86168433256697</v>
      </c>
      <c r="D127" s="29">
        <f t="shared" si="94"/>
        <v>259.90837184961435</v>
      </c>
      <c r="E127" s="29">
        <f t="shared" si="94"/>
        <v>280.66094270208259</v>
      </c>
      <c r="F127" s="29">
        <f t="shared" si="94"/>
        <v>292.84689634268341</v>
      </c>
      <c r="G127" s="29">
        <f t="shared" si="94"/>
        <v>309.88407553832883</v>
      </c>
      <c r="H127" s="29">
        <f t="shared" si="94"/>
        <v>332.61878409578276</v>
      </c>
      <c r="I127" s="29">
        <f t="shared" si="94"/>
        <v>354.58224235094326</v>
      </c>
      <c r="J127" s="29">
        <f t="shared" si="94"/>
        <v>371.09816768221071</v>
      </c>
      <c r="K127" s="29">
        <f t="shared" si="94"/>
        <v>393.98678675964294</v>
      </c>
      <c r="L127" s="29">
        <f t="shared" si="94"/>
        <v>417.53173045681979</v>
      </c>
      <c r="M127" s="29">
        <f t="shared" si="94"/>
        <v>437.14748531730305</v>
      </c>
      <c r="N127" s="29">
        <f t="shared" si="94"/>
        <v>455.26778218690299</v>
      </c>
      <c r="O127" s="29">
        <f t="shared" si="94"/>
        <v>472.53490756725773</v>
      </c>
      <c r="P127" s="29">
        <f t="shared" si="94"/>
        <v>478.22079493372377</v>
      </c>
      <c r="Q127" s="29">
        <f t="shared" si="94"/>
        <v>494.25132233419225</v>
      </c>
      <c r="R127" s="29">
        <f t="shared" ref="R127:V127" si="95">R88*R114</f>
        <v>461.60114669074602</v>
      </c>
      <c r="S127" s="29">
        <f t="shared" si="95"/>
        <v>438.24926816088748</v>
      </c>
      <c r="T127" s="29">
        <f t="shared" si="95"/>
        <v>421.50134369717011</v>
      </c>
      <c r="U127" s="29">
        <f t="shared" si="95"/>
        <v>408.0125328998185</v>
      </c>
      <c r="V127" s="29">
        <f t="shared" si="95"/>
        <v>383.40922768313897</v>
      </c>
      <c r="W127" s="29">
        <f t="shared" ref="W127:Y127" si="96">W88*W114</f>
        <v>367.00393108325778</v>
      </c>
      <c r="X127" s="29">
        <f t="shared" si="96"/>
        <v>349.01413083973159</v>
      </c>
      <c r="Y127" s="29">
        <f t="shared" si="96"/>
        <v>340.27514768516829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124.15617504997736</v>
      </c>
      <c r="C128" s="29">
        <f t="shared" si="97"/>
        <v>127.71603127386285</v>
      </c>
      <c r="D128" s="29">
        <f t="shared" si="97"/>
        <v>130.90787127931839</v>
      </c>
      <c r="E128" s="29">
        <f t="shared" si="97"/>
        <v>136.48030180530898</v>
      </c>
      <c r="F128" s="29">
        <f t="shared" si="97"/>
        <v>151.7968183394448</v>
      </c>
      <c r="G128" s="29">
        <f t="shared" si="97"/>
        <v>167.90096846083333</v>
      </c>
      <c r="H128" s="29">
        <f t="shared" si="97"/>
        <v>181.14362745979014</v>
      </c>
      <c r="I128" s="29">
        <f t="shared" si="97"/>
        <v>191.74625028459715</v>
      </c>
      <c r="J128" s="29">
        <f t="shared" si="97"/>
        <v>203.18168521929789</v>
      </c>
      <c r="K128" s="29">
        <f t="shared" si="97"/>
        <v>219.69208667110675</v>
      </c>
      <c r="L128" s="29">
        <f t="shared" si="97"/>
        <v>229.07256481347096</v>
      </c>
      <c r="M128" s="29">
        <f t="shared" si="97"/>
        <v>238.95794399479388</v>
      </c>
      <c r="N128" s="29">
        <f t="shared" si="97"/>
        <v>245.39934731950075</v>
      </c>
      <c r="O128" s="29">
        <f t="shared" si="97"/>
        <v>257.05401168513691</v>
      </c>
      <c r="P128" s="29">
        <f t="shared" si="97"/>
        <v>266.85700732630409</v>
      </c>
      <c r="Q128" s="29">
        <f t="shared" si="97"/>
        <v>280.34824407323691</v>
      </c>
      <c r="R128" s="29">
        <f t="shared" ref="R128:V128" si="98">R89*R115</f>
        <v>277.19859058715087</v>
      </c>
      <c r="S128" s="29">
        <f t="shared" si="98"/>
        <v>290.67784578108768</v>
      </c>
      <c r="T128" s="29">
        <f t="shared" si="98"/>
        <v>308.35068899560258</v>
      </c>
      <c r="U128" s="29">
        <f t="shared" si="98"/>
        <v>325.77799082502037</v>
      </c>
      <c r="V128" s="29">
        <f t="shared" si="98"/>
        <v>335.74241010542102</v>
      </c>
      <c r="W128" s="29">
        <f t="shared" ref="W128:Y128" si="99">W89*W115</f>
        <v>344.88524622822848</v>
      </c>
      <c r="X128" s="29">
        <f t="shared" si="99"/>
        <v>349.30565977604488</v>
      </c>
      <c r="Y128" s="29">
        <f t="shared" si="99"/>
        <v>351.21016734179983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1408.832178623052</v>
      </c>
      <c r="C130" s="31">
        <f t="shared" si="100"/>
        <v>1414.3419903436873</v>
      </c>
      <c r="D130" s="31">
        <f t="shared" si="100"/>
        <v>1411.7609174268987</v>
      </c>
      <c r="E130" s="31">
        <f t="shared" si="100"/>
        <v>1403.8646201451402</v>
      </c>
      <c r="F130" s="31">
        <f t="shared" si="100"/>
        <v>1389.3759218116954</v>
      </c>
      <c r="G130" s="31">
        <f t="shared" si="100"/>
        <v>1376.9165182770987</v>
      </c>
      <c r="H130" s="31">
        <f t="shared" si="100"/>
        <v>1364.1908248021477</v>
      </c>
      <c r="I130" s="31">
        <f t="shared" si="100"/>
        <v>1352.2908852771609</v>
      </c>
      <c r="J130" s="31">
        <f t="shared" si="100"/>
        <v>1338.4042847033793</v>
      </c>
      <c r="K130" s="31">
        <f t="shared" si="100"/>
        <v>1317.3343947680505</v>
      </c>
      <c r="L130" s="31">
        <f t="shared" si="100"/>
        <v>1279.102777841377</v>
      </c>
      <c r="M130" s="31">
        <f t="shared" si="100"/>
        <v>1213.4745038101491</v>
      </c>
      <c r="N130" s="31">
        <f t="shared" si="100"/>
        <v>1147.824464669598</v>
      </c>
      <c r="O130" s="31">
        <f t="shared" si="100"/>
        <v>1097.4645315427726</v>
      </c>
      <c r="P130" s="31">
        <f t="shared" si="100"/>
        <v>1036.8093936200601</v>
      </c>
      <c r="Q130" s="31">
        <f t="shared" si="100"/>
        <v>974.9453459260443</v>
      </c>
      <c r="R130" s="31">
        <f t="shared" ref="R130:V130" si="101">R91*R117</f>
        <v>911.80091153839248</v>
      </c>
      <c r="S130" s="31">
        <f t="shared" si="101"/>
        <v>849.75758458529117</v>
      </c>
      <c r="T130" s="31">
        <f t="shared" si="101"/>
        <v>782.94002265704273</v>
      </c>
      <c r="U130" s="31">
        <f t="shared" si="101"/>
        <v>721.00068710721575</v>
      </c>
      <c r="V130" s="31">
        <f t="shared" si="101"/>
        <v>662.26053823482096</v>
      </c>
      <c r="W130" s="31">
        <f t="shared" ref="W130:Y130" si="102">W91*W117</f>
        <v>624.23162157184629</v>
      </c>
      <c r="X130" s="31">
        <f t="shared" si="102"/>
        <v>590.08365664351038</v>
      </c>
      <c r="Y130" s="31">
        <f t="shared" si="102"/>
        <v>555.15793128860878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4300.2882708172792</v>
      </c>
      <c r="C131" s="33">
        <f t="shared" si="103"/>
        <v>4460.2988899764059</v>
      </c>
      <c r="D131" s="33">
        <f t="shared" si="103"/>
        <v>4530.6974530163689</v>
      </c>
      <c r="E131" s="33">
        <f t="shared" si="103"/>
        <v>4627.4988660146282</v>
      </c>
      <c r="F131" s="33">
        <f t="shared" si="103"/>
        <v>4714.8771195359514</v>
      </c>
      <c r="G131" s="33">
        <f t="shared" si="103"/>
        <v>4886.7824185699565</v>
      </c>
      <c r="H131" s="33">
        <f t="shared" si="103"/>
        <v>5233.5008471343262</v>
      </c>
      <c r="I131" s="33">
        <f t="shared" si="103"/>
        <v>5388.318910674906</v>
      </c>
      <c r="J131" s="33">
        <f t="shared" si="103"/>
        <v>5642.995125741244</v>
      </c>
      <c r="K131" s="33">
        <f t="shared" si="103"/>
        <v>5904.0499892498519</v>
      </c>
      <c r="L131" s="33">
        <f t="shared" si="103"/>
        <v>6065.1277436124956</v>
      </c>
      <c r="M131" s="33">
        <f t="shared" si="103"/>
        <v>6203.3827209921619</v>
      </c>
      <c r="N131" s="33">
        <f t="shared" si="103"/>
        <v>6280.1823832931641</v>
      </c>
      <c r="O131" s="33">
        <f t="shared" si="103"/>
        <v>6370.6835943714259</v>
      </c>
      <c r="P131" s="33">
        <f t="shared" si="103"/>
        <v>6421.419880855251</v>
      </c>
      <c r="Q131" s="33">
        <f t="shared" si="103"/>
        <v>6511.102181870755</v>
      </c>
      <c r="R131" s="33">
        <f t="shared" ref="R131:V131" si="104">R92*R118</f>
        <v>6556.4678989930335</v>
      </c>
      <c r="S131" s="33">
        <f t="shared" si="104"/>
        <v>6482.0352885704669</v>
      </c>
      <c r="T131" s="33">
        <f t="shared" si="104"/>
        <v>6445.2665030922853</v>
      </c>
      <c r="U131" s="33">
        <f t="shared" si="104"/>
        <v>6459.6286214461225</v>
      </c>
      <c r="V131" s="33">
        <f t="shared" si="104"/>
        <v>6344.8216683623496</v>
      </c>
      <c r="W131" s="33">
        <f t="shared" ref="W131:Y131" si="105">W92*W118</f>
        <v>6279.9515524060662</v>
      </c>
      <c r="X131" s="33">
        <f t="shared" si="105"/>
        <v>6166.0049401767792</v>
      </c>
      <c r="Y131" s="33">
        <f t="shared" si="105"/>
        <v>6082.5543823320604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2452.3794312503919</v>
      </c>
      <c r="C133" s="19">
        <f t="shared" ref="C133:Q133" si="107">SUM(C134,C139,C142)</f>
        <v>2499.06761298326</v>
      </c>
      <c r="D133" s="19">
        <f t="shared" si="107"/>
        <v>2533.5400404950492</v>
      </c>
      <c r="E133" s="19">
        <f t="shared" si="107"/>
        <v>2566.4351130692903</v>
      </c>
      <c r="F133" s="19">
        <f t="shared" si="107"/>
        <v>2584.4240860814766</v>
      </c>
      <c r="G133" s="19">
        <f t="shared" si="107"/>
        <v>2613.0498340024501</v>
      </c>
      <c r="H133" s="19">
        <f t="shared" si="107"/>
        <v>2650.4749674845671</v>
      </c>
      <c r="I133" s="19">
        <f t="shared" si="107"/>
        <v>2680.3410446541757</v>
      </c>
      <c r="J133" s="19">
        <f t="shared" si="107"/>
        <v>2697.4851137096221</v>
      </c>
      <c r="K133" s="19">
        <f t="shared" si="107"/>
        <v>2720.9713873135534</v>
      </c>
      <c r="L133" s="19">
        <f t="shared" si="107"/>
        <v>2727.4719126967066</v>
      </c>
      <c r="M133" s="19">
        <f t="shared" si="107"/>
        <v>2713.1394581048185</v>
      </c>
      <c r="N133" s="19">
        <f t="shared" si="107"/>
        <v>2682.4928227447645</v>
      </c>
      <c r="O133" s="19">
        <f t="shared" si="107"/>
        <v>2676.2520775140792</v>
      </c>
      <c r="P133" s="19">
        <f t="shared" si="107"/>
        <v>2625.3187723167757</v>
      </c>
      <c r="Q133" s="19">
        <f t="shared" si="107"/>
        <v>2601.7795921505121</v>
      </c>
      <c r="R133" s="19">
        <f t="shared" ref="R133:V133" si="108">SUM(R134,R139,R142)</f>
        <v>2518.0691617244074</v>
      </c>
      <c r="S133" s="19">
        <f t="shared" si="108"/>
        <v>2427.3502317277143</v>
      </c>
      <c r="T133" s="19">
        <f t="shared" si="108"/>
        <v>2346.3565329430171</v>
      </c>
      <c r="U133" s="19">
        <f t="shared" si="108"/>
        <v>2283.5509827733636</v>
      </c>
      <c r="V133" s="19">
        <f t="shared" si="108"/>
        <v>2273.0660463524155</v>
      </c>
      <c r="W133" s="19">
        <f t="shared" ref="W133:Y133" si="109">SUM(W134,W139,W142)</f>
        <v>2296.9418495135787</v>
      </c>
      <c r="X133" s="19">
        <f t="shared" si="109"/>
        <v>2146.1777970720555</v>
      </c>
      <c r="Y133" s="19">
        <f t="shared" si="109"/>
        <v>2051.4763991503178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1150.0159410210422</v>
      </c>
      <c r="C134" s="22">
        <f t="shared" ref="C134:Q134" si="111">SUM(C135:C138)</f>
        <v>1141.225481831784</v>
      </c>
      <c r="D134" s="22">
        <f t="shared" si="111"/>
        <v>1133.6967694883565</v>
      </c>
      <c r="E134" s="22">
        <f t="shared" si="111"/>
        <v>1130.3776557045742</v>
      </c>
      <c r="F134" s="22">
        <f t="shared" si="111"/>
        <v>1121.3278697441554</v>
      </c>
      <c r="G134" s="22">
        <f t="shared" si="111"/>
        <v>1111.4923349048072</v>
      </c>
      <c r="H134" s="22">
        <f t="shared" si="111"/>
        <v>1098.5586395664884</v>
      </c>
      <c r="I134" s="22">
        <f t="shared" si="111"/>
        <v>1086.342836160773</v>
      </c>
      <c r="J134" s="22">
        <f t="shared" si="111"/>
        <v>1071.128208737998</v>
      </c>
      <c r="K134" s="22">
        <f t="shared" si="111"/>
        <v>1055.5013448214643</v>
      </c>
      <c r="L134" s="22">
        <f t="shared" si="111"/>
        <v>1040.5607692732408</v>
      </c>
      <c r="M134" s="22">
        <f t="shared" si="111"/>
        <v>1017.3475308370485</v>
      </c>
      <c r="N134" s="22">
        <f t="shared" si="111"/>
        <v>990.268885296549</v>
      </c>
      <c r="O134" s="22">
        <f t="shared" si="111"/>
        <v>971.15819960616568</v>
      </c>
      <c r="P134" s="22">
        <f t="shared" si="111"/>
        <v>935.58063471732407</v>
      </c>
      <c r="Q134" s="22">
        <f t="shared" si="111"/>
        <v>904.11282983221179</v>
      </c>
      <c r="R134" s="22">
        <f t="shared" ref="R134:V134" si="112">SUM(R135:R138)</f>
        <v>879.80843189439338</v>
      </c>
      <c r="S134" s="22">
        <f t="shared" si="112"/>
        <v>852.27540212479857</v>
      </c>
      <c r="T134" s="22">
        <f t="shared" si="112"/>
        <v>823.65448744317666</v>
      </c>
      <c r="U134" s="22">
        <f t="shared" si="112"/>
        <v>801.12796269772821</v>
      </c>
      <c r="V134" s="22">
        <f t="shared" si="112"/>
        <v>782.85738402332606</v>
      </c>
      <c r="W134" s="22">
        <f t="shared" ref="W134:Y134" si="113">SUM(W135:W138)</f>
        <v>769.46589204840564</v>
      </c>
      <c r="X134" s="22">
        <f t="shared" si="113"/>
        <v>738.16457797720557</v>
      </c>
      <c r="Y134" s="22">
        <f t="shared" si="113"/>
        <v>711.91524848564143</v>
      </c>
      <c r="DA134" s="57"/>
    </row>
    <row r="135" spans="1:105" ht="12" customHeight="1" x14ac:dyDescent="0.25">
      <c r="A135" s="28" t="s">
        <v>32</v>
      </c>
      <c r="B135" s="29">
        <f>B5*1000*11630/RES_summary!B$6</f>
        <v>569.25927115964953</v>
      </c>
      <c r="C135" s="29">
        <f>C5*1000*11630/RES_summary!C$6</f>
        <v>560.7725847756044</v>
      </c>
      <c r="D135" s="29">
        <f>D5*1000*11630/RES_summary!D$6</f>
        <v>553.94573726764395</v>
      </c>
      <c r="E135" s="29">
        <f>E5*1000*11630/RES_summary!E$6</f>
        <v>546.93492635298594</v>
      </c>
      <c r="F135" s="29">
        <f>F5*1000*11630/RES_summary!F$6</f>
        <v>539.35195671213557</v>
      </c>
      <c r="G135" s="29">
        <f>G5*1000*11630/RES_summary!G$6</f>
        <v>530.37931199431375</v>
      </c>
      <c r="H135" s="29">
        <f>H5*1000*11630/RES_summary!H$6</f>
        <v>516.89667533219415</v>
      </c>
      <c r="I135" s="29">
        <f>I5*1000*11630/RES_summary!I$6</f>
        <v>507.20852336669236</v>
      </c>
      <c r="J135" s="29">
        <f>J5*1000*11630/RES_summary!J$6</f>
        <v>496.85001654679297</v>
      </c>
      <c r="K135" s="29">
        <f>K5*1000*11630/RES_summary!K$6</f>
        <v>485.67848323175735</v>
      </c>
      <c r="L135" s="29">
        <f>L5*1000*11630/RES_summary!L$6</f>
        <v>476.17705056403321</v>
      </c>
      <c r="M135" s="29">
        <f>M5*1000*11630/RES_summary!M$6</f>
        <v>467.24734949951949</v>
      </c>
      <c r="N135" s="29">
        <f>N5*1000*11630/RES_summary!N$6</f>
        <v>456.06274459912186</v>
      </c>
      <c r="O135" s="29">
        <f>O5*1000*11630/RES_summary!O$6</f>
        <v>448.56355496916581</v>
      </c>
      <c r="P135" s="29">
        <f>P5*1000*11630/RES_summary!P$6</f>
        <v>432.66708231878789</v>
      </c>
      <c r="Q135" s="29">
        <f>Q5*1000*11630/RES_summary!Q$6</f>
        <v>418.93917561809241</v>
      </c>
      <c r="R135" s="29">
        <f>R5*1000*11630/RES_summary!R$6</f>
        <v>403.320337686507</v>
      </c>
      <c r="S135" s="29">
        <f>S5*1000*11630/RES_summary!S$6</f>
        <v>389.31601207829488</v>
      </c>
      <c r="T135" s="29">
        <f>T5*1000*11630/RES_summary!T$6</f>
        <v>375.48800186971147</v>
      </c>
      <c r="U135" s="29">
        <f>U5*1000*11630/RES_summary!U$6</f>
        <v>365.78065130725253</v>
      </c>
      <c r="V135" s="29">
        <f>V5*1000*11630/RES_summary!V$6</f>
        <v>354.40194342143275</v>
      </c>
      <c r="W135" s="29">
        <f>W5*1000*11630/RES_summary!W$6</f>
        <v>345.38717136189786</v>
      </c>
      <c r="X135" s="29">
        <f>X5*1000*11630/RES_summary!X$6</f>
        <v>335.94514920043378</v>
      </c>
      <c r="Y135" s="29">
        <f>Y5*1000*11630/RES_summary!Y$6</f>
        <v>326.52232642628587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251.85599153928644</v>
      </c>
      <c r="C136" s="29">
        <f>C6*1000*11630/RES_summary!C$6</f>
        <v>246.98499901143956</v>
      </c>
      <c r="D136" s="29">
        <f>D6*1000*11630/RES_summary!D$6</f>
        <v>243.17999268727408</v>
      </c>
      <c r="E136" s="29">
        <f>E6*1000*11630/RES_summary!E$6</f>
        <v>241.21613539684196</v>
      </c>
      <c r="F136" s="29">
        <f>F6*1000*11630/RES_summary!F$6</f>
        <v>237.73048801617384</v>
      </c>
      <c r="G136" s="29">
        <f>G6*1000*11630/RES_summary!G$6</f>
        <v>233.73688294686025</v>
      </c>
      <c r="H136" s="29">
        <f>H6*1000*11630/RES_summary!H$6</f>
        <v>230.71799437719901</v>
      </c>
      <c r="I136" s="29">
        <f>I6*1000*11630/RES_summary!I$6</f>
        <v>225.61031599666245</v>
      </c>
      <c r="J136" s="29">
        <f>J6*1000*11630/RES_summary!J$6</f>
        <v>218.68398511881801</v>
      </c>
      <c r="K136" s="29">
        <f>K6*1000*11630/RES_summary!K$6</f>
        <v>214.45351251085884</v>
      </c>
      <c r="L136" s="29">
        <f>L6*1000*11630/RES_summary!L$6</f>
        <v>208.44738129863688</v>
      </c>
      <c r="M136" s="29">
        <f>M6*1000*11630/RES_summary!M$6</f>
        <v>201.01565714353663</v>
      </c>
      <c r="N136" s="29">
        <f>N6*1000*11630/RES_summary!N$6</f>
        <v>191.32956027904123</v>
      </c>
      <c r="O136" s="29">
        <f>O6*1000*11630/RES_summary!O$6</f>
        <v>183.58866848732629</v>
      </c>
      <c r="P136" s="29">
        <f>P6*1000*11630/RES_summary!P$6</f>
        <v>174.01752656633366</v>
      </c>
      <c r="Q136" s="29">
        <f>Q6*1000*11630/RES_summary!Q$6</f>
        <v>166.32699499664338</v>
      </c>
      <c r="R136" s="29">
        <f>R6*1000*11630/RES_summary!R$6</f>
        <v>161.62158510237035</v>
      </c>
      <c r="S136" s="29">
        <f>S6*1000*11630/RES_summary!S$6</f>
        <v>155.61317244534371</v>
      </c>
      <c r="T136" s="29">
        <f>T6*1000*11630/RES_summary!T$6</f>
        <v>149.92821889160109</v>
      </c>
      <c r="U136" s="29">
        <f>U6*1000*11630/RES_summary!U$6</f>
        <v>144.49222705757035</v>
      </c>
      <c r="V136" s="29">
        <f>V6*1000*11630/RES_summary!V$6</f>
        <v>141.15399264775934</v>
      </c>
      <c r="W136" s="29">
        <f>W6*1000*11630/RES_summary!W$6</f>
        <v>137.49955306191234</v>
      </c>
      <c r="X136" s="29">
        <f>X6*1000*11630/RES_summary!X$6</f>
        <v>134.08194041101808</v>
      </c>
      <c r="Y136" s="29">
        <f>Y6*1000*11630/RES_summary!Y$6</f>
        <v>130.72379778488121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200.51216257154218</v>
      </c>
      <c r="C137" s="29">
        <f>C7*1000*11630/RES_summary!C$6</f>
        <v>201.59610058454456</v>
      </c>
      <c r="D137" s="29">
        <f>D7*1000*11630/RES_summary!D$6</f>
        <v>202.0052512624346</v>
      </c>
      <c r="E137" s="29">
        <f>E7*1000*11630/RES_summary!E$6</f>
        <v>206.05527070791308</v>
      </c>
      <c r="F137" s="29">
        <f>F7*1000*11630/RES_summary!F$6</f>
        <v>206.81917008396931</v>
      </c>
      <c r="G137" s="29">
        <f>G7*1000*11630/RES_summary!G$6</f>
        <v>208.84120750073347</v>
      </c>
      <c r="H137" s="29">
        <f>H7*1000*11630/RES_summary!H$6</f>
        <v>210.80401743289974</v>
      </c>
      <c r="I137" s="29">
        <f>I7*1000*11630/RES_summary!I$6</f>
        <v>212.44733364719798</v>
      </c>
      <c r="J137" s="29">
        <f>J7*1000*11630/RES_summary!J$6</f>
        <v>213.33095103719319</v>
      </c>
      <c r="K137" s="29">
        <f>K7*1000*11630/RES_summary!K$6</f>
        <v>212.93629931224865</v>
      </c>
      <c r="L137" s="29">
        <f>L7*1000*11630/RES_summary!L$6</f>
        <v>213.10433299045167</v>
      </c>
      <c r="M137" s="29">
        <f>M7*1000*11630/RES_summary!M$6</f>
        <v>208.65987753700537</v>
      </c>
      <c r="N137" s="29">
        <f>N7*1000*11630/RES_summary!N$6</f>
        <v>206.42112856842564</v>
      </c>
      <c r="O137" s="29">
        <f>O7*1000*11630/RES_summary!O$6</f>
        <v>204.19887692707877</v>
      </c>
      <c r="P137" s="29">
        <f>P7*1000*11630/RES_summary!P$6</f>
        <v>197.81238502487213</v>
      </c>
      <c r="Q137" s="29">
        <f>Q7*1000*11630/RES_summary!Q$6</f>
        <v>191.16342017154113</v>
      </c>
      <c r="R137" s="29">
        <f>R7*1000*11630/RES_summary!R$6</f>
        <v>188.80730072099607</v>
      </c>
      <c r="S137" s="29">
        <f>S7*1000*11630/RES_summary!S$6</f>
        <v>182.87274749490052</v>
      </c>
      <c r="T137" s="29">
        <f>T7*1000*11630/RES_summary!T$6</f>
        <v>174.59096824782446</v>
      </c>
      <c r="U137" s="29">
        <f>U7*1000*11630/RES_summary!U$6</f>
        <v>167.89179035261864</v>
      </c>
      <c r="V137" s="29">
        <f>V7*1000*11630/RES_summary!V$6</f>
        <v>160.15046682060563</v>
      </c>
      <c r="W137" s="29">
        <f>W7*1000*11630/RES_summary!W$6</f>
        <v>153.68701501125</v>
      </c>
      <c r="X137" s="29">
        <f>X7*1000*11630/RES_summary!X$6</f>
        <v>143.65696254133303</v>
      </c>
      <c r="Y137" s="29">
        <f>Y7*1000*11630/RES_summary!Y$6</f>
        <v>135.51082083610217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128.38851575056398</v>
      </c>
      <c r="C138" s="29">
        <f>C8*1000*11630/RES_summary!C$6</f>
        <v>131.87179746019541</v>
      </c>
      <c r="D138" s="29">
        <f>D8*1000*11630/RES_summary!D$6</f>
        <v>134.5657882710039</v>
      </c>
      <c r="E138" s="29">
        <f>E8*1000*11630/RES_summary!E$6</f>
        <v>136.17132324683314</v>
      </c>
      <c r="F138" s="29">
        <f>F8*1000*11630/RES_summary!F$6</f>
        <v>137.42625493187674</v>
      </c>
      <c r="G138" s="29">
        <f>G8*1000*11630/RES_summary!G$6</f>
        <v>138.53493246289983</v>
      </c>
      <c r="H138" s="29">
        <f>H8*1000*11630/RES_summary!H$6</f>
        <v>140.1399524241954</v>
      </c>
      <c r="I138" s="29">
        <f>I8*1000*11630/RES_summary!I$6</f>
        <v>141.07666315022027</v>
      </c>
      <c r="J138" s="29">
        <f>J8*1000*11630/RES_summary!J$6</f>
        <v>142.26325603519379</v>
      </c>
      <c r="K138" s="29">
        <f>K8*1000*11630/RES_summary!K$6</f>
        <v>142.43304976659948</v>
      </c>
      <c r="L138" s="29">
        <f>L8*1000*11630/RES_summary!L$6</f>
        <v>142.83200442011903</v>
      </c>
      <c r="M138" s="29">
        <f>M8*1000*11630/RES_summary!M$6</f>
        <v>140.42464665698702</v>
      </c>
      <c r="N138" s="29">
        <f>N8*1000*11630/RES_summary!N$6</f>
        <v>136.45545184996033</v>
      </c>
      <c r="O138" s="29">
        <f>O8*1000*11630/RES_summary!O$6</f>
        <v>134.80709922259481</v>
      </c>
      <c r="P138" s="29">
        <f>P8*1000*11630/RES_summary!P$6</f>
        <v>131.08364080733048</v>
      </c>
      <c r="Q138" s="29">
        <f>Q8*1000*11630/RES_summary!Q$6</f>
        <v>127.68323904593494</v>
      </c>
      <c r="R138" s="29">
        <f>R8*1000*11630/RES_summary!R$6</f>
        <v>126.05920838451993</v>
      </c>
      <c r="S138" s="29">
        <f>S8*1000*11630/RES_summary!S$6</f>
        <v>124.47347010625948</v>
      </c>
      <c r="T138" s="29">
        <f>T8*1000*11630/RES_summary!T$6</f>
        <v>123.64729843403964</v>
      </c>
      <c r="U138" s="29">
        <f>U8*1000*11630/RES_summary!U$6</f>
        <v>122.96329398028674</v>
      </c>
      <c r="V138" s="29">
        <f>V8*1000*11630/RES_summary!V$6</f>
        <v>127.15098113352842</v>
      </c>
      <c r="W138" s="29">
        <f>W8*1000*11630/RES_summary!W$6</f>
        <v>132.8921526133455</v>
      </c>
      <c r="X138" s="29">
        <f>X8*1000*11630/RES_summary!X$6</f>
        <v>124.48052582442064</v>
      </c>
      <c r="Y138" s="29">
        <f>Y8*1000*11630/RES_summary!Y$6</f>
        <v>119.15830343837217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393.32969436904807</v>
      </c>
      <c r="C139" s="22">
        <f t="shared" ref="C139:Q139" si="115">SUM(C140:C141)</f>
        <v>440.51010264161454</v>
      </c>
      <c r="D139" s="22">
        <f t="shared" si="115"/>
        <v>482.25620368301077</v>
      </c>
      <c r="E139" s="22">
        <f t="shared" si="115"/>
        <v>520.33122563240249</v>
      </c>
      <c r="F139" s="22">
        <f t="shared" si="115"/>
        <v>552.27804442044419</v>
      </c>
      <c r="G139" s="22">
        <f t="shared" si="115"/>
        <v>591.80783909639752</v>
      </c>
      <c r="H139" s="22">
        <f t="shared" si="115"/>
        <v>638.538800599551</v>
      </c>
      <c r="I139" s="22">
        <f t="shared" si="115"/>
        <v>681.77363957679961</v>
      </c>
      <c r="J139" s="22">
        <f t="shared" si="115"/>
        <v>715.3437616520614</v>
      </c>
      <c r="K139" s="22">
        <f t="shared" si="115"/>
        <v>760.73125612165984</v>
      </c>
      <c r="L139" s="22">
        <f t="shared" si="115"/>
        <v>797.96975848308443</v>
      </c>
      <c r="M139" s="22">
        <f t="shared" si="115"/>
        <v>837.35041038165264</v>
      </c>
      <c r="N139" s="22">
        <f t="shared" si="115"/>
        <v>869.26571584328281</v>
      </c>
      <c r="O139" s="22">
        <f t="shared" si="115"/>
        <v>906.10121610581632</v>
      </c>
      <c r="P139" s="22">
        <f t="shared" si="115"/>
        <v>922.94754080445989</v>
      </c>
      <c r="Q139" s="22">
        <f t="shared" si="115"/>
        <v>960.14991543244651</v>
      </c>
      <c r="R139" s="22">
        <f t="shared" ref="R139:V139" si="116">SUM(R140:R141)</f>
        <v>924.31087846901642</v>
      </c>
      <c r="S139" s="22">
        <f t="shared" si="116"/>
        <v>898.26564498597895</v>
      </c>
      <c r="T139" s="22">
        <f t="shared" si="116"/>
        <v>883.23404821986844</v>
      </c>
      <c r="U139" s="22">
        <f t="shared" si="116"/>
        <v>874.22152024148249</v>
      </c>
      <c r="V139" s="22">
        <f t="shared" si="116"/>
        <v>885.72205173209636</v>
      </c>
      <c r="W139" s="22">
        <f t="shared" ref="W139:Y139" si="117">SUM(W140:W141)</f>
        <v>913.77748285513951</v>
      </c>
      <c r="X139" s="22">
        <f t="shared" si="117"/>
        <v>847.55370320408247</v>
      </c>
      <c r="Y139" s="22">
        <f t="shared" si="117"/>
        <v>815.5415002811593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310.81103686653211</v>
      </c>
      <c r="C140" s="29">
        <f>C10*1000*11630/RES_summary!C$6</f>
        <v>353.9082916797185</v>
      </c>
      <c r="D140" s="29">
        <f>D10*1000*11630/RES_summary!D$6</f>
        <v>391.87379276864158</v>
      </c>
      <c r="E140" s="29">
        <f>E10*1000*11630/RES_summary!E$6</f>
        <v>424.50646251450524</v>
      </c>
      <c r="F140" s="29">
        <f>F10*1000*11630/RES_summary!F$6</f>
        <v>443.96312251410092</v>
      </c>
      <c r="G140" s="29">
        <f>G10*1000*11630/RES_summary!G$6</f>
        <v>470.19906904291673</v>
      </c>
      <c r="H140" s="29">
        <f>H10*1000*11630/RES_summary!H$6</f>
        <v>504.18211863285507</v>
      </c>
      <c r="I140" s="29">
        <f>I10*1000*11630/RES_summary!I$6</f>
        <v>536.87711286941135</v>
      </c>
      <c r="J140" s="29">
        <f>J10*1000*11630/RES_summary!J$6</f>
        <v>559.43495853616105</v>
      </c>
      <c r="K140" s="29">
        <f>K10*1000*11630/RES_summary!K$6</f>
        <v>589.92156238256791</v>
      </c>
      <c r="L140" s="29">
        <f>L10*1000*11630/RES_summary!L$6</f>
        <v>622.48869401505863</v>
      </c>
      <c r="M140" s="29">
        <f>M10*1000*11630/RES_summary!M$6</f>
        <v>653.0657572582686</v>
      </c>
      <c r="N140" s="29">
        <f>N10*1000*11630/RES_summary!N$6</f>
        <v>679.35738229134142</v>
      </c>
      <c r="O140" s="29">
        <f>O10*1000*11630/RES_summary!O$6</f>
        <v>705.92165498582995</v>
      </c>
      <c r="P140" s="29">
        <f>P10*1000*11630/RES_summary!P$6</f>
        <v>714.1520773748482</v>
      </c>
      <c r="Q140" s="29">
        <f>Q10*1000*11630/RES_summary!Q$6</f>
        <v>739.23253432687488</v>
      </c>
      <c r="R140" s="29">
        <f>R10*1000*11630/RES_summary!R$6</f>
        <v>701.71447003519006</v>
      </c>
      <c r="S140" s="29">
        <f>S10*1000*11630/RES_summary!S$6</f>
        <v>664.78275188435214</v>
      </c>
      <c r="T140" s="29">
        <f>T10*1000*11630/RES_summary!T$6</f>
        <v>636.45339638958524</v>
      </c>
      <c r="U140" s="29">
        <f>U10*1000*11630/RES_summary!U$6</f>
        <v>614.18311863631175</v>
      </c>
      <c r="V140" s="29">
        <f>V10*1000*11630/RES_summary!V$6</f>
        <v>605.00288751532025</v>
      </c>
      <c r="W140" s="29">
        <f>W10*1000*11630/RES_summary!W$6</f>
        <v>612.03108678573494</v>
      </c>
      <c r="X140" s="29">
        <f>X10*1000*11630/RES_summary!X$6</f>
        <v>554.3013630009666</v>
      </c>
      <c r="Y140" s="29">
        <f>Y10*1000*11630/RES_summary!Y$6</f>
        <v>526.90474757777019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82.518657502515936</v>
      </c>
      <c r="C141" s="29">
        <f>C11*1000*11630/RES_summary!C$6</f>
        <v>86.601810961896049</v>
      </c>
      <c r="D141" s="29">
        <f>D11*1000*11630/RES_summary!D$6</f>
        <v>90.382410914369203</v>
      </c>
      <c r="E141" s="29">
        <f>E11*1000*11630/RES_summary!E$6</f>
        <v>95.824763117897248</v>
      </c>
      <c r="F141" s="29">
        <f>F11*1000*11630/RES_summary!F$6</f>
        <v>108.31492190634332</v>
      </c>
      <c r="G141" s="29">
        <f>G11*1000*11630/RES_summary!G$6</f>
        <v>121.60877005348081</v>
      </c>
      <c r="H141" s="29">
        <f>H11*1000*11630/RES_summary!H$6</f>
        <v>134.35668196669593</v>
      </c>
      <c r="I141" s="29">
        <f>I11*1000*11630/RES_summary!I$6</f>
        <v>144.89652670738823</v>
      </c>
      <c r="J141" s="29">
        <f>J11*1000*11630/RES_summary!J$6</f>
        <v>155.90880311590035</v>
      </c>
      <c r="K141" s="29">
        <f>K11*1000*11630/RES_summary!K$6</f>
        <v>170.80969373909195</v>
      </c>
      <c r="L141" s="29">
        <f>L11*1000*11630/RES_summary!L$6</f>
        <v>175.48106446802575</v>
      </c>
      <c r="M141" s="29">
        <f>M11*1000*11630/RES_summary!M$6</f>
        <v>184.28465312338409</v>
      </c>
      <c r="N141" s="29">
        <f>N11*1000*11630/RES_summary!N$6</f>
        <v>189.90833355194141</v>
      </c>
      <c r="O141" s="29">
        <f>O11*1000*11630/RES_summary!O$6</f>
        <v>200.1795611199864</v>
      </c>
      <c r="P141" s="29">
        <f>P11*1000*11630/RES_summary!P$6</f>
        <v>208.79546342961169</v>
      </c>
      <c r="Q141" s="29">
        <f>Q11*1000*11630/RES_summary!Q$6</f>
        <v>220.91738110557162</v>
      </c>
      <c r="R141" s="29">
        <f>R11*1000*11630/RES_summary!R$6</f>
        <v>222.59640843382638</v>
      </c>
      <c r="S141" s="29">
        <f>S11*1000*11630/RES_summary!S$6</f>
        <v>233.48289310162676</v>
      </c>
      <c r="T141" s="29">
        <f>T11*1000*11630/RES_summary!T$6</f>
        <v>246.7806518302832</v>
      </c>
      <c r="U141" s="29">
        <f>U11*1000*11630/RES_summary!U$6</f>
        <v>260.03840160517069</v>
      </c>
      <c r="V141" s="29">
        <f>V11*1000*11630/RES_summary!V$6</f>
        <v>280.71916421677616</v>
      </c>
      <c r="W141" s="29">
        <f>W11*1000*11630/RES_summary!W$6</f>
        <v>301.74639606940457</v>
      </c>
      <c r="X141" s="29">
        <f>X11*1000*11630/RES_summary!X$6</f>
        <v>293.25234020311581</v>
      </c>
      <c r="Y141" s="29">
        <f>Y11*1000*11630/RES_summary!Y$6</f>
        <v>288.63675270338911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909.03379586030167</v>
      </c>
      <c r="C142" s="22">
        <f t="shared" ref="C142:Q142" si="119">SUM(C143:C144)</f>
        <v>917.33202850986163</v>
      </c>
      <c r="D142" s="22">
        <f t="shared" si="119"/>
        <v>917.58706732368182</v>
      </c>
      <c r="E142" s="22">
        <f t="shared" si="119"/>
        <v>915.72623173231352</v>
      </c>
      <c r="F142" s="22">
        <f t="shared" si="119"/>
        <v>910.81817191687685</v>
      </c>
      <c r="G142" s="22">
        <f t="shared" si="119"/>
        <v>909.74966000124539</v>
      </c>
      <c r="H142" s="22">
        <f t="shared" si="119"/>
        <v>913.37752731852777</v>
      </c>
      <c r="I142" s="22">
        <f t="shared" si="119"/>
        <v>912.22456891660306</v>
      </c>
      <c r="J142" s="22">
        <f t="shared" si="119"/>
        <v>911.01314331956257</v>
      </c>
      <c r="K142" s="22">
        <f t="shared" si="119"/>
        <v>904.73878637042912</v>
      </c>
      <c r="L142" s="22">
        <f t="shared" si="119"/>
        <v>888.94138494038111</v>
      </c>
      <c r="M142" s="22">
        <f t="shared" si="119"/>
        <v>858.44151688611737</v>
      </c>
      <c r="N142" s="22">
        <f t="shared" si="119"/>
        <v>822.95822160493231</v>
      </c>
      <c r="O142" s="22">
        <f t="shared" si="119"/>
        <v>798.99266180209747</v>
      </c>
      <c r="P142" s="22">
        <f t="shared" si="119"/>
        <v>766.7905967949921</v>
      </c>
      <c r="Q142" s="22">
        <f t="shared" si="119"/>
        <v>737.51684688585374</v>
      </c>
      <c r="R142" s="22">
        <f t="shared" ref="R142:V142" si="120">SUM(R143:R144)</f>
        <v>713.94985136099763</v>
      </c>
      <c r="S142" s="22">
        <f t="shared" si="120"/>
        <v>676.80918461693693</v>
      </c>
      <c r="T142" s="22">
        <f t="shared" si="120"/>
        <v>639.467997279972</v>
      </c>
      <c r="U142" s="22">
        <f t="shared" si="120"/>
        <v>608.20149983415274</v>
      </c>
      <c r="V142" s="22">
        <f t="shared" si="120"/>
        <v>604.48661059699316</v>
      </c>
      <c r="W142" s="22">
        <f t="shared" ref="W142:Y142" si="121">SUM(W143:W144)</f>
        <v>613.69847461003371</v>
      </c>
      <c r="X142" s="22">
        <f t="shared" si="121"/>
        <v>560.45951589076731</v>
      </c>
      <c r="Y142" s="22">
        <f t="shared" si="121"/>
        <v>524.01965038351693</v>
      </c>
      <c r="DA142" s="57"/>
    </row>
    <row r="143" spans="1:105" ht="12" customHeight="1" x14ac:dyDescent="0.25">
      <c r="A143" s="30" t="s">
        <v>44</v>
      </c>
      <c r="B143" s="31">
        <f>B13*1000*11630/RES_summary!B$6</f>
        <v>763.2667965281712</v>
      </c>
      <c r="C143" s="31">
        <f>C13*1000*11630/RES_summary!C$6</f>
        <v>764.90498500182048</v>
      </c>
      <c r="D143" s="31">
        <f>D13*1000*11630/RES_summary!D$6</f>
        <v>761.85883432171568</v>
      </c>
      <c r="E143" s="31">
        <f>E13*1000*11630/RES_summary!E$6</f>
        <v>756.00957046409678</v>
      </c>
      <c r="F143" s="31">
        <f>F13*1000*11630/RES_summary!F$6</f>
        <v>747.46662276196935</v>
      </c>
      <c r="G143" s="31">
        <f>G13*1000*11630/RES_summary!G$6</f>
        <v>740.01883369910547</v>
      </c>
      <c r="H143" s="31">
        <f>H13*1000*11630/RES_summary!H$6</f>
        <v>731.5735035514623</v>
      </c>
      <c r="I143" s="31">
        <f>I13*1000*11630/RES_summary!I$6</f>
        <v>724.87445177781774</v>
      </c>
      <c r="J143" s="31">
        <f>J13*1000*11630/RES_summary!J$6</f>
        <v>715.30956133087591</v>
      </c>
      <c r="K143" s="31">
        <f>K13*1000*11630/RES_summary!K$6</f>
        <v>700.96959845419394</v>
      </c>
      <c r="L143" s="31">
        <f>L13*1000*11630/RES_summary!L$6</f>
        <v>680.05002952452537</v>
      </c>
      <c r="M143" s="31">
        <f>M13*1000*11630/RES_summary!M$6</f>
        <v>644.73433543458998</v>
      </c>
      <c r="N143" s="31">
        <f>N13*1000*11630/RES_summary!N$6</f>
        <v>607.40033105762848</v>
      </c>
      <c r="O143" s="31">
        <f>O13*1000*11630/RES_summary!O$6</f>
        <v>580.47115523371826</v>
      </c>
      <c r="P143" s="31">
        <f>P13*1000*11630/RES_summary!P$6</f>
        <v>547.16467742671114</v>
      </c>
      <c r="Q143" s="31">
        <f>Q13*1000*11630/RES_summary!Q$6</f>
        <v>514.9032982709482</v>
      </c>
      <c r="R143" s="31">
        <f>R13*1000*11630/RES_summary!R$6</f>
        <v>484.56854619881278</v>
      </c>
      <c r="S143" s="31">
        <f>S13*1000*11630/RES_summary!S$6</f>
        <v>450.33341901229511</v>
      </c>
      <c r="T143" s="31">
        <f>T13*1000*11630/RES_summary!T$6</f>
        <v>413.99968916804499</v>
      </c>
      <c r="U143" s="31">
        <f>U13*1000*11630/RES_summary!U$6</f>
        <v>381.34325045531921</v>
      </c>
      <c r="V143" s="31">
        <f>V13*1000*11630/RES_summary!V$6</f>
        <v>368.91019409614785</v>
      </c>
      <c r="W143" s="31">
        <f>W13*1000*11630/RES_summary!W$6</f>
        <v>366.14547489056247</v>
      </c>
      <c r="X143" s="31">
        <f>X13*1000*11630/RES_summary!X$6</f>
        <v>329.88719238081666</v>
      </c>
      <c r="Y143" s="31">
        <f>Y13*1000*11630/RES_summary!Y$6</f>
        <v>302.72784919767088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145.76699933213047</v>
      </c>
      <c r="C144" s="33">
        <f>C14*1000*11630/RES_summary!C$6</f>
        <v>152.42704350804112</v>
      </c>
      <c r="D144" s="33">
        <f>D14*1000*11630/RES_summary!D$6</f>
        <v>155.72823300196617</v>
      </c>
      <c r="E144" s="33">
        <f>E14*1000*11630/RES_summary!E$6</f>
        <v>159.71666126821671</v>
      </c>
      <c r="F144" s="33">
        <f>F14*1000*11630/RES_summary!F$6</f>
        <v>163.3515491549075</v>
      </c>
      <c r="G144" s="33">
        <f>G14*1000*11630/RES_summary!G$6</f>
        <v>169.73082630213992</v>
      </c>
      <c r="H144" s="33">
        <f>H14*1000*11630/RES_summary!H$6</f>
        <v>181.80402376706544</v>
      </c>
      <c r="I144" s="33">
        <f>I14*1000*11630/RES_summary!I$6</f>
        <v>187.35011713878535</v>
      </c>
      <c r="J144" s="33">
        <f>J14*1000*11630/RES_summary!J$6</f>
        <v>195.70358198868669</v>
      </c>
      <c r="K144" s="33">
        <f>K14*1000*11630/RES_summary!K$6</f>
        <v>203.76918791623524</v>
      </c>
      <c r="L144" s="33">
        <f>L14*1000*11630/RES_summary!L$6</f>
        <v>208.89135541585574</v>
      </c>
      <c r="M144" s="33">
        <f>M14*1000*11630/RES_summary!M$6</f>
        <v>213.70718145152733</v>
      </c>
      <c r="N144" s="33">
        <f>N14*1000*11630/RES_summary!N$6</f>
        <v>215.55789054730388</v>
      </c>
      <c r="O144" s="33">
        <f>O14*1000*11630/RES_summary!O$6</f>
        <v>218.52150656837921</v>
      </c>
      <c r="P144" s="33">
        <f>P14*1000*11630/RES_summary!P$6</f>
        <v>219.62591936828099</v>
      </c>
      <c r="Q144" s="33">
        <f>Q14*1000*11630/RES_summary!Q$6</f>
        <v>222.61354861490548</v>
      </c>
      <c r="R144" s="33">
        <f>R14*1000*11630/RES_summary!R$6</f>
        <v>229.38130516218484</v>
      </c>
      <c r="S144" s="33">
        <f>S14*1000*11630/RES_summary!S$6</f>
        <v>226.47576560464185</v>
      </c>
      <c r="T144" s="33">
        <f>T14*1000*11630/RES_summary!T$6</f>
        <v>225.46830811192697</v>
      </c>
      <c r="U144" s="33">
        <f>U14*1000*11630/RES_summary!U$6</f>
        <v>226.85824937883356</v>
      </c>
      <c r="V144" s="33">
        <f>V14*1000*11630/RES_summary!V$6</f>
        <v>235.57641650084537</v>
      </c>
      <c r="W144" s="33">
        <f>W14*1000*11630/RES_summary!W$6</f>
        <v>247.55299971947122</v>
      </c>
      <c r="X144" s="33">
        <f>X14*1000*11630/RES_summary!X$6</f>
        <v>230.57232350995068</v>
      </c>
      <c r="Y144" s="33">
        <f>Y14*1000*11630/RES_summary!Y$6</f>
        <v>221.29180118584603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8.3933681892212579</v>
      </c>
      <c r="C3" s="49">
        <f t="shared" ref="C3:W3" si="0">C5*C11/11630</f>
        <v>8.402909574277265</v>
      </c>
      <c r="D3" s="49">
        <f t="shared" si="0"/>
        <v>8.4280248048859203</v>
      </c>
      <c r="E3" s="49">
        <f t="shared" si="0"/>
        <v>8.4330499564589374</v>
      </c>
      <c r="F3" s="49">
        <f t="shared" si="0"/>
        <v>8.4329510280806552</v>
      </c>
      <c r="G3" s="49">
        <f t="shared" si="0"/>
        <v>8.4136491855937159</v>
      </c>
      <c r="H3" s="49">
        <f t="shared" si="0"/>
        <v>8.4681275624284567</v>
      </c>
      <c r="I3" s="49">
        <f t="shared" si="0"/>
        <v>8.4146897104439446</v>
      </c>
      <c r="J3" s="49">
        <f t="shared" si="0"/>
        <v>8.3916387102525274</v>
      </c>
      <c r="K3" s="49">
        <f t="shared" si="0"/>
        <v>8.3640265980730248</v>
      </c>
      <c r="L3" s="49">
        <f t="shared" si="0"/>
        <v>8.2456832513405534</v>
      </c>
      <c r="M3" s="49">
        <f t="shared" si="0"/>
        <v>8.2485830243418601</v>
      </c>
      <c r="N3" s="49">
        <f t="shared" si="0"/>
        <v>8.4559444427245936</v>
      </c>
      <c r="O3" s="49">
        <f t="shared" si="0"/>
        <v>8.4751898918155248</v>
      </c>
      <c r="P3" s="49">
        <f t="shared" si="0"/>
        <v>8.5670686486201877</v>
      </c>
      <c r="Q3" s="49">
        <f t="shared" si="0"/>
        <v>8.5385423467441566</v>
      </c>
      <c r="R3" s="49">
        <f t="shared" si="0"/>
        <v>8.5788975491154549</v>
      </c>
      <c r="S3" s="49">
        <f t="shared" si="0"/>
        <v>8.55996446814728</v>
      </c>
      <c r="T3" s="49">
        <f t="shared" si="0"/>
        <v>8.5172818418951941</v>
      </c>
      <c r="U3" s="49">
        <f t="shared" si="0"/>
        <v>8.4720837525911108</v>
      </c>
      <c r="V3" s="49">
        <f t="shared" si="0"/>
        <v>8.5100042928374524</v>
      </c>
      <c r="W3" s="49">
        <f t="shared" si="0"/>
        <v>8.4021146289369533</v>
      </c>
      <c r="X3" s="49">
        <f t="shared" ref="X3:Y3" si="1">X5*X11/11630</f>
        <v>8.3042290096680222</v>
      </c>
      <c r="Y3" s="49">
        <f t="shared" si="1"/>
        <v>8.2164584585817213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11.143250232950146</v>
      </c>
      <c r="C5" s="49">
        <f t="shared" ref="C5:W5" si="2">C7*C13/1000000</f>
        <v>11.155917619731124</v>
      </c>
      <c r="D5" s="49">
        <f t="shared" si="2"/>
        <v>11.189261242103118</v>
      </c>
      <c r="E5" s="49">
        <f t="shared" si="2"/>
        <v>11.19593276182848</v>
      </c>
      <c r="F5" s="49">
        <f t="shared" si="2"/>
        <v>11.195801421983795</v>
      </c>
      <c r="G5" s="49">
        <f t="shared" si="2"/>
        <v>11.170175802335038</v>
      </c>
      <c r="H5" s="49">
        <f t="shared" si="2"/>
        <v>11.242502688475227</v>
      </c>
      <c r="I5" s="49">
        <f t="shared" si="2"/>
        <v>11.171557229733226</v>
      </c>
      <c r="J5" s="49">
        <f t="shared" si="2"/>
        <v>11.140954132447137</v>
      </c>
      <c r="K5" s="49">
        <f t="shared" si="2"/>
        <v>11.10429558625448</v>
      </c>
      <c r="L5" s="49">
        <f t="shared" si="2"/>
        <v>10.947179933001221</v>
      </c>
      <c r="M5" s="49">
        <f t="shared" si="2"/>
        <v>10.951029745787199</v>
      </c>
      <c r="N5" s="49">
        <f t="shared" si="2"/>
        <v>11.22632806722455</v>
      </c>
      <c r="O5" s="49">
        <f t="shared" si="2"/>
        <v>11.251878817558744</v>
      </c>
      <c r="P5" s="49">
        <f t="shared" si="2"/>
        <v>11.373859404503747</v>
      </c>
      <c r="Q5" s="49">
        <f t="shared" si="2"/>
        <v>11.335987156693438</v>
      </c>
      <c r="R5" s="49">
        <f t="shared" si="2"/>
        <v>11.389563755275427</v>
      </c>
      <c r="S5" s="49">
        <f t="shared" si="2"/>
        <v>11.364427712848501</v>
      </c>
      <c r="T5" s="49">
        <f t="shared" si="2"/>
        <v>11.307761166808348</v>
      </c>
      <c r="U5" s="49">
        <f t="shared" si="2"/>
        <v>11.247755027698014</v>
      </c>
      <c r="V5" s="49">
        <f t="shared" si="2"/>
        <v>11.298099306586712</v>
      </c>
      <c r="W5" s="49">
        <f t="shared" si="2"/>
        <v>11.154862229969952</v>
      </c>
      <c r="X5" s="49">
        <f t="shared" ref="X5:Y5" si="3">X7*X13/1000000</f>
        <v>11.024906778817252</v>
      </c>
      <c r="Y5" s="49">
        <f t="shared" si="3"/>
        <v>10.908380350833955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230752</v>
      </c>
      <c r="C7" s="35">
        <v>234438</v>
      </c>
      <c r="D7" s="35">
        <v>239470</v>
      </c>
      <c r="E7" s="35">
        <v>244231</v>
      </c>
      <c r="F7" s="35">
        <v>249301</v>
      </c>
      <c r="G7" s="35">
        <v>254141</v>
      </c>
      <c r="H7" s="35">
        <v>262527</v>
      </c>
      <c r="I7" s="35">
        <v>267141</v>
      </c>
      <c r="J7" s="35">
        <v>273697</v>
      </c>
      <c r="K7" s="35">
        <v>280910</v>
      </c>
      <c r="L7" s="35">
        <v>284604</v>
      </c>
      <c r="M7" s="35">
        <v>294520</v>
      </c>
      <c r="N7" s="35">
        <v>315532</v>
      </c>
      <c r="O7" s="35">
        <v>328418</v>
      </c>
      <c r="P7" s="35">
        <v>346962</v>
      </c>
      <c r="Q7" s="35">
        <v>360484</v>
      </c>
      <c r="R7" s="35">
        <v>379042</v>
      </c>
      <c r="S7" s="35">
        <v>394695</v>
      </c>
      <c r="T7" s="35">
        <v>409882</v>
      </c>
      <c r="U7" s="35">
        <v>421262</v>
      </c>
      <c r="V7" s="35">
        <v>439057</v>
      </c>
      <c r="W7" s="35">
        <v>446669</v>
      </c>
      <c r="X7" s="35">
        <v>455427</v>
      </c>
      <c r="Y7" s="35">
        <v>464913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15818.884032917791</v>
      </c>
      <c r="D8" s="52">
        <v>17242.925903662865</v>
      </c>
      <c r="E8" s="52">
        <v>17050.469760050648</v>
      </c>
      <c r="F8" s="52">
        <v>17438.518830983608</v>
      </c>
      <c r="G8" s="52">
        <v>17288.07636613326</v>
      </c>
      <c r="H8" s="52">
        <v>20914.145636073925</v>
      </c>
      <c r="I8" s="52">
        <v>17222.729932417104</v>
      </c>
      <c r="J8" s="52">
        <v>19245.832567946753</v>
      </c>
      <c r="K8" s="52">
        <v>19984.456876755547</v>
      </c>
      <c r="L8" s="52">
        <v>16547.606214381929</v>
      </c>
      <c r="M8" s="52">
        <v>22852.283957948035</v>
      </c>
      <c r="N8" s="52">
        <v>34031.493506298517</v>
      </c>
      <c r="O8" s="52">
        <v>25989.238280140271</v>
      </c>
      <c r="P8" s="52">
        <v>31731.521722183097</v>
      </c>
      <c r="Q8" s="52">
        <v>26794.347297281143</v>
      </c>
      <c r="R8" s="52">
        <v>31915.718492575514</v>
      </c>
      <c r="S8" s="52">
        <v>29096.638817637402</v>
      </c>
      <c r="T8" s="52">
        <v>28717.111804612563</v>
      </c>
      <c r="U8" s="52">
        <v>27198.884032917791</v>
      </c>
      <c r="V8" s="52">
        <v>35037.925903662865</v>
      </c>
      <c r="W8" s="52">
        <v>24662.469760050648</v>
      </c>
      <c r="X8" s="52">
        <v>26196.518830983608</v>
      </c>
      <c r="Y8" s="52">
        <v>26774.076366133289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12132.884032917791</v>
      </c>
      <c r="D9" s="36">
        <v>12210.925903662865</v>
      </c>
      <c r="E9" s="36">
        <v>12289.469760050648</v>
      </c>
      <c r="F9" s="36">
        <v>12368.518830983608</v>
      </c>
      <c r="G9" s="36">
        <v>12448.076366133289</v>
      </c>
      <c r="H9" s="36">
        <v>12528.145636073896</v>
      </c>
      <c r="I9" s="36">
        <v>12608.729932417104</v>
      </c>
      <c r="J9" s="36">
        <v>12689.832567946753</v>
      </c>
      <c r="K9" s="36">
        <v>12771.456876755576</v>
      </c>
      <c r="L9" s="36">
        <v>12853.606214381929</v>
      </c>
      <c r="M9" s="36">
        <v>12936.283957948035</v>
      </c>
      <c r="N9" s="36">
        <v>13019.493506298517</v>
      </c>
      <c r="O9" s="36">
        <v>13103.238280140271</v>
      </c>
      <c r="P9" s="36">
        <v>13187.521722183097</v>
      </c>
      <c r="Q9" s="36">
        <v>13272.347297281143</v>
      </c>
      <c r="R9" s="36">
        <v>13357.718492575514</v>
      </c>
      <c r="S9" s="36">
        <v>13443.638817637402</v>
      </c>
      <c r="T9" s="36">
        <v>13530.111804612563</v>
      </c>
      <c r="U9" s="36">
        <v>15818.884032917791</v>
      </c>
      <c r="V9" s="36">
        <v>17242.925903662865</v>
      </c>
      <c r="W9" s="36">
        <v>17050.469760050648</v>
      </c>
      <c r="X9" s="36">
        <v>17438.518830983608</v>
      </c>
      <c r="Y9" s="36">
        <v>17288.076366133289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8759.9999999999945</v>
      </c>
      <c r="C11" s="54">
        <v>8759.9999999999964</v>
      </c>
      <c r="D11" s="54">
        <v>8759.9999999999945</v>
      </c>
      <c r="E11" s="54">
        <v>8759.9999999999964</v>
      </c>
      <c r="F11" s="54">
        <v>8759.9999999999982</v>
      </c>
      <c r="G11" s="54">
        <v>8759.9999999999982</v>
      </c>
      <c r="H11" s="54">
        <v>8759.9999999999964</v>
      </c>
      <c r="I11" s="54">
        <v>8760</v>
      </c>
      <c r="J11" s="54">
        <v>8759.9999999999982</v>
      </c>
      <c r="K11" s="54">
        <v>8760.0000000000018</v>
      </c>
      <c r="L11" s="54">
        <v>8759.9999999999945</v>
      </c>
      <c r="M11" s="54">
        <v>8759.9999999999964</v>
      </c>
      <c r="N11" s="54">
        <v>8759.9999999999982</v>
      </c>
      <c r="O11" s="54">
        <v>8759.9999999999964</v>
      </c>
      <c r="P11" s="54">
        <v>8759.9999999999964</v>
      </c>
      <c r="Q11" s="54">
        <v>8760.0000000000018</v>
      </c>
      <c r="R11" s="54">
        <v>8760</v>
      </c>
      <c r="S11" s="54">
        <v>8760</v>
      </c>
      <c r="T11" s="54">
        <v>8759.9999999999982</v>
      </c>
      <c r="U11" s="54">
        <v>8760</v>
      </c>
      <c r="V11" s="54">
        <v>8759.9999999999982</v>
      </c>
      <c r="W11" s="54">
        <v>8759.9999999999982</v>
      </c>
      <c r="X11" s="54">
        <v>8759.9999999999982</v>
      </c>
      <c r="Y11" s="54">
        <v>8759.9999999999982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48.291023405864941</v>
      </c>
      <c r="C13" s="35">
        <v>47.585790783623494</v>
      </c>
      <c r="D13" s="35">
        <v>46.725106452178217</v>
      </c>
      <c r="E13" s="35">
        <v>45.841571143010022</v>
      </c>
      <c r="F13" s="35">
        <v>44.908770610562314</v>
      </c>
      <c r="G13" s="35">
        <v>43.952671164176735</v>
      </c>
      <c r="H13" s="35">
        <v>42.824176897900891</v>
      </c>
      <c r="I13" s="35">
        <v>41.81895414681096</v>
      </c>
      <c r="J13" s="35">
        <v>40.705430210952755</v>
      </c>
      <c r="K13" s="35">
        <v>39.529726909880317</v>
      </c>
      <c r="L13" s="35">
        <v>38.464603213592298</v>
      </c>
      <c r="M13" s="35">
        <v>37.182635290598938</v>
      </c>
      <c r="N13" s="35">
        <v>35.579047663072366</v>
      </c>
      <c r="O13" s="35">
        <v>34.260846901079546</v>
      </c>
      <c r="P13" s="35">
        <v>32.781282689469592</v>
      </c>
      <c r="Q13" s="35">
        <v>31.446575039928092</v>
      </c>
      <c r="R13" s="35">
        <v>30.048289517455654</v>
      </c>
      <c r="S13" s="35">
        <v>28.792935590388783</v>
      </c>
      <c r="T13" s="35">
        <v>27.587845201322207</v>
      </c>
      <c r="U13" s="35">
        <v>26.700141545399333</v>
      </c>
      <c r="V13" s="35">
        <v>25.732648167747495</v>
      </c>
      <c r="W13" s="35">
        <v>24.973441698371619</v>
      </c>
      <c r="X13" s="35">
        <v>24.207846216445777</v>
      </c>
      <c r="Y13" s="35">
        <v>23.46327237748558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37.839380600405534</v>
      </c>
      <c r="D14" s="36">
        <v>36.1320192683025</v>
      </c>
      <c r="E14" s="36">
        <v>35.198009204401878</v>
      </c>
      <c r="F14" s="36">
        <v>34.243567260840777</v>
      </c>
      <c r="G14" s="36">
        <v>33.289112988508791</v>
      </c>
      <c r="H14" s="36">
        <v>32.385920614210121</v>
      </c>
      <c r="I14" s="36">
        <v>31.234479995534947</v>
      </c>
      <c r="J14" s="36">
        <v>30.250803763032248</v>
      </c>
      <c r="K14" s="36">
        <v>29.02696732501423</v>
      </c>
      <c r="L14" s="36">
        <v>28.016024752408526</v>
      </c>
      <c r="M14" s="36">
        <v>27.505180897489687</v>
      </c>
      <c r="N14" s="36">
        <v>26.564305410669178</v>
      </c>
      <c r="O14" s="36">
        <v>25.330466776940085</v>
      </c>
      <c r="P14" s="36">
        <v>23.913744627186315</v>
      </c>
      <c r="Q14" s="36">
        <v>22.50709746658594</v>
      </c>
      <c r="R14" s="36">
        <v>21.889981737946147</v>
      </c>
      <c r="S14" s="36">
        <v>21.448217379572636</v>
      </c>
      <c r="T14" s="36">
        <v>20.779123049014871</v>
      </c>
      <c r="U14" s="36">
        <v>19.801203381473595</v>
      </c>
      <c r="V14" s="36">
        <v>19.218204060742178</v>
      </c>
      <c r="W14" s="36">
        <v>18.526348714555457</v>
      </c>
      <c r="X14" s="36">
        <v>17.83449336836874</v>
      </c>
      <c r="Y14" s="36">
        <v>17.14263802218202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1.345673180659797</v>
      </c>
      <c r="C16" s="44">
        <f>C7/RES_summary!C$6</f>
        <v>1.345257359270098</v>
      </c>
      <c r="D16" s="44">
        <f>D7/RES_summary!D$6</f>
        <v>1.3533583881997231</v>
      </c>
      <c r="E16" s="44">
        <f>E7/RES_summary!E$6</f>
        <v>1.3619841623912559</v>
      </c>
      <c r="F16" s="44">
        <f>F7/RES_summary!F$6</f>
        <v>1.3709985206693833</v>
      </c>
      <c r="G16" s="44">
        <f>G7/RES_summary!G$6</f>
        <v>1.377517724345771</v>
      </c>
      <c r="H16" s="44">
        <f>H7/RES_summary!H$6</f>
        <v>1.3778774996063612</v>
      </c>
      <c r="I16" s="44">
        <f>I7/RES_summary!I$6</f>
        <v>1.384551994361058</v>
      </c>
      <c r="J16" s="44">
        <f>J7/RES_summary!J$6</f>
        <v>1.3933776924760852</v>
      </c>
      <c r="K16" s="44">
        <f>K7/RES_summary!K$6</f>
        <v>1.4025583671186914</v>
      </c>
      <c r="L16" s="44">
        <f>L7/RES_summary!L$6</f>
        <v>1.4131982720095337</v>
      </c>
      <c r="M16" s="44">
        <f>M7/RES_summary!M$6</f>
        <v>1.4345066752390276</v>
      </c>
      <c r="N16" s="44">
        <f>N7/RES_summary!N$6</f>
        <v>1.4632757357374069</v>
      </c>
      <c r="O16" s="44">
        <f>O7/RES_summary!O$6</f>
        <v>1.4945890105489263</v>
      </c>
      <c r="P16" s="44">
        <f>P7/RES_summary!P$6</f>
        <v>1.5066896530760245</v>
      </c>
      <c r="Q16" s="44">
        <f>Q7/RES_summary!Q$6</f>
        <v>1.5208049444174911</v>
      </c>
      <c r="R16" s="44">
        <f>R7/RES_summary!R$6</f>
        <v>1.5322381133326326</v>
      </c>
      <c r="S16" s="44">
        <f>S7/RES_summary!S$6</f>
        <v>1.5435198329364008</v>
      </c>
      <c r="T16" s="44">
        <f>T7/RES_summary!T$6</f>
        <v>1.5537250858585476</v>
      </c>
      <c r="U16" s="44">
        <f>U7/RES_summary!U$6</f>
        <v>1.5638786798826891</v>
      </c>
      <c r="V16" s="44">
        <f>V7/RES_summary!V$6</f>
        <v>1.5721989665655671</v>
      </c>
      <c r="W16" s="44">
        <f>W7/RES_summary!W$6</f>
        <v>1.5787875681732226</v>
      </c>
      <c r="X16" s="44">
        <f>X7/RES_summary!X$6</f>
        <v>1.5841930973069618</v>
      </c>
      <c r="Y16" s="44">
        <f>Y7/RES_summary!Y$6</f>
        <v>1.5886206142449053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64.983935063886975</v>
      </c>
      <c r="C17" s="52">
        <f t="shared" si="4"/>
        <v>64.015135248356714</v>
      </c>
      <c r="D17" s="52">
        <f t="shared" si="4"/>
        <v>63.235814756580396</v>
      </c>
      <c r="E17" s="52">
        <f t="shared" si="4"/>
        <v>62.435493875911668</v>
      </c>
      <c r="F17" s="52">
        <f t="shared" si="4"/>
        <v>61.569858072161608</v>
      </c>
      <c r="G17" s="52">
        <f t="shared" si="4"/>
        <v>60.545583560994729</v>
      </c>
      <c r="H17" s="52">
        <f t="shared" si="4"/>
        <v>59.00646978678018</v>
      </c>
      <c r="I17" s="52">
        <f t="shared" si="4"/>
        <v>57.900516366060749</v>
      </c>
      <c r="J17" s="52">
        <f t="shared" si="4"/>
        <v>56.718038418583674</v>
      </c>
      <c r="K17" s="52">
        <f t="shared" si="4"/>
        <v>55.442749227369532</v>
      </c>
      <c r="L17" s="52">
        <f t="shared" si="4"/>
        <v>54.358110794980995</v>
      </c>
      <c r="M17" s="52">
        <f t="shared" si="4"/>
        <v>53.338738527342421</v>
      </c>
      <c r="N17" s="52">
        <f t="shared" si="4"/>
        <v>52.061957146018486</v>
      </c>
      <c r="O17" s="52">
        <f t="shared" si="4"/>
        <v>51.205885270452725</v>
      </c>
      <c r="P17" s="52">
        <f t="shared" si="4"/>
        <v>49.391219442784028</v>
      </c>
      <c r="Q17" s="52">
        <f t="shared" si="4"/>
        <v>47.824106805718309</v>
      </c>
      <c r="R17" s="52">
        <f t="shared" ref="R17:V17" si="5">R13*R16</f>
        <v>46.041134439098975</v>
      </c>
      <c r="S17" s="52">
        <f t="shared" si="5"/>
        <v>44.442467132225445</v>
      </c>
      <c r="T17" s="52">
        <f t="shared" si="5"/>
        <v>42.86392715407667</v>
      </c>
      <c r="U17" s="52">
        <f t="shared" si="5"/>
        <v>41.755782112700054</v>
      </c>
      <c r="V17" s="52">
        <f t="shared" si="5"/>
        <v>40.456842856327945</v>
      </c>
      <c r="W17" s="52">
        <f t="shared" ref="W17:Y17" si="6">W13*W16</f>
        <v>39.427759287887881</v>
      </c>
      <c r="X17" s="52">
        <f t="shared" si="6"/>
        <v>38.349902876761853</v>
      </c>
      <c r="Y17" s="52">
        <f t="shared" si="6"/>
        <v>37.274238176516661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569.25927115964953</v>
      </c>
      <c r="C18" s="36">
        <f>C3*11630*1000/RES_summary!C$6</f>
        <v>560.77258477560451</v>
      </c>
      <c r="D18" s="36">
        <f>D3*11630*1000/RES_summary!D$6</f>
        <v>553.94573726764395</v>
      </c>
      <c r="E18" s="36">
        <f>E3*11630*1000/RES_summary!E$6</f>
        <v>546.93492635298594</v>
      </c>
      <c r="F18" s="36">
        <f>F3*11630*1000/RES_summary!F$6</f>
        <v>539.35195671213569</v>
      </c>
      <c r="G18" s="36">
        <f>G3*11630*1000/RES_summary!G$6</f>
        <v>530.37931199431375</v>
      </c>
      <c r="H18" s="36">
        <f>H3*11630*1000/RES_summary!H$6</f>
        <v>516.89667533219415</v>
      </c>
      <c r="I18" s="36">
        <f>I3*11630*1000/RES_summary!I$6</f>
        <v>507.20852336669236</v>
      </c>
      <c r="J18" s="36">
        <f>J3*11630*1000/RES_summary!J$6</f>
        <v>496.85001654679292</v>
      </c>
      <c r="K18" s="36">
        <f>K3*11630*1000/RES_summary!K$6</f>
        <v>485.67848323175735</v>
      </c>
      <c r="L18" s="36">
        <f>L3*11630*1000/RES_summary!L$6</f>
        <v>476.17705056403321</v>
      </c>
      <c r="M18" s="36">
        <f>M3*11630*1000/RES_summary!M$6</f>
        <v>467.24734949951943</v>
      </c>
      <c r="N18" s="36">
        <f>N3*11630*1000/RES_summary!N$6</f>
        <v>456.06274459912174</v>
      </c>
      <c r="O18" s="36">
        <f>O3*11630*1000/RES_summary!O$6</f>
        <v>448.56355496916581</v>
      </c>
      <c r="P18" s="36">
        <f>P3*11630*1000/RES_summary!P$6</f>
        <v>432.66708231878778</v>
      </c>
      <c r="Q18" s="36">
        <f>Q3*11630*1000/RES_summary!Q$6</f>
        <v>418.93917561809246</v>
      </c>
      <c r="R18" s="36">
        <f>R3*11630*1000/RES_summary!R$6</f>
        <v>403.320337686507</v>
      </c>
      <c r="S18" s="36">
        <f>S3*11630*1000/RES_summary!S$6</f>
        <v>389.31601207829488</v>
      </c>
      <c r="T18" s="36">
        <f>T3*11630*1000/RES_summary!T$6</f>
        <v>375.48800186971147</v>
      </c>
      <c r="U18" s="36">
        <f>U3*11630*1000/RES_summary!U$6</f>
        <v>365.78065130725258</v>
      </c>
      <c r="V18" s="36">
        <f>V3*11630*1000/RES_summary!V$6</f>
        <v>354.40194342143275</v>
      </c>
      <c r="W18" s="36">
        <f>W3*11630*1000/RES_summary!W$6</f>
        <v>345.38717136189786</v>
      </c>
      <c r="X18" s="36">
        <f>X3*11630*1000/RES_summary!X$6</f>
        <v>335.94514920043372</v>
      </c>
      <c r="Y18" s="36">
        <f>Y3*11630*1000/RES_summary!Y$6</f>
        <v>326.52232642628593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3.7134574257250401</v>
      </c>
      <c r="C3" s="49">
        <f t="shared" ref="C3:W3" si="0">C5*C11/11630</f>
        <v>3.7009523454620443</v>
      </c>
      <c r="D3" s="49">
        <f t="shared" si="0"/>
        <v>3.6998696307867336</v>
      </c>
      <c r="E3" s="49">
        <f t="shared" si="0"/>
        <v>3.7192499913466639</v>
      </c>
      <c r="F3" s="49">
        <f t="shared" si="0"/>
        <v>3.7169969226460049</v>
      </c>
      <c r="G3" s="49">
        <f t="shared" si="0"/>
        <v>3.7078748932615766</v>
      </c>
      <c r="H3" s="49">
        <f t="shared" si="0"/>
        <v>3.7797677961038456</v>
      </c>
      <c r="I3" s="49">
        <f t="shared" si="0"/>
        <v>3.7429197600739506</v>
      </c>
      <c r="J3" s="49">
        <f t="shared" si="0"/>
        <v>3.6935029359358609</v>
      </c>
      <c r="K3" s="49">
        <f t="shared" si="0"/>
        <v>3.6931734565541579</v>
      </c>
      <c r="L3" s="49">
        <f t="shared" si="0"/>
        <v>3.6095630369503424</v>
      </c>
      <c r="M3" s="49">
        <f t="shared" si="0"/>
        <v>3.5486436443505287</v>
      </c>
      <c r="N3" s="49">
        <f t="shared" si="0"/>
        <v>3.547477076630333</v>
      </c>
      <c r="O3" s="49">
        <f t="shared" si="0"/>
        <v>3.4687366153111006</v>
      </c>
      <c r="P3" s="49">
        <f t="shared" si="0"/>
        <v>3.4456517657112542</v>
      </c>
      <c r="Q3" s="49">
        <f t="shared" si="0"/>
        <v>3.3899672621693346</v>
      </c>
      <c r="R3" s="49">
        <f t="shared" si="0"/>
        <v>3.4378009010708666</v>
      </c>
      <c r="S3" s="49">
        <f t="shared" si="0"/>
        <v>3.4214961254661467</v>
      </c>
      <c r="T3" s="49">
        <f t="shared" si="0"/>
        <v>3.4008567251004052</v>
      </c>
      <c r="U3" s="49">
        <f t="shared" si="0"/>
        <v>3.3466785212809733</v>
      </c>
      <c r="V3" s="49">
        <f t="shared" si="0"/>
        <v>3.3894314229399152</v>
      </c>
      <c r="W3" s="49">
        <f t="shared" si="0"/>
        <v>3.3449042177749932</v>
      </c>
      <c r="X3" s="49">
        <f t="shared" ref="X3:Y3" si="1">X5*X11/11630</f>
        <v>3.3143718308891064</v>
      </c>
      <c r="Y3" s="49">
        <f t="shared" si="1"/>
        <v>3.2894738494704265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100.68245267209143</v>
      </c>
      <c r="C5" s="49">
        <f t="shared" ref="C5:W5" si="2">C7*C13/1000000</f>
        <v>101.30760002225011</v>
      </c>
      <c r="D5" s="49">
        <f t="shared" si="2"/>
        <v>101.52568769476117</v>
      </c>
      <c r="E5" s="49">
        <f t="shared" si="2"/>
        <v>101.40165650533045</v>
      </c>
      <c r="F5" s="49">
        <f t="shared" si="2"/>
        <v>101.23546935290493</v>
      </c>
      <c r="G5" s="49">
        <f t="shared" si="2"/>
        <v>101.11251614341631</v>
      </c>
      <c r="H5" s="49">
        <f t="shared" si="2"/>
        <v>102.16188767519922</v>
      </c>
      <c r="I5" s="49">
        <f t="shared" si="2"/>
        <v>101.50101018736096</v>
      </c>
      <c r="J5" s="49">
        <f t="shared" si="2"/>
        <v>101.07263191628581</v>
      </c>
      <c r="K5" s="49">
        <f t="shared" si="2"/>
        <v>100.60744765733423</v>
      </c>
      <c r="L5" s="49">
        <f t="shared" si="2"/>
        <v>98.777835466652334</v>
      </c>
      <c r="M5" s="49">
        <f t="shared" si="2"/>
        <v>97.517395796467426</v>
      </c>
      <c r="N5" s="49">
        <f t="shared" si="2"/>
        <v>98.04315469558766</v>
      </c>
      <c r="O5" s="49">
        <f t="shared" si="2"/>
        <v>96.353649714421849</v>
      </c>
      <c r="P5" s="49">
        <f t="shared" si="2"/>
        <v>96.469526232970821</v>
      </c>
      <c r="Q5" s="49">
        <f t="shared" si="2"/>
        <v>95.417799151239123</v>
      </c>
      <c r="R5" s="49">
        <f t="shared" si="2"/>
        <v>96.144578684700932</v>
      </c>
      <c r="S5" s="49">
        <f t="shared" si="2"/>
        <v>96.516176004193326</v>
      </c>
      <c r="T5" s="49">
        <f t="shared" si="2"/>
        <v>96.874933944047285</v>
      </c>
      <c r="U5" s="49">
        <f t="shared" si="2"/>
        <v>96.329220111262643</v>
      </c>
      <c r="V5" s="49">
        <f t="shared" si="2"/>
        <v>96.801986141839393</v>
      </c>
      <c r="W5" s="49">
        <f t="shared" si="2"/>
        <v>95.058452063857644</v>
      </c>
      <c r="X5" s="49">
        <f t="shared" ref="X5:Y5" si="3">X7*X13/1000000</f>
        <v>94.260656715986684</v>
      </c>
      <c r="Y5" s="49">
        <f t="shared" si="3"/>
        <v>93.587285326181814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153313</v>
      </c>
      <c r="C7" s="35">
        <v>155780</v>
      </c>
      <c r="D7" s="35">
        <v>158278</v>
      </c>
      <c r="E7" s="35">
        <v>160571</v>
      </c>
      <c r="F7" s="35">
        <v>163247</v>
      </c>
      <c r="G7" s="35">
        <v>166293</v>
      </c>
      <c r="H7" s="35">
        <v>172346</v>
      </c>
      <c r="I7" s="35">
        <v>175298</v>
      </c>
      <c r="J7" s="35">
        <v>179391</v>
      </c>
      <c r="K7" s="35">
        <v>184169</v>
      </c>
      <c r="L7" s="35">
        <v>186546</v>
      </c>
      <c r="M7" s="35">
        <v>191395</v>
      </c>
      <c r="N7" s="35">
        <v>201991</v>
      </c>
      <c r="O7" s="35">
        <v>206971</v>
      </c>
      <c r="P7" s="35">
        <v>218000</v>
      </c>
      <c r="Q7" s="35">
        <v>226016</v>
      </c>
      <c r="R7" s="35">
        <v>237349</v>
      </c>
      <c r="S7" s="35">
        <v>246774</v>
      </c>
      <c r="T7" s="35">
        <v>255925</v>
      </c>
      <c r="U7" s="35">
        <v>262537</v>
      </c>
      <c r="V7" s="35">
        <v>273241</v>
      </c>
      <c r="W7" s="35">
        <v>277685</v>
      </c>
      <c r="X7" s="35">
        <v>282904</v>
      </c>
      <c r="Y7" s="35">
        <v>288621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11795.744339586992</v>
      </c>
      <c r="D8" s="52">
        <v>11947.183753926889</v>
      </c>
      <c r="E8" s="52">
        <v>11864.178109853616</v>
      </c>
      <c r="F8" s="52">
        <v>12370.747482550621</v>
      </c>
      <c r="G8" s="52">
        <v>12865.91220638348</v>
      </c>
      <c r="H8" s="52">
        <v>15999.692878245929</v>
      </c>
      <c r="I8" s="52">
        <v>13027.110360949475</v>
      </c>
      <c r="J8" s="52">
        <v>14298.185786656395</v>
      </c>
      <c r="K8" s="52">
        <v>15114.940560357179</v>
      </c>
      <c r="L8" s="52">
        <v>12847.396363393025</v>
      </c>
      <c r="M8" s="52">
        <v>15454.575157023617</v>
      </c>
      <c r="N8" s="52">
        <v>21338.499186041037</v>
      </c>
      <c r="O8" s="52">
        <v>15861.1909824303</v>
      </c>
      <c r="P8" s="52">
        <v>22050.673369077267</v>
      </c>
      <c r="Q8" s="52">
        <v>19179.969463524205</v>
      </c>
      <c r="R8" s="52">
        <v>23128.744339586992</v>
      </c>
      <c r="S8" s="52">
        <v>21372.183753926889</v>
      </c>
      <c r="T8" s="52">
        <v>21015.178109853616</v>
      </c>
      <c r="U8" s="52">
        <v>18982.747482550621</v>
      </c>
      <c r="V8" s="52">
        <v>23569.91220638348</v>
      </c>
      <c r="W8" s="52">
        <v>20443.692878245929</v>
      </c>
      <c r="X8" s="52">
        <v>18246.110360949475</v>
      </c>
      <c r="Y8" s="52">
        <v>20015.185786656395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9328.7443395869923</v>
      </c>
      <c r="D9" s="36">
        <v>9449.183753926889</v>
      </c>
      <c r="E9" s="36">
        <v>9571.1781098536158</v>
      </c>
      <c r="F9" s="36">
        <v>9694.7474825506215</v>
      </c>
      <c r="G9" s="36">
        <v>9819.9122063834802</v>
      </c>
      <c r="H9" s="36">
        <v>9946.692878245929</v>
      </c>
      <c r="I9" s="36">
        <v>10075.110360949475</v>
      </c>
      <c r="J9" s="36">
        <v>10205.185786656395</v>
      </c>
      <c r="K9" s="36">
        <v>10336.940560357179</v>
      </c>
      <c r="L9" s="36">
        <v>10470.396363393025</v>
      </c>
      <c r="M9" s="36">
        <v>10605.575157023617</v>
      </c>
      <c r="N9" s="36">
        <v>10742.499186041037</v>
      </c>
      <c r="O9" s="36">
        <v>10881.1909824303</v>
      </c>
      <c r="P9" s="36">
        <v>11021.673369077267</v>
      </c>
      <c r="Q9" s="36">
        <v>11163.969463524205</v>
      </c>
      <c r="R9" s="36">
        <v>11795.744339586992</v>
      </c>
      <c r="S9" s="36">
        <v>11947.183753926889</v>
      </c>
      <c r="T9" s="36">
        <v>11864.178109853645</v>
      </c>
      <c r="U9" s="36">
        <v>12370.747482550621</v>
      </c>
      <c r="V9" s="36">
        <v>12865.91220638348</v>
      </c>
      <c r="W9" s="36">
        <v>15999.692878245958</v>
      </c>
      <c r="X9" s="36">
        <v>13027.110360949475</v>
      </c>
      <c r="Y9" s="36">
        <v>14298.185786656395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428.94773334374219</v>
      </c>
      <c r="C11" s="54">
        <v>424.86522006513115</v>
      </c>
      <c r="D11" s="54">
        <v>423.82853820619897</v>
      </c>
      <c r="E11" s="54">
        <v>426.56973160086284</v>
      </c>
      <c r="F11" s="54">
        <v>427.01115020940631</v>
      </c>
      <c r="G11" s="54">
        <v>426.48117813098213</v>
      </c>
      <c r="H11" s="54">
        <v>430.2847223070558</v>
      </c>
      <c r="I11" s="54">
        <v>428.86427168860314</v>
      </c>
      <c r="J11" s="54">
        <v>424.99575137720996</v>
      </c>
      <c r="K11" s="54">
        <v>426.92274080957372</v>
      </c>
      <c r="L11" s="54">
        <v>424.98621195141271</v>
      </c>
      <c r="M11" s="54">
        <v>423.21398399455296</v>
      </c>
      <c r="N11" s="54">
        <v>420.80610858870608</v>
      </c>
      <c r="O11" s="54">
        <v>418.68063073515265</v>
      </c>
      <c r="P11" s="54">
        <v>415.39470131165609</v>
      </c>
      <c r="Q11" s="54">
        <v>413.18621483335033</v>
      </c>
      <c r="R11" s="54">
        <v>415.8489748087718</v>
      </c>
      <c r="S11" s="54">
        <v>412.28322118193375</v>
      </c>
      <c r="T11" s="54">
        <v>408.27861349316646</v>
      </c>
      <c r="U11" s="54">
        <v>404.05051714881517</v>
      </c>
      <c r="V11" s="54">
        <v>407.2136225700192</v>
      </c>
      <c r="W11" s="54">
        <v>409.23489924483931</v>
      </c>
      <c r="X11" s="54">
        <v>408.93142203944404</v>
      </c>
      <c r="Y11" s="54">
        <v>408.77968343674638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656.71177703189835</v>
      </c>
      <c r="C13" s="35">
        <v>650.32481719251587</v>
      </c>
      <c r="D13" s="35">
        <v>641.43903571413068</v>
      </c>
      <c r="E13" s="35">
        <v>631.50666375205014</v>
      </c>
      <c r="F13" s="35">
        <v>620.13678262329438</v>
      </c>
      <c r="G13" s="35">
        <v>608.03831877118284</v>
      </c>
      <c r="H13" s="35">
        <v>592.77202647696629</v>
      </c>
      <c r="I13" s="35">
        <v>579.01978452327444</v>
      </c>
      <c r="J13" s="35">
        <v>563.42086234139845</v>
      </c>
      <c r="K13" s="35">
        <v>546.27786249224482</v>
      </c>
      <c r="L13" s="35">
        <v>529.50926563234987</v>
      </c>
      <c r="M13" s="35">
        <v>509.50858589026581</v>
      </c>
      <c r="N13" s="35">
        <v>485.38377796826427</v>
      </c>
      <c r="O13" s="35">
        <v>465.5417894991175</v>
      </c>
      <c r="P13" s="35">
        <v>442.52076253656338</v>
      </c>
      <c r="Q13" s="35">
        <v>422.17276277448997</v>
      </c>
      <c r="R13" s="35">
        <v>405.07682225204627</v>
      </c>
      <c r="S13" s="35">
        <v>391.11160820910357</v>
      </c>
      <c r="T13" s="35">
        <v>378.52860777199294</v>
      </c>
      <c r="U13" s="35">
        <v>366.91673977863178</v>
      </c>
      <c r="V13" s="35">
        <v>354.2732830791843</v>
      </c>
      <c r="W13" s="35">
        <v>342.32476390103045</v>
      </c>
      <c r="X13" s="35">
        <v>333.18955092888996</v>
      </c>
      <c r="Y13" s="35">
        <v>324.25667337505524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572.36266135635276</v>
      </c>
      <c r="D14" s="36">
        <v>537.65624262220115</v>
      </c>
      <c r="E14" s="36">
        <v>519.33426305044429</v>
      </c>
      <c r="F14" s="36">
        <v>501.22013269301891</v>
      </c>
      <c r="G14" s="36">
        <v>491.67899519196567</v>
      </c>
      <c r="H14" s="36">
        <v>473.85171360098764</v>
      </c>
      <c r="I14" s="36">
        <v>457.16709048124517</v>
      </c>
      <c r="J14" s="36">
        <v>438.76107888283821</v>
      </c>
      <c r="K14" s="36">
        <v>418.34146288989905</v>
      </c>
      <c r="L14" s="36">
        <v>392.79712936462175</v>
      </c>
      <c r="M14" s="36">
        <v>369.10535421848499</v>
      </c>
      <c r="N14" s="36">
        <v>355.24919364094126</v>
      </c>
      <c r="O14" s="36">
        <v>344.0032524148715</v>
      </c>
      <c r="P14" s="36">
        <v>333.50179831395235</v>
      </c>
      <c r="Q14" s="36">
        <v>327.41361529963882</v>
      </c>
      <c r="R14" s="36">
        <v>323.33027018450247</v>
      </c>
      <c r="S14" s="36">
        <v>317.94014709878184</v>
      </c>
      <c r="T14" s="36">
        <v>310.26299663750166</v>
      </c>
      <c r="U14" s="36">
        <v>297.88911574202876</v>
      </c>
      <c r="V14" s="36">
        <v>288.44676029799251</v>
      </c>
      <c r="W14" s="36">
        <v>285.56229269501256</v>
      </c>
      <c r="X14" s="36">
        <v>282.67782509203266</v>
      </c>
      <c r="Y14" s="36">
        <v>279.79335748905271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0.89407325763805057</v>
      </c>
      <c r="C16" s="44">
        <f>C7/RES_summary!C$6</f>
        <v>0.89390026969644809</v>
      </c>
      <c r="D16" s="44">
        <f>D7/RES_summary!D$6</f>
        <v>0.89450394190285121</v>
      </c>
      <c r="E16" s="44">
        <f>E7/RES_summary!E$6</f>
        <v>0.89544389917465983</v>
      </c>
      <c r="F16" s="44">
        <f>F7/RES_summary!F$6</f>
        <v>0.89775570697155171</v>
      </c>
      <c r="G16" s="44">
        <f>G7/RES_summary!G$6</f>
        <v>0.90135615636450361</v>
      </c>
      <c r="H16" s="44">
        <f>H7/RES_summary!H$6</f>
        <v>0.90456096152836829</v>
      </c>
      <c r="I16" s="44">
        <f>I7/RES_summary!I$6</f>
        <v>0.90854341155983087</v>
      </c>
      <c r="J16" s="44">
        <f>J7/RES_summary!J$6</f>
        <v>0.91327057889190388</v>
      </c>
      <c r="K16" s="44">
        <f>K7/RES_summary!K$6</f>
        <v>0.91953925425895233</v>
      </c>
      <c r="L16" s="44">
        <f>L7/RES_summary!L$6</f>
        <v>0.92629226873231041</v>
      </c>
      <c r="M16" s="44">
        <f>M7/RES_summary!M$6</f>
        <v>0.93221990054113024</v>
      </c>
      <c r="N16" s="44">
        <f>N7/RES_summary!N$6</f>
        <v>0.93673075674522566</v>
      </c>
      <c r="O16" s="44">
        <f>O7/RES_summary!O$6</f>
        <v>0.94189898879574763</v>
      </c>
      <c r="P16" s="44">
        <f>P7/RES_summary!P$6</f>
        <v>0.94666950378016423</v>
      </c>
      <c r="Q16" s="44">
        <f>Q7/RES_summary!Q$6</f>
        <v>0.95351319425401315</v>
      </c>
      <c r="R16" s="44">
        <f>R7/RES_summary!R$6</f>
        <v>0.9594588039356774</v>
      </c>
      <c r="S16" s="44">
        <f>S7/RES_summary!S$6</f>
        <v>0.96505038891561179</v>
      </c>
      <c r="T16" s="44">
        <f>T7/RES_summary!T$6</f>
        <v>0.97012577424319391</v>
      </c>
      <c r="U16" s="44">
        <f>U7/RES_summary!U$6</f>
        <v>0.97463340386828523</v>
      </c>
      <c r="V16" s="44">
        <f>V7/RES_summary!V$6</f>
        <v>0.97843609787189856</v>
      </c>
      <c r="W16" s="44">
        <f>W7/RES_summary!W$6</f>
        <v>0.98150000530187087</v>
      </c>
      <c r="X16" s="44">
        <f>X7/RES_summary!X$6</f>
        <v>0.98407552472850479</v>
      </c>
      <c r="Y16" s="44">
        <f>Y7/RES_summary!Y$6</f>
        <v>0.98622596120990114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587.14843782018249</v>
      </c>
      <c r="C17" s="52">
        <f t="shared" si="4"/>
        <v>581.32552947868328</v>
      </c>
      <c r="D17" s="52">
        <f t="shared" si="4"/>
        <v>573.76974593665363</v>
      </c>
      <c r="E17" s="52">
        <f t="shared" si="4"/>
        <v>565.47878934491655</v>
      </c>
      <c r="F17" s="52">
        <f t="shared" si="4"/>
        <v>556.73133570303912</v>
      </c>
      <c r="G17" s="52">
        <f t="shared" si="4"/>
        <v>548.0590819299282</v>
      </c>
      <c r="H17" s="52">
        <f t="shared" si="4"/>
        <v>536.19843423712405</v>
      </c>
      <c r="I17" s="52">
        <f t="shared" si="4"/>
        <v>526.06461039141391</v>
      </c>
      <c r="J17" s="52">
        <f t="shared" si="4"/>
        <v>514.55569711030466</v>
      </c>
      <c r="K17" s="52">
        <f t="shared" si="4"/>
        <v>502.32393829429333</v>
      </c>
      <c r="L17" s="52">
        <f t="shared" si="4"/>
        <v>490.48033897736894</v>
      </c>
      <c r="M17" s="52">
        <f t="shared" si="4"/>
        <v>474.97404326347549</v>
      </c>
      <c r="N17" s="52">
        <f t="shared" si="4"/>
        <v>454.67391364806878</v>
      </c>
      <c r="O17" s="52">
        <f t="shared" si="4"/>
        <v>438.49334077138155</v>
      </c>
      <c r="P17" s="52">
        <f t="shared" si="4"/>
        <v>418.92091068290836</v>
      </c>
      <c r="Q17" s="52">
        <f t="shared" si="4"/>
        <v>402.54729956014569</v>
      </c>
      <c r="R17" s="52">
        <f t="shared" ref="R17:V17" si="5">R13*R16</f>
        <v>388.6545233800133</v>
      </c>
      <c r="S17" s="52">
        <f t="shared" si="5"/>
        <v>377.4424096116058</v>
      </c>
      <c r="T17" s="52">
        <f t="shared" si="5"/>
        <v>367.22035868800293</v>
      </c>
      <c r="U17" s="52">
        <f t="shared" si="5"/>
        <v>357.60931102670173</v>
      </c>
      <c r="V17" s="52">
        <f t="shared" si="5"/>
        <v>346.63376867626357</v>
      </c>
      <c r="W17" s="52">
        <f t="shared" ref="W17:Y17" si="6">W13*W16</f>
        <v>335.99175758382307</v>
      </c>
      <c r="X17" s="52">
        <f t="shared" si="6"/>
        <v>327.88368216440227</v>
      </c>
      <c r="Y17" s="52">
        <f t="shared" si="6"/>
        <v>319.7903493780388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251.85599153928644</v>
      </c>
      <c r="C18" s="36">
        <f>C3*11630*1000/RES_summary!C$6</f>
        <v>246.98499901143961</v>
      </c>
      <c r="D18" s="36">
        <f>D3*11630*1000/RES_summary!D$6</f>
        <v>243.17999268727408</v>
      </c>
      <c r="E18" s="36">
        <f>E3*11630*1000/RES_summary!E$6</f>
        <v>241.21613539684196</v>
      </c>
      <c r="F18" s="36">
        <f>F3*11630*1000/RES_summary!F$6</f>
        <v>237.73048801617384</v>
      </c>
      <c r="G18" s="36">
        <f>G3*11630*1000/RES_summary!G$6</f>
        <v>233.73688294686025</v>
      </c>
      <c r="H18" s="36">
        <f>H3*11630*1000/RES_summary!H$6</f>
        <v>230.71799437719898</v>
      </c>
      <c r="I18" s="36">
        <f>I3*11630*1000/RES_summary!I$6</f>
        <v>225.61031599666248</v>
      </c>
      <c r="J18" s="36">
        <f>J3*11630*1000/RES_summary!J$6</f>
        <v>218.68398511881799</v>
      </c>
      <c r="K18" s="36">
        <f>K3*11630*1000/RES_summary!K$6</f>
        <v>214.45351251085884</v>
      </c>
      <c r="L18" s="36">
        <f>L3*11630*1000/RES_summary!L$6</f>
        <v>208.44738129863688</v>
      </c>
      <c r="M18" s="36">
        <f>M3*11630*1000/RES_summary!M$6</f>
        <v>201.01565714353663</v>
      </c>
      <c r="N18" s="36">
        <f>N3*11630*1000/RES_summary!N$6</f>
        <v>191.3295602790412</v>
      </c>
      <c r="O18" s="36">
        <f>O3*11630*1000/RES_summary!O$6</f>
        <v>183.58866848732629</v>
      </c>
      <c r="P18" s="36">
        <f>P3*11630*1000/RES_summary!P$6</f>
        <v>174.01752656633366</v>
      </c>
      <c r="Q18" s="36">
        <f>Q3*11630*1000/RES_summary!Q$6</f>
        <v>166.32699499664335</v>
      </c>
      <c r="R18" s="36">
        <f>R3*11630*1000/RES_summary!R$6</f>
        <v>161.62158510237035</v>
      </c>
      <c r="S18" s="36">
        <f>S3*11630*1000/RES_summary!S$6</f>
        <v>155.61317244534371</v>
      </c>
      <c r="T18" s="36">
        <f>T3*11630*1000/RES_summary!T$6</f>
        <v>149.92821889160109</v>
      </c>
      <c r="U18" s="36">
        <f>U3*11630*1000/RES_summary!U$6</f>
        <v>144.49222705757035</v>
      </c>
      <c r="V18" s="36">
        <f>V3*11630*1000/RES_summary!V$6</f>
        <v>141.15399264775934</v>
      </c>
      <c r="W18" s="36">
        <f>W3*11630*1000/RES_summary!W$6</f>
        <v>137.49955306191231</v>
      </c>
      <c r="X18" s="36">
        <f>X3*11630*1000/RES_summary!X$6</f>
        <v>134.08194041101808</v>
      </c>
      <c r="Y18" s="36">
        <f>Y3*11630*1000/RES_summary!Y$6</f>
        <v>130.72379778488121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2.9564251161891955</v>
      </c>
      <c r="C3" s="49">
        <f t="shared" ref="C3:W3" si="0">C5*C11/11630</f>
        <v>3.0208213627574017</v>
      </c>
      <c r="D3" s="49">
        <f t="shared" si="0"/>
        <v>3.0734152351359834</v>
      </c>
      <c r="E3" s="49">
        <f t="shared" si="0"/>
        <v>3.1771135978798775</v>
      </c>
      <c r="F3" s="49">
        <f t="shared" si="0"/>
        <v>3.2336879680910489</v>
      </c>
      <c r="G3" s="49">
        <f t="shared" si="0"/>
        <v>3.3129434268465445</v>
      </c>
      <c r="H3" s="49">
        <f t="shared" si="0"/>
        <v>3.4535244575658117</v>
      </c>
      <c r="I3" s="49">
        <f t="shared" si="0"/>
        <v>3.5245432797269958</v>
      </c>
      <c r="J3" s="49">
        <f t="shared" si="0"/>
        <v>3.6030918933261176</v>
      </c>
      <c r="K3" s="49">
        <f t="shared" si="0"/>
        <v>3.667045036238556</v>
      </c>
      <c r="L3" s="49">
        <f t="shared" si="0"/>
        <v>3.6902047825405901</v>
      </c>
      <c r="M3" s="49">
        <f t="shared" si="0"/>
        <v>3.6835914116079196</v>
      </c>
      <c r="N3" s="49">
        <f t="shared" si="0"/>
        <v>3.8272926601654249</v>
      </c>
      <c r="O3" s="49">
        <f t="shared" si="0"/>
        <v>3.8581472758557553</v>
      </c>
      <c r="P3" s="49">
        <f t="shared" si="0"/>
        <v>3.9168042851171605</v>
      </c>
      <c r="Q3" s="49">
        <f t="shared" si="0"/>
        <v>3.8961669217851469</v>
      </c>
      <c r="R3" s="49">
        <f t="shared" si="0"/>
        <v>4.0160595389302287</v>
      </c>
      <c r="S3" s="49">
        <f t="shared" si="0"/>
        <v>4.0208575352251508</v>
      </c>
      <c r="T3" s="49">
        <f t="shared" si="0"/>
        <v>3.96028761561355</v>
      </c>
      <c r="U3" s="49">
        <f t="shared" si="0"/>
        <v>3.8886510375997316</v>
      </c>
      <c r="V3" s="49">
        <f t="shared" si="0"/>
        <v>3.8455803796838173</v>
      </c>
      <c r="W3" s="49">
        <f t="shared" si="0"/>
        <v>3.7386910232130552</v>
      </c>
      <c r="X3" s="49">
        <f t="shared" ref="X3:Y3" si="1">X5*X11/11630</f>
        <v>3.5510568276274723</v>
      </c>
      <c r="Y3" s="49">
        <f t="shared" si="1"/>
        <v>3.4099323077667214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119.75575400234621</v>
      </c>
      <c r="C5" s="49">
        <f t="shared" ref="C5:W5" si="2">C7*C13/1000000</f>
        <v>123.11721153453217</v>
      </c>
      <c r="D5" s="49">
        <f t="shared" si="2"/>
        <v>126.50373606453925</v>
      </c>
      <c r="E5" s="49">
        <f t="shared" si="2"/>
        <v>130.90553679434458</v>
      </c>
      <c r="F5" s="49">
        <f t="shared" si="2"/>
        <v>134.77393133532266</v>
      </c>
      <c r="G5" s="49">
        <f t="shared" si="2"/>
        <v>139.7551312041353</v>
      </c>
      <c r="H5" s="49">
        <f t="shared" si="2"/>
        <v>147.63176460595639</v>
      </c>
      <c r="I5" s="49">
        <f t="shared" si="2"/>
        <v>152.66276350063501</v>
      </c>
      <c r="J5" s="49">
        <f t="shared" si="2"/>
        <v>158.58210639645918</v>
      </c>
      <c r="K5" s="49">
        <f t="shared" si="2"/>
        <v>164.53259034146046</v>
      </c>
      <c r="L5" s="49">
        <f t="shared" si="2"/>
        <v>168.76672123327359</v>
      </c>
      <c r="M5" s="49">
        <f t="shared" si="2"/>
        <v>172.3183083350479</v>
      </c>
      <c r="N5" s="49">
        <f t="shared" si="2"/>
        <v>181.20547432784403</v>
      </c>
      <c r="O5" s="49">
        <f t="shared" si="2"/>
        <v>183.2751104403726</v>
      </c>
      <c r="P5" s="49">
        <f t="shared" si="2"/>
        <v>186.7457638434216</v>
      </c>
      <c r="Q5" s="49">
        <f t="shared" si="2"/>
        <v>186.64296979110514</v>
      </c>
      <c r="R5" s="49">
        <f t="shared" si="2"/>
        <v>186.85554258609599</v>
      </c>
      <c r="S5" s="49">
        <f t="shared" si="2"/>
        <v>185.11307071997314</v>
      </c>
      <c r="T5" s="49">
        <f t="shared" si="2"/>
        <v>181.32920506020935</v>
      </c>
      <c r="U5" s="49">
        <f t="shared" si="2"/>
        <v>177.22317576615399</v>
      </c>
      <c r="V5" s="49">
        <f t="shared" si="2"/>
        <v>174.00707868012651</v>
      </c>
      <c r="W5" s="49">
        <f t="shared" si="2"/>
        <v>167.52062686441002</v>
      </c>
      <c r="X5" s="49">
        <f t="shared" ref="X5:Y5" si="3">X7*X13/1000000</f>
        <v>161.92940420643836</v>
      </c>
      <c r="Y5" s="49">
        <f t="shared" si="3"/>
        <v>156.88241499910737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77025</v>
      </c>
      <c r="C7" s="35">
        <v>79510</v>
      </c>
      <c r="D7" s="35">
        <v>82135</v>
      </c>
      <c r="E7" s="35">
        <v>85472</v>
      </c>
      <c r="F7" s="35">
        <v>88527</v>
      </c>
      <c r="G7" s="35">
        <v>92391</v>
      </c>
      <c r="H7" s="35">
        <v>98345</v>
      </c>
      <c r="I7" s="35">
        <v>102407</v>
      </c>
      <c r="J7" s="35">
        <v>107179</v>
      </c>
      <c r="K7" s="35">
        <v>112071</v>
      </c>
      <c r="L7" s="35">
        <v>115896</v>
      </c>
      <c r="M7" s="35">
        <v>119848</v>
      </c>
      <c r="N7" s="35">
        <v>128975</v>
      </c>
      <c r="O7" s="35">
        <v>133279</v>
      </c>
      <c r="P7" s="35">
        <v>140813</v>
      </c>
      <c r="Q7" s="35">
        <v>147620</v>
      </c>
      <c r="R7" s="35">
        <v>155595</v>
      </c>
      <c r="S7" s="35">
        <v>162401</v>
      </c>
      <c r="T7" s="35">
        <v>168985</v>
      </c>
      <c r="U7" s="35">
        <v>174041</v>
      </c>
      <c r="V7" s="35">
        <v>181682</v>
      </c>
      <c r="W7" s="35">
        <v>185051</v>
      </c>
      <c r="X7" s="35">
        <v>188850</v>
      </c>
      <c r="Y7" s="35">
        <v>192918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7447.5840224581625</v>
      </c>
      <c r="D8" s="52">
        <v>7814.0741369397438</v>
      </c>
      <c r="E8" s="52">
        <v>8762.9011589126312</v>
      </c>
      <c r="F8" s="52">
        <v>8728.5368602098752</v>
      </c>
      <c r="G8" s="52">
        <v>9796.4745441199484</v>
      </c>
      <c r="H8" s="52">
        <v>12157.230028072692</v>
      </c>
      <c r="I8" s="52">
        <v>10548.342671174687</v>
      </c>
      <c r="J8" s="52">
        <v>11554.376448640774</v>
      </c>
      <c r="K8" s="52">
        <v>11983.921075262333</v>
      </c>
      <c r="L8" s="52">
        <v>11240.593180149925</v>
      </c>
      <c r="M8" s="52">
        <v>11706.037535090873</v>
      </c>
      <c r="N8" s="52">
        <v>17234.928338968355</v>
      </c>
      <c r="O8" s="52">
        <v>11751.584022458163</v>
      </c>
      <c r="P8" s="52">
        <v>15348.074136939744</v>
      </c>
      <c r="Q8" s="52">
        <v>15569.901158912631</v>
      </c>
      <c r="R8" s="52">
        <v>16703.53686020989</v>
      </c>
      <c r="S8" s="52">
        <v>16602.474544119963</v>
      </c>
      <c r="T8" s="52">
        <v>18741.230028072692</v>
      </c>
      <c r="U8" s="52">
        <v>15604.342671174672</v>
      </c>
      <c r="V8" s="52">
        <v>19195.376448640774</v>
      </c>
      <c r="W8" s="52">
        <v>15352.921075262333</v>
      </c>
      <c r="X8" s="52">
        <v>15039.59318014991</v>
      </c>
      <c r="Y8" s="52">
        <v>15774.037535090873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4962.5840224581625</v>
      </c>
      <c r="D9" s="36">
        <v>5189.0741369397438</v>
      </c>
      <c r="E9" s="36">
        <v>5425.9011589126312</v>
      </c>
      <c r="F9" s="36">
        <v>5673.5368602098752</v>
      </c>
      <c r="G9" s="36">
        <v>5932.4745441199484</v>
      </c>
      <c r="H9" s="36">
        <v>6203.2300280726922</v>
      </c>
      <c r="I9" s="36">
        <v>6486.342671174687</v>
      </c>
      <c r="J9" s="36">
        <v>6782.3764486407745</v>
      </c>
      <c r="K9" s="36">
        <v>7091.921075262333</v>
      </c>
      <c r="L9" s="36">
        <v>7415.5931801499246</v>
      </c>
      <c r="M9" s="36">
        <v>7754.0375350908726</v>
      </c>
      <c r="N9" s="36">
        <v>8107.9283389683696</v>
      </c>
      <c r="O9" s="36">
        <v>7447.5840224581771</v>
      </c>
      <c r="P9" s="36">
        <v>7814.0741369397438</v>
      </c>
      <c r="Q9" s="36">
        <v>8762.9011589126312</v>
      </c>
      <c r="R9" s="36">
        <v>8728.5368602098897</v>
      </c>
      <c r="S9" s="36">
        <v>9796.474544119963</v>
      </c>
      <c r="T9" s="36">
        <v>12157.230028072692</v>
      </c>
      <c r="U9" s="36">
        <v>10548.342671174672</v>
      </c>
      <c r="V9" s="36">
        <v>11554.376448640774</v>
      </c>
      <c r="W9" s="36">
        <v>11983.921075262333</v>
      </c>
      <c r="X9" s="36">
        <v>11240.59318014991</v>
      </c>
      <c r="Y9" s="36">
        <v>11706.037535090873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287.11124895599352</v>
      </c>
      <c r="C11" s="54">
        <v>285.35532937256824</v>
      </c>
      <c r="D11" s="54">
        <v>282.55149054566914</v>
      </c>
      <c r="E11" s="54">
        <v>282.26331787166464</v>
      </c>
      <c r="F11" s="54">
        <v>279.04351157739319</v>
      </c>
      <c r="G11" s="54">
        <v>275.69314788125104</v>
      </c>
      <c r="H11" s="54">
        <v>272.05858812765217</v>
      </c>
      <c r="I11" s="54">
        <v>268.50318573628113</v>
      </c>
      <c r="J11" s="54">
        <v>264.24140573982424</v>
      </c>
      <c r="K11" s="54">
        <v>259.20538710869386</v>
      </c>
      <c r="L11" s="54">
        <v>254.29824853696127</v>
      </c>
      <c r="M11" s="54">
        <v>248.6106585592961</v>
      </c>
      <c r="N11" s="54">
        <v>245.64055695796529</v>
      </c>
      <c r="O11" s="54">
        <v>244.82458480253206</v>
      </c>
      <c r="P11" s="54">
        <v>243.92753494588695</v>
      </c>
      <c r="Q11" s="54">
        <v>242.77593391851784</v>
      </c>
      <c r="R11" s="54">
        <v>249.96193204297293</v>
      </c>
      <c r="S11" s="54">
        <v>252.61626827749964</v>
      </c>
      <c r="T11" s="54">
        <v>254.00290567805794</v>
      </c>
      <c r="U11" s="54">
        <v>255.18678001210907</v>
      </c>
      <c r="V11" s="54">
        <v>257.02460011950518</v>
      </c>
      <c r="W11" s="54">
        <v>259.55595686232135</v>
      </c>
      <c r="X11" s="54">
        <v>255.04194934637729</v>
      </c>
      <c r="Y11" s="54">
        <v>252.78494558840526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1554.7647387516547</v>
      </c>
      <c r="C13" s="35">
        <v>1548.4493967366643</v>
      </c>
      <c r="D13" s="35">
        <v>1540.1928053148993</v>
      </c>
      <c r="E13" s="35">
        <v>1531.5604735392244</v>
      </c>
      <c r="F13" s="35">
        <v>1522.404818138225</v>
      </c>
      <c r="G13" s="35">
        <v>1512.6487558759543</v>
      </c>
      <c r="H13" s="35">
        <v>1501.1618750923424</v>
      </c>
      <c r="I13" s="35">
        <v>1490.7453933875126</v>
      </c>
      <c r="J13" s="35">
        <v>1479.6005411177487</v>
      </c>
      <c r="K13" s="35">
        <v>1468.1103081212843</v>
      </c>
      <c r="L13" s="35">
        <v>1456.1910784951474</v>
      </c>
      <c r="M13" s="35">
        <v>1437.8071251505899</v>
      </c>
      <c r="N13" s="35">
        <v>1404.9658796498859</v>
      </c>
      <c r="O13" s="35">
        <v>1375.1236912069612</v>
      </c>
      <c r="P13" s="35">
        <v>1326.1968983220413</v>
      </c>
      <c r="Q13" s="35">
        <v>1264.3474447304238</v>
      </c>
      <c r="R13" s="35">
        <v>1200.9096859545357</v>
      </c>
      <c r="S13" s="35">
        <v>1139.8517910602345</v>
      </c>
      <c r="T13" s="35">
        <v>1073.0491171418134</v>
      </c>
      <c r="U13" s="35">
        <v>1018.2840581595946</v>
      </c>
      <c r="V13" s="35">
        <v>957.75629220355631</v>
      </c>
      <c r="W13" s="35">
        <v>905.26734178367053</v>
      </c>
      <c r="X13" s="35">
        <v>857.44985017971067</v>
      </c>
      <c r="Y13" s="35">
        <v>813.20776184237536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1487.3424925443321</v>
      </c>
      <c r="D14" s="36">
        <v>1465.8568403825093</v>
      </c>
      <c r="E14" s="36">
        <v>1465.0171552576815</v>
      </c>
      <c r="F14" s="36">
        <v>1453.7842708881021</v>
      </c>
      <c r="G14" s="36">
        <v>1449.9912228198621</v>
      </c>
      <c r="H14" s="36">
        <v>1441.2161878466673</v>
      </c>
      <c r="I14" s="36">
        <v>1432.9962757645137</v>
      </c>
      <c r="J14" s="36">
        <v>1424.9442811816443</v>
      </c>
      <c r="K14" s="36">
        <v>1416.627550883404</v>
      </c>
      <c r="L14" s="36">
        <v>1402.3845034330513</v>
      </c>
      <c r="M14" s="36">
        <v>1333.2685118687548</v>
      </c>
      <c r="N14" s="36">
        <v>1247.0656480742828</v>
      </c>
      <c r="O14" s="36">
        <v>1118.7210397168951</v>
      </c>
      <c r="P14" s="36">
        <v>972.43258631496849</v>
      </c>
      <c r="Q14" s="36">
        <v>817.92468335793683</v>
      </c>
      <c r="R14" s="36">
        <v>772.41020858074978</v>
      </c>
      <c r="S14" s="36">
        <v>750.63088964909934</v>
      </c>
      <c r="T14" s="36">
        <v>733.00050399535462</v>
      </c>
      <c r="U14" s="36">
        <v>705.55400514010171</v>
      </c>
      <c r="V14" s="36">
        <v>690.1789914112976</v>
      </c>
      <c r="W14" s="36">
        <v>683.27720149718459</v>
      </c>
      <c r="X14" s="36">
        <v>676.37541158307158</v>
      </c>
      <c r="Y14" s="36">
        <v>669.47362166895869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0.44918560506656868</v>
      </c>
      <c r="C16" s="44">
        <f>C7/RES_summary!C$6</f>
        <v>0.45624605497216963</v>
      </c>
      <c r="D16" s="44">
        <f>D7/RES_summary!D$6</f>
        <v>0.46418378592217918</v>
      </c>
      <c r="E16" s="44">
        <f>E7/RES_summary!E$6</f>
        <v>0.47664510372518404</v>
      </c>
      <c r="F16" s="44">
        <f>F7/RES_summary!F$6</f>
        <v>0.48684275650438025</v>
      </c>
      <c r="G16" s="44">
        <f>G7/RES_summary!G$6</f>
        <v>0.50078594193786186</v>
      </c>
      <c r="H16" s="44">
        <f>H7/RES_summary!H$6</f>
        <v>0.51616543326510256</v>
      </c>
      <c r="I16" s="44">
        <f>I7/RES_summary!I$6</f>
        <v>0.53076022058213779</v>
      </c>
      <c r="J16" s="44">
        <f>J7/RES_summary!J$6</f>
        <v>0.54564291059783021</v>
      </c>
      <c r="K16" s="44">
        <f>K7/RES_summary!K$6</f>
        <v>0.55956042419763941</v>
      </c>
      <c r="L16" s="44">
        <f>L7/RES_summary!L$6</f>
        <v>0.57548041114255921</v>
      </c>
      <c r="M16" s="44">
        <f>M7/RES_summary!M$6</f>
        <v>0.58373881574781672</v>
      </c>
      <c r="N16" s="44">
        <f>N7/RES_summary!N$6</f>
        <v>0.59811996252910027</v>
      </c>
      <c r="O16" s="44">
        <f>O7/RES_summary!O$6</f>
        <v>0.60653596555898392</v>
      </c>
      <c r="P16" s="44">
        <f>P7/RES_summary!P$6</f>
        <v>0.61148336163209294</v>
      </c>
      <c r="Q16" s="44">
        <f>Q7/RES_summary!Q$6</f>
        <v>0.6227772269917945</v>
      </c>
      <c r="R16" s="44">
        <f>R7/RES_summary!R$6</f>
        <v>0.62897670771046743</v>
      </c>
      <c r="S16" s="44">
        <f>S7/RES_summary!S$6</f>
        <v>0.63509586994693223</v>
      </c>
      <c r="T16" s="44">
        <f>T7/RES_summary!T$6</f>
        <v>0.64056541549471957</v>
      </c>
      <c r="U16" s="44">
        <f>U7/RES_summary!U$6</f>
        <v>0.64610387199762409</v>
      </c>
      <c r="V16" s="44">
        <f>V7/RES_summary!V$6</f>
        <v>0.65057669651905192</v>
      </c>
      <c r="W16" s="44">
        <f>W7/RES_summary!W$6</f>
        <v>0.65407766887342311</v>
      </c>
      <c r="X16" s="44">
        <f>X7/RES_summary!X$6</f>
        <v>0.65691069353907372</v>
      </c>
      <c r="Y16" s="44">
        <f>Y7/RES_summary!Y$6</f>
        <v>0.65920615611716304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698.37793991232763</v>
      </c>
      <c r="C17" s="52">
        <f t="shared" si="4"/>
        <v>706.47392858513911</v>
      </c>
      <c r="D17" s="52">
        <f t="shared" si="4"/>
        <v>714.93252742117181</v>
      </c>
      <c r="E17" s="52">
        <f t="shared" si="4"/>
        <v>730.01080077149561</v>
      </c>
      <c r="F17" s="52">
        <f t="shared" si="4"/>
        <v>741.17175817796317</v>
      </c>
      <c r="G17" s="52">
        <f t="shared" si="4"/>
        <v>757.51323203247466</v>
      </c>
      <c r="H17" s="52">
        <f t="shared" si="4"/>
        <v>774.84786965809269</v>
      </c>
      <c r="I17" s="52">
        <f t="shared" si="4"/>
        <v>791.22835382616199</v>
      </c>
      <c r="J17" s="52">
        <f t="shared" si="4"/>
        <v>807.33354577761293</v>
      </c>
      <c r="K17" s="52">
        <f t="shared" si="4"/>
        <v>821.49642678127293</v>
      </c>
      <c r="L17" s="52">
        <f t="shared" si="4"/>
        <v>838.00944055451419</v>
      </c>
      <c r="M17" s="52">
        <f t="shared" si="4"/>
        <v>839.30382850917817</v>
      </c>
      <c r="N17" s="52">
        <f t="shared" si="4"/>
        <v>840.3381392908542</v>
      </c>
      <c r="O17" s="52">
        <f t="shared" si="4"/>
        <v>834.06197580924822</v>
      </c>
      <c r="P17" s="52">
        <f t="shared" si="4"/>
        <v>810.94733757201675</v>
      </c>
      <c r="Q17" s="52">
        <f t="shared" si="4"/>
        <v>787.40679558337456</v>
      </c>
      <c r="R17" s="52">
        <f t="shared" ref="R17:V17" si="5">R13*R16</f>
        <v>755.34422052929528</v>
      </c>
      <c r="S17" s="52">
        <f t="shared" si="5"/>
        <v>723.91516485396846</v>
      </c>
      <c r="T17" s="52">
        <f t="shared" si="5"/>
        <v>687.35815356818773</v>
      </c>
      <c r="U17" s="52">
        <f t="shared" si="5"/>
        <v>657.91727277036784</v>
      </c>
      <c r="V17" s="52">
        <f t="shared" si="5"/>
        <v>623.09392465212545</v>
      </c>
      <c r="W17" s="52">
        <f t="shared" ref="W17:Y17" si="6">W13*W16</f>
        <v>592.11515262110356</v>
      </c>
      <c r="X17" s="52">
        <f t="shared" si="6"/>
        <v>563.26797575652859</v>
      </c>
      <c r="Y17" s="52">
        <f t="shared" si="6"/>
        <v>536.07156280875358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200.51216257154218</v>
      </c>
      <c r="C18" s="36">
        <f>C3*11630*1000/RES_summary!C$6</f>
        <v>201.59610058454456</v>
      </c>
      <c r="D18" s="36">
        <f>D3*11630*1000/RES_summary!D$6</f>
        <v>202.0052512624346</v>
      </c>
      <c r="E18" s="36">
        <f>E3*11630*1000/RES_summary!E$6</f>
        <v>206.05527070791311</v>
      </c>
      <c r="F18" s="36">
        <f>F3*11630*1000/RES_summary!F$6</f>
        <v>206.81917008396934</v>
      </c>
      <c r="G18" s="36">
        <f>G3*11630*1000/RES_summary!G$6</f>
        <v>208.84120750073342</v>
      </c>
      <c r="H18" s="36">
        <f>H3*11630*1000/RES_summary!H$6</f>
        <v>210.80401743289974</v>
      </c>
      <c r="I18" s="36">
        <f>I3*11630*1000/RES_summary!I$6</f>
        <v>212.44733364719792</v>
      </c>
      <c r="J18" s="36">
        <f>J3*11630*1000/RES_summary!J$6</f>
        <v>213.33095103719319</v>
      </c>
      <c r="K18" s="36">
        <f>K3*11630*1000/RES_summary!K$6</f>
        <v>212.93629931224862</v>
      </c>
      <c r="L18" s="36">
        <f>L3*11630*1000/RES_summary!L$6</f>
        <v>213.10433299045167</v>
      </c>
      <c r="M18" s="36">
        <f>M3*11630*1000/RES_summary!M$6</f>
        <v>208.65987753700534</v>
      </c>
      <c r="N18" s="36">
        <f>N3*11630*1000/RES_summary!N$6</f>
        <v>206.42112856842564</v>
      </c>
      <c r="O18" s="36">
        <f>O3*11630*1000/RES_summary!O$6</f>
        <v>204.19887692707877</v>
      </c>
      <c r="P18" s="36">
        <f>P3*11630*1000/RES_summary!P$6</f>
        <v>197.81238502487213</v>
      </c>
      <c r="Q18" s="36">
        <f>Q3*11630*1000/RES_summary!Q$6</f>
        <v>191.16342017154116</v>
      </c>
      <c r="R18" s="36">
        <f>R3*11630*1000/RES_summary!R$6</f>
        <v>188.80730072099607</v>
      </c>
      <c r="S18" s="36">
        <f>S3*11630*1000/RES_summary!S$6</f>
        <v>182.87274749490052</v>
      </c>
      <c r="T18" s="36">
        <f>T3*11630*1000/RES_summary!T$6</f>
        <v>174.59096824782446</v>
      </c>
      <c r="U18" s="36">
        <f>U3*11630*1000/RES_summary!U$6</f>
        <v>167.89179035261861</v>
      </c>
      <c r="V18" s="36">
        <f>V3*11630*1000/RES_summary!V$6</f>
        <v>160.15046682060563</v>
      </c>
      <c r="W18" s="36">
        <f>W3*11630*1000/RES_summary!W$6</f>
        <v>153.68701501125</v>
      </c>
      <c r="X18" s="36">
        <f>X3*11630*1000/RES_summary!X$6</f>
        <v>143.65696254133306</v>
      </c>
      <c r="Y18" s="36">
        <f>Y3*11630*1000/RES_summary!Y$6</f>
        <v>135.51082083610217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1.8930075249664198</v>
      </c>
      <c r="C3" s="49">
        <f t="shared" ref="C3:W3" si="0">C5*C11/11630</f>
        <v>1.9760359538596952</v>
      </c>
      <c r="D3" s="49">
        <f t="shared" si="0"/>
        <v>2.047355408909096</v>
      </c>
      <c r="E3" s="49">
        <f t="shared" si="0"/>
        <v>2.0995908585229679</v>
      </c>
      <c r="F3" s="49">
        <f t="shared" si="0"/>
        <v>2.1487061711571398</v>
      </c>
      <c r="G3" s="49">
        <f t="shared" si="0"/>
        <v>2.1976428856358825</v>
      </c>
      <c r="H3" s="49">
        <f t="shared" si="0"/>
        <v>2.2958611466364531</v>
      </c>
      <c r="I3" s="49">
        <f t="shared" si="0"/>
        <v>2.3404897416041357</v>
      </c>
      <c r="J3" s="49">
        <f t="shared" si="0"/>
        <v>2.4027811344131567</v>
      </c>
      <c r="K3" s="49">
        <f t="shared" si="0"/>
        <v>2.4528857213631654</v>
      </c>
      <c r="L3" s="49">
        <f t="shared" si="0"/>
        <v>2.4733394127401351</v>
      </c>
      <c r="M3" s="49">
        <f t="shared" si="0"/>
        <v>2.4789960988643736</v>
      </c>
      <c r="N3" s="49">
        <f t="shared" si="0"/>
        <v>2.5300459934836068</v>
      </c>
      <c r="O3" s="49">
        <f t="shared" si="0"/>
        <v>2.5470543739445004</v>
      </c>
      <c r="P3" s="49">
        <f t="shared" si="0"/>
        <v>2.5955349861352426</v>
      </c>
      <c r="Q3" s="49">
        <f t="shared" si="0"/>
        <v>2.6023556807612374</v>
      </c>
      <c r="R3" s="49">
        <f t="shared" si="0"/>
        <v>2.6813649915516571</v>
      </c>
      <c r="S3" s="49">
        <f t="shared" si="0"/>
        <v>2.7368216263406464</v>
      </c>
      <c r="T3" s="49">
        <f t="shared" si="0"/>
        <v>2.8047204824325247</v>
      </c>
      <c r="U3" s="49">
        <f t="shared" si="0"/>
        <v>2.8480328890343798</v>
      </c>
      <c r="V3" s="49">
        <f t="shared" si="0"/>
        <v>3.0531869685548192</v>
      </c>
      <c r="W3" s="49">
        <f t="shared" si="0"/>
        <v>3.2328215756848748</v>
      </c>
      <c r="X3" s="49">
        <f t="shared" ref="X3:Y3" si="1">X5*X11/11630</f>
        <v>3.0770344389558124</v>
      </c>
      <c r="Y3" s="49">
        <f t="shared" si="1"/>
        <v>2.9984450402275575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47.526912324448745</v>
      </c>
      <c r="C5" s="49">
        <f t="shared" ref="C5:W5" si="2">C7*C13/1000000</f>
        <v>49.328194417071586</v>
      </c>
      <c r="D5" s="49">
        <f t="shared" si="2"/>
        <v>50.904012035781363</v>
      </c>
      <c r="E5" s="49">
        <f t="shared" si="2"/>
        <v>51.951959201954715</v>
      </c>
      <c r="F5" s="49">
        <f t="shared" si="2"/>
        <v>52.914267784523645</v>
      </c>
      <c r="G5" s="49">
        <f t="shared" si="2"/>
        <v>53.840166014399571</v>
      </c>
      <c r="H5" s="49">
        <f t="shared" si="2"/>
        <v>56.033336590882691</v>
      </c>
      <c r="I5" s="49">
        <f t="shared" si="2"/>
        <v>56.930289123225684</v>
      </c>
      <c r="J5" s="49">
        <f t="shared" si="2"/>
        <v>58.44864302377939</v>
      </c>
      <c r="K5" s="49">
        <f t="shared" si="2"/>
        <v>59.933208290189135</v>
      </c>
      <c r="L5" s="49">
        <f t="shared" si="2"/>
        <v>60.177665498060435</v>
      </c>
      <c r="M5" s="49">
        <f t="shared" si="2"/>
        <v>60.77788975084674</v>
      </c>
      <c r="N5" s="49">
        <f t="shared" si="2"/>
        <v>62.22353260282172</v>
      </c>
      <c r="O5" s="49">
        <f t="shared" si="2"/>
        <v>62.245042473506473</v>
      </c>
      <c r="P5" s="49">
        <f t="shared" si="2"/>
        <v>63.501513203651577</v>
      </c>
      <c r="Q5" s="49">
        <f t="shared" si="2"/>
        <v>63.544850860904191</v>
      </c>
      <c r="R5" s="49">
        <f t="shared" si="2"/>
        <v>65.301264962396502</v>
      </c>
      <c r="S5" s="49">
        <f t="shared" si="2"/>
        <v>66.660258884308121</v>
      </c>
      <c r="T5" s="49">
        <f t="shared" si="2"/>
        <v>67.987121897301009</v>
      </c>
      <c r="U5" s="49">
        <f t="shared" si="2"/>
        <v>68.685557901805581</v>
      </c>
      <c r="V5" s="49">
        <f t="shared" si="2"/>
        <v>70.143186037596465</v>
      </c>
      <c r="W5" s="49">
        <f t="shared" si="2"/>
        <v>69.821679024982402</v>
      </c>
      <c r="X5" s="49">
        <f t="shared" ref="X5:Y5" si="3">X7*X13/1000000</f>
        <v>69.987615285731849</v>
      </c>
      <c r="Y5" s="49">
        <f t="shared" si="3"/>
        <v>70.061116821014068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82209</v>
      </c>
      <c r="C7" s="35">
        <v>85828</v>
      </c>
      <c r="D7" s="35">
        <v>89251</v>
      </c>
      <c r="E7" s="35">
        <v>91785</v>
      </c>
      <c r="F7" s="35">
        <v>94316</v>
      </c>
      <c r="G7" s="35">
        <v>96928</v>
      </c>
      <c r="H7" s="35">
        <v>102417</v>
      </c>
      <c r="I7" s="35">
        <v>105413</v>
      </c>
      <c r="J7" s="35">
        <v>109948</v>
      </c>
      <c r="K7" s="35">
        <v>114666</v>
      </c>
      <c r="L7" s="35">
        <v>117075</v>
      </c>
      <c r="M7" s="35">
        <v>120833</v>
      </c>
      <c r="N7" s="35">
        <v>127090</v>
      </c>
      <c r="O7" s="35">
        <v>130411</v>
      </c>
      <c r="P7" s="35">
        <v>137237</v>
      </c>
      <c r="Q7" s="35">
        <v>141193</v>
      </c>
      <c r="R7" s="35">
        <v>148874</v>
      </c>
      <c r="S7" s="35">
        <v>155412</v>
      </c>
      <c r="T7" s="35">
        <v>161770</v>
      </c>
      <c r="U7" s="35">
        <v>166532</v>
      </c>
      <c r="V7" s="35">
        <v>173807</v>
      </c>
      <c r="W7" s="35">
        <v>176973</v>
      </c>
      <c r="X7" s="35">
        <v>180533</v>
      </c>
      <c r="Y7" s="35">
        <v>184355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7376.35563310422</v>
      </c>
      <c r="D8" s="52">
        <v>7375.1293441639573</v>
      </c>
      <c r="E8" s="52">
        <v>6690.9997301792901</v>
      </c>
      <c r="F8" s="52">
        <v>6903.4901823440159</v>
      </c>
      <c r="G8" s="52">
        <v>7211.1512233921385</v>
      </c>
      <c r="H8" s="52">
        <v>10326.561914041871</v>
      </c>
      <c r="I8" s="52">
        <v>8084.3313323470356</v>
      </c>
      <c r="J8" s="52">
        <v>9887.1001297350012</v>
      </c>
      <c r="K8" s="52">
        <v>10347.542167706415</v>
      </c>
      <c r="L8" s="52">
        <v>8330.3662393782142</v>
      </c>
      <c r="M8" s="52">
        <v>9986.3178802679322</v>
      </c>
      <c r="N8" s="52">
        <v>12808.181272945323</v>
      </c>
      <c r="O8" s="52">
        <v>10211.781250417349</v>
      </c>
      <c r="P8" s="52">
        <v>14073.985403364626</v>
      </c>
      <c r="Q8" s="52">
        <v>11579.706296612581</v>
      </c>
      <c r="R8" s="52">
        <v>15057.35563310422</v>
      </c>
      <c r="S8" s="52">
        <v>13913.129344163957</v>
      </c>
      <c r="T8" s="52">
        <v>13048.99973017929</v>
      </c>
      <c r="U8" s="52">
        <v>11665.490182344016</v>
      </c>
      <c r="V8" s="52">
        <v>14486.151223392138</v>
      </c>
      <c r="W8" s="52">
        <v>13492.561914041871</v>
      </c>
      <c r="X8" s="52">
        <v>11644.331332347036</v>
      </c>
      <c r="Y8" s="52">
        <v>13709.100129735016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3757.35563310422</v>
      </c>
      <c r="D9" s="36">
        <v>3952.1293441639573</v>
      </c>
      <c r="E9" s="36">
        <v>4156.9997301792901</v>
      </c>
      <c r="F9" s="36">
        <v>4372.4901823440159</v>
      </c>
      <c r="G9" s="36">
        <v>4599.1512233921385</v>
      </c>
      <c r="H9" s="36">
        <v>4837.5619140418712</v>
      </c>
      <c r="I9" s="36">
        <v>5088.3313323470356</v>
      </c>
      <c r="J9" s="36">
        <v>5352.1001297350012</v>
      </c>
      <c r="K9" s="36">
        <v>5629.5421677064151</v>
      </c>
      <c r="L9" s="36">
        <v>5921.3662393782142</v>
      </c>
      <c r="M9" s="36">
        <v>6228.3178802679322</v>
      </c>
      <c r="N9" s="36">
        <v>6551.1812729453086</v>
      </c>
      <c r="O9" s="36">
        <v>6890.7812504173489</v>
      </c>
      <c r="P9" s="36">
        <v>7247.9854033646407</v>
      </c>
      <c r="Q9" s="36">
        <v>7623.7062966125668</v>
      </c>
      <c r="R9" s="36">
        <v>7376.35563310422</v>
      </c>
      <c r="S9" s="36">
        <v>7375.1293441639573</v>
      </c>
      <c r="T9" s="36">
        <v>6690.9997301792901</v>
      </c>
      <c r="U9" s="36">
        <v>6903.4901823440159</v>
      </c>
      <c r="V9" s="36">
        <v>7211.1512233921385</v>
      </c>
      <c r="W9" s="36">
        <v>10326.561914041871</v>
      </c>
      <c r="X9" s="36">
        <v>8084.3313323470356</v>
      </c>
      <c r="Y9" s="36">
        <v>9887.1001297350158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463.2254955900886</v>
      </c>
      <c r="C11" s="54">
        <v>465.88565454232088</v>
      </c>
      <c r="D11" s="54">
        <v>467.75769636538229</v>
      </c>
      <c r="E11" s="54">
        <v>470.01580036087205</v>
      </c>
      <c r="F11" s="54">
        <v>472.26303635758615</v>
      </c>
      <c r="G11" s="54">
        <v>474.71225763140586</v>
      </c>
      <c r="H11" s="54">
        <v>476.51749404704384</v>
      </c>
      <c r="I11" s="54">
        <v>478.12677774986525</v>
      </c>
      <c r="J11" s="54">
        <v>478.10082745387371</v>
      </c>
      <c r="K11" s="54">
        <v>475.98087526583146</v>
      </c>
      <c r="L11" s="54">
        <v>478.00022038234243</v>
      </c>
      <c r="M11" s="54">
        <v>474.36205416116809</v>
      </c>
      <c r="N11" s="54">
        <v>472.88274505456161</v>
      </c>
      <c r="O11" s="54">
        <v>475.8972151329599</v>
      </c>
      <c r="P11" s="54">
        <v>475.35988303058355</v>
      </c>
      <c r="Q11" s="54">
        <v>476.28401290141193</v>
      </c>
      <c r="R11" s="54">
        <v>477.54472857000735</v>
      </c>
      <c r="S11" s="54">
        <v>477.48442695943908</v>
      </c>
      <c r="T11" s="54">
        <v>479.78055697023387</v>
      </c>
      <c r="U11" s="54">
        <v>482.23561853894648</v>
      </c>
      <c r="V11" s="54">
        <v>506.22970597970988</v>
      </c>
      <c r="W11" s="54">
        <v>538.48196506077318</v>
      </c>
      <c r="X11" s="54">
        <v>511.3177578483897</v>
      </c>
      <c r="Y11" s="54">
        <v>497.73565424219794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578.12298318248293</v>
      </c>
      <c r="C13" s="35">
        <v>574.7331222569743</v>
      </c>
      <c r="D13" s="35">
        <v>570.34668559210945</v>
      </c>
      <c r="E13" s="35">
        <v>566.01796809886923</v>
      </c>
      <c r="F13" s="35">
        <v>561.03172085885365</v>
      </c>
      <c r="G13" s="35">
        <v>555.46556221524816</v>
      </c>
      <c r="H13" s="35">
        <v>547.10972388258483</v>
      </c>
      <c r="I13" s="35">
        <v>540.06895850820752</v>
      </c>
      <c r="J13" s="35">
        <v>531.60260326499247</v>
      </c>
      <c r="K13" s="35">
        <v>522.67636692820133</v>
      </c>
      <c r="L13" s="35">
        <v>514.00952806372356</v>
      </c>
      <c r="M13" s="35">
        <v>502.99081998168327</v>
      </c>
      <c r="N13" s="35">
        <v>489.60211348510285</v>
      </c>
      <c r="O13" s="35">
        <v>477.29901981816312</v>
      </c>
      <c r="P13" s="35">
        <v>462.71423306871748</v>
      </c>
      <c r="Q13" s="35">
        <v>450.05666613007867</v>
      </c>
      <c r="R13" s="35">
        <v>438.63444901323606</v>
      </c>
      <c r="S13" s="35">
        <v>428.92607317522533</v>
      </c>
      <c r="T13" s="35">
        <v>420.2702719744143</v>
      </c>
      <c r="U13" s="35">
        <v>412.44660426708128</v>
      </c>
      <c r="V13" s="35">
        <v>403.56939615548549</v>
      </c>
      <c r="W13" s="35">
        <v>394.53294584474696</v>
      </c>
      <c r="X13" s="35">
        <v>387.67214462581273</v>
      </c>
      <c r="Y13" s="35">
        <v>380.03372200924338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538.68006611259182</v>
      </c>
      <c r="D14" s="36">
        <v>523.46667358937157</v>
      </c>
      <c r="E14" s="36">
        <v>515.79799588198512</v>
      </c>
      <c r="F14" s="36">
        <v>505.56248484976112</v>
      </c>
      <c r="G14" s="36">
        <v>497.11525167051997</v>
      </c>
      <c r="H14" s="36">
        <v>483.20790047012918</v>
      </c>
      <c r="I14" s="36">
        <v>474.82391107118548</v>
      </c>
      <c r="J14" s="36">
        <v>466.51959961197434</v>
      </c>
      <c r="K14" s="36">
        <v>457.99600538435988</v>
      </c>
      <c r="L14" s="36">
        <v>440.28497875147991</v>
      </c>
      <c r="M14" s="36">
        <v>420.67136419082988</v>
      </c>
      <c r="N14" s="36">
        <v>408.56942928447319</v>
      </c>
      <c r="O14" s="36">
        <v>392.21647873335121</v>
      </c>
      <c r="P14" s="36">
        <v>387.00464136471459</v>
      </c>
      <c r="Q14" s="36">
        <v>384.36013577126357</v>
      </c>
      <c r="R14" s="36">
        <v>380.53891939733597</v>
      </c>
      <c r="S14" s="36">
        <v>375.15847210763809</v>
      </c>
      <c r="T14" s="36">
        <v>366.1634886247802</v>
      </c>
      <c r="U14" s="36">
        <v>359.05749263463099</v>
      </c>
      <c r="V14" s="36">
        <v>348.08427119683847</v>
      </c>
      <c r="W14" s="36">
        <v>345.99576556965746</v>
      </c>
      <c r="X14" s="36">
        <v>343.9072599424764</v>
      </c>
      <c r="Y14" s="36">
        <v>341.81875431529539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0.47941706467922812</v>
      </c>
      <c r="C16" s="44">
        <f>C7/RES_summary!C$6</f>
        <v>0.49250014345555748</v>
      </c>
      <c r="D16" s="44">
        <f>D7/RES_summary!D$6</f>
        <v>0.50439967221452997</v>
      </c>
      <c r="E16" s="44">
        <f>E7/RES_summary!E$6</f>
        <v>0.51185032344412229</v>
      </c>
      <c r="F16" s="44">
        <f>F7/RES_summary!F$6</f>
        <v>0.51867861129900628</v>
      </c>
      <c r="G16" s="44">
        <f>G7/RES_summary!G$6</f>
        <v>0.52537779415909636</v>
      </c>
      <c r="H16" s="44">
        <f>H7/RES_summary!H$6</f>
        <v>0.53753739568571879</v>
      </c>
      <c r="I16" s="44">
        <f>I7/RES_summary!I$6</f>
        <v>0.5463398706360395</v>
      </c>
      <c r="J16" s="44">
        <f>J7/RES_summary!J$6</f>
        <v>0.55973975064527792</v>
      </c>
      <c r="K16" s="44">
        <f>K7/RES_summary!K$6</f>
        <v>0.57251702582333086</v>
      </c>
      <c r="L16" s="44">
        <f>L7/RES_summary!L$6</f>
        <v>0.58133472367049011</v>
      </c>
      <c r="M16" s="44">
        <f>M7/RES_summary!M$6</f>
        <v>0.5885364154867494</v>
      </c>
      <c r="N16" s="44">
        <f>N7/RES_summary!N$6</f>
        <v>0.58937829841305178</v>
      </c>
      <c r="O16" s="44">
        <f>O7/RES_summary!O$6</f>
        <v>0.59348405828759709</v>
      </c>
      <c r="P16" s="44">
        <f>P7/RES_summary!P$6</f>
        <v>0.59595450775357062</v>
      </c>
      <c r="Q16" s="44">
        <f>Q7/RES_summary!Q$6</f>
        <v>0.59566308772966015</v>
      </c>
      <c r="R16" s="44">
        <f>R7/RES_summary!R$6</f>
        <v>0.60180775978462109</v>
      </c>
      <c r="S16" s="44">
        <f>S7/RES_summary!S$6</f>
        <v>0.60776423384211087</v>
      </c>
      <c r="T16" s="44">
        <f>T7/RES_summary!T$6</f>
        <v>0.61321577219623513</v>
      </c>
      <c r="U16" s="44">
        <f>U7/RES_summary!U$6</f>
        <v>0.61822771652374053</v>
      </c>
      <c r="V16" s="44">
        <f>V7/RES_summary!V$6</f>
        <v>0.62237747213200456</v>
      </c>
      <c r="W16" s="44">
        <f>W7/RES_summary!W$6</f>
        <v>0.62552532703706709</v>
      </c>
      <c r="X16" s="44">
        <f>X7/RES_summary!X$6</f>
        <v>0.62798018658559496</v>
      </c>
      <c r="Y16" s="44">
        <f>Y7/RES_summary!Y$6</f>
        <v>0.62994614764293422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277.16202362094475</v>
      </c>
      <c r="C17" s="52">
        <f t="shared" si="4"/>
        <v>283.0561451602203</v>
      </c>
      <c r="D17" s="52">
        <f t="shared" si="4"/>
        <v>287.68268126130357</v>
      </c>
      <c r="E17" s="52">
        <f t="shared" si="4"/>
        <v>289.71648004659113</v>
      </c>
      <c r="F17" s="52">
        <f t="shared" si="4"/>
        <v>290.99515386976196</v>
      </c>
      <c r="G17" s="52">
        <f t="shared" si="4"/>
        <v>291.82927180798936</v>
      </c>
      <c r="H17" s="52">
        <f t="shared" si="4"/>
        <v>294.09193613017737</v>
      </c>
      <c r="I17" s="52">
        <f t="shared" si="4"/>
        <v>295.06120492591469</v>
      </c>
      <c r="J17" s="52">
        <f t="shared" si="4"/>
        <v>297.55910859392748</v>
      </c>
      <c r="K17" s="52">
        <f t="shared" si="4"/>
        <v>299.24111906187778</v>
      </c>
      <c r="L17" s="52">
        <f t="shared" si="4"/>
        <v>298.81158696092376</v>
      </c>
      <c r="M17" s="52">
        <f t="shared" si="4"/>
        <v>296.02841421476074</v>
      </c>
      <c r="N17" s="52">
        <f t="shared" si="4"/>
        <v>288.56086054528379</v>
      </c>
      <c r="O17" s="52">
        <f t="shared" si="4"/>
        <v>283.26935929837566</v>
      </c>
      <c r="P17" s="52">
        <f t="shared" si="4"/>
        <v>275.75663299903846</v>
      </c>
      <c r="Q17" s="52">
        <f t="shared" si="4"/>
        <v>268.08214340035943</v>
      </c>
      <c r="R17" s="52">
        <f t="shared" ref="R17:V17" si="5">R13*R16</f>
        <v>263.9736151250172</v>
      </c>
      <c r="S17" s="52">
        <f t="shared" si="5"/>
        <v>260.685926238246</v>
      </c>
      <c r="T17" s="52">
        <f t="shared" si="5"/>
        <v>257.71635935991225</v>
      </c>
      <c r="U17" s="52">
        <f t="shared" si="5"/>
        <v>254.98592234400851</v>
      </c>
      <c r="V17" s="52">
        <f t="shared" si="5"/>
        <v>251.17250060909058</v>
      </c>
      <c r="W17" s="52">
        <f t="shared" ref="W17:Y17" si="6">W13*W16</f>
        <v>246.79034997643282</v>
      </c>
      <c r="X17" s="52">
        <f t="shared" si="6"/>
        <v>243.45042571615562</v>
      </c>
      <c r="Y17" s="52">
        <f t="shared" si="6"/>
        <v>239.40077915412866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128.38851575056398</v>
      </c>
      <c r="C18" s="36">
        <f>C3*11630*1000/RES_summary!C$6</f>
        <v>131.87179746019541</v>
      </c>
      <c r="D18" s="36">
        <f>D3*11630*1000/RES_summary!D$6</f>
        <v>134.5657882710039</v>
      </c>
      <c r="E18" s="36">
        <f>E3*11630*1000/RES_summary!E$6</f>
        <v>136.17132324683314</v>
      </c>
      <c r="F18" s="36">
        <f>F3*11630*1000/RES_summary!F$6</f>
        <v>137.42625493187674</v>
      </c>
      <c r="G18" s="36">
        <f>G3*11630*1000/RES_summary!G$6</f>
        <v>138.5349324628998</v>
      </c>
      <c r="H18" s="36">
        <f>H3*11630*1000/RES_summary!H$6</f>
        <v>140.1399524241954</v>
      </c>
      <c r="I18" s="36">
        <f>I3*11630*1000/RES_summary!I$6</f>
        <v>141.07666315022027</v>
      </c>
      <c r="J18" s="36">
        <f>J3*11630*1000/RES_summary!J$6</f>
        <v>142.26325603519379</v>
      </c>
      <c r="K18" s="36">
        <f>K3*11630*1000/RES_summary!K$6</f>
        <v>142.43304976659951</v>
      </c>
      <c r="L18" s="36">
        <f>L3*11630*1000/RES_summary!L$6</f>
        <v>142.83200442011903</v>
      </c>
      <c r="M18" s="36">
        <f>M3*11630*1000/RES_summary!M$6</f>
        <v>140.42464665698702</v>
      </c>
      <c r="N18" s="36">
        <f>N3*11630*1000/RES_summary!N$6</f>
        <v>136.45545184996035</v>
      </c>
      <c r="O18" s="36">
        <f>O3*11630*1000/RES_summary!O$6</f>
        <v>134.80709922259481</v>
      </c>
      <c r="P18" s="36">
        <f>P3*11630*1000/RES_summary!P$6</f>
        <v>131.08364080733048</v>
      </c>
      <c r="Q18" s="36">
        <f>Q3*11630*1000/RES_summary!Q$6</f>
        <v>127.68323904593495</v>
      </c>
      <c r="R18" s="36">
        <f>R3*11630*1000/RES_summary!R$6</f>
        <v>126.05920838451993</v>
      </c>
      <c r="S18" s="36">
        <f>S3*11630*1000/RES_summary!S$6</f>
        <v>124.47347010625948</v>
      </c>
      <c r="T18" s="36">
        <f>T3*11630*1000/RES_summary!T$6</f>
        <v>123.64729843403966</v>
      </c>
      <c r="U18" s="36">
        <f>U3*11630*1000/RES_summary!U$6</f>
        <v>122.96329398028672</v>
      </c>
      <c r="V18" s="36">
        <f>V3*11630*1000/RES_summary!V$6</f>
        <v>127.15098113352842</v>
      </c>
      <c r="W18" s="36">
        <f>W3*11630*1000/RES_summary!W$6</f>
        <v>132.8921526133455</v>
      </c>
      <c r="X18" s="36">
        <f>X3*11630*1000/RES_summary!X$6</f>
        <v>124.48052582442064</v>
      </c>
      <c r="Y18" s="36">
        <f>Y3*11630*1000/RES_summary!Y$6</f>
        <v>119.15830343837217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4.5827123102977065</v>
      </c>
      <c r="C3" s="49">
        <f t="shared" ref="C3:W3" si="0">C5*C11/11630</f>
        <v>5.3031468607931682</v>
      </c>
      <c r="D3" s="49">
        <f t="shared" si="0"/>
        <v>5.9621761187830851</v>
      </c>
      <c r="E3" s="49">
        <f t="shared" si="0"/>
        <v>6.5453567375839281</v>
      </c>
      <c r="F3" s="49">
        <f t="shared" si="0"/>
        <v>6.9415142076390017</v>
      </c>
      <c r="G3" s="49">
        <f t="shared" si="0"/>
        <v>7.4589825146918134</v>
      </c>
      <c r="H3" s="49">
        <f t="shared" si="0"/>
        <v>8.2598296700875213</v>
      </c>
      <c r="I3" s="49">
        <f t="shared" si="0"/>
        <v>8.906897477684927</v>
      </c>
      <c r="J3" s="49">
        <f t="shared" si="0"/>
        <v>9.4486784695083834</v>
      </c>
      <c r="K3" s="49">
        <f t="shared" si="0"/>
        <v>10.159230455737768</v>
      </c>
      <c r="L3" s="49">
        <f t="shared" si="0"/>
        <v>10.779277565579763</v>
      </c>
      <c r="M3" s="49">
        <f t="shared" si="0"/>
        <v>11.528940987829097</v>
      </c>
      <c r="N3" s="49">
        <f t="shared" si="0"/>
        <v>12.59609198392185</v>
      </c>
      <c r="O3" s="49">
        <f t="shared" si="0"/>
        <v>13.337731094004839</v>
      </c>
      <c r="P3" s="49">
        <f t="shared" si="0"/>
        <v>14.140640974200982</v>
      </c>
      <c r="Q3" s="49">
        <f t="shared" si="0"/>
        <v>15.066550625466103</v>
      </c>
      <c r="R3" s="49">
        <f t="shared" si="0"/>
        <v>14.925943436660811</v>
      </c>
      <c r="S3" s="49">
        <f t="shared" si="0"/>
        <v>14.616703548331861</v>
      </c>
      <c r="T3" s="49">
        <f t="shared" si="0"/>
        <v>14.436820695438598</v>
      </c>
      <c r="U3" s="49">
        <f t="shared" si="0"/>
        <v>14.225494984270274</v>
      </c>
      <c r="V3" s="49">
        <f t="shared" si="0"/>
        <v>14.52750828686078</v>
      </c>
      <c r="W3" s="49">
        <f t="shared" si="0"/>
        <v>14.888669221180855</v>
      </c>
      <c r="X3" s="49">
        <f t="shared" ref="X3:Y3" si="1">X5*X11/11630</f>
        <v>13.701776821861039</v>
      </c>
      <c r="Y3" s="49">
        <f t="shared" si="1"/>
        <v>13.258790041971592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35.773595613956694</v>
      </c>
      <c r="C5" s="49">
        <f t="shared" ref="C5:W5" si="2">C7*C13/1000000</f>
        <v>41.103615728636449</v>
      </c>
      <c r="D5" s="49">
        <f t="shared" si="2"/>
        <v>45.98948685693</v>
      </c>
      <c r="E5" s="49">
        <f t="shared" si="2"/>
        <v>50.328120245337452</v>
      </c>
      <c r="F5" s="49">
        <f t="shared" si="2"/>
        <v>53.250986784057211</v>
      </c>
      <c r="G5" s="49">
        <f t="shared" si="2"/>
        <v>57.171132864217363</v>
      </c>
      <c r="H5" s="49">
        <f t="shared" si="2"/>
        <v>63.373856933769495</v>
      </c>
      <c r="I5" s="49">
        <f t="shared" si="2"/>
        <v>68.414516168160404</v>
      </c>
      <c r="J5" s="49">
        <f t="shared" si="2"/>
        <v>72.893699783313608</v>
      </c>
      <c r="K5" s="49">
        <f t="shared" si="2"/>
        <v>78.909249599368323</v>
      </c>
      <c r="L5" s="49">
        <f t="shared" si="2"/>
        <v>84.086715196698933</v>
      </c>
      <c r="M5" s="49">
        <f t="shared" si="2"/>
        <v>89.751187357980797</v>
      </c>
      <c r="N5" s="49">
        <f t="shared" si="2"/>
        <v>98.171212944090641</v>
      </c>
      <c r="O5" s="49">
        <f t="shared" si="2"/>
        <v>103.83387551901407</v>
      </c>
      <c r="P5" s="49">
        <f t="shared" si="2"/>
        <v>110.12516287813284</v>
      </c>
      <c r="Q5" s="49">
        <f t="shared" si="2"/>
        <v>117.15486218948526</v>
      </c>
      <c r="R5" s="49">
        <f t="shared" si="2"/>
        <v>114.18996846606336</v>
      </c>
      <c r="S5" s="49">
        <f t="shared" si="2"/>
        <v>112.06515861068871</v>
      </c>
      <c r="T5" s="49">
        <f t="shared" si="2"/>
        <v>111.19458347537565</v>
      </c>
      <c r="U5" s="49">
        <f t="shared" si="2"/>
        <v>109.90633598722411</v>
      </c>
      <c r="V5" s="49">
        <f t="shared" si="2"/>
        <v>107.07201115047643</v>
      </c>
      <c r="W5" s="49">
        <f t="shared" si="2"/>
        <v>103.83238517814422</v>
      </c>
      <c r="X5" s="49">
        <f t="shared" ref="X5:Y5" si="3">X7*X13/1000000</f>
        <v>100.33528036206773</v>
      </c>
      <c r="Y5" s="49">
        <f t="shared" si="3"/>
        <v>99.582202520359886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100394.0728900831</v>
      </c>
      <c r="C7" s="35">
        <v>117612.9132039766</v>
      </c>
      <c r="D7" s="35">
        <v>134169.14634039919</v>
      </c>
      <c r="E7" s="35">
        <v>149741.13741549969</v>
      </c>
      <c r="F7" s="35">
        <v>161232.16300707508</v>
      </c>
      <c r="G7" s="35">
        <v>176578.74491832472</v>
      </c>
      <c r="H7" s="35">
        <v>200504.74966944187</v>
      </c>
      <c r="I7" s="35">
        <v>222450.63538986613</v>
      </c>
      <c r="J7" s="35">
        <v>244936.67470124905</v>
      </c>
      <c r="K7" s="35">
        <v>279011.48135393404</v>
      </c>
      <c r="L7" s="35">
        <v>312991.87186122697</v>
      </c>
      <c r="M7" s="35">
        <v>353632.44459413801</v>
      </c>
      <c r="N7" s="35">
        <v>411817.26978242816</v>
      </c>
      <c r="O7" s="35">
        <v>464363.55563298275</v>
      </c>
      <c r="P7" s="35">
        <v>542259.61309024424</v>
      </c>
      <c r="Q7" s="35">
        <v>654849.44578837045</v>
      </c>
      <c r="R7" s="35">
        <v>685685.2794675061</v>
      </c>
      <c r="S7" s="35">
        <v>748829.10408979876</v>
      </c>
      <c r="T7" s="35">
        <v>818701.79179635621</v>
      </c>
      <c r="U7" s="35">
        <v>886475.59201246838</v>
      </c>
      <c r="V7" s="35">
        <v>944196.01565451105</v>
      </c>
      <c r="W7" s="35">
        <v>985143.42530670355</v>
      </c>
      <c r="X7" s="35">
        <v>1027916.2520818581</v>
      </c>
      <c r="Y7" s="35">
        <v>1071660.7505878001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26752.682403718602</v>
      </c>
      <c r="D8" s="52">
        <v>26826.253200225241</v>
      </c>
      <c r="E8" s="52">
        <v>26635.034821490422</v>
      </c>
      <c r="F8" s="52">
        <v>23408.32820385677</v>
      </c>
      <c r="G8" s="52">
        <v>28184.106991002947</v>
      </c>
      <c r="H8" s="52">
        <v>37754.809434104565</v>
      </c>
      <c r="I8" s="52">
        <v>36842.513985775993</v>
      </c>
      <c r="J8" s="52">
        <v>38532.94566107454</v>
      </c>
      <c r="K8" s="52">
        <v>60827.489056403574</v>
      </c>
      <c r="L8" s="52">
        <v>60806.643707518175</v>
      </c>
      <c r="M8" s="52">
        <v>67275.607554401446</v>
      </c>
      <c r="N8" s="52">
        <v>81593.153392146924</v>
      </c>
      <c r="O8" s="52">
        <v>80730.392841557506</v>
      </c>
      <c r="P8" s="52">
        <v>115650.86689136608</v>
      </c>
      <c r="Q8" s="52">
        <v>149432.3466839022</v>
      </c>
      <c r="R8" s="52">
        <v>69368.779340210138</v>
      </c>
      <c r="S8" s="52">
        <v>123971.31367869617</v>
      </c>
      <c r="T8" s="52">
        <v>130679.33141407557</v>
      </c>
      <c r="U8" s="52">
        <v>135049.40777051367</v>
      </c>
      <c r="V8" s="52">
        <v>139313.5770341896</v>
      </c>
      <c r="W8" s="52">
        <v>121677.80249375</v>
      </c>
      <c r="X8" s="52">
        <v>158423.69366652064</v>
      </c>
      <c r="Y8" s="52">
        <v>193176.84518984414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9533.8420898251061</v>
      </c>
      <c r="D9" s="36">
        <v>10270.020063802629</v>
      </c>
      <c r="E9" s="36">
        <v>11063.043746389943</v>
      </c>
      <c r="F9" s="36">
        <v>11917.302612281375</v>
      </c>
      <c r="G9" s="36">
        <v>12837.525079753308</v>
      </c>
      <c r="H9" s="36">
        <v>13828.804682987422</v>
      </c>
      <c r="I9" s="36">
        <v>14896.628265351726</v>
      </c>
      <c r="J9" s="36">
        <v>16046.906349691621</v>
      </c>
      <c r="K9" s="36">
        <v>26752.682403718587</v>
      </c>
      <c r="L9" s="36">
        <v>26826.253200225241</v>
      </c>
      <c r="M9" s="36">
        <v>26635.034821490408</v>
      </c>
      <c r="N9" s="36">
        <v>23408.32820385677</v>
      </c>
      <c r="O9" s="36">
        <v>28184.106991002918</v>
      </c>
      <c r="P9" s="36">
        <v>37754.809434104594</v>
      </c>
      <c r="Q9" s="36">
        <v>36842.513985775993</v>
      </c>
      <c r="R9" s="36">
        <v>38532.945661074482</v>
      </c>
      <c r="S9" s="36">
        <v>60827.489056403516</v>
      </c>
      <c r="T9" s="36">
        <v>60806.643707518117</v>
      </c>
      <c r="U9" s="36">
        <v>67275.607554401504</v>
      </c>
      <c r="V9" s="36">
        <v>81593.153392146924</v>
      </c>
      <c r="W9" s="36">
        <v>80730.39284155739</v>
      </c>
      <c r="X9" s="36">
        <v>115650.86689136608</v>
      </c>
      <c r="Y9" s="36">
        <v>149432.3466839022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1489.8402929329552</v>
      </c>
      <c r="C11" s="54">
        <v>1500.4908180877096</v>
      </c>
      <c r="D11" s="54">
        <v>1507.7382462900573</v>
      </c>
      <c r="E11" s="54">
        <v>1512.5241810546918</v>
      </c>
      <c r="F11" s="54">
        <v>1516.0246806733587</v>
      </c>
      <c r="G11" s="54">
        <v>1517.3385990425277</v>
      </c>
      <c r="H11" s="54">
        <v>1515.7956878576886</v>
      </c>
      <c r="I11" s="54">
        <v>1514.1116749384307</v>
      </c>
      <c r="J11" s="54">
        <v>1507.5120473654081</v>
      </c>
      <c r="K11" s="54">
        <v>1497.3130627917678</v>
      </c>
      <c r="L11" s="54">
        <v>1490.8775755413756</v>
      </c>
      <c r="M11" s="54">
        <v>1493.9254580962343</v>
      </c>
      <c r="N11" s="54">
        <v>1492.2149312389561</v>
      </c>
      <c r="O11" s="54">
        <v>1493.9037173361703</v>
      </c>
      <c r="P11" s="54">
        <v>1493.3522024566539</v>
      </c>
      <c r="Q11" s="54">
        <v>1495.6612171227262</v>
      </c>
      <c r="R11" s="54">
        <v>1520.1748848889022</v>
      </c>
      <c r="S11" s="54">
        <v>1516.9055607876128</v>
      </c>
      <c r="T11" s="54">
        <v>1509.9676570588788</v>
      </c>
      <c r="U11" s="54">
        <v>1505.3045411894623</v>
      </c>
      <c r="V11" s="54">
        <v>1577.9559901863215</v>
      </c>
      <c r="W11" s="54">
        <v>1667.6417742427143</v>
      </c>
      <c r="X11" s="54">
        <v>1588.1917493349385</v>
      </c>
      <c r="Y11" s="54">
        <v>1548.4667368810506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356.3317493167508</v>
      </c>
      <c r="C13" s="35">
        <v>349.48216661677503</v>
      </c>
      <c r="D13" s="35">
        <v>342.77244889261306</v>
      </c>
      <c r="E13" s="35">
        <v>336.10082782854562</v>
      </c>
      <c r="F13" s="35">
        <v>330.27521178712021</v>
      </c>
      <c r="G13" s="35">
        <v>323.77131738398907</v>
      </c>
      <c r="H13" s="35">
        <v>316.07159949202963</v>
      </c>
      <c r="I13" s="35">
        <v>307.54920545970742</v>
      </c>
      <c r="J13" s="35">
        <v>297.60222666622934</v>
      </c>
      <c r="K13" s="35">
        <v>282.81721317148839</v>
      </c>
      <c r="L13" s="35">
        <v>268.65462894186896</v>
      </c>
      <c r="M13" s="35">
        <v>253.79794396689971</v>
      </c>
      <c r="N13" s="35">
        <v>238.38537173527612</v>
      </c>
      <c r="O13" s="35">
        <v>223.60470424401879</v>
      </c>
      <c r="P13" s="35">
        <v>203.08568113813322</v>
      </c>
      <c r="Q13" s="35">
        <v>178.90350666547945</v>
      </c>
      <c r="R13" s="35">
        <v>166.53408186732804</v>
      </c>
      <c r="S13" s="35">
        <v>149.65385025586556</v>
      </c>
      <c r="T13" s="35">
        <v>135.81817529847814</v>
      </c>
      <c r="U13" s="35">
        <v>123.98123194538928</v>
      </c>
      <c r="V13" s="35">
        <v>113.40019378947999</v>
      </c>
      <c r="W13" s="35">
        <v>105.3982420334564</v>
      </c>
      <c r="X13" s="35">
        <v>97.610364812169081</v>
      </c>
      <c r="Y13" s="35">
        <v>92.923252499207038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326.21890442820484</v>
      </c>
      <c r="D14" s="36">
        <v>318.54636125907905</v>
      </c>
      <c r="E14" s="36">
        <v>310.89680095499648</v>
      </c>
      <c r="F14" s="36">
        <v>306.27474816889492</v>
      </c>
      <c r="G14" s="36">
        <v>301.39552945346014</v>
      </c>
      <c r="H14" s="36">
        <v>294.80657961278069</v>
      </c>
      <c r="I14" s="36">
        <v>280.8929066865652</v>
      </c>
      <c r="J14" s="36">
        <v>264.63603160663564</v>
      </c>
      <c r="K14" s="36">
        <v>242.37036229854814</v>
      </c>
      <c r="L14" s="36">
        <v>225.68045370970526</v>
      </c>
      <c r="M14" s="36">
        <v>207.28492521351927</v>
      </c>
      <c r="N14" s="36">
        <v>191.06266596752633</v>
      </c>
      <c r="O14" s="36">
        <v>175.36427020038036</v>
      </c>
      <c r="P14" s="36">
        <v>150.6400605598927</v>
      </c>
      <c r="Q14" s="36">
        <v>116.2967760334958</v>
      </c>
      <c r="R14" s="36">
        <v>104.25889241857737</v>
      </c>
      <c r="S14" s="36">
        <v>101.78137450119793</v>
      </c>
      <c r="T14" s="36">
        <v>98.349874200379503</v>
      </c>
      <c r="U14" s="36">
        <v>93.721046255636608</v>
      </c>
      <c r="V14" s="36">
        <v>91.556622452691286</v>
      </c>
      <c r="W14" s="36">
        <v>89.725490003637461</v>
      </c>
      <c r="X14" s="36">
        <v>87.894357554583635</v>
      </c>
      <c r="Y14" s="36">
        <v>86.06322510552981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0.58546669751676961</v>
      </c>
      <c r="C16" s="44">
        <f>C7/RES_summary!C$6</f>
        <v>0.67488904116587245</v>
      </c>
      <c r="D16" s="44">
        <f>D7/RES_summary!D$6</f>
        <v>0.75825339139506176</v>
      </c>
      <c r="E16" s="44">
        <f>E7/RES_summary!E$6</f>
        <v>0.83504984059502396</v>
      </c>
      <c r="F16" s="44">
        <f>F7/RES_summary!F$6</f>
        <v>0.886675372208795</v>
      </c>
      <c r="G16" s="44">
        <f>G7/RES_summary!G$6</f>
        <v>0.95710786873319564</v>
      </c>
      <c r="H16" s="44">
        <f>H7/RES_summary!H$6</f>
        <v>1.0523526461420347</v>
      </c>
      <c r="I16" s="44">
        <f>I7/RES_summary!I$6</f>
        <v>1.1529284942256102</v>
      </c>
      <c r="J16" s="44">
        <f>J7/RES_summary!J$6</f>
        <v>1.2469603196161885</v>
      </c>
      <c r="K16" s="44">
        <f>K7/RES_summary!K$6</f>
        <v>1.3930792342570253</v>
      </c>
      <c r="L16" s="44">
        <f>L7/RES_summary!L$6</f>
        <v>1.5541579614738914</v>
      </c>
      <c r="M16" s="44">
        <f>M7/RES_summary!M$6</f>
        <v>1.7224232729573088</v>
      </c>
      <c r="N16" s="44">
        <f>N7/RES_summary!N$6</f>
        <v>1.9097974799077519</v>
      </c>
      <c r="O16" s="44">
        <f>O7/RES_summary!O$6</f>
        <v>2.1132601354020824</v>
      </c>
      <c r="P16" s="44">
        <f>P7/RES_summary!P$6</f>
        <v>2.3547735726796577</v>
      </c>
      <c r="Q16" s="44">
        <f>Q7/RES_summary!Q$6</f>
        <v>2.762669841113635</v>
      </c>
      <c r="R16" s="44">
        <f>R7/RES_summary!R$6</f>
        <v>2.7718118808766588</v>
      </c>
      <c r="S16" s="44">
        <f>S7/RES_summary!S$6</f>
        <v>2.9284195990387536</v>
      </c>
      <c r="T16" s="44">
        <f>T7/RES_summary!T$6</f>
        <v>3.1034236969453168</v>
      </c>
      <c r="U16" s="44">
        <f>U7/RES_summary!U$6</f>
        <v>3.2909217507980411</v>
      </c>
      <c r="V16" s="44">
        <f>V7/RES_summary!V$6</f>
        <v>3.3810279759743005</v>
      </c>
      <c r="W16" s="44">
        <f>W7/RES_summary!W$6</f>
        <v>3.482068808764005</v>
      </c>
      <c r="X16" s="44">
        <f>X7/RES_summary!X$6</f>
        <v>3.575584739503197</v>
      </c>
      <c r="Y16" s="44">
        <f>Y7/RES_summary!Y$6</f>
        <v>3.6618945046943128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208.62037249285152</v>
      </c>
      <c r="C17" s="52">
        <f t="shared" si="4"/>
        <v>235.86168433256697</v>
      </c>
      <c r="D17" s="52">
        <f t="shared" si="4"/>
        <v>259.90837184961435</v>
      </c>
      <c r="E17" s="52">
        <f t="shared" si="4"/>
        <v>280.66094270208259</v>
      </c>
      <c r="F17" s="52">
        <f t="shared" si="4"/>
        <v>292.84689634268341</v>
      </c>
      <c r="G17" s="52">
        <f t="shared" si="4"/>
        <v>309.88407553832883</v>
      </c>
      <c r="H17" s="52">
        <f t="shared" si="4"/>
        <v>332.61878409578276</v>
      </c>
      <c r="I17" s="52">
        <f t="shared" si="4"/>
        <v>354.58224235094326</v>
      </c>
      <c r="J17" s="52">
        <f t="shared" si="4"/>
        <v>371.09816768221071</v>
      </c>
      <c r="K17" s="52">
        <f t="shared" si="4"/>
        <v>393.98678675964294</v>
      </c>
      <c r="L17" s="52">
        <f t="shared" si="4"/>
        <v>417.53173045681979</v>
      </c>
      <c r="M17" s="52">
        <f t="shared" si="4"/>
        <v>437.14748531730305</v>
      </c>
      <c r="N17" s="52">
        <f t="shared" si="4"/>
        <v>455.26778218690299</v>
      </c>
      <c r="O17" s="52">
        <f t="shared" si="4"/>
        <v>472.53490756725773</v>
      </c>
      <c r="P17" s="52">
        <f t="shared" si="4"/>
        <v>478.22079493372377</v>
      </c>
      <c r="Q17" s="52">
        <f t="shared" si="4"/>
        <v>494.25132233419225</v>
      </c>
      <c r="R17" s="52">
        <f t="shared" ref="R17:V17" si="5">R13*R16</f>
        <v>461.60114669074602</v>
      </c>
      <c r="S17" s="52">
        <f t="shared" si="5"/>
        <v>438.24926816088748</v>
      </c>
      <c r="T17" s="52">
        <f t="shared" si="5"/>
        <v>421.50134369717011</v>
      </c>
      <c r="U17" s="52">
        <f t="shared" si="5"/>
        <v>408.0125328998185</v>
      </c>
      <c r="V17" s="52">
        <f t="shared" si="5"/>
        <v>383.40922768313897</v>
      </c>
      <c r="W17" s="52">
        <f t="shared" ref="W17:Y17" si="6">W13*W16</f>
        <v>367.00393108325778</v>
      </c>
      <c r="X17" s="52">
        <f t="shared" si="6"/>
        <v>349.01413083973159</v>
      </c>
      <c r="Y17" s="52">
        <f t="shared" si="6"/>
        <v>340.27514768516829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310.81103686653211</v>
      </c>
      <c r="C18" s="36">
        <f>C3*11630*1000/RES_summary!C$6</f>
        <v>353.9082916797185</v>
      </c>
      <c r="D18" s="36">
        <f>D3*11630*1000/RES_summary!D$6</f>
        <v>391.87379276864158</v>
      </c>
      <c r="E18" s="36">
        <f>E3*11630*1000/RES_summary!E$6</f>
        <v>424.50646251450524</v>
      </c>
      <c r="F18" s="36">
        <f>F3*11630*1000/RES_summary!F$6</f>
        <v>443.96312251410086</v>
      </c>
      <c r="G18" s="36">
        <f>G3*11630*1000/RES_summary!G$6</f>
        <v>470.19906904291668</v>
      </c>
      <c r="H18" s="36">
        <f>H3*11630*1000/RES_summary!H$6</f>
        <v>504.18211863285507</v>
      </c>
      <c r="I18" s="36">
        <f>I3*11630*1000/RES_summary!I$6</f>
        <v>536.87711286941135</v>
      </c>
      <c r="J18" s="36">
        <f>J3*11630*1000/RES_summary!J$6</f>
        <v>559.43495853616105</v>
      </c>
      <c r="K18" s="36">
        <f>K3*11630*1000/RES_summary!K$6</f>
        <v>589.92156238256791</v>
      </c>
      <c r="L18" s="36">
        <f>L3*11630*1000/RES_summary!L$6</f>
        <v>622.48869401505863</v>
      </c>
      <c r="M18" s="36">
        <f>M3*11630*1000/RES_summary!M$6</f>
        <v>653.06575725826872</v>
      </c>
      <c r="N18" s="36">
        <f>N3*11630*1000/RES_summary!N$6</f>
        <v>679.35738229134142</v>
      </c>
      <c r="O18" s="36">
        <f>O3*11630*1000/RES_summary!O$6</f>
        <v>705.92165498582995</v>
      </c>
      <c r="P18" s="36">
        <f>P3*11630*1000/RES_summary!P$6</f>
        <v>714.1520773748482</v>
      </c>
      <c r="Q18" s="36">
        <f>Q3*11630*1000/RES_summary!Q$6</f>
        <v>739.23253432687488</v>
      </c>
      <c r="R18" s="36">
        <f>R3*11630*1000/RES_summary!R$6</f>
        <v>701.71447003519006</v>
      </c>
      <c r="S18" s="36">
        <f>S3*11630*1000/RES_summary!S$6</f>
        <v>664.78275188435214</v>
      </c>
      <c r="T18" s="36">
        <f>T3*11630*1000/RES_summary!T$6</f>
        <v>636.45339638958512</v>
      </c>
      <c r="U18" s="36">
        <f>U3*11630*1000/RES_summary!U$6</f>
        <v>614.18311863631163</v>
      </c>
      <c r="V18" s="36">
        <f>V3*11630*1000/RES_summary!V$6</f>
        <v>605.00288751532025</v>
      </c>
      <c r="W18" s="36">
        <f>W3*11630*1000/RES_summary!W$6</f>
        <v>612.03108678573506</v>
      </c>
      <c r="X18" s="36">
        <f>X3*11630*1000/RES_summary!X$6</f>
        <v>554.3013630009666</v>
      </c>
      <c r="Y18" s="36">
        <f>Y3*11630*1000/RES_summary!Y$6</f>
        <v>526.90474757777019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1.2166854542183083</v>
      </c>
      <c r="C3" s="49">
        <f t="shared" ref="C3:W3" si="0">C5*C11/11630</f>
        <v>1.2976868096586092</v>
      </c>
      <c r="D3" s="49">
        <f t="shared" si="0"/>
        <v>1.3751260274499622</v>
      </c>
      <c r="E3" s="49">
        <f t="shared" si="0"/>
        <v>1.4774975513586701</v>
      </c>
      <c r="F3" s="49">
        <f t="shared" si="0"/>
        <v>1.6935405919628173</v>
      </c>
      <c r="G3" s="49">
        <f t="shared" si="0"/>
        <v>1.9291354432250025</v>
      </c>
      <c r="H3" s="49">
        <f t="shared" si="0"/>
        <v>2.2011159600270482</v>
      </c>
      <c r="I3" s="49">
        <f t="shared" si="0"/>
        <v>2.4038620334505865</v>
      </c>
      <c r="J3" s="49">
        <f t="shared" si="0"/>
        <v>2.6332500833746306</v>
      </c>
      <c r="K3" s="49">
        <f t="shared" si="0"/>
        <v>2.9415691058332154</v>
      </c>
      <c r="L3" s="49">
        <f t="shared" si="0"/>
        <v>3.0387043485138183</v>
      </c>
      <c r="M3" s="49">
        <f t="shared" si="0"/>
        <v>3.2532817211878862</v>
      </c>
      <c r="N3" s="49">
        <f t="shared" si="0"/>
        <v>3.5211258467015769</v>
      </c>
      <c r="O3" s="49">
        <f t="shared" si="0"/>
        <v>3.7822060534293698</v>
      </c>
      <c r="P3" s="49">
        <f t="shared" si="0"/>
        <v>4.1342758481542914</v>
      </c>
      <c r="Q3" s="49">
        <f t="shared" si="0"/>
        <v>4.502592556350745</v>
      </c>
      <c r="R3" s="49">
        <f t="shared" si="0"/>
        <v>4.7347768121705167</v>
      </c>
      <c r="S3" s="49">
        <f t="shared" si="0"/>
        <v>5.1336323368796286</v>
      </c>
      <c r="T3" s="49">
        <f t="shared" si="0"/>
        <v>5.5977830298142468</v>
      </c>
      <c r="U3" s="49">
        <f t="shared" si="0"/>
        <v>6.0229186793108189</v>
      </c>
      <c r="V3" s="49">
        <f t="shared" si="0"/>
        <v>6.7407116041848285</v>
      </c>
      <c r="W3" s="49">
        <f t="shared" si="0"/>
        <v>7.3404805356457326</v>
      </c>
      <c r="X3" s="49">
        <f t="shared" ref="X3:Y3" si="1">X5*X11/11630</f>
        <v>7.2489053539356956</v>
      </c>
      <c r="Y3" s="49">
        <f t="shared" si="1"/>
        <v>7.2631232117069837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21.28992842904497</v>
      </c>
      <c r="C5" s="49">
        <f t="shared" ref="C5:W5" si="2">C7*C13/1000000</f>
        <v>22.257072770096084</v>
      </c>
      <c r="D5" s="49">
        <f t="shared" si="2"/>
        <v>23.163493283518992</v>
      </c>
      <c r="E5" s="49">
        <f t="shared" si="2"/>
        <v>24.47364771972801</v>
      </c>
      <c r="F5" s="49">
        <f t="shared" si="2"/>
        <v>27.602581650026302</v>
      </c>
      <c r="G5" s="49">
        <f t="shared" si="2"/>
        <v>30.976385473276061</v>
      </c>
      <c r="H5" s="49">
        <f t="shared" si="2"/>
        <v>34.513295339913817</v>
      </c>
      <c r="I5" s="49">
        <f t="shared" si="2"/>
        <v>36.996288514911306</v>
      </c>
      <c r="J5" s="49">
        <f t="shared" si="2"/>
        <v>39.910368882571028</v>
      </c>
      <c r="K5" s="49">
        <f t="shared" si="2"/>
        <v>44.000809886835945</v>
      </c>
      <c r="L5" s="49">
        <f t="shared" si="2"/>
        <v>46.132923827784921</v>
      </c>
      <c r="M5" s="49">
        <f t="shared" si="2"/>
        <v>49.060694439515132</v>
      </c>
      <c r="N5" s="49">
        <f t="shared" si="2"/>
        <v>52.916442859893216</v>
      </c>
      <c r="O5" s="49">
        <f t="shared" si="2"/>
        <v>56.484534419668613</v>
      </c>
      <c r="P5" s="49">
        <f t="shared" si="2"/>
        <v>61.452098504108633</v>
      </c>
      <c r="Q5" s="49">
        <f t="shared" si="2"/>
        <v>66.452346033899715</v>
      </c>
      <c r="R5" s="49">
        <f t="shared" si="2"/>
        <v>68.572832942268207</v>
      </c>
      <c r="S5" s="49">
        <f t="shared" si="2"/>
        <v>74.329522622527705</v>
      </c>
      <c r="T5" s="49">
        <f t="shared" si="2"/>
        <v>81.344761861173936</v>
      </c>
      <c r="U5" s="49">
        <f t="shared" si="2"/>
        <v>87.754817388535741</v>
      </c>
      <c r="V5" s="49">
        <f t="shared" si="2"/>
        <v>93.760432673270188</v>
      </c>
      <c r="W5" s="49">
        <f t="shared" si="2"/>
        <v>97.574588977644197</v>
      </c>
      <c r="X5" s="49">
        <f t="shared" ref="X5:Y5" si="3">X7*X13/1000000</f>
        <v>100.41908968373694</v>
      </c>
      <c r="Y5" s="49">
        <f t="shared" si="3"/>
        <v>102.78235789291242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59089.924979826472</v>
      </c>
      <c r="C7" s="35">
        <v>63012.772725674549</v>
      </c>
      <c r="D7" s="35">
        <v>67453.711624218122</v>
      </c>
      <c r="E7" s="35">
        <v>73879.22817187554</v>
      </c>
      <c r="F7" s="35">
        <v>87220.6094272521</v>
      </c>
      <c r="G7" s="35">
        <v>102683.4287748588</v>
      </c>
      <c r="H7" s="35">
        <v>119276.9414693479</v>
      </c>
      <c r="I7" s="35">
        <v>133112.84262613786</v>
      </c>
      <c r="J7" s="35">
        <v>150551.78960130663</v>
      </c>
      <c r="K7" s="35">
        <v>177881.62938953174</v>
      </c>
      <c r="L7" s="35">
        <v>199629.56316224718</v>
      </c>
      <c r="M7" s="35">
        <v>228998.92817099171</v>
      </c>
      <c r="N7" s="35">
        <v>264223.67844492052</v>
      </c>
      <c r="O7" s="35">
        <v>303843.36040719796</v>
      </c>
      <c r="P7" s="35">
        <v>361488.93411147752</v>
      </c>
      <c r="Q7" s="35">
        <v>418858.49970820395</v>
      </c>
      <c r="R7" s="35">
        <v>454618.75243799604</v>
      </c>
      <c r="S7" s="35">
        <v>513025.09547782643</v>
      </c>
      <c r="T7" s="35">
        <v>578247.88577291358</v>
      </c>
      <c r="U7" s="35">
        <v>643595.45405201288</v>
      </c>
      <c r="V7" s="35">
        <v>703518.54882216512</v>
      </c>
      <c r="W7" s="35">
        <v>745806.21616657416</v>
      </c>
      <c r="X7" s="35">
        <v>784062.78412610467</v>
      </c>
      <c r="Y7" s="35">
        <v>818792.58878079685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14946.7122810363</v>
      </c>
      <c r="D8" s="52">
        <v>15848.289709904166</v>
      </c>
      <c r="E8" s="52">
        <v>18229.693940991783</v>
      </c>
      <c r="F8" s="52">
        <v>25556.189604615589</v>
      </c>
      <c r="G8" s="52">
        <v>28102.543238310958</v>
      </c>
      <c r="H8" s="52">
        <v>31540.224975525416</v>
      </c>
      <c r="I8" s="52">
        <v>29684.190866694116</v>
      </c>
      <c r="J8" s="52">
        <v>35668.640916160555</v>
      </c>
      <c r="K8" s="52">
        <v>52886.02939284069</v>
      </c>
      <c r="L8" s="52">
        <v>49850.477011026407</v>
      </c>
      <c r="M8" s="52">
        <v>60909.589984269929</v>
      </c>
      <c r="N8" s="52">
        <v>64908.941140622919</v>
      </c>
      <c r="O8" s="52">
        <v>75288.32287843799</v>
      </c>
      <c r="P8" s="52">
        <v>110531.60309712024</v>
      </c>
      <c r="Q8" s="52">
        <v>107220.04260775284</v>
      </c>
      <c r="R8" s="52">
        <v>96669.842714062019</v>
      </c>
      <c r="S8" s="52">
        <v>123315.28418045328</v>
      </c>
      <c r="T8" s="52">
        <v>140511.11317352514</v>
      </c>
      <c r="U8" s="52">
        <v>175879.17137621954</v>
      </c>
      <c r="V8" s="52">
        <v>167143.13737790508</v>
      </c>
      <c r="W8" s="52">
        <v>138957.51005847112</v>
      </c>
      <c r="X8" s="52">
        <v>161571.85213998379</v>
      </c>
      <c r="Y8" s="52">
        <v>175240.91782821738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11023.864535188222</v>
      </c>
      <c r="D9" s="36">
        <v>11407.350811360593</v>
      </c>
      <c r="E9" s="36">
        <v>11804.177393334365</v>
      </c>
      <c r="F9" s="36">
        <v>12214.808349239029</v>
      </c>
      <c r="G9" s="36">
        <v>12639.723890704263</v>
      </c>
      <c r="H9" s="36">
        <v>14946.712281036322</v>
      </c>
      <c r="I9" s="36">
        <v>15848.289709904144</v>
      </c>
      <c r="J9" s="36">
        <v>18229.693940991798</v>
      </c>
      <c r="K9" s="36">
        <v>25556.189604615589</v>
      </c>
      <c r="L9" s="36">
        <v>28102.543238310958</v>
      </c>
      <c r="M9" s="36">
        <v>31540.224975525402</v>
      </c>
      <c r="N9" s="36">
        <v>29684.190866694145</v>
      </c>
      <c r="O9" s="36">
        <v>35668.640916160541</v>
      </c>
      <c r="P9" s="36">
        <v>52886.02939284069</v>
      </c>
      <c r="Q9" s="36">
        <v>49850.477011026407</v>
      </c>
      <c r="R9" s="36">
        <v>60909.589984269929</v>
      </c>
      <c r="S9" s="36">
        <v>64908.941140622832</v>
      </c>
      <c r="T9" s="36">
        <v>75288.322878437932</v>
      </c>
      <c r="U9" s="36">
        <v>110531.6030971203</v>
      </c>
      <c r="V9" s="36">
        <v>107220.04260775284</v>
      </c>
      <c r="W9" s="36">
        <v>96669.842714062077</v>
      </c>
      <c r="X9" s="36">
        <v>123315.28418045328</v>
      </c>
      <c r="Y9" s="36">
        <v>140511.1131735252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664.63595120660875</v>
      </c>
      <c r="C11" s="54">
        <v>678.08097462874366</v>
      </c>
      <c r="D11" s="54">
        <v>690.42762693406019</v>
      </c>
      <c r="E11" s="54">
        <v>702.11423810149961</v>
      </c>
      <c r="F11" s="54">
        <v>713.5519906888419</v>
      </c>
      <c r="G11" s="54">
        <v>724.28867545126036</v>
      </c>
      <c r="H11" s="54">
        <v>741.71354438907929</v>
      </c>
      <c r="I11" s="54">
        <v>755.66811080961054</v>
      </c>
      <c r="J11" s="54">
        <v>767.33689332099482</v>
      </c>
      <c r="K11" s="54">
        <v>777.49588675355926</v>
      </c>
      <c r="L11" s="54">
        <v>766.05011434222308</v>
      </c>
      <c r="M11" s="54">
        <v>771.20119985380802</v>
      </c>
      <c r="N11" s="54">
        <v>773.87464810445454</v>
      </c>
      <c r="O11" s="54">
        <v>778.74513534215714</v>
      </c>
      <c r="P11" s="54">
        <v>782.42451087036045</v>
      </c>
      <c r="Q11" s="54">
        <v>788.01057533237167</v>
      </c>
      <c r="R11" s="54">
        <v>803.02142937426811</v>
      </c>
      <c r="S11" s="54">
        <v>803.23594140526632</v>
      </c>
      <c r="T11" s="54">
        <v>800.32463243110374</v>
      </c>
      <c r="U11" s="54">
        <v>798.20739561513449</v>
      </c>
      <c r="V11" s="54">
        <v>836.11469914876739</v>
      </c>
      <c r="W11" s="54">
        <v>874.91824996689832</v>
      </c>
      <c r="X11" s="54">
        <v>839.52931192449807</v>
      </c>
      <c r="Y11" s="54">
        <v>821.83484290329795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360.29709694695725</v>
      </c>
      <c r="C13" s="35">
        <v>353.21525791274121</v>
      </c>
      <c r="D13" s="35">
        <v>343.39835015398216</v>
      </c>
      <c r="E13" s="35">
        <v>331.26561180081029</v>
      </c>
      <c r="F13" s="35">
        <v>316.46857126180396</v>
      </c>
      <c r="G13" s="35">
        <v>301.66878767940381</v>
      </c>
      <c r="H13" s="35">
        <v>289.35429526236749</v>
      </c>
      <c r="I13" s="35">
        <v>277.93177416261386</v>
      </c>
      <c r="J13" s="35">
        <v>265.09395197667345</v>
      </c>
      <c r="K13" s="35">
        <v>247.36005644788284</v>
      </c>
      <c r="L13" s="35">
        <v>231.0926452826568</v>
      </c>
      <c r="M13" s="35">
        <v>214.23984309167548</v>
      </c>
      <c r="N13" s="35">
        <v>200.27138813346005</v>
      </c>
      <c r="O13" s="35">
        <v>185.9001768015284</v>
      </c>
      <c r="P13" s="35">
        <v>169.99717752122882</v>
      </c>
      <c r="Q13" s="35">
        <v>158.65106254306278</v>
      </c>
      <c r="R13" s="35">
        <v>150.83590937358139</v>
      </c>
      <c r="S13" s="35">
        <v>144.88476933725423</v>
      </c>
      <c r="T13" s="35">
        <v>140.67455128252595</v>
      </c>
      <c r="U13" s="35">
        <v>136.35089688101453</v>
      </c>
      <c r="V13" s="35">
        <v>133.27357584280392</v>
      </c>
      <c r="W13" s="35">
        <v>130.83102133309535</v>
      </c>
      <c r="X13" s="35">
        <v>128.07531707510051</v>
      </c>
      <c r="Y13" s="35">
        <v>125.52917466675899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330.44127948340429</v>
      </c>
      <c r="D14" s="36">
        <v>316.52979510317044</v>
      </c>
      <c r="E14" s="36">
        <v>305.17052567540952</v>
      </c>
      <c r="F14" s="36">
        <v>294.64071267230798</v>
      </c>
      <c r="G14" s="36">
        <v>282.10470419182218</v>
      </c>
      <c r="H14" s="36">
        <v>268.73367591483094</v>
      </c>
      <c r="I14" s="36">
        <v>252.64118207862566</v>
      </c>
      <c r="J14" s="36">
        <v>237.66662908350909</v>
      </c>
      <c r="K14" s="36">
        <v>219.72409454755851</v>
      </c>
      <c r="L14" s="36">
        <v>201.802955386072</v>
      </c>
      <c r="M14" s="36">
        <v>187.2232469719292</v>
      </c>
      <c r="N14" s="36">
        <v>174.94042100281072</v>
      </c>
      <c r="O14" s="36">
        <v>159.9894478956324</v>
      </c>
      <c r="P14" s="36">
        <v>150.0738118529078</v>
      </c>
      <c r="Q14" s="36">
        <v>140.46087608001625</v>
      </c>
      <c r="R14" s="36">
        <v>139.90069433499903</v>
      </c>
      <c r="S14" s="36">
        <v>138.76533865182583</v>
      </c>
      <c r="T14" s="36">
        <v>135.65173614002086</v>
      </c>
      <c r="U14" s="36">
        <v>130.75996637012145</v>
      </c>
      <c r="V14" s="36">
        <v>126.03470733666391</v>
      </c>
      <c r="W14" s="36">
        <v>124.77436026329727</v>
      </c>
      <c r="X14" s="36">
        <v>123.51401318993064</v>
      </c>
      <c r="Y14" s="36">
        <v>122.25366611656399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0.34459388127752683</v>
      </c>
      <c r="C16" s="44">
        <f>C7/RES_summary!C$6</f>
        <v>0.361581297559388</v>
      </c>
      <c r="D16" s="44">
        <f>D7/RES_summary!D$6</f>
        <v>0.38121287193318898</v>
      </c>
      <c r="E16" s="44">
        <f>E7/RES_summary!E$6</f>
        <v>0.41199658806533312</v>
      </c>
      <c r="F16" s="44">
        <f>F7/RES_summary!F$6</f>
        <v>0.47965843095954169</v>
      </c>
      <c r="G16" s="44">
        <f>G7/RES_summary!G$6</f>
        <v>0.55657388274211783</v>
      </c>
      <c r="H16" s="44">
        <f>H7/RES_summary!H$6</f>
        <v>0.62602709006113422</v>
      </c>
      <c r="I16" s="44">
        <f>I7/RES_summary!I$6</f>
        <v>0.68990402721068222</v>
      </c>
      <c r="J16" s="44">
        <f>J7/RES_summary!J$6</f>
        <v>0.76645160594677231</v>
      </c>
      <c r="K16" s="44">
        <f>K7/RES_summary!K$6</f>
        <v>0.88814697823855993</v>
      </c>
      <c r="L16" s="44">
        <f>L7/RES_summary!L$6</f>
        <v>0.99125856875836527</v>
      </c>
      <c r="M16" s="44">
        <f>M7/RES_summary!M$6</f>
        <v>1.115375835542137</v>
      </c>
      <c r="N16" s="44">
        <f>N7/RES_summary!N$6</f>
        <v>1.225334031019786</v>
      </c>
      <c r="O16" s="44">
        <f>O7/RES_summary!O$6</f>
        <v>1.3827529166880466</v>
      </c>
      <c r="P16" s="44">
        <f>P7/RES_summary!P$6</f>
        <v>1.5697731645749216</v>
      </c>
      <c r="Q16" s="44">
        <f>Q7/RES_summary!Q$6</f>
        <v>1.7670744814403103</v>
      </c>
      <c r="R16" s="44">
        <f>R7/RES_summary!R$6</f>
        <v>1.8377493246691139</v>
      </c>
      <c r="S16" s="44">
        <f>S7/RES_summary!S$6</f>
        <v>2.0062691690143422</v>
      </c>
      <c r="T16" s="44">
        <f>T7/RES_summary!T$6</f>
        <v>2.1919436471229372</v>
      </c>
      <c r="U16" s="44">
        <f>U7/RES_summary!U$6</f>
        <v>2.3892618110851722</v>
      </c>
      <c r="V16" s="44">
        <f>V7/RES_summary!V$6</f>
        <v>2.5191971325315747</v>
      </c>
      <c r="W16" s="44">
        <f>W7/RES_summary!W$6</f>
        <v>2.6361121598993851</v>
      </c>
      <c r="X16" s="44">
        <f>X7/RES_summary!X$6</f>
        <v>2.7273456568623589</v>
      </c>
      <c r="Y16" s="44">
        <f>Y7/RES_summary!Y$6</f>
        <v>2.7978369831089376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124.15617504997736</v>
      </c>
      <c r="C17" s="52">
        <f t="shared" si="4"/>
        <v>127.71603127386285</v>
      </c>
      <c r="D17" s="52">
        <f t="shared" si="4"/>
        <v>130.90787127931839</v>
      </c>
      <c r="E17" s="52">
        <f t="shared" si="4"/>
        <v>136.48030180530898</v>
      </c>
      <c r="F17" s="52">
        <f t="shared" si="4"/>
        <v>151.7968183394448</v>
      </c>
      <c r="G17" s="52">
        <f t="shared" si="4"/>
        <v>167.90096846083333</v>
      </c>
      <c r="H17" s="52">
        <f t="shared" si="4"/>
        <v>181.14362745979014</v>
      </c>
      <c r="I17" s="52">
        <f t="shared" si="4"/>
        <v>191.74625028459715</v>
      </c>
      <c r="J17" s="52">
        <f t="shared" si="4"/>
        <v>203.18168521929789</v>
      </c>
      <c r="K17" s="52">
        <f t="shared" si="4"/>
        <v>219.69208667110675</v>
      </c>
      <c r="L17" s="52">
        <f t="shared" si="4"/>
        <v>229.07256481347096</v>
      </c>
      <c r="M17" s="52">
        <f t="shared" si="4"/>
        <v>238.95794399479388</v>
      </c>
      <c r="N17" s="52">
        <f t="shared" si="4"/>
        <v>245.39934731950075</v>
      </c>
      <c r="O17" s="52">
        <f t="shared" si="4"/>
        <v>257.05401168513691</v>
      </c>
      <c r="P17" s="52">
        <f t="shared" si="4"/>
        <v>266.85700732630409</v>
      </c>
      <c r="Q17" s="52">
        <f t="shared" si="4"/>
        <v>280.34824407323691</v>
      </c>
      <c r="R17" s="52">
        <f t="shared" ref="R17:V17" si="5">R13*R16</f>
        <v>277.19859058715087</v>
      </c>
      <c r="S17" s="52">
        <f t="shared" si="5"/>
        <v>290.67784578108768</v>
      </c>
      <c r="T17" s="52">
        <f t="shared" si="5"/>
        <v>308.35068899560258</v>
      </c>
      <c r="U17" s="52">
        <f t="shared" si="5"/>
        <v>325.77799082502037</v>
      </c>
      <c r="V17" s="52">
        <f t="shared" si="5"/>
        <v>335.74241010542102</v>
      </c>
      <c r="W17" s="52">
        <f t="shared" ref="W17:Y17" si="6">W13*W16</f>
        <v>344.88524622822848</v>
      </c>
      <c r="X17" s="52">
        <f t="shared" si="6"/>
        <v>349.30565977604488</v>
      </c>
      <c r="Y17" s="52">
        <f t="shared" si="6"/>
        <v>351.21016734179983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82.518657502515936</v>
      </c>
      <c r="C18" s="36">
        <f>C3*11630*1000/RES_summary!C$6</f>
        <v>86.601810961896049</v>
      </c>
      <c r="D18" s="36">
        <f>D3*11630*1000/RES_summary!D$6</f>
        <v>90.382410914369203</v>
      </c>
      <c r="E18" s="36">
        <f>E3*11630*1000/RES_summary!E$6</f>
        <v>95.824763117897248</v>
      </c>
      <c r="F18" s="36">
        <f>F3*11630*1000/RES_summary!F$6</f>
        <v>108.31492190634332</v>
      </c>
      <c r="G18" s="36">
        <f>G3*11630*1000/RES_summary!G$6</f>
        <v>121.60877005348081</v>
      </c>
      <c r="H18" s="36">
        <f>H3*11630*1000/RES_summary!H$6</f>
        <v>134.3566819666959</v>
      </c>
      <c r="I18" s="36">
        <f>I3*11630*1000/RES_summary!I$6</f>
        <v>144.89652670738823</v>
      </c>
      <c r="J18" s="36">
        <f>J3*11630*1000/RES_summary!J$6</f>
        <v>155.90880311590035</v>
      </c>
      <c r="K18" s="36">
        <f>K3*11630*1000/RES_summary!K$6</f>
        <v>170.80969373909195</v>
      </c>
      <c r="L18" s="36">
        <f>L3*11630*1000/RES_summary!L$6</f>
        <v>175.48106446802575</v>
      </c>
      <c r="M18" s="36">
        <f>M3*11630*1000/RES_summary!M$6</f>
        <v>184.28465312338409</v>
      </c>
      <c r="N18" s="36">
        <f>N3*11630*1000/RES_summary!N$6</f>
        <v>189.90833355194141</v>
      </c>
      <c r="O18" s="36">
        <f>O3*11630*1000/RES_summary!O$6</f>
        <v>200.1795611199864</v>
      </c>
      <c r="P18" s="36">
        <f>P3*11630*1000/RES_summary!P$6</f>
        <v>208.79546342961169</v>
      </c>
      <c r="Q18" s="36">
        <f>Q3*11630*1000/RES_summary!Q$6</f>
        <v>220.91738110557159</v>
      </c>
      <c r="R18" s="36">
        <f>R3*11630*1000/RES_summary!R$6</f>
        <v>222.59640843382641</v>
      </c>
      <c r="S18" s="36">
        <f>S3*11630*1000/RES_summary!S$6</f>
        <v>233.48289310162676</v>
      </c>
      <c r="T18" s="36">
        <f>T3*11630*1000/RES_summary!T$6</f>
        <v>246.7806518302832</v>
      </c>
      <c r="U18" s="36">
        <f>U3*11630*1000/RES_summary!U$6</f>
        <v>260.03840160517069</v>
      </c>
      <c r="V18" s="36">
        <f>V3*11630*1000/RES_summary!V$6</f>
        <v>280.71916421677616</v>
      </c>
      <c r="W18" s="36">
        <f>W3*11630*1000/RES_summary!W$6</f>
        <v>301.74639606940457</v>
      </c>
      <c r="X18" s="36">
        <f>X3*11630*1000/RES_summary!X$6</f>
        <v>293.25234020311581</v>
      </c>
      <c r="Y18" s="36">
        <f>Y3*11630*1000/RES_summary!Y$6</f>
        <v>288.63675270338911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11.25388654069314</v>
      </c>
      <c r="C3" s="49">
        <f t="shared" ref="C3:W3" si="0">C5*C11/11630</f>
        <v>11.461736176807159</v>
      </c>
      <c r="D3" s="49">
        <f t="shared" si="0"/>
        <v>11.591325145232672</v>
      </c>
      <c r="E3" s="49">
        <f t="shared" si="0"/>
        <v>11.65671850177316</v>
      </c>
      <c r="F3" s="49">
        <f t="shared" si="0"/>
        <v>11.686894515598773</v>
      </c>
      <c r="G3" s="49">
        <f t="shared" si="0"/>
        <v>11.739256635151795</v>
      </c>
      <c r="H3" s="49">
        <f t="shared" si="0"/>
        <v>11.985098850529674</v>
      </c>
      <c r="I3" s="49">
        <f t="shared" si="0"/>
        <v>12.025810509356772</v>
      </c>
      <c r="J3" s="49">
        <f t="shared" si="0"/>
        <v>12.081350920338776</v>
      </c>
      <c r="K3" s="49">
        <f t="shared" si="0"/>
        <v>12.071624682441939</v>
      </c>
      <c r="L3" s="49">
        <f t="shared" si="0"/>
        <v>11.776034002230796</v>
      </c>
      <c r="M3" s="49">
        <f t="shared" si="0"/>
        <v>11.381861663147989</v>
      </c>
      <c r="N3" s="49">
        <f t="shared" si="0"/>
        <v>11.261922870789395</v>
      </c>
      <c r="O3" s="49">
        <f t="shared" si="0"/>
        <v>10.967460937983386</v>
      </c>
      <c r="P3" s="49">
        <f t="shared" si="0"/>
        <v>10.834189946904598</v>
      </c>
      <c r="Q3" s="49">
        <f t="shared" si="0"/>
        <v>10.494419888706295</v>
      </c>
      <c r="R3" s="49">
        <f t="shared" si="0"/>
        <v>10.307102134270842</v>
      </c>
      <c r="S3" s="49">
        <f t="shared" si="0"/>
        <v>9.9015656843553739</v>
      </c>
      <c r="T3" s="49">
        <f t="shared" si="0"/>
        <v>9.3908514188018284</v>
      </c>
      <c r="U3" s="49">
        <f t="shared" si="0"/>
        <v>8.8325392411994272</v>
      </c>
      <c r="V3" s="49">
        <f t="shared" si="0"/>
        <v>8.8583806993871477</v>
      </c>
      <c r="W3" s="49">
        <f t="shared" si="0"/>
        <v>8.9070947214585594</v>
      </c>
      <c r="X3" s="49">
        <f t="shared" ref="X3:Y3" si="1">X5*X11/11630</f>
        <v>8.1544823594171909</v>
      </c>
      <c r="Y3" s="49">
        <f t="shared" si="1"/>
        <v>7.6177051180908668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241.58231549374509</v>
      </c>
      <c r="C5" s="49">
        <f t="shared" ref="C5:W5" si="2">C7*C13/1000000</f>
        <v>246.47737865719435</v>
      </c>
      <c r="D5" s="49">
        <f t="shared" si="2"/>
        <v>249.80403553410261</v>
      </c>
      <c r="E5" s="49">
        <f t="shared" si="2"/>
        <v>251.74100368442652</v>
      </c>
      <c r="F5" s="49">
        <f t="shared" si="2"/>
        <v>252.64272824631689</v>
      </c>
      <c r="G5" s="49">
        <f t="shared" si="2"/>
        <v>254.03008228997851</v>
      </c>
      <c r="H5" s="49">
        <f t="shared" si="2"/>
        <v>259.91927784955317</v>
      </c>
      <c r="I5" s="49">
        <f t="shared" si="2"/>
        <v>260.91641256891654</v>
      </c>
      <c r="J5" s="49">
        <f t="shared" si="2"/>
        <v>262.89873843143067</v>
      </c>
      <c r="K5" s="49">
        <f t="shared" si="2"/>
        <v>263.84100192172423</v>
      </c>
      <c r="L5" s="49">
        <f t="shared" si="2"/>
        <v>257.59850842947492</v>
      </c>
      <c r="M5" s="49">
        <f t="shared" si="2"/>
        <v>249.1396638517655</v>
      </c>
      <c r="N5" s="49">
        <f t="shared" si="2"/>
        <v>247.50998061456406</v>
      </c>
      <c r="O5" s="49">
        <f t="shared" si="2"/>
        <v>241.15466123214583</v>
      </c>
      <c r="P5" s="49">
        <f t="shared" si="2"/>
        <v>238.75750397222109</v>
      </c>
      <c r="Q5" s="49">
        <f t="shared" si="2"/>
        <v>231.09617007157993</v>
      </c>
      <c r="R5" s="49">
        <f t="shared" si="2"/>
        <v>225.55948589454445</v>
      </c>
      <c r="S5" s="49">
        <f t="shared" si="2"/>
        <v>217.29236171188938</v>
      </c>
      <c r="T5" s="49">
        <f t="shared" si="2"/>
        <v>206.54427561706382</v>
      </c>
      <c r="U5" s="49">
        <f t="shared" si="2"/>
        <v>194.21595508607072</v>
      </c>
      <c r="V5" s="49">
        <f t="shared" si="2"/>
        <v>184.94486468907078</v>
      </c>
      <c r="W5" s="49">
        <f t="shared" si="2"/>
        <v>176.60698614348519</v>
      </c>
      <c r="X5" s="49">
        <f t="shared" ref="X5:Y5" si="3">X7*X13/1000000</f>
        <v>169.63842977918964</v>
      </c>
      <c r="Y5" s="49">
        <f t="shared" si="3"/>
        <v>162.46807890747391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3866943.9888913794</v>
      </c>
      <c r="C7" s="35">
        <v>3981391.4249686687</v>
      </c>
      <c r="D7" s="35">
        <v>4098332.3333992166</v>
      </c>
      <c r="E7" s="35">
        <v>4215498.6679521818</v>
      </c>
      <c r="F7" s="35">
        <v>4338111.0816984391</v>
      </c>
      <c r="G7" s="35">
        <v>4472097.9379934939</v>
      </c>
      <c r="H7" s="35">
        <v>4696763.8567632176</v>
      </c>
      <c r="I7" s="35">
        <v>4835990.0389551073</v>
      </c>
      <c r="J7" s="35">
        <v>5008592.1175559936</v>
      </c>
      <c r="K7" s="35">
        <v>5204525.3557241792</v>
      </c>
      <c r="L7" s="35">
        <v>5324179.5818458227</v>
      </c>
      <c r="M7" s="35">
        <v>5471578.9142052131</v>
      </c>
      <c r="N7" s="35">
        <v>5819808.9057653053</v>
      </c>
      <c r="O7" s="35">
        <v>5977319.0398810422</v>
      </c>
      <c r="P7" s="35">
        <v>6336832.3390099267</v>
      </c>
      <c r="Q7" s="35">
        <v>6584062.54884292</v>
      </c>
      <c r="R7" s="35">
        <v>6933600.5025697183</v>
      </c>
      <c r="S7" s="35">
        <v>7204118.3367500529</v>
      </c>
      <c r="T7" s="35">
        <v>7497258.5609947527</v>
      </c>
      <c r="U7" s="35">
        <v>7690140.9019582653</v>
      </c>
      <c r="V7" s="35">
        <v>7977308.7733920272</v>
      </c>
      <c r="W7" s="35">
        <v>8135755.7889786502</v>
      </c>
      <c r="X7" s="35">
        <v>8318404.3059965894</v>
      </c>
      <c r="Y7" s="35">
        <v>8516507.9525802545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1045273.289562264</v>
      </c>
      <c r="D8" s="52">
        <v>1056645.7932099914</v>
      </c>
      <c r="E8" s="52">
        <v>1077106.7843397921</v>
      </c>
      <c r="F8" s="52">
        <v>1086011.0289281788</v>
      </c>
      <c r="G8" s="52">
        <v>1125214.3520675497</v>
      </c>
      <c r="H8" s="52">
        <v>1232346.5095786909</v>
      </c>
      <c r="I8" s="52">
        <v>1210933.499762794</v>
      </c>
      <c r="J8" s="52">
        <v>1265921.1800576495</v>
      </c>
      <c r="K8" s="52">
        <v>1328320.6664204039</v>
      </c>
      <c r="L8" s="52">
        <v>1307088.8269117074</v>
      </c>
      <c r="M8" s="52">
        <v>1347319.3437853642</v>
      </c>
      <c r="N8" s="52">
        <v>1426371.1644379655</v>
      </c>
      <c r="O8" s="52">
        <v>982309.05154059827</v>
      </c>
      <c r="P8" s="52">
        <v>1193835.9887328595</v>
      </c>
      <c r="Q8" s="52">
        <v>1230312.5189846456</v>
      </c>
      <c r="R8" s="52">
        <v>1173231.0382294171</v>
      </c>
      <c r="S8" s="52">
        <v>957147.55118849874</v>
      </c>
      <c r="T8" s="52">
        <v>966229.86635516118</v>
      </c>
      <c r="U8" s="52">
        <v>790356.40715900436</v>
      </c>
      <c r="V8" s="52">
        <v>791931.15526310634</v>
      </c>
      <c r="W8" s="52">
        <v>575942.01980752125</v>
      </c>
      <c r="X8" s="52">
        <v>563974.24827769399</v>
      </c>
      <c r="Y8" s="52">
        <v>597941.11507407203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930825.85348497471</v>
      </c>
      <c r="D9" s="36">
        <v>939704.88477944303</v>
      </c>
      <c r="E9" s="36">
        <v>959940.44978682697</v>
      </c>
      <c r="F9" s="36">
        <v>963398.61518192198</v>
      </c>
      <c r="G9" s="36">
        <v>991227.49577249493</v>
      </c>
      <c r="H9" s="36">
        <v>1007680.5908089671</v>
      </c>
      <c r="I9" s="36">
        <v>1071707.3175709043</v>
      </c>
      <c r="J9" s="36">
        <v>1093319.1014567632</v>
      </c>
      <c r="K9" s="36">
        <v>1132387.4282522183</v>
      </c>
      <c r="L9" s="36">
        <v>1187434.6007900639</v>
      </c>
      <c r="M9" s="36">
        <v>1199920.0114259738</v>
      </c>
      <c r="N9" s="36">
        <v>1078141.1728778733</v>
      </c>
      <c r="O9" s="36">
        <v>824798.91742486134</v>
      </c>
      <c r="P9" s="36">
        <v>834322.68960397504</v>
      </c>
      <c r="Q9" s="36">
        <v>983082.30915165227</v>
      </c>
      <c r="R9" s="36">
        <v>823693.08450261876</v>
      </c>
      <c r="S9" s="36">
        <v>686629.71700816415</v>
      </c>
      <c r="T9" s="36">
        <v>673089.64211046137</v>
      </c>
      <c r="U9" s="36">
        <v>597474.0661954917</v>
      </c>
      <c r="V9" s="36">
        <v>504763.28382934444</v>
      </c>
      <c r="W9" s="36">
        <v>417495.00422089826</v>
      </c>
      <c r="X9" s="36">
        <v>381325.73125975579</v>
      </c>
      <c r="Y9" s="36">
        <v>399837.46849040687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541.77268812397801</v>
      </c>
      <c r="C11" s="54">
        <v>540.82038872079841</v>
      </c>
      <c r="D11" s="54">
        <v>539.65145579344517</v>
      </c>
      <c r="E11" s="54">
        <v>538.52028152539094</v>
      </c>
      <c r="F11" s="54">
        <v>537.98731576354089</v>
      </c>
      <c r="G11" s="54">
        <v>537.44640570154002</v>
      </c>
      <c r="H11" s="54">
        <v>536.26918628305862</v>
      </c>
      <c r="I11" s="54">
        <v>536.03441365298409</v>
      </c>
      <c r="J11" s="54">
        <v>534.44954525784772</v>
      </c>
      <c r="K11" s="54">
        <v>532.11212068718282</v>
      </c>
      <c r="L11" s="54">
        <v>531.66175643225688</v>
      </c>
      <c r="M11" s="54">
        <v>531.31263443130422</v>
      </c>
      <c r="N11" s="54">
        <v>529.1752787587335</v>
      </c>
      <c r="O11" s="54">
        <v>528.92019609755823</v>
      </c>
      <c r="P11" s="54">
        <v>527.73892751517656</v>
      </c>
      <c r="Q11" s="54">
        <v>528.13555182610901</v>
      </c>
      <c r="R11" s="54">
        <v>531.44117325047159</v>
      </c>
      <c r="S11" s="54">
        <v>529.95516272099201</v>
      </c>
      <c r="T11" s="54">
        <v>528.77573912119749</v>
      </c>
      <c r="U11" s="54">
        <v>528.90830379834563</v>
      </c>
      <c r="V11" s="54">
        <v>557.04692156267595</v>
      </c>
      <c r="W11" s="54">
        <v>586.55387237287005</v>
      </c>
      <c r="X11" s="54">
        <v>559.05156610719814</v>
      </c>
      <c r="Y11" s="54">
        <v>545.30041297436219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62.473704348379954</v>
      </c>
      <c r="C13" s="35">
        <v>61.907346540068964</v>
      </c>
      <c r="D13" s="35">
        <v>60.952605892482978</v>
      </c>
      <c r="E13" s="35">
        <v>59.717965420854483</v>
      </c>
      <c r="F13" s="35">
        <v>58.237957370930957</v>
      </c>
      <c r="G13" s="35">
        <v>56.803336110289827</v>
      </c>
      <c r="H13" s="35">
        <v>55.340077929461195</v>
      </c>
      <c r="I13" s="35">
        <v>53.953050040874707</v>
      </c>
      <c r="J13" s="35">
        <v>52.489548412202403</v>
      </c>
      <c r="K13" s="35">
        <v>50.694536751855694</v>
      </c>
      <c r="L13" s="35">
        <v>48.382761037554808</v>
      </c>
      <c r="M13" s="35">
        <v>45.533413253887957</v>
      </c>
      <c r="N13" s="35">
        <v>42.5288844740885</v>
      </c>
      <c r="O13" s="35">
        <v>40.344953920502988</v>
      </c>
      <c r="P13" s="35">
        <v>37.677737266680595</v>
      </c>
      <c r="Q13" s="35">
        <v>35.099327862884998</v>
      </c>
      <c r="R13" s="35">
        <v>32.531364593467423</v>
      </c>
      <c r="S13" s="35">
        <v>30.162242144666806</v>
      </c>
      <c r="T13" s="35">
        <v>27.549306714807908</v>
      </c>
      <c r="U13" s="35">
        <v>25.255188111912794</v>
      </c>
      <c r="V13" s="35">
        <v>23.183866883271023</v>
      </c>
      <c r="W13" s="35">
        <v>21.707508278792147</v>
      </c>
      <c r="X13" s="35">
        <v>20.393145552795545</v>
      </c>
      <c r="Y13" s="35">
        <v>19.076842270575327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60.316477005071761</v>
      </c>
      <c r="D14" s="36">
        <v>58.705860993097254</v>
      </c>
      <c r="E14" s="36">
        <v>57.410225305025818</v>
      </c>
      <c r="F14" s="36">
        <v>55.761780202334087</v>
      </c>
      <c r="G14" s="36">
        <v>54.634787831674707</v>
      </c>
      <c r="H14" s="36">
        <v>52.934874941339814</v>
      </c>
      <c r="I14" s="36">
        <v>51.764668543968334</v>
      </c>
      <c r="J14" s="36">
        <v>50.024847421584425</v>
      </c>
      <c r="K14" s="36">
        <v>47.320705563089412</v>
      </c>
      <c r="L14" s="36">
        <v>43.612634434829559</v>
      </c>
      <c r="M14" s="36">
        <v>39.939328236523707</v>
      </c>
      <c r="N14" s="36">
        <v>37.040410259491111</v>
      </c>
      <c r="O14" s="36">
        <v>34.280215826882696</v>
      </c>
      <c r="P14" s="36">
        <v>30.123412856731981</v>
      </c>
      <c r="Q14" s="36">
        <v>29.293756719431666</v>
      </c>
      <c r="R14" s="36">
        <v>24.965666559920759</v>
      </c>
      <c r="S14" s="36">
        <v>19.883667587136149</v>
      </c>
      <c r="T14" s="36">
        <v>15.597974039150211</v>
      </c>
      <c r="U14" s="36">
        <v>12.486871209582885</v>
      </c>
      <c r="V14" s="36">
        <v>11.164946558287692</v>
      </c>
      <c r="W14" s="36">
        <v>10.49504976479043</v>
      </c>
      <c r="X14" s="36">
        <v>9.8251529712931678</v>
      </c>
      <c r="Y14" s="36">
        <v>9.1552561777959056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22.550802666779681</v>
      </c>
      <c r="C16" s="44">
        <f>C7/RES_summary!C$6</f>
        <v>22.846109054735003</v>
      </c>
      <c r="D16" s="44">
        <f>D7/RES_summary!D$6</f>
        <v>23.161617075357974</v>
      </c>
      <c r="E16" s="44">
        <f>E7/RES_summary!E$6</f>
        <v>23.508245973411675</v>
      </c>
      <c r="F16" s="44">
        <f>F7/RES_summary!F$6</f>
        <v>23.856879336657368</v>
      </c>
      <c r="G16" s="44">
        <f>G7/RES_summary!G$6</f>
        <v>24.240064273754385</v>
      </c>
      <c r="H16" s="44">
        <f>H7/RES_summary!H$6</f>
        <v>24.651046327419397</v>
      </c>
      <c r="I16" s="44">
        <f>I7/RES_summary!I$6</f>
        <v>25.064215725573778</v>
      </c>
      <c r="J16" s="44">
        <f>J7/RES_summary!J$6</f>
        <v>25.498491131850479</v>
      </c>
      <c r="K16" s="44">
        <f>K7/RES_summary!K$6</f>
        <v>25.985727046215271</v>
      </c>
      <c r="L16" s="44">
        <f>L7/RES_summary!L$6</f>
        <v>26.43715964966395</v>
      </c>
      <c r="M16" s="44">
        <f>M7/RES_summary!M$6</f>
        <v>26.65019854856882</v>
      </c>
      <c r="N16" s="44">
        <f>N7/RES_summary!N$6</f>
        <v>26.989291604131562</v>
      </c>
      <c r="O16" s="44">
        <f>O7/RES_summary!O$6</f>
        <v>27.202027140872502</v>
      </c>
      <c r="P16" s="44">
        <f>P7/RES_summary!P$6</f>
        <v>27.517825348204699</v>
      </c>
      <c r="Q16" s="44">
        <f>Q7/RES_summary!Q$6</f>
        <v>27.77675258439859</v>
      </c>
      <c r="R16" s="44">
        <f>R7/RES_summary!R$6</f>
        <v>28.028363486525553</v>
      </c>
      <c r="S16" s="44">
        <f>S7/RES_summary!S$6</f>
        <v>28.172891806570906</v>
      </c>
      <c r="T16" s="44">
        <f>T7/RES_summary!T$6</f>
        <v>28.419590763647349</v>
      </c>
      <c r="U16" s="44">
        <f>U7/RES_summary!U$6</f>
        <v>28.548616779738893</v>
      </c>
      <c r="V16" s="44">
        <f>V7/RES_summary!V$6</f>
        <v>28.565577156272141</v>
      </c>
      <c r="W16" s="44">
        <f>W7/RES_summary!W$6</f>
        <v>28.756484325827003</v>
      </c>
      <c r="X16" s="44">
        <f>X7/RES_summary!X$6</f>
        <v>28.935391801909649</v>
      </c>
      <c r="Y16" s="44">
        <f>Y7/RES_summary!Y$6</f>
        <v>29.101143858850289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1408.832178623052</v>
      </c>
      <c r="C17" s="52">
        <f t="shared" si="4"/>
        <v>1414.3419903436873</v>
      </c>
      <c r="D17" s="52">
        <f t="shared" si="4"/>
        <v>1411.7609174268987</v>
      </c>
      <c r="E17" s="52">
        <f t="shared" si="4"/>
        <v>1403.8646201451402</v>
      </c>
      <c r="F17" s="52">
        <f t="shared" si="4"/>
        <v>1389.3759218116954</v>
      </c>
      <c r="G17" s="52">
        <f t="shared" si="4"/>
        <v>1376.9165182770987</v>
      </c>
      <c r="H17" s="52">
        <f t="shared" si="4"/>
        <v>1364.1908248021477</v>
      </c>
      <c r="I17" s="52">
        <f t="shared" si="4"/>
        <v>1352.2908852771609</v>
      </c>
      <c r="J17" s="52">
        <f t="shared" si="4"/>
        <v>1338.4042847033793</v>
      </c>
      <c r="K17" s="52">
        <f t="shared" si="4"/>
        <v>1317.3343947680505</v>
      </c>
      <c r="L17" s="52">
        <f t="shared" si="4"/>
        <v>1279.102777841377</v>
      </c>
      <c r="M17" s="52">
        <f t="shared" si="4"/>
        <v>1213.4745038101491</v>
      </c>
      <c r="N17" s="52">
        <f t="shared" si="4"/>
        <v>1147.824464669598</v>
      </c>
      <c r="O17" s="52">
        <f t="shared" si="4"/>
        <v>1097.4645315427726</v>
      </c>
      <c r="P17" s="52">
        <f t="shared" si="4"/>
        <v>1036.8093936200601</v>
      </c>
      <c r="Q17" s="52">
        <f t="shared" si="4"/>
        <v>974.9453459260443</v>
      </c>
      <c r="R17" s="52">
        <f t="shared" ref="R17:V17" si="5">R13*R16</f>
        <v>911.80091153839248</v>
      </c>
      <c r="S17" s="52">
        <f t="shared" si="5"/>
        <v>849.75758458529117</v>
      </c>
      <c r="T17" s="52">
        <f t="shared" si="5"/>
        <v>782.94002265704273</v>
      </c>
      <c r="U17" s="52">
        <f t="shared" si="5"/>
        <v>721.00068710721575</v>
      </c>
      <c r="V17" s="52">
        <f t="shared" si="5"/>
        <v>662.26053823482096</v>
      </c>
      <c r="W17" s="52">
        <f t="shared" ref="W17:Y17" si="6">W13*W16</f>
        <v>624.23162157184629</v>
      </c>
      <c r="X17" s="52">
        <f t="shared" si="6"/>
        <v>590.08365664351038</v>
      </c>
      <c r="Y17" s="52">
        <f t="shared" si="6"/>
        <v>555.15793128860878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763.2667965281712</v>
      </c>
      <c r="C18" s="52">
        <f>C3*11630*1000/RES_summary!C$6</f>
        <v>764.90498500182048</v>
      </c>
      <c r="D18" s="52">
        <f>D3*11630*1000/RES_summary!D$6</f>
        <v>761.85883432171568</v>
      </c>
      <c r="E18" s="52">
        <f>E3*11630*1000/RES_summary!E$6</f>
        <v>756.00957046409701</v>
      </c>
      <c r="F18" s="52">
        <f>F3*11630*1000/RES_summary!F$6</f>
        <v>747.46662276196935</v>
      </c>
      <c r="G18" s="52">
        <f>G3*11630*1000/RES_summary!G$6</f>
        <v>740.01883369910547</v>
      </c>
      <c r="H18" s="52">
        <f>H3*11630*1000/RES_summary!H$6</f>
        <v>731.5735035514623</v>
      </c>
      <c r="I18" s="52">
        <f>I3*11630*1000/RES_summary!I$6</f>
        <v>724.87445177781774</v>
      </c>
      <c r="J18" s="52">
        <f>J3*11630*1000/RES_summary!J$6</f>
        <v>715.30956133087591</v>
      </c>
      <c r="K18" s="52">
        <f>K3*11630*1000/RES_summary!K$6</f>
        <v>700.96959845419394</v>
      </c>
      <c r="L18" s="52">
        <f>L3*11630*1000/RES_summary!L$6</f>
        <v>680.05002952452537</v>
      </c>
      <c r="M18" s="52">
        <f>M3*11630*1000/RES_summary!M$6</f>
        <v>644.73433543458998</v>
      </c>
      <c r="N18" s="52">
        <f>N3*11630*1000/RES_summary!N$6</f>
        <v>607.40033105762848</v>
      </c>
      <c r="O18" s="52">
        <f>O3*11630*1000/RES_summary!O$6</f>
        <v>580.47115523371826</v>
      </c>
      <c r="P18" s="52">
        <f>P3*11630*1000/RES_summary!P$6</f>
        <v>547.16467742671114</v>
      </c>
      <c r="Q18" s="52">
        <f>Q3*11630*1000/RES_summary!Q$6</f>
        <v>514.9032982709482</v>
      </c>
      <c r="R18" s="52">
        <f>R3*11630*1000/RES_summary!R$6</f>
        <v>484.56854619881273</v>
      </c>
      <c r="S18" s="52">
        <f>S3*11630*1000/RES_summary!S$6</f>
        <v>450.33341901229511</v>
      </c>
      <c r="T18" s="52">
        <f>T3*11630*1000/RES_summary!T$6</f>
        <v>413.99968916804494</v>
      </c>
      <c r="U18" s="52">
        <f>U3*11630*1000/RES_summary!U$6</f>
        <v>381.34325045531915</v>
      </c>
      <c r="V18" s="52">
        <f>V3*11630*1000/RES_summary!V$6</f>
        <v>368.91019409614779</v>
      </c>
      <c r="W18" s="52">
        <f>W3*11630*1000/RES_summary!W$6</f>
        <v>366.14547489056247</v>
      </c>
      <c r="X18" s="52">
        <f>X3*11630*1000/RES_summary!X$6</f>
        <v>329.8871923808166</v>
      </c>
      <c r="Y18" s="52">
        <f>Y3*11630*1000/RES_summary!Y$6</f>
        <v>302.72784919767093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175.56438829521704</v>
      </c>
      <c r="D19" s="36">
        <v>178.16317302688103</v>
      </c>
      <c r="E19" s="36">
        <v>180.77970004414831</v>
      </c>
      <c r="F19" s="36">
        <v>183.83615784615662</v>
      </c>
      <c r="G19" s="36">
        <v>187.11888444425776</v>
      </c>
      <c r="H19" s="36">
        <v>193.89837023023435</v>
      </c>
      <c r="I19" s="36">
        <v>193.57401576343315</v>
      </c>
      <c r="J19" s="36">
        <v>198.10277739918237</v>
      </c>
      <c r="K19" s="36">
        <v>202.30621836117717</v>
      </c>
      <c r="L19" s="36">
        <v>203.00809373491481</v>
      </c>
      <c r="M19" s="36">
        <v>207.50096888356617</v>
      </c>
      <c r="N19" s="36">
        <v>216.42655319924572</v>
      </c>
      <c r="O19" s="36">
        <v>211.43968647701058</v>
      </c>
      <c r="P19" s="36">
        <v>219.85114124559419</v>
      </c>
      <c r="Q19" s="36">
        <v>217.70406501808006</v>
      </c>
      <c r="R19" s="36">
        <v>222.51484537126811</v>
      </c>
      <c r="S19" s="36">
        <v>221.21834854199975</v>
      </c>
      <c r="T19" s="36">
        <v>222.43713003635742</v>
      </c>
      <c r="U19" s="36">
        <v>220.87048362682245</v>
      </c>
      <c r="V19" s="36">
        <v>224.13770257845201</v>
      </c>
      <c r="W19" s="36">
        <v>220.13069524145411</v>
      </c>
      <c r="X19" s="36">
        <v>221.8700475730671</v>
      </c>
      <c r="Y19" s="36">
        <v>223.17622171486022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2.1492422824140789</v>
      </c>
      <c r="C3" s="49">
        <f t="shared" ref="C3:W3" si="0">C5*C11/11630</f>
        <v>2.2840465066333899</v>
      </c>
      <c r="D3" s="49">
        <f t="shared" si="0"/>
        <v>2.3693320884379108</v>
      </c>
      <c r="E3" s="49">
        <f t="shared" si="0"/>
        <v>2.4626304126067602</v>
      </c>
      <c r="F3" s="49">
        <f t="shared" si="0"/>
        <v>2.5540569515717308</v>
      </c>
      <c r="G3" s="49">
        <f t="shared" si="0"/>
        <v>2.6925175929608254</v>
      </c>
      <c r="H3" s="49">
        <f t="shared" si="0"/>
        <v>2.9784282586705917</v>
      </c>
      <c r="I3" s="49">
        <f t="shared" si="0"/>
        <v>3.1081754945164057</v>
      </c>
      <c r="J3" s="49">
        <f t="shared" si="0"/>
        <v>3.3053712381162303</v>
      </c>
      <c r="K3" s="49">
        <f t="shared" si="0"/>
        <v>3.5091752392618449</v>
      </c>
      <c r="L3" s="49">
        <f t="shared" si="0"/>
        <v>3.6172510805846252</v>
      </c>
      <c r="M3" s="49">
        <f t="shared" si="0"/>
        <v>3.7726943362849985</v>
      </c>
      <c r="N3" s="49">
        <f t="shared" si="0"/>
        <v>3.9966990688114636</v>
      </c>
      <c r="O3" s="49">
        <f t="shared" si="0"/>
        <v>4.128760000887576</v>
      </c>
      <c r="P3" s="49">
        <f t="shared" si="0"/>
        <v>4.3487253945010416</v>
      </c>
      <c r="Q3" s="49">
        <f t="shared" si="0"/>
        <v>4.5371627253597699</v>
      </c>
      <c r="R3" s="49">
        <f t="shared" si="0"/>
        <v>4.8790961744119485</v>
      </c>
      <c r="S3" s="49">
        <f t="shared" si="0"/>
        <v>4.9795653051185358</v>
      </c>
      <c r="T3" s="49">
        <f t="shared" si="0"/>
        <v>5.1143501710898542</v>
      </c>
      <c r="U3" s="49">
        <f t="shared" si="0"/>
        <v>5.2544115765413926</v>
      </c>
      <c r="V3" s="49">
        <f t="shared" si="0"/>
        <v>5.6567305934028873</v>
      </c>
      <c r="W3" s="49">
        <f t="shared" si="0"/>
        <v>6.022136468412131</v>
      </c>
      <c r="X3" s="49">
        <f t="shared" ref="X3:Y3" si="1">X5*X11/11630</f>
        <v>5.6995178596120066</v>
      </c>
      <c r="Y3" s="49">
        <f t="shared" si="1"/>
        <v>5.5684856578366473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737.40053181493454</v>
      </c>
      <c r="C5" s="49">
        <f t="shared" ref="C5:W5" si="2">C7*C13/1000000</f>
        <v>777.29628755618819</v>
      </c>
      <c r="D5" s="49">
        <f t="shared" si="2"/>
        <v>801.68426082398139</v>
      </c>
      <c r="E5" s="49">
        <f t="shared" si="2"/>
        <v>829.80309665374307</v>
      </c>
      <c r="F5" s="49">
        <f t="shared" si="2"/>
        <v>857.3485405392978</v>
      </c>
      <c r="G5" s="49">
        <f t="shared" si="2"/>
        <v>901.57226196680847</v>
      </c>
      <c r="H5" s="49">
        <f t="shared" si="2"/>
        <v>997.13891640450322</v>
      </c>
      <c r="I5" s="49">
        <f t="shared" si="2"/>
        <v>1039.6438039012592</v>
      </c>
      <c r="J5" s="49">
        <f t="shared" si="2"/>
        <v>1108.4366035639753</v>
      </c>
      <c r="K5" s="49">
        <f t="shared" si="2"/>
        <v>1182.4867480469175</v>
      </c>
      <c r="L5" s="49">
        <f t="shared" si="2"/>
        <v>1221.4560762861206</v>
      </c>
      <c r="M5" s="49">
        <f t="shared" si="2"/>
        <v>1273.6227098296217</v>
      </c>
      <c r="N5" s="49">
        <f t="shared" si="2"/>
        <v>1354.2208480390382</v>
      </c>
      <c r="O5" s="49">
        <f t="shared" si="2"/>
        <v>1399.8812716599884</v>
      </c>
      <c r="P5" s="49">
        <f t="shared" si="2"/>
        <v>1478.7309915832282</v>
      </c>
      <c r="Q5" s="49">
        <f t="shared" si="2"/>
        <v>1543.3591056797345</v>
      </c>
      <c r="R5" s="49">
        <f t="shared" si="2"/>
        <v>1621.9259159170988</v>
      </c>
      <c r="S5" s="49">
        <f t="shared" si="2"/>
        <v>1657.5277256756424</v>
      </c>
      <c r="T5" s="49">
        <f t="shared" si="2"/>
        <v>1700.2999751147634</v>
      </c>
      <c r="U5" s="49">
        <f t="shared" si="2"/>
        <v>1740.0301617589419</v>
      </c>
      <c r="V5" s="49">
        <f t="shared" si="2"/>
        <v>1771.8739335718747</v>
      </c>
      <c r="W5" s="49">
        <f t="shared" si="2"/>
        <v>1776.7176132551717</v>
      </c>
      <c r="X5" s="49">
        <f t="shared" ref="X5:Y5" si="3">X7*X13/1000000</f>
        <v>1772.6154322119007</v>
      </c>
      <c r="Y5" s="49">
        <f t="shared" si="3"/>
        <v>1780.0717050982421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87396.030761734233</v>
      </c>
      <c r="C7" s="35">
        <v>93570.65004510319</v>
      </c>
      <c r="D7" s="35">
        <v>97854.333083742385</v>
      </c>
      <c r="E7" s="35">
        <v>102819.44740500381</v>
      </c>
      <c r="F7" s="35">
        <v>107818.65866523441</v>
      </c>
      <c r="G7" s="35">
        <v>115083.76863416137</v>
      </c>
      <c r="H7" s="35">
        <v>129294.24331992114</v>
      </c>
      <c r="I7" s="35">
        <v>136569.64873760249</v>
      </c>
      <c r="J7" s="35">
        <v>147771.91270471321</v>
      </c>
      <c r="K7" s="35">
        <v>159231.07157594347</v>
      </c>
      <c r="L7" s="35">
        <v>165908.53743581663</v>
      </c>
      <c r="M7" s="35">
        <v>174816.61703687257</v>
      </c>
      <c r="N7" s="35">
        <v>188605.65757100942</v>
      </c>
      <c r="O7" s="35">
        <v>197577.41834584199</v>
      </c>
      <c r="P7" s="35">
        <v>212945.52864440047</v>
      </c>
      <c r="Q7" s="35">
        <v>225196.3491236289</v>
      </c>
      <c r="R7" s="35">
        <v>240302.83319176853</v>
      </c>
      <c r="S7" s="35">
        <v>249677.41631899387</v>
      </c>
      <c r="T7" s="35">
        <v>259834.49246944298</v>
      </c>
      <c r="U7" s="35">
        <v>271076.29737400968</v>
      </c>
      <c r="V7" s="35">
        <v>282420.41267886269</v>
      </c>
      <c r="W7" s="35">
        <v>288729.96631729044</v>
      </c>
      <c r="X7" s="35">
        <v>295796.31473015406</v>
      </c>
      <c r="Y7" s="35">
        <v>303340.72313872294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16456.661447719263</v>
      </c>
      <c r="D8" s="52">
        <v>14743.036636644843</v>
      </c>
      <c r="E8" s="52">
        <v>15604.837047493435</v>
      </c>
      <c r="F8" s="52">
        <v>15822.413538494075</v>
      </c>
      <c r="G8" s="52">
        <v>18274.955861564478</v>
      </c>
      <c r="H8" s="52">
        <v>25410.182818635571</v>
      </c>
      <c r="I8" s="52">
        <v>18668.249921116585</v>
      </c>
      <c r="J8" s="52">
        <v>22791.575433044956</v>
      </c>
      <c r="K8" s="52">
        <v>27915.820318949525</v>
      </c>
      <c r="L8" s="52">
        <v>21420.502496517991</v>
      </c>
      <c r="M8" s="52">
        <v>24512.916648549377</v>
      </c>
      <c r="N8" s="52">
        <v>29611.454072630906</v>
      </c>
      <c r="O8" s="52">
        <v>27246.716636397061</v>
      </c>
      <c r="P8" s="52">
        <v>40778.293117194058</v>
      </c>
      <c r="Q8" s="52">
        <v>30919.070400344994</v>
      </c>
      <c r="R8" s="52">
        <v>37898.059501184587</v>
      </c>
      <c r="S8" s="52">
        <v>37290.403446174867</v>
      </c>
      <c r="T8" s="52">
        <v>31577.5786469671</v>
      </c>
      <c r="U8" s="52">
        <v>35754.721553116076</v>
      </c>
      <c r="V8" s="52">
        <v>40955.569377483916</v>
      </c>
      <c r="W8" s="52">
        <v>33556.270274824812</v>
      </c>
      <c r="X8" s="52">
        <v>47844.641530057677</v>
      </c>
      <c r="Y8" s="52">
        <v>38463.478808913846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10282.042164350307</v>
      </c>
      <c r="D9" s="36">
        <v>10459.353598005648</v>
      </c>
      <c r="E9" s="36">
        <v>10639.722726232008</v>
      </c>
      <c r="F9" s="36">
        <v>10823.202278263474</v>
      </c>
      <c r="G9" s="36">
        <v>11009.845892637517</v>
      </c>
      <c r="H9" s="36">
        <v>11199.708132875792</v>
      </c>
      <c r="I9" s="36">
        <v>11392.844503435219</v>
      </c>
      <c r="J9" s="36">
        <v>11589.311465934239</v>
      </c>
      <c r="K9" s="36">
        <v>16456.661447719263</v>
      </c>
      <c r="L9" s="36">
        <v>14743.036636644829</v>
      </c>
      <c r="M9" s="36">
        <v>15604.837047493435</v>
      </c>
      <c r="N9" s="36">
        <v>15822.41353849406</v>
      </c>
      <c r="O9" s="36">
        <v>18274.955861564493</v>
      </c>
      <c r="P9" s="36">
        <v>25410.182818635571</v>
      </c>
      <c r="Q9" s="36">
        <v>18668.24992111657</v>
      </c>
      <c r="R9" s="36">
        <v>22791.575433044956</v>
      </c>
      <c r="S9" s="36">
        <v>27915.820318949554</v>
      </c>
      <c r="T9" s="36">
        <v>21420.502496517991</v>
      </c>
      <c r="U9" s="36">
        <v>24512.916648549377</v>
      </c>
      <c r="V9" s="36">
        <v>29611.454072630906</v>
      </c>
      <c r="W9" s="36">
        <v>27246.716636397061</v>
      </c>
      <c r="X9" s="36">
        <v>40778.293117194029</v>
      </c>
      <c r="Y9" s="36">
        <v>30919.070400344965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33.897029722713718</v>
      </c>
      <c r="C11" s="54">
        <v>34.174176948228556</v>
      </c>
      <c r="D11" s="54">
        <v>34.371801387507816</v>
      </c>
      <c r="E11" s="54">
        <v>34.514684042650146</v>
      </c>
      <c r="F11" s="54">
        <v>34.645982284048358</v>
      </c>
      <c r="G11" s="54">
        <v>34.732634229254082</v>
      </c>
      <c r="H11" s="54">
        <v>34.738510430664149</v>
      </c>
      <c r="I11" s="54">
        <v>34.769678678005171</v>
      </c>
      <c r="J11" s="54">
        <v>34.680799403132525</v>
      </c>
      <c r="K11" s="54">
        <v>34.513459114888931</v>
      </c>
      <c r="L11" s="54">
        <v>34.441377699892669</v>
      </c>
      <c r="M11" s="54">
        <v>34.45010425172466</v>
      </c>
      <c r="N11" s="54">
        <v>34.32350804345127</v>
      </c>
      <c r="O11" s="54">
        <v>34.301108088533155</v>
      </c>
      <c r="P11" s="54">
        <v>34.202080450006271</v>
      </c>
      <c r="Q11" s="54">
        <v>34.189841043309301</v>
      </c>
      <c r="R11" s="54">
        <v>34.985499615946267</v>
      </c>
      <c r="S11" s="54">
        <v>34.938989919412847</v>
      </c>
      <c r="T11" s="54">
        <v>34.98199927089945</v>
      </c>
      <c r="U11" s="54">
        <v>35.119395041637333</v>
      </c>
      <c r="V11" s="54">
        <v>37.12892636140073</v>
      </c>
      <c r="W11" s="54">
        <v>39.419571576889822</v>
      </c>
      <c r="X11" s="54">
        <v>37.394119165811141</v>
      </c>
      <c r="Y11" s="54">
        <v>36.381392960271803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8437.4602071493664</v>
      </c>
      <c r="C13" s="35">
        <v>8307.0523415356602</v>
      </c>
      <c r="D13" s="35">
        <v>8192.6291412962892</v>
      </c>
      <c r="E13" s="35">
        <v>8070.4878074783337</v>
      </c>
      <c r="F13" s="35">
        <v>7951.7641116392924</v>
      </c>
      <c r="G13" s="35">
        <v>7834.0522965737018</v>
      </c>
      <c r="H13" s="35">
        <v>7712.1679264344175</v>
      </c>
      <c r="I13" s="35">
        <v>7612.553839826991</v>
      </c>
      <c r="J13" s="35">
        <v>7500.9965241427208</v>
      </c>
      <c r="K13" s="35">
        <v>7426.2311767646661</v>
      </c>
      <c r="L13" s="35">
        <v>7362.2255681607285</v>
      </c>
      <c r="M13" s="35">
        <v>7285.4785283997771</v>
      </c>
      <c r="N13" s="35">
        <v>7180.1708680407874</v>
      </c>
      <c r="O13" s="35">
        <v>7085.2290883243486</v>
      </c>
      <c r="P13" s="35">
        <v>6944.1748835805492</v>
      </c>
      <c r="Q13" s="35">
        <v>6853.3931020012096</v>
      </c>
      <c r="R13" s="35">
        <v>6749.5080868345631</v>
      </c>
      <c r="S13" s="35">
        <v>6638.6770181807124</v>
      </c>
      <c r="T13" s="35">
        <v>6543.7808466276729</v>
      </c>
      <c r="U13" s="35">
        <v>6418.9683075026869</v>
      </c>
      <c r="V13" s="35">
        <v>6273.887630022884</v>
      </c>
      <c r="W13" s="35">
        <v>6153.5615298853518</v>
      </c>
      <c r="X13" s="35">
        <v>5992.689374203339</v>
      </c>
      <c r="Y13" s="35">
        <v>5868.2252968856565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7695.9763530131968</v>
      </c>
      <c r="D14" s="36">
        <v>7640.1053473271531</v>
      </c>
      <c r="E14" s="36">
        <v>7554.7775724055764</v>
      </c>
      <c r="F14" s="36">
        <v>7512.4937250024959</v>
      </c>
      <c r="G14" s="36">
        <v>7503.1020086824001</v>
      </c>
      <c r="H14" s="36">
        <v>7479.8260011388293</v>
      </c>
      <c r="I14" s="36">
        <v>7426.0608373320556</v>
      </c>
      <c r="J14" s="36">
        <v>7308.7160856497831</v>
      </c>
      <c r="K14" s="36">
        <v>7189.479640614265</v>
      </c>
      <c r="L14" s="36">
        <v>7077.6902319316805</v>
      </c>
      <c r="M14" s="36">
        <v>6937.4733708406693</v>
      </c>
      <c r="N14" s="36">
        <v>6736.0393766041734</v>
      </c>
      <c r="O14" s="36">
        <v>6708.3048608607096</v>
      </c>
      <c r="P14" s="36">
        <v>6594.5248196368148</v>
      </c>
      <c r="Q14" s="36">
        <v>6573.9257715513177</v>
      </c>
      <c r="R14" s="36">
        <v>6468.5096664249504</v>
      </c>
      <c r="S14" s="36">
        <v>6336.8054446972337</v>
      </c>
      <c r="T14" s="36">
        <v>6155.631275435484</v>
      </c>
      <c r="U14" s="36">
        <v>5867.4178967796652</v>
      </c>
      <c r="V14" s="36">
        <v>5647.7713766530132</v>
      </c>
      <c r="W14" s="36">
        <v>5591.2936628864827</v>
      </c>
      <c r="X14" s="36">
        <v>5534.8159491199531</v>
      </c>
      <c r="Y14" s="36">
        <v>5478.3382353534225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0.50966619874230501</v>
      </c>
      <c r="C16" s="44">
        <f>C7/RES_summary!C$6</f>
        <v>0.53692919059564581</v>
      </c>
      <c r="D16" s="44">
        <f>D7/RES_summary!D$6</f>
        <v>0.55302118219640217</v>
      </c>
      <c r="E16" s="44">
        <f>E7/RES_summary!E$6</f>
        <v>0.573385274397746</v>
      </c>
      <c r="F16" s="44">
        <f>F7/RES_summary!F$6</f>
        <v>0.59293473163201738</v>
      </c>
      <c r="G16" s="44">
        <f>G7/RES_summary!G$6</f>
        <v>0.62378731128808496</v>
      </c>
      <c r="H16" s="44">
        <f>H7/RES_summary!H$6</f>
        <v>0.67860307206172854</v>
      </c>
      <c r="I16" s="44">
        <f>I7/RES_summary!I$6</f>
        <v>0.70782013816238121</v>
      </c>
      <c r="J16" s="44">
        <f>J7/RES_summary!J$6</f>
        <v>0.75229939216458641</v>
      </c>
      <c r="K16" s="44">
        <f>K7/RES_summary!K$6</f>
        <v>0.79502642036280213</v>
      </c>
      <c r="L16" s="44">
        <f>L7/RES_summary!L$6</f>
        <v>0.82381715793145949</v>
      </c>
      <c r="M16" s="44">
        <f>M7/RES_summary!M$6</f>
        <v>0.85147223985501297</v>
      </c>
      <c r="N16" s="44">
        <f>N7/RES_summary!N$6</f>
        <v>0.87465639727969346</v>
      </c>
      <c r="O16" s="44">
        <f>O7/RES_summary!O$6</f>
        <v>0.89914998018477454</v>
      </c>
      <c r="P16" s="44">
        <f>P7/RES_summary!P$6</f>
        <v>0.92472035749540982</v>
      </c>
      <c r="Q16" s="44">
        <f>Q7/RES_summary!Q$6</f>
        <v>0.95005526240272065</v>
      </c>
      <c r="R16" s="44">
        <f>R7/RES_summary!R$6</f>
        <v>0.97139936935284676</v>
      </c>
      <c r="S16" s="44">
        <f>S7/RES_summary!S$6</f>
        <v>0.9764046768382818</v>
      </c>
      <c r="T16" s="44">
        <f>T7/RES_summary!T$6</f>
        <v>0.98494534798087607</v>
      </c>
      <c r="U16" s="44">
        <f>U7/RES_summary!U$6</f>
        <v>1.0063344001708048</v>
      </c>
      <c r="V16" s="44">
        <f>V7/RES_summary!V$6</f>
        <v>1.0113062334747629</v>
      </c>
      <c r="W16" s="44">
        <f>W7/RES_summary!W$6</f>
        <v>1.0205393286321895</v>
      </c>
      <c r="X16" s="44">
        <f>X7/RES_summary!X$6</f>
        <v>1.0289211662996434</v>
      </c>
      <c r="Y16" s="44">
        <f>Y7/RES_summary!Y$6</f>
        <v>1.0365236633910684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4300.2882708172792</v>
      </c>
      <c r="C17" s="52">
        <f t="shared" si="4"/>
        <v>4460.2988899764059</v>
      </c>
      <c r="D17" s="52">
        <f t="shared" si="4"/>
        <v>4530.6974530163689</v>
      </c>
      <c r="E17" s="52">
        <f t="shared" si="4"/>
        <v>4627.4988660146282</v>
      </c>
      <c r="F17" s="52">
        <f t="shared" si="4"/>
        <v>4714.8771195359514</v>
      </c>
      <c r="G17" s="52">
        <f t="shared" si="4"/>
        <v>4886.7824185699565</v>
      </c>
      <c r="H17" s="52">
        <f t="shared" si="4"/>
        <v>5233.5008471343262</v>
      </c>
      <c r="I17" s="52">
        <f t="shared" si="4"/>
        <v>5388.318910674906</v>
      </c>
      <c r="J17" s="52">
        <f t="shared" si="4"/>
        <v>5642.995125741244</v>
      </c>
      <c r="K17" s="52">
        <f t="shared" si="4"/>
        <v>5904.0499892498519</v>
      </c>
      <c r="L17" s="52">
        <f t="shared" si="4"/>
        <v>6065.1277436124956</v>
      </c>
      <c r="M17" s="52">
        <f t="shared" si="4"/>
        <v>6203.3827209921619</v>
      </c>
      <c r="N17" s="52">
        <f t="shared" si="4"/>
        <v>6280.1823832931641</v>
      </c>
      <c r="O17" s="52">
        <f t="shared" si="4"/>
        <v>6370.6835943714259</v>
      </c>
      <c r="P17" s="52">
        <f t="shared" si="4"/>
        <v>6421.419880855251</v>
      </c>
      <c r="Q17" s="52">
        <f t="shared" si="4"/>
        <v>6511.102181870755</v>
      </c>
      <c r="R17" s="52">
        <f t="shared" ref="R17:V17" si="5">R13*R16</f>
        <v>6556.4678989930335</v>
      </c>
      <c r="S17" s="52">
        <f t="shared" si="5"/>
        <v>6482.0352885704669</v>
      </c>
      <c r="T17" s="52">
        <f t="shared" si="5"/>
        <v>6445.2665030922853</v>
      </c>
      <c r="U17" s="52">
        <f t="shared" si="5"/>
        <v>6459.6286214461225</v>
      </c>
      <c r="V17" s="52">
        <f t="shared" si="5"/>
        <v>6344.8216683623496</v>
      </c>
      <c r="W17" s="52">
        <f t="shared" ref="W17:Y17" si="6">W13*W16</f>
        <v>6279.9515524060662</v>
      </c>
      <c r="X17" s="52">
        <f t="shared" si="6"/>
        <v>6166.0049401767792</v>
      </c>
      <c r="Y17" s="52">
        <f t="shared" si="6"/>
        <v>6082.5543823320604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145.76699933213047</v>
      </c>
      <c r="C18" s="36">
        <f>C3*11630*1000/RES_summary!C$6</f>
        <v>152.42704350804112</v>
      </c>
      <c r="D18" s="36">
        <f>D3*11630*1000/RES_summary!D$6</f>
        <v>155.72823300196617</v>
      </c>
      <c r="E18" s="36">
        <f>E3*11630*1000/RES_summary!E$6</f>
        <v>159.71666126821674</v>
      </c>
      <c r="F18" s="36">
        <f>F3*11630*1000/RES_summary!F$6</f>
        <v>163.35154915490753</v>
      </c>
      <c r="G18" s="36">
        <f>G3*11630*1000/RES_summary!G$6</f>
        <v>169.73082630213992</v>
      </c>
      <c r="H18" s="36">
        <f>H3*11630*1000/RES_summary!H$6</f>
        <v>181.80402376706544</v>
      </c>
      <c r="I18" s="36">
        <f>I3*11630*1000/RES_summary!I$6</f>
        <v>187.35011713878535</v>
      </c>
      <c r="J18" s="36">
        <f>J3*11630*1000/RES_summary!J$6</f>
        <v>195.70358198868666</v>
      </c>
      <c r="K18" s="36">
        <f>K3*11630*1000/RES_summary!K$6</f>
        <v>203.76918791623524</v>
      </c>
      <c r="L18" s="36">
        <f>L3*11630*1000/RES_summary!L$6</f>
        <v>208.89135541585577</v>
      </c>
      <c r="M18" s="36">
        <f>M3*11630*1000/RES_summary!M$6</f>
        <v>213.70718145152736</v>
      </c>
      <c r="N18" s="36">
        <f>N3*11630*1000/RES_summary!N$6</f>
        <v>215.55789054730386</v>
      </c>
      <c r="O18" s="36">
        <f>O3*11630*1000/RES_summary!O$6</f>
        <v>218.52150656837921</v>
      </c>
      <c r="P18" s="36">
        <f>P3*11630*1000/RES_summary!P$6</f>
        <v>219.62591936828099</v>
      </c>
      <c r="Q18" s="36">
        <f>Q3*11630*1000/RES_summary!Q$6</f>
        <v>222.61354861490548</v>
      </c>
      <c r="R18" s="36">
        <f>R3*11630*1000/RES_summary!R$6</f>
        <v>229.38130516218487</v>
      </c>
      <c r="S18" s="36">
        <f>S3*11630*1000/RES_summary!S$6</f>
        <v>226.47576560464185</v>
      </c>
      <c r="T18" s="36">
        <f>T3*11630*1000/RES_summary!T$6</f>
        <v>225.46830811192694</v>
      </c>
      <c r="U18" s="36">
        <f>U3*11630*1000/RES_summary!U$6</f>
        <v>226.85824937883356</v>
      </c>
      <c r="V18" s="36">
        <f>V3*11630*1000/RES_summary!V$6</f>
        <v>235.57641650084537</v>
      </c>
      <c r="W18" s="36">
        <f>W3*11630*1000/RES_summary!W$6</f>
        <v>247.55299971947127</v>
      </c>
      <c r="X18" s="36">
        <f>X3*11630*1000/RES_summary!X$6</f>
        <v>230.57232350995068</v>
      </c>
      <c r="Y18" s="36">
        <f>Y3*11630*1000/RES_summary!Y$6</f>
        <v>221.29180118584603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784</v>
      </c>
      <c r="C3" s="120">
        <v>667</v>
      </c>
      <c r="D3" s="120">
        <v>534</v>
      </c>
      <c r="E3" s="120">
        <v>421</v>
      </c>
      <c r="F3" s="120">
        <v>363</v>
      </c>
      <c r="G3" s="120">
        <v>341</v>
      </c>
      <c r="H3" s="120">
        <v>318</v>
      </c>
      <c r="I3" s="120">
        <v>294</v>
      </c>
      <c r="J3" s="120">
        <v>283</v>
      </c>
      <c r="K3" s="120">
        <v>297</v>
      </c>
      <c r="L3" s="120">
        <v>320</v>
      </c>
      <c r="M3" s="120">
        <v>340</v>
      </c>
      <c r="N3" s="120">
        <v>346</v>
      </c>
      <c r="O3" s="120">
        <v>382</v>
      </c>
      <c r="P3" s="120">
        <v>389</v>
      </c>
      <c r="Q3" s="120">
        <v>389</v>
      </c>
      <c r="R3" s="120">
        <v>345</v>
      </c>
      <c r="S3" s="120">
        <v>274</v>
      </c>
      <c r="T3" s="120">
        <v>215</v>
      </c>
      <c r="U3" s="120">
        <v>191</v>
      </c>
      <c r="V3" s="120">
        <v>249</v>
      </c>
      <c r="W3" s="120">
        <v>320</v>
      </c>
      <c r="X3" s="120">
        <v>332</v>
      </c>
      <c r="Y3" s="120">
        <v>328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784</v>
      </c>
      <c r="C5" s="52">
        <v>667</v>
      </c>
      <c r="D5" s="52">
        <v>534</v>
      </c>
      <c r="E5" s="52">
        <v>421</v>
      </c>
      <c r="F5" s="52">
        <v>363</v>
      </c>
      <c r="G5" s="52">
        <v>341</v>
      </c>
      <c r="H5" s="52">
        <v>318</v>
      </c>
      <c r="I5" s="52">
        <v>294</v>
      </c>
      <c r="J5" s="52">
        <v>283</v>
      </c>
      <c r="K5" s="52">
        <v>297</v>
      </c>
      <c r="L5" s="52">
        <v>320</v>
      </c>
      <c r="M5" s="52">
        <v>340</v>
      </c>
      <c r="N5" s="52">
        <v>346</v>
      </c>
      <c r="O5" s="52">
        <v>382</v>
      </c>
      <c r="P5" s="52">
        <v>389</v>
      </c>
      <c r="Q5" s="52">
        <v>389</v>
      </c>
      <c r="R5" s="52">
        <v>345</v>
      </c>
      <c r="S5" s="52">
        <v>274</v>
      </c>
      <c r="T5" s="52">
        <v>215</v>
      </c>
      <c r="U5" s="52">
        <v>191</v>
      </c>
      <c r="V5" s="52">
        <v>249</v>
      </c>
      <c r="W5" s="52">
        <v>320</v>
      </c>
      <c r="X5" s="52">
        <v>332</v>
      </c>
      <c r="Y5" s="52">
        <v>328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76</v>
      </c>
      <c r="C8" s="52">
        <v>76</v>
      </c>
      <c r="D8" s="52">
        <v>72</v>
      </c>
      <c r="E8" s="52">
        <v>60</v>
      </c>
      <c r="F8" s="52">
        <v>48</v>
      </c>
      <c r="G8" s="52">
        <v>36</v>
      </c>
      <c r="H8" s="52">
        <v>22</v>
      </c>
      <c r="I8" s="52">
        <v>14</v>
      </c>
      <c r="J8" s="52">
        <v>10</v>
      </c>
      <c r="K8" s="52">
        <v>8</v>
      </c>
      <c r="L8" s="52">
        <v>30</v>
      </c>
      <c r="M8" s="52">
        <v>75</v>
      </c>
      <c r="N8" s="52">
        <v>98</v>
      </c>
      <c r="O8" s="52">
        <v>114</v>
      </c>
      <c r="P8" s="52">
        <v>135</v>
      </c>
      <c r="Q8" s="52">
        <v>139</v>
      </c>
      <c r="R8" s="52">
        <v>129</v>
      </c>
      <c r="S8" s="52">
        <v>100</v>
      </c>
      <c r="T8" s="52">
        <v>69</v>
      </c>
      <c r="U8" s="52">
        <v>45</v>
      </c>
      <c r="V8" s="52">
        <v>39</v>
      </c>
      <c r="W8" s="52">
        <v>56</v>
      </c>
      <c r="X8" s="52">
        <v>74</v>
      </c>
      <c r="Y8" s="52">
        <v>82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1061</v>
      </c>
    </row>
    <row r="11" spans="1:105" ht="12" customHeight="1" x14ac:dyDescent="0.25">
      <c r="A11" s="97" t="s">
        <v>124</v>
      </c>
      <c r="B11" s="52">
        <v>91</v>
      </c>
      <c r="C11" s="52">
        <v>71</v>
      </c>
      <c r="D11" s="52">
        <v>46</v>
      </c>
      <c r="E11" s="52">
        <v>42</v>
      </c>
      <c r="F11" s="52">
        <v>37</v>
      </c>
      <c r="G11" s="52">
        <v>33</v>
      </c>
      <c r="H11" s="52">
        <v>31</v>
      </c>
      <c r="I11" s="52">
        <v>26</v>
      </c>
      <c r="J11" s="52">
        <v>25</v>
      </c>
      <c r="K11" s="52">
        <v>23</v>
      </c>
      <c r="L11" s="52">
        <v>20</v>
      </c>
      <c r="M11" s="52">
        <v>10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1062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693</v>
      </c>
      <c r="C15" s="52">
        <v>595</v>
      </c>
      <c r="D15" s="52">
        <v>487</v>
      </c>
      <c r="E15" s="52">
        <v>378</v>
      </c>
      <c r="F15" s="52">
        <v>318</v>
      </c>
      <c r="G15" s="52">
        <v>286</v>
      </c>
      <c r="H15" s="52">
        <v>253</v>
      </c>
      <c r="I15" s="52">
        <v>205</v>
      </c>
      <c r="J15" s="52">
        <v>195</v>
      </c>
      <c r="K15" s="52">
        <v>158</v>
      </c>
      <c r="L15" s="52">
        <v>167</v>
      </c>
      <c r="M15" s="52">
        <v>178</v>
      </c>
      <c r="N15" s="52">
        <v>163</v>
      </c>
      <c r="O15" s="52">
        <v>169</v>
      </c>
      <c r="P15" s="52">
        <v>179</v>
      </c>
      <c r="Q15" s="52">
        <v>169</v>
      </c>
      <c r="R15" s="52">
        <v>148</v>
      </c>
      <c r="S15" s="52">
        <v>113</v>
      </c>
      <c r="T15" s="52">
        <v>77</v>
      </c>
      <c r="U15" s="52">
        <v>75</v>
      </c>
      <c r="V15" s="52">
        <v>53</v>
      </c>
      <c r="W15" s="52">
        <v>106</v>
      </c>
      <c r="X15" s="52">
        <v>101</v>
      </c>
      <c r="Y15" s="52">
        <v>100</v>
      </c>
      <c r="DA15" s="63" t="s">
        <v>1064</v>
      </c>
    </row>
    <row r="16" spans="1:105" ht="12" customHeight="1" x14ac:dyDescent="0.25">
      <c r="A16" s="97" t="s">
        <v>121</v>
      </c>
      <c r="B16" s="52">
        <v>0</v>
      </c>
      <c r="C16" s="52">
        <v>1</v>
      </c>
      <c r="D16" s="52">
        <v>1</v>
      </c>
      <c r="E16" s="52">
        <v>1</v>
      </c>
      <c r="F16" s="52">
        <v>8</v>
      </c>
      <c r="G16" s="52">
        <v>22</v>
      </c>
      <c r="H16" s="52">
        <v>34</v>
      </c>
      <c r="I16" s="52">
        <v>63</v>
      </c>
      <c r="J16" s="52">
        <v>63</v>
      </c>
      <c r="K16" s="52">
        <v>116</v>
      </c>
      <c r="L16" s="52">
        <v>133</v>
      </c>
      <c r="M16" s="52">
        <v>152</v>
      </c>
      <c r="N16" s="52">
        <v>183</v>
      </c>
      <c r="O16" s="52">
        <v>213</v>
      </c>
      <c r="P16" s="52">
        <v>210</v>
      </c>
      <c r="Q16" s="52">
        <v>220</v>
      </c>
      <c r="R16" s="52">
        <v>197</v>
      </c>
      <c r="S16" s="52">
        <v>161</v>
      </c>
      <c r="T16" s="52">
        <v>138</v>
      </c>
      <c r="U16" s="52">
        <v>116</v>
      </c>
      <c r="V16" s="52">
        <v>196</v>
      </c>
      <c r="W16" s="52">
        <v>214</v>
      </c>
      <c r="X16" s="52">
        <v>231</v>
      </c>
      <c r="Y16" s="52">
        <v>228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1066</v>
      </c>
    </row>
    <row r="21" spans="1:105" ht="12" customHeight="1" x14ac:dyDescent="0.25">
      <c r="A21" s="97" t="s">
        <v>50</v>
      </c>
      <c r="B21" s="52">
        <v>309</v>
      </c>
      <c r="C21" s="52">
        <v>261</v>
      </c>
      <c r="D21" s="52">
        <v>166</v>
      </c>
      <c r="E21" s="52">
        <v>129</v>
      </c>
      <c r="F21" s="52">
        <v>121</v>
      </c>
      <c r="G21" s="52">
        <v>109</v>
      </c>
      <c r="H21" s="52">
        <v>84</v>
      </c>
      <c r="I21" s="52">
        <v>66</v>
      </c>
      <c r="J21" s="52">
        <v>64</v>
      </c>
      <c r="K21" s="52">
        <v>62</v>
      </c>
      <c r="L21" s="52">
        <v>52</v>
      </c>
      <c r="M21" s="52">
        <v>36</v>
      </c>
      <c r="N21" s="52">
        <v>22</v>
      </c>
      <c r="O21" s="52">
        <v>17</v>
      </c>
      <c r="P21" s="52">
        <v>18</v>
      </c>
      <c r="Q21" s="52">
        <v>16</v>
      </c>
      <c r="R21" s="52">
        <v>14</v>
      </c>
      <c r="S21" s="52">
        <v>10</v>
      </c>
      <c r="T21" s="52">
        <v>8</v>
      </c>
      <c r="U21" s="52">
        <v>7</v>
      </c>
      <c r="V21" s="52">
        <v>11</v>
      </c>
      <c r="W21" s="52">
        <v>8</v>
      </c>
      <c r="X21" s="52">
        <v>8</v>
      </c>
      <c r="Y21" s="52">
        <v>8</v>
      </c>
      <c r="DA21" s="63" t="s">
        <v>1067</v>
      </c>
    </row>
    <row r="22" spans="1:105" ht="12" customHeight="1" x14ac:dyDescent="0.25">
      <c r="A22" s="109" t="s">
        <v>120</v>
      </c>
      <c r="B22" s="36">
        <v>475</v>
      </c>
      <c r="C22" s="36">
        <v>406</v>
      </c>
      <c r="D22" s="36">
        <v>368</v>
      </c>
      <c r="E22" s="36">
        <v>292</v>
      </c>
      <c r="F22" s="36">
        <v>242</v>
      </c>
      <c r="G22" s="36">
        <v>232</v>
      </c>
      <c r="H22" s="36">
        <v>234</v>
      </c>
      <c r="I22" s="36">
        <v>228</v>
      </c>
      <c r="J22" s="36">
        <v>219</v>
      </c>
      <c r="K22" s="36">
        <v>235</v>
      </c>
      <c r="L22" s="36">
        <v>268</v>
      </c>
      <c r="M22" s="36">
        <v>304</v>
      </c>
      <c r="N22" s="36">
        <v>324</v>
      </c>
      <c r="O22" s="36">
        <v>365</v>
      </c>
      <c r="P22" s="36">
        <v>371</v>
      </c>
      <c r="Q22" s="36">
        <v>373</v>
      </c>
      <c r="R22" s="36">
        <v>331</v>
      </c>
      <c r="S22" s="36">
        <v>264</v>
      </c>
      <c r="T22" s="36">
        <v>207</v>
      </c>
      <c r="U22" s="36">
        <v>184</v>
      </c>
      <c r="V22" s="36">
        <v>238</v>
      </c>
      <c r="W22" s="36">
        <v>312</v>
      </c>
      <c r="X22" s="36">
        <v>324</v>
      </c>
      <c r="Y22" s="36">
        <v>320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795</v>
      </c>
      <c r="C24" s="120">
        <v>632</v>
      </c>
      <c r="D24" s="120">
        <v>466</v>
      </c>
      <c r="E24" s="120">
        <v>365</v>
      </c>
      <c r="F24" s="120">
        <v>346</v>
      </c>
      <c r="G24" s="120">
        <v>345</v>
      </c>
      <c r="H24" s="120">
        <v>325</v>
      </c>
      <c r="I24" s="120">
        <v>255</v>
      </c>
      <c r="J24" s="120">
        <v>195</v>
      </c>
      <c r="K24" s="120">
        <v>159</v>
      </c>
      <c r="L24" s="120">
        <v>140</v>
      </c>
      <c r="M24" s="120">
        <v>103</v>
      </c>
      <c r="N24" s="120">
        <v>90</v>
      </c>
      <c r="O24" s="120">
        <v>67</v>
      </c>
      <c r="P24" s="120">
        <v>56</v>
      </c>
      <c r="Q24" s="120">
        <v>39</v>
      </c>
      <c r="R24" s="120">
        <v>42</v>
      </c>
      <c r="S24" s="120">
        <v>48</v>
      </c>
      <c r="T24" s="120">
        <v>51</v>
      </c>
      <c r="U24" s="120">
        <v>57</v>
      </c>
      <c r="V24" s="120">
        <v>35</v>
      </c>
      <c r="W24" s="120">
        <v>27</v>
      </c>
      <c r="X24" s="120">
        <v>22</v>
      </c>
      <c r="Y24" s="120">
        <v>18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795</v>
      </c>
      <c r="C26" s="52">
        <v>632</v>
      </c>
      <c r="D26" s="52">
        <v>466</v>
      </c>
      <c r="E26" s="52">
        <v>365</v>
      </c>
      <c r="F26" s="52">
        <v>346</v>
      </c>
      <c r="G26" s="52">
        <v>345</v>
      </c>
      <c r="H26" s="52">
        <v>325</v>
      </c>
      <c r="I26" s="52">
        <v>255</v>
      </c>
      <c r="J26" s="52">
        <v>195</v>
      </c>
      <c r="K26" s="52">
        <v>159</v>
      </c>
      <c r="L26" s="52">
        <v>140</v>
      </c>
      <c r="M26" s="52">
        <v>103</v>
      </c>
      <c r="N26" s="52">
        <v>90</v>
      </c>
      <c r="O26" s="52">
        <v>67</v>
      </c>
      <c r="P26" s="52">
        <v>56</v>
      </c>
      <c r="Q26" s="52">
        <v>39</v>
      </c>
      <c r="R26" s="52">
        <v>42</v>
      </c>
      <c r="S26" s="52">
        <v>48</v>
      </c>
      <c r="T26" s="52">
        <v>51</v>
      </c>
      <c r="U26" s="52">
        <v>57</v>
      </c>
      <c r="V26" s="52">
        <v>35</v>
      </c>
      <c r="W26" s="52">
        <v>27</v>
      </c>
      <c r="X26" s="52">
        <v>22</v>
      </c>
      <c r="Y26" s="52">
        <v>18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77</v>
      </c>
      <c r="C29" s="52">
        <v>76</v>
      </c>
      <c r="D29" s="52">
        <v>71</v>
      </c>
      <c r="E29" s="52">
        <v>59</v>
      </c>
      <c r="F29" s="52">
        <v>46</v>
      </c>
      <c r="G29" s="52">
        <v>34</v>
      </c>
      <c r="H29" s="52">
        <v>20</v>
      </c>
      <c r="I29" s="52">
        <v>12</v>
      </c>
      <c r="J29" s="52">
        <v>9</v>
      </c>
      <c r="K29" s="52">
        <v>3</v>
      </c>
      <c r="L29" s="52">
        <v>1</v>
      </c>
      <c r="M29" s="52">
        <v>1</v>
      </c>
      <c r="N29" s="52">
        <v>6</v>
      </c>
      <c r="O29" s="52">
        <v>17</v>
      </c>
      <c r="P29" s="52">
        <v>22</v>
      </c>
      <c r="Q29" s="52">
        <v>17</v>
      </c>
      <c r="R29" s="52">
        <v>17</v>
      </c>
      <c r="S29" s="52">
        <v>18</v>
      </c>
      <c r="T29" s="52">
        <v>19</v>
      </c>
      <c r="U29" s="52">
        <v>17</v>
      </c>
      <c r="V29" s="52">
        <v>13</v>
      </c>
      <c r="W29" s="52">
        <v>6</v>
      </c>
      <c r="X29" s="52">
        <v>5</v>
      </c>
      <c r="Y29" s="52">
        <v>5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92</v>
      </c>
      <c r="C31" s="52">
        <v>68</v>
      </c>
      <c r="D31" s="52">
        <v>41</v>
      </c>
      <c r="E31" s="52">
        <v>33</v>
      </c>
      <c r="F31" s="52">
        <v>36</v>
      </c>
      <c r="G31" s="52">
        <v>35</v>
      </c>
      <c r="H31" s="52">
        <v>34</v>
      </c>
      <c r="I31" s="52">
        <v>26</v>
      </c>
      <c r="J31" s="52">
        <v>19</v>
      </c>
      <c r="K31" s="52">
        <v>16</v>
      </c>
      <c r="L31" s="52">
        <v>14</v>
      </c>
      <c r="M31" s="52">
        <v>5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1071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703</v>
      </c>
      <c r="C35" s="52">
        <v>564</v>
      </c>
      <c r="D35" s="52">
        <v>425</v>
      </c>
      <c r="E35" s="52">
        <v>332</v>
      </c>
      <c r="F35" s="52">
        <v>304</v>
      </c>
      <c r="G35" s="52">
        <v>287</v>
      </c>
      <c r="H35" s="52">
        <v>256</v>
      </c>
      <c r="I35" s="52">
        <v>196</v>
      </c>
      <c r="J35" s="52">
        <v>151</v>
      </c>
      <c r="K35" s="52">
        <v>122</v>
      </c>
      <c r="L35" s="52">
        <v>107</v>
      </c>
      <c r="M35" s="52">
        <v>83</v>
      </c>
      <c r="N35" s="52">
        <v>59</v>
      </c>
      <c r="O35" s="52">
        <v>30</v>
      </c>
      <c r="P35" s="52">
        <v>26</v>
      </c>
      <c r="Q35" s="52">
        <v>18</v>
      </c>
      <c r="R35" s="52">
        <v>18</v>
      </c>
      <c r="S35" s="52">
        <v>18</v>
      </c>
      <c r="T35" s="52">
        <v>18</v>
      </c>
      <c r="U35" s="52">
        <v>25</v>
      </c>
      <c r="V35" s="52">
        <v>14</v>
      </c>
      <c r="W35" s="52">
        <v>11</v>
      </c>
      <c r="X35" s="52">
        <v>7</v>
      </c>
      <c r="Y35" s="52">
        <v>5</v>
      </c>
      <c r="DA35" s="63" t="s">
        <v>1073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6</v>
      </c>
      <c r="G36" s="52">
        <v>23</v>
      </c>
      <c r="H36" s="52">
        <v>35</v>
      </c>
      <c r="I36" s="52">
        <v>33</v>
      </c>
      <c r="J36" s="52">
        <v>25</v>
      </c>
      <c r="K36" s="52">
        <v>21</v>
      </c>
      <c r="L36" s="52">
        <v>19</v>
      </c>
      <c r="M36" s="52">
        <v>15</v>
      </c>
      <c r="N36" s="52">
        <v>31</v>
      </c>
      <c r="O36" s="52">
        <v>37</v>
      </c>
      <c r="P36" s="52">
        <v>30</v>
      </c>
      <c r="Q36" s="52">
        <v>21</v>
      </c>
      <c r="R36" s="52">
        <v>24</v>
      </c>
      <c r="S36" s="52">
        <v>30</v>
      </c>
      <c r="T36" s="52">
        <v>33</v>
      </c>
      <c r="U36" s="52">
        <v>32</v>
      </c>
      <c r="V36" s="52">
        <v>21</v>
      </c>
      <c r="W36" s="52">
        <v>16</v>
      </c>
      <c r="X36" s="52">
        <v>15</v>
      </c>
      <c r="Y36" s="52">
        <v>13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314</v>
      </c>
      <c r="C40" s="52">
        <v>250</v>
      </c>
      <c r="D40" s="52">
        <v>158</v>
      </c>
      <c r="E40" s="52">
        <v>120</v>
      </c>
      <c r="F40" s="52">
        <v>127</v>
      </c>
      <c r="G40" s="52">
        <v>122</v>
      </c>
      <c r="H40" s="52">
        <v>98</v>
      </c>
      <c r="I40" s="52">
        <v>71</v>
      </c>
      <c r="J40" s="52">
        <v>55</v>
      </c>
      <c r="K40" s="52">
        <v>45</v>
      </c>
      <c r="L40" s="52">
        <v>39</v>
      </c>
      <c r="M40" s="52">
        <v>27</v>
      </c>
      <c r="N40" s="52">
        <v>13</v>
      </c>
      <c r="O40" s="52">
        <v>4</v>
      </c>
      <c r="P40" s="52">
        <v>4</v>
      </c>
      <c r="Q40" s="52">
        <v>4</v>
      </c>
      <c r="R40" s="52">
        <v>4</v>
      </c>
      <c r="S40" s="52">
        <v>4</v>
      </c>
      <c r="T40" s="52">
        <v>4</v>
      </c>
      <c r="U40" s="52">
        <v>2</v>
      </c>
      <c r="V40" s="52">
        <v>0</v>
      </c>
      <c r="W40" s="52">
        <v>0</v>
      </c>
      <c r="X40" s="52">
        <v>0</v>
      </c>
      <c r="Y40" s="52">
        <v>0</v>
      </c>
      <c r="DA40" s="63" t="s">
        <v>1075</v>
      </c>
    </row>
    <row r="41" spans="1:105" ht="12" customHeight="1" x14ac:dyDescent="0.25">
      <c r="A41" s="109" t="s">
        <v>120</v>
      </c>
      <c r="B41" s="36">
        <v>481</v>
      </c>
      <c r="C41" s="36">
        <v>382</v>
      </c>
      <c r="D41" s="36">
        <v>308</v>
      </c>
      <c r="E41" s="36">
        <v>245</v>
      </c>
      <c r="F41" s="36">
        <v>219</v>
      </c>
      <c r="G41" s="36">
        <v>223</v>
      </c>
      <c r="H41" s="36">
        <v>227</v>
      </c>
      <c r="I41" s="36">
        <v>184</v>
      </c>
      <c r="J41" s="36">
        <v>140</v>
      </c>
      <c r="K41" s="36">
        <v>114</v>
      </c>
      <c r="L41" s="36">
        <v>101</v>
      </c>
      <c r="M41" s="36">
        <v>76</v>
      </c>
      <c r="N41" s="36">
        <v>77</v>
      </c>
      <c r="O41" s="36">
        <v>63</v>
      </c>
      <c r="P41" s="36">
        <v>52</v>
      </c>
      <c r="Q41" s="36">
        <v>35</v>
      </c>
      <c r="R41" s="36">
        <v>38</v>
      </c>
      <c r="S41" s="36">
        <v>44</v>
      </c>
      <c r="T41" s="36">
        <v>47</v>
      </c>
      <c r="U41" s="36">
        <v>55</v>
      </c>
      <c r="V41" s="36">
        <v>35</v>
      </c>
      <c r="W41" s="36">
        <v>27</v>
      </c>
      <c r="X41" s="36">
        <v>22</v>
      </c>
      <c r="Y41" s="36">
        <v>18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88266</v>
      </c>
      <c r="C43" s="120">
        <v>89164</v>
      </c>
      <c r="D43" s="120">
        <v>88299</v>
      </c>
      <c r="E43" s="120">
        <v>87485</v>
      </c>
      <c r="F43" s="120">
        <v>87485</v>
      </c>
      <c r="G43" s="120">
        <v>88206</v>
      </c>
      <c r="H43" s="120">
        <v>93506</v>
      </c>
      <c r="I43" s="120">
        <v>93805</v>
      </c>
      <c r="J43" s="120">
        <v>93350</v>
      </c>
      <c r="K43" s="120">
        <v>90170</v>
      </c>
      <c r="L43" s="120">
        <v>86186</v>
      </c>
      <c r="M43" s="120">
        <v>85565</v>
      </c>
      <c r="N43" s="120">
        <v>87921</v>
      </c>
      <c r="O43" s="120">
        <v>88202</v>
      </c>
      <c r="P43" s="120">
        <v>87986</v>
      </c>
      <c r="Q43" s="120">
        <v>87436</v>
      </c>
      <c r="R43" s="120">
        <v>86234</v>
      </c>
      <c r="S43" s="120">
        <v>82414</v>
      </c>
      <c r="T43" s="120">
        <v>80681</v>
      </c>
      <c r="U43" s="120">
        <v>78655</v>
      </c>
      <c r="V43" s="120">
        <v>81686</v>
      </c>
      <c r="W43" s="120">
        <v>85413</v>
      </c>
      <c r="X43" s="120">
        <v>89920</v>
      </c>
      <c r="Y43" s="120">
        <v>92909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88266</v>
      </c>
      <c r="C45" s="52">
        <v>89164</v>
      </c>
      <c r="D45" s="52">
        <v>88299</v>
      </c>
      <c r="E45" s="52">
        <v>87485</v>
      </c>
      <c r="F45" s="52">
        <v>87485</v>
      </c>
      <c r="G45" s="52">
        <v>88206</v>
      </c>
      <c r="H45" s="52">
        <v>93506</v>
      </c>
      <c r="I45" s="52">
        <v>93805</v>
      </c>
      <c r="J45" s="52">
        <v>93350</v>
      </c>
      <c r="K45" s="52">
        <v>90170</v>
      </c>
      <c r="L45" s="52">
        <v>86186</v>
      </c>
      <c r="M45" s="52">
        <v>85565</v>
      </c>
      <c r="N45" s="52">
        <v>87921</v>
      </c>
      <c r="O45" s="52">
        <v>88202</v>
      </c>
      <c r="P45" s="52">
        <v>87986</v>
      </c>
      <c r="Q45" s="52">
        <v>87436</v>
      </c>
      <c r="R45" s="52">
        <v>86234</v>
      </c>
      <c r="S45" s="52">
        <v>82414</v>
      </c>
      <c r="T45" s="52">
        <v>80681</v>
      </c>
      <c r="U45" s="52">
        <v>78655</v>
      </c>
      <c r="V45" s="52">
        <v>81686</v>
      </c>
      <c r="W45" s="52">
        <v>85413</v>
      </c>
      <c r="X45" s="52">
        <v>89920</v>
      </c>
      <c r="Y45" s="52">
        <v>92909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8559</v>
      </c>
      <c r="C48" s="52">
        <v>8941</v>
      </c>
      <c r="D48" s="52">
        <v>9022</v>
      </c>
      <c r="E48" s="52">
        <v>9787</v>
      </c>
      <c r="F48" s="52">
        <v>9556</v>
      </c>
      <c r="G48" s="52">
        <v>9596</v>
      </c>
      <c r="H48" s="52">
        <v>11490</v>
      </c>
      <c r="I48" s="52">
        <v>12464</v>
      </c>
      <c r="J48" s="52">
        <v>13131</v>
      </c>
      <c r="K48" s="52">
        <v>13480</v>
      </c>
      <c r="L48" s="52">
        <v>14121</v>
      </c>
      <c r="M48" s="52">
        <v>15574</v>
      </c>
      <c r="N48" s="52">
        <v>17413</v>
      </c>
      <c r="O48" s="52">
        <v>18319</v>
      </c>
      <c r="P48" s="52">
        <v>18769</v>
      </c>
      <c r="Q48" s="52">
        <v>19009</v>
      </c>
      <c r="R48" s="52">
        <v>18964</v>
      </c>
      <c r="S48" s="52">
        <v>18441</v>
      </c>
      <c r="T48" s="52">
        <v>17945</v>
      </c>
      <c r="U48" s="52">
        <v>17116</v>
      </c>
      <c r="V48" s="52">
        <v>19172</v>
      </c>
      <c r="W48" s="52">
        <v>22254</v>
      </c>
      <c r="X48" s="52">
        <v>26708</v>
      </c>
      <c r="Y48" s="52">
        <v>32924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57552</v>
      </c>
      <c r="C50" s="52">
        <v>58918</v>
      </c>
      <c r="D50" s="52">
        <v>60138</v>
      </c>
      <c r="E50" s="52">
        <v>61543</v>
      </c>
      <c r="F50" s="52">
        <v>63423</v>
      </c>
      <c r="G50" s="52">
        <v>66286</v>
      </c>
      <c r="H50" s="52">
        <v>70647</v>
      </c>
      <c r="I50" s="52">
        <v>74223</v>
      </c>
      <c r="J50" s="52">
        <v>76092</v>
      </c>
      <c r="K50" s="52">
        <v>76437</v>
      </c>
      <c r="L50" s="52">
        <v>74073</v>
      </c>
      <c r="M50" s="52">
        <v>72416</v>
      </c>
      <c r="N50" s="52">
        <v>71716</v>
      </c>
      <c r="O50" s="52">
        <v>68247</v>
      </c>
      <c r="P50" s="52">
        <v>66255</v>
      </c>
      <c r="Q50" s="52">
        <v>68602</v>
      </c>
      <c r="R50" s="52">
        <v>69546</v>
      </c>
      <c r="S50" s="52">
        <v>66445</v>
      </c>
      <c r="T50" s="52">
        <v>64954</v>
      </c>
      <c r="U50" s="52">
        <v>63413</v>
      </c>
      <c r="V50" s="52">
        <v>65541</v>
      </c>
      <c r="W50" s="52">
        <v>69019</v>
      </c>
      <c r="X50" s="52">
        <v>73457</v>
      </c>
      <c r="Y50" s="52">
        <v>72611</v>
      </c>
      <c r="DA50" s="63" t="s">
        <v>1079</v>
      </c>
    </row>
    <row r="51" spans="1:105" ht="12" customHeight="1" x14ac:dyDescent="0.25">
      <c r="A51" s="97" t="s">
        <v>137</v>
      </c>
      <c r="B51" s="52">
        <v>0</v>
      </c>
      <c r="C51" s="52">
        <v>4</v>
      </c>
      <c r="D51" s="52">
        <v>16</v>
      </c>
      <c r="E51" s="52">
        <v>28</v>
      </c>
      <c r="F51" s="52">
        <v>41</v>
      </c>
      <c r="G51" s="52">
        <v>59</v>
      </c>
      <c r="H51" s="52">
        <v>98</v>
      </c>
      <c r="I51" s="52">
        <v>147</v>
      </c>
      <c r="J51" s="52">
        <v>208</v>
      </c>
      <c r="K51" s="52">
        <v>349</v>
      </c>
      <c r="L51" s="52">
        <v>388</v>
      </c>
      <c r="M51" s="52">
        <v>398</v>
      </c>
      <c r="N51" s="52">
        <v>622</v>
      </c>
      <c r="O51" s="52">
        <v>602</v>
      </c>
      <c r="P51" s="52">
        <v>588</v>
      </c>
      <c r="Q51" s="52">
        <v>622</v>
      </c>
      <c r="R51" s="52">
        <v>690</v>
      </c>
      <c r="S51" s="52">
        <v>641</v>
      </c>
      <c r="T51" s="52">
        <v>644</v>
      </c>
      <c r="U51" s="52">
        <v>592</v>
      </c>
      <c r="V51" s="52">
        <v>665</v>
      </c>
      <c r="W51" s="52">
        <v>809</v>
      </c>
      <c r="X51" s="52">
        <v>822</v>
      </c>
      <c r="Y51" s="52">
        <v>783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30707</v>
      </c>
      <c r="C54" s="52">
        <v>29997</v>
      </c>
      <c r="D54" s="52">
        <v>27391</v>
      </c>
      <c r="E54" s="52">
        <v>24754</v>
      </c>
      <c r="F54" s="52">
        <v>22486</v>
      </c>
      <c r="G54" s="52">
        <v>19889</v>
      </c>
      <c r="H54" s="52">
        <v>20015</v>
      </c>
      <c r="I54" s="52">
        <v>16799</v>
      </c>
      <c r="J54" s="52">
        <v>14674</v>
      </c>
      <c r="K54" s="52">
        <v>11460</v>
      </c>
      <c r="L54" s="52">
        <v>9859</v>
      </c>
      <c r="M54" s="52">
        <v>9636</v>
      </c>
      <c r="N54" s="52">
        <v>9424</v>
      </c>
      <c r="O54" s="52">
        <v>10237</v>
      </c>
      <c r="P54" s="52">
        <v>11034</v>
      </c>
      <c r="Q54" s="52">
        <v>9341</v>
      </c>
      <c r="R54" s="52">
        <v>8137</v>
      </c>
      <c r="S54" s="52">
        <v>7495</v>
      </c>
      <c r="T54" s="52">
        <v>6822</v>
      </c>
      <c r="U54" s="52">
        <v>7333</v>
      </c>
      <c r="V54" s="52">
        <v>5359</v>
      </c>
      <c r="W54" s="52">
        <v>5590</v>
      </c>
      <c r="X54" s="52">
        <v>4814</v>
      </c>
      <c r="Y54" s="52">
        <v>4951</v>
      </c>
      <c r="DA54" s="63" t="s">
        <v>1081</v>
      </c>
    </row>
    <row r="55" spans="1:105" ht="12" customHeight="1" x14ac:dyDescent="0.25">
      <c r="A55" s="97" t="s">
        <v>121</v>
      </c>
      <c r="B55" s="52">
        <v>7</v>
      </c>
      <c r="C55" s="52">
        <v>245</v>
      </c>
      <c r="D55" s="52">
        <v>754</v>
      </c>
      <c r="E55" s="52">
        <v>1160</v>
      </c>
      <c r="F55" s="52">
        <v>1535</v>
      </c>
      <c r="G55" s="52">
        <v>1972</v>
      </c>
      <c r="H55" s="52">
        <v>2746</v>
      </c>
      <c r="I55" s="52">
        <v>2636</v>
      </c>
      <c r="J55" s="52">
        <v>2376</v>
      </c>
      <c r="K55" s="52">
        <v>1924</v>
      </c>
      <c r="L55" s="52">
        <v>1866</v>
      </c>
      <c r="M55" s="52">
        <v>3115</v>
      </c>
      <c r="N55" s="52">
        <v>6159</v>
      </c>
      <c r="O55" s="52">
        <v>9116</v>
      </c>
      <c r="P55" s="52">
        <v>10109</v>
      </c>
      <c r="Q55" s="52">
        <v>8871</v>
      </c>
      <c r="R55" s="52">
        <v>7861</v>
      </c>
      <c r="S55" s="52">
        <v>7833</v>
      </c>
      <c r="T55" s="52">
        <v>8261</v>
      </c>
      <c r="U55" s="52">
        <v>7317</v>
      </c>
      <c r="V55" s="52">
        <v>10121</v>
      </c>
      <c r="W55" s="52">
        <v>9995</v>
      </c>
      <c r="X55" s="52">
        <v>10827</v>
      </c>
      <c r="Y55" s="52">
        <v>14564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34810</v>
      </c>
      <c r="C59" s="52">
        <v>30267</v>
      </c>
      <c r="D59" s="52">
        <v>19392</v>
      </c>
      <c r="E59" s="52">
        <v>15189</v>
      </c>
      <c r="F59" s="52">
        <v>15595</v>
      </c>
      <c r="G59" s="52">
        <v>16003</v>
      </c>
      <c r="H59" s="52">
        <v>15974</v>
      </c>
      <c r="I59" s="52">
        <v>14187</v>
      </c>
      <c r="J59" s="52">
        <v>13591</v>
      </c>
      <c r="K59" s="52">
        <v>13548</v>
      </c>
      <c r="L59" s="52">
        <v>12502</v>
      </c>
      <c r="M59" s="52">
        <v>9144</v>
      </c>
      <c r="N59" s="52">
        <v>5468</v>
      </c>
      <c r="O59" s="52">
        <v>4245</v>
      </c>
      <c r="P59" s="52">
        <v>4139</v>
      </c>
      <c r="Q59" s="52">
        <v>4131</v>
      </c>
      <c r="R59" s="52">
        <v>4199</v>
      </c>
      <c r="S59" s="52">
        <v>4207</v>
      </c>
      <c r="T59" s="52">
        <v>4795</v>
      </c>
      <c r="U59" s="52">
        <v>5479</v>
      </c>
      <c r="V59" s="52">
        <v>5759</v>
      </c>
      <c r="W59" s="52">
        <v>4673</v>
      </c>
      <c r="X59" s="52">
        <v>3597</v>
      </c>
      <c r="Y59" s="52">
        <v>2946</v>
      </c>
      <c r="DA59" s="63" t="s">
        <v>1083</v>
      </c>
    </row>
    <row r="60" spans="1:105" ht="12" customHeight="1" x14ac:dyDescent="0.25">
      <c r="A60" s="109" t="s">
        <v>120</v>
      </c>
      <c r="B60" s="36">
        <v>53456</v>
      </c>
      <c r="C60" s="36">
        <v>58897</v>
      </c>
      <c r="D60" s="36">
        <v>68907</v>
      </c>
      <c r="E60" s="36">
        <v>72296</v>
      </c>
      <c r="F60" s="36">
        <v>71890</v>
      </c>
      <c r="G60" s="36">
        <v>72203</v>
      </c>
      <c r="H60" s="36">
        <v>77532</v>
      </c>
      <c r="I60" s="36">
        <v>79618</v>
      </c>
      <c r="J60" s="36">
        <v>79759</v>
      </c>
      <c r="K60" s="36">
        <v>76622</v>
      </c>
      <c r="L60" s="36">
        <v>73684</v>
      </c>
      <c r="M60" s="36">
        <v>76421</v>
      </c>
      <c r="N60" s="36">
        <v>82453</v>
      </c>
      <c r="O60" s="36">
        <v>83957</v>
      </c>
      <c r="P60" s="36">
        <v>83847</v>
      </c>
      <c r="Q60" s="36">
        <v>83305</v>
      </c>
      <c r="R60" s="36">
        <v>82035</v>
      </c>
      <c r="S60" s="36">
        <v>78207</v>
      </c>
      <c r="T60" s="36">
        <v>75886</v>
      </c>
      <c r="U60" s="36">
        <v>73176</v>
      </c>
      <c r="V60" s="36">
        <v>75927</v>
      </c>
      <c r="W60" s="36">
        <v>80740</v>
      </c>
      <c r="X60" s="36">
        <v>86323</v>
      </c>
      <c r="Y60" s="36">
        <v>89963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68161</v>
      </c>
      <c r="C62" s="120">
        <v>70440</v>
      </c>
      <c r="D62" s="120">
        <v>74448</v>
      </c>
      <c r="E62" s="120">
        <v>77855</v>
      </c>
      <c r="F62" s="120">
        <v>80290</v>
      </c>
      <c r="G62" s="120">
        <v>82021</v>
      </c>
      <c r="H62" s="120">
        <v>83153</v>
      </c>
      <c r="I62" s="120">
        <v>85149</v>
      </c>
      <c r="J62" s="120">
        <v>88753</v>
      </c>
      <c r="K62" s="120">
        <v>94756</v>
      </c>
      <c r="L62" s="120">
        <v>98945</v>
      </c>
      <c r="M62" s="120">
        <v>101458</v>
      </c>
      <c r="N62" s="120">
        <v>107576</v>
      </c>
      <c r="O62" s="120">
        <v>109501</v>
      </c>
      <c r="P62" s="120">
        <v>117894</v>
      </c>
      <c r="Q62" s="120">
        <v>124143</v>
      </c>
      <c r="R62" s="120">
        <v>134893</v>
      </c>
      <c r="S62" s="120">
        <v>147473</v>
      </c>
      <c r="T62" s="120">
        <v>156683</v>
      </c>
      <c r="U62" s="120">
        <v>164672</v>
      </c>
      <c r="V62" s="120">
        <v>170532</v>
      </c>
      <c r="W62" s="120">
        <v>167345</v>
      </c>
      <c r="X62" s="120">
        <v>161896</v>
      </c>
      <c r="Y62" s="120">
        <v>159609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68161</v>
      </c>
      <c r="C64" s="52">
        <v>70440</v>
      </c>
      <c r="D64" s="52">
        <v>74448</v>
      </c>
      <c r="E64" s="52">
        <v>77855</v>
      </c>
      <c r="F64" s="52">
        <v>80290</v>
      </c>
      <c r="G64" s="52">
        <v>82021</v>
      </c>
      <c r="H64" s="52">
        <v>83153</v>
      </c>
      <c r="I64" s="52">
        <v>85149</v>
      </c>
      <c r="J64" s="52">
        <v>88753</v>
      </c>
      <c r="K64" s="52">
        <v>94756</v>
      </c>
      <c r="L64" s="52">
        <v>98945</v>
      </c>
      <c r="M64" s="52">
        <v>101458</v>
      </c>
      <c r="N64" s="52">
        <v>107576</v>
      </c>
      <c r="O64" s="52">
        <v>109501</v>
      </c>
      <c r="P64" s="52">
        <v>117894</v>
      </c>
      <c r="Q64" s="52">
        <v>124143</v>
      </c>
      <c r="R64" s="52">
        <v>134893</v>
      </c>
      <c r="S64" s="52">
        <v>147473</v>
      </c>
      <c r="T64" s="52">
        <v>156683</v>
      </c>
      <c r="U64" s="52">
        <v>164672</v>
      </c>
      <c r="V64" s="52">
        <v>170532</v>
      </c>
      <c r="W64" s="52">
        <v>167345</v>
      </c>
      <c r="X64" s="52">
        <v>161896</v>
      </c>
      <c r="Y64" s="52">
        <v>159609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6609</v>
      </c>
      <c r="C67" s="52">
        <v>6965</v>
      </c>
      <c r="D67" s="52">
        <v>7117</v>
      </c>
      <c r="E67" s="52">
        <v>8785</v>
      </c>
      <c r="F67" s="52">
        <v>9454</v>
      </c>
      <c r="G67" s="52">
        <v>10111</v>
      </c>
      <c r="H67" s="52">
        <v>11618</v>
      </c>
      <c r="I67" s="52">
        <v>12087</v>
      </c>
      <c r="J67" s="52">
        <v>12511</v>
      </c>
      <c r="K67" s="52">
        <v>13727</v>
      </c>
      <c r="L67" s="52">
        <v>17162</v>
      </c>
      <c r="M67" s="52">
        <v>21868</v>
      </c>
      <c r="N67" s="52">
        <v>23422</v>
      </c>
      <c r="O67" s="52">
        <v>25107</v>
      </c>
      <c r="P67" s="52">
        <v>27060</v>
      </c>
      <c r="Q67" s="52">
        <v>31041</v>
      </c>
      <c r="R67" s="52">
        <v>34434</v>
      </c>
      <c r="S67" s="52">
        <v>37609</v>
      </c>
      <c r="T67" s="52">
        <v>44360</v>
      </c>
      <c r="U67" s="52">
        <v>48472</v>
      </c>
      <c r="V67" s="52">
        <v>55535</v>
      </c>
      <c r="W67" s="52">
        <v>57436</v>
      </c>
      <c r="X67" s="52">
        <v>56457</v>
      </c>
      <c r="Y67" s="52">
        <v>56570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51917</v>
      </c>
      <c r="C69" s="52">
        <v>55234</v>
      </c>
      <c r="D69" s="52">
        <v>60814</v>
      </c>
      <c r="E69" s="52">
        <v>65681</v>
      </c>
      <c r="F69" s="52">
        <v>69436</v>
      </c>
      <c r="G69" s="52">
        <v>72555</v>
      </c>
      <c r="H69" s="52">
        <v>77622</v>
      </c>
      <c r="I69" s="52">
        <v>79168</v>
      </c>
      <c r="J69" s="52">
        <v>82540</v>
      </c>
      <c r="K69" s="52">
        <v>85519</v>
      </c>
      <c r="L69" s="52">
        <v>86579</v>
      </c>
      <c r="M69" s="52">
        <v>88809</v>
      </c>
      <c r="N69" s="52">
        <v>91816</v>
      </c>
      <c r="O69" s="52">
        <v>93077</v>
      </c>
      <c r="P69" s="52">
        <v>100997</v>
      </c>
      <c r="Q69" s="52">
        <v>102147</v>
      </c>
      <c r="R69" s="52">
        <v>109902</v>
      </c>
      <c r="S69" s="52">
        <v>119734</v>
      </c>
      <c r="T69" s="52">
        <v>126915</v>
      </c>
      <c r="U69" s="52">
        <v>131806</v>
      </c>
      <c r="V69" s="52">
        <v>133499</v>
      </c>
      <c r="W69" s="52">
        <v>128176</v>
      </c>
      <c r="X69" s="52">
        <v>122865</v>
      </c>
      <c r="Y69" s="52">
        <v>123941</v>
      </c>
      <c r="DA69" s="63" t="s">
        <v>1087</v>
      </c>
    </row>
    <row r="70" spans="1:105" ht="12" customHeight="1" x14ac:dyDescent="0.25">
      <c r="A70" s="97" t="s">
        <v>133</v>
      </c>
      <c r="B70" s="52">
        <v>2</v>
      </c>
      <c r="C70" s="52">
        <v>82</v>
      </c>
      <c r="D70" s="52">
        <v>322</v>
      </c>
      <c r="E70" s="52">
        <v>609</v>
      </c>
      <c r="F70" s="52">
        <v>907</v>
      </c>
      <c r="G70" s="52">
        <v>1420</v>
      </c>
      <c r="H70" s="52">
        <v>2091</v>
      </c>
      <c r="I70" s="52">
        <v>3236</v>
      </c>
      <c r="J70" s="52">
        <v>4741</v>
      </c>
      <c r="K70" s="52">
        <v>7034</v>
      </c>
      <c r="L70" s="52">
        <v>10636</v>
      </c>
      <c r="M70" s="52">
        <v>11775</v>
      </c>
      <c r="N70" s="52">
        <v>14596</v>
      </c>
      <c r="O70" s="52">
        <v>14308</v>
      </c>
      <c r="P70" s="52">
        <v>14031</v>
      </c>
      <c r="Q70" s="52">
        <v>18482</v>
      </c>
      <c r="R70" s="52">
        <v>21276</v>
      </c>
      <c r="S70" s="52">
        <v>23721</v>
      </c>
      <c r="T70" s="52">
        <v>26444</v>
      </c>
      <c r="U70" s="52">
        <v>29728</v>
      </c>
      <c r="V70" s="52">
        <v>32741</v>
      </c>
      <c r="W70" s="52">
        <v>34365</v>
      </c>
      <c r="X70" s="52">
        <v>32676</v>
      </c>
      <c r="Y70" s="52">
        <v>30811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16238</v>
      </c>
      <c r="C73" s="52">
        <v>15042</v>
      </c>
      <c r="D73" s="52">
        <v>13093</v>
      </c>
      <c r="E73" s="52">
        <v>11221</v>
      </c>
      <c r="F73" s="52">
        <v>9485</v>
      </c>
      <c r="G73" s="52">
        <v>7478</v>
      </c>
      <c r="H73" s="52">
        <v>2941</v>
      </c>
      <c r="I73" s="52">
        <v>2335</v>
      </c>
      <c r="J73" s="52">
        <v>1266</v>
      </c>
      <c r="K73" s="52">
        <v>1217</v>
      </c>
      <c r="L73" s="52">
        <v>807</v>
      </c>
      <c r="M73" s="52">
        <v>82</v>
      </c>
      <c r="N73" s="52">
        <v>211</v>
      </c>
      <c r="O73" s="52">
        <v>662</v>
      </c>
      <c r="P73" s="52">
        <v>1223</v>
      </c>
      <c r="Q73" s="52">
        <v>1281</v>
      </c>
      <c r="R73" s="52">
        <v>1244</v>
      </c>
      <c r="S73" s="52">
        <v>1167</v>
      </c>
      <c r="T73" s="52">
        <v>856</v>
      </c>
      <c r="U73" s="52">
        <v>784</v>
      </c>
      <c r="V73" s="52">
        <v>581</v>
      </c>
      <c r="W73" s="52">
        <v>1030</v>
      </c>
      <c r="X73" s="52">
        <v>1061</v>
      </c>
      <c r="Y73" s="52">
        <v>1026</v>
      </c>
      <c r="DA73" s="63" t="s">
        <v>1089</v>
      </c>
    </row>
    <row r="74" spans="1:105" ht="12" customHeight="1" x14ac:dyDescent="0.25">
      <c r="A74" s="97" t="s">
        <v>121</v>
      </c>
      <c r="B74" s="52">
        <v>4</v>
      </c>
      <c r="C74" s="52">
        <v>82</v>
      </c>
      <c r="D74" s="52">
        <v>219</v>
      </c>
      <c r="E74" s="52">
        <v>344</v>
      </c>
      <c r="F74" s="52">
        <v>462</v>
      </c>
      <c r="G74" s="52">
        <v>568</v>
      </c>
      <c r="H74" s="52">
        <v>499</v>
      </c>
      <c r="I74" s="52">
        <v>410</v>
      </c>
      <c r="J74" s="52">
        <v>206</v>
      </c>
      <c r="K74" s="52">
        <v>986</v>
      </c>
      <c r="L74" s="52">
        <v>923</v>
      </c>
      <c r="M74" s="52">
        <v>792</v>
      </c>
      <c r="N74" s="52">
        <v>953</v>
      </c>
      <c r="O74" s="52">
        <v>1454</v>
      </c>
      <c r="P74" s="52">
        <v>1643</v>
      </c>
      <c r="Q74" s="52">
        <v>2233</v>
      </c>
      <c r="R74" s="52">
        <v>2471</v>
      </c>
      <c r="S74" s="52">
        <v>2851</v>
      </c>
      <c r="T74" s="52">
        <v>2468</v>
      </c>
      <c r="U74" s="52">
        <v>2354</v>
      </c>
      <c r="V74" s="52">
        <v>3711</v>
      </c>
      <c r="W74" s="52">
        <v>3774</v>
      </c>
      <c r="X74" s="52">
        <v>5294</v>
      </c>
      <c r="Y74" s="52">
        <v>3831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38426</v>
      </c>
      <c r="C78" s="52">
        <v>42618</v>
      </c>
      <c r="D78" s="52">
        <v>42384</v>
      </c>
      <c r="E78" s="52">
        <v>42468</v>
      </c>
      <c r="F78" s="52">
        <v>41765</v>
      </c>
      <c r="G78" s="52">
        <v>42541</v>
      </c>
      <c r="H78" s="52">
        <v>44816</v>
      </c>
      <c r="I78" s="52">
        <v>48956</v>
      </c>
      <c r="J78" s="52">
        <v>55046</v>
      </c>
      <c r="K78" s="52">
        <v>59942</v>
      </c>
      <c r="L78" s="52">
        <v>65079</v>
      </c>
      <c r="M78" s="52">
        <v>64330</v>
      </c>
      <c r="N78" s="52">
        <v>65031</v>
      </c>
      <c r="O78" s="52">
        <v>65027</v>
      </c>
      <c r="P78" s="52">
        <v>70331</v>
      </c>
      <c r="Q78" s="52">
        <v>86847</v>
      </c>
      <c r="R78" s="52">
        <v>99937</v>
      </c>
      <c r="S78" s="52">
        <v>112638</v>
      </c>
      <c r="T78" s="52">
        <v>117875</v>
      </c>
      <c r="U78" s="52">
        <v>127560</v>
      </c>
      <c r="V78" s="52">
        <v>147112</v>
      </c>
      <c r="W78" s="52">
        <v>154859</v>
      </c>
      <c r="X78" s="52">
        <v>155798</v>
      </c>
      <c r="Y78" s="52">
        <v>154671</v>
      </c>
      <c r="DA78" s="63" t="s">
        <v>1091</v>
      </c>
    </row>
    <row r="79" spans="1:105" ht="12" customHeight="1" x14ac:dyDescent="0.25">
      <c r="A79" s="109" t="s">
        <v>120</v>
      </c>
      <c r="B79" s="36">
        <v>29735</v>
      </c>
      <c r="C79" s="36">
        <v>27822</v>
      </c>
      <c r="D79" s="36">
        <v>32064</v>
      </c>
      <c r="E79" s="36">
        <v>35387</v>
      </c>
      <c r="F79" s="36">
        <v>38525</v>
      </c>
      <c r="G79" s="36">
        <v>39480</v>
      </c>
      <c r="H79" s="36">
        <v>38337</v>
      </c>
      <c r="I79" s="36">
        <v>36193</v>
      </c>
      <c r="J79" s="36">
        <v>33707</v>
      </c>
      <c r="K79" s="36">
        <v>34814</v>
      </c>
      <c r="L79" s="36">
        <v>33866</v>
      </c>
      <c r="M79" s="36">
        <v>37128</v>
      </c>
      <c r="N79" s="36">
        <v>42545</v>
      </c>
      <c r="O79" s="36">
        <v>44474</v>
      </c>
      <c r="P79" s="36">
        <v>47563</v>
      </c>
      <c r="Q79" s="36">
        <v>37296</v>
      </c>
      <c r="R79" s="36">
        <v>34956</v>
      </c>
      <c r="S79" s="36">
        <v>34835</v>
      </c>
      <c r="T79" s="36">
        <v>38808</v>
      </c>
      <c r="U79" s="36">
        <v>37112</v>
      </c>
      <c r="V79" s="36">
        <v>23420</v>
      </c>
      <c r="W79" s="36">
        <v>12486</v>
      </c>
      <c r="X79" s="36">
        <v>6098</v>
      </c>
      <c r="Y79" s="36">
        <v>4938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6162</v>
      </c>
      <c r="C81" s="120">
        <v>6196</v>
      </c>
      <c r="D81" s="120">
        <v>6208</v>
      </c>
      <c r="E81" s="120">
        <v>6244</v>
      </c>
      <c r="F81" s="120">
        <v>6350</v>
      </c>
      <c r="G81" s="120">
        <v>6455</v>
      </c>
      <c r="H81" s="120">
        <v>6702</v>
      </c>
      <c r="I81" s="120">
        <v>6936</v>
      </c>
      <c r="J81" s="120">
        <v>7519</v>
      </c>
      <c r="K81" s="120">
        <v>8063</v>
      </c>
      <c r="L81" s="120">
        <v>8648</v>
      </c>
      <c r="M81" s="120">
        <v>9097</v>
      </c>
      <c r="N81" s="120">
        <v>10529</v>
      </c>
      <c r="O81" s="120">
        <v>11974</v>
      </c>
      <c r="P81" s="120">
        <v>13708</v>
      </c>
      <c r="Q81" s="120">
        <v>14320</v>
      </c>
      <c r="R81" s="120">
        <v>15046</v>
      </c>
      <c r="S81" s="120">
        <v>14541</v>
      </c>
      <c r="T81" s="120">
        <v>14191</v>
      </c>
      <c r="U81" s="120">
        <v>12466</v>
      </c>
      <c r="V81" s="120">
        <v>12100</v>
      </c>
      <c r="W81" s="120">
        <v>13538</v>
      </c>
      <c r="X81" s="120">
        <v>17149</v>
      </c>
      <c r="Y81" s="120">
        <v>20745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6162</v>
      </c>
      <c r="C83" s="52">
        <v>6196</v>
      </c>
      <c r="D83" s="52">
        <v>6208</v>
      </c>
      <c r="E83" s="52">
        <v>6244</v>
      </c>
      <c r="F83" s="52">
        <v>6350</v>
      </c>
      <c r="G83" s="52">
        <v>6455</v>
      </c>
      <c r="H83" s="52">
        <v>6702</v>
      </c>
      <c r="I83" s="52">
        <v>6936</v>
      </c>
      <c r="J83" s="52">
        <v>7519</v>
      </c>
      <c r="K83" s="52">
        <v>8063</v>
      </c>
      <c r="L83" s="52">
        <v>8648</v>
      </c>
      <c r="M83" s="52">
        <v>9097</v>
      </c>
      <c r="N83" s="52">
        <v>10529</v>
      </c>
      <c r="O83" s="52">
        <v>11974</v>
      </c>
      <c r="P83" s="52">
        <v>13708</v>
      </c>
      <c r="Q83" s="52">
        <v>14320</v>
      </c>
      <c r="R83" s="52">
        <v>15046</v>
      </c>
      <c r="S83" s="52">
        <v>14541</v>
      </c>
      <c r="T83" s="52">
        <v>14191</v>
      </c>
      <c r="U83" s="52">
        <v>12466</v>
      </c>
      <c r="V83" s="52">
        <v>12100</v>
      </c>
      <c r="W83" s="52">
        <v>13538</v>
      </c>
      <c r="X83" s="52">
        <v>17149</v>
      </c>
      <c r="Y83" s="52">
        <v>20745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598</v>
      </c>
      <c r="C86" s="52">
        <v>624</v>
      </c>
      <c r="D86" s="52">
        <v>630</v>
      </c>
      <c r="E86" s="52">
        <v>696</v>
      </c>
      <c r="F86" s="52">
        <v>696</v>
      </c>
      <c r="G86" s="52">
        <v>719</v>
      </c>
      <c r="H86" s="52">
        <v>855</v>
      </c>
      <c r="I86" s="52">
        <v>922</v>
      </c>
      <c r="J86" s="52">
        <v>1003</v>
      </c>
      <c r="K86" s="52">
        <v>1178</v>
      </c>
      <c r="L86" s="52">
        <v>1576</v>
      </c>
      <c r="M86" s="52">
        <v>2108</v>
      </c>
      <c r="N86" s="52">
        <v>2405</v>
      </c>
      <c r="O86" s="52">
        <v>2873</v>
      </c>
      <c r="P86" s="52">
        <v>3411</v>
      </c>
      <c r="Q86" s="52">
        <v>4031</v>
      </c>
      <c r="R86" s="52">
        <v>4410</v>
      </c>
      <c r="S86" s="52">
        <v>4409</v>
      </c>
      <c r="T86" s="52">
        <v>4105</v>
      </c>
      <c r="U86" s="52">
        <v>3567</v>
      </c>
      <c r="V86" s="52">
        <v>3056</v>
      </c>
      <c r="W86" s="52">
        <v>2619</v>
      </c>
      <c r="X86" s="52">
        <v>3809</v>
      </c>
      <c r="Y86" s="52">
        <v>6494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1775</v>
      </c>
      <c r="C88" s="52">
        <v>1842</v>
      </c>
      <c r="D88" s="52">
        <v>1927</v>
      </c>
      <c r="E88" s="52">
        <v>2018</v>
      </c>
      <c r="F88" s="52">
        <v>2133</v>
      </c>
      <c r="G88" s="52">
        <v>2254</v>
      </c>
      <c r="H88" s="52">
        <v>2435</v>
      </c>
      <c r="I88" s="52">
        <v>2647</v>
      </c>
      <c r="J88" s="52">
        <v>3003</v>
      </c>
      <c r="K88" s="52">
        <v>3418</v>
      </c>
      <c r="L88" s="52">
        <v>3628</v>
      </c>
      <c r="M88" s="52">
        <v>3493</v>
      </c>
      <c r="N88" s="52">
        <v>3361</v>
      </c>
      <c r="O88" s="52">
        <v>3442</v>
      </c>
      <c r="P88" s="52">
        <v>4899</v>
      </c>
      <c r="Q88" s="52">
        <v>6046</v>
      </c>
      <c r="R88" s="52">
        <v>6743</v>
      </c>
      <c r="S88" s="52">
        <v>7462</v>
      </c>
      <c r="T88" s="52">
        <v>8240</v>
      </c>
      <c r="U88" s="52">
        <v>8274</v>
      </c>
      <c r="V88" s="52">
        <v>9055</v>
      </c>
      <c r="W88" s="52">
        <v>9562</v>
      </c>
      <c r="X88" s="52">
        <v>10183</v>
      </c>
      <c r="Y88" s="52">
        <v>11056</v>
      </c>
      <c r="DA88" s="63" t="s">
        <v>1095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1</v>
      </c>
      <c r="E89" s="52">
        <v>1</v>
      </c>
      <c r="F89" s="52">
        <v>1</v>
      </c>
      <c r="G89" s="52">
        <v>2</v>
      </c>
      <c r="H89" s="52">
        <v>3</v>
      </c>
      <c r="I89" s="52">
        <v>4</v>
      </c>
      <c r="J89" s="52">
        <v>7</v>
      </c>
      <c r="K89" s="52">
        <v>13</v>
      </c>
      <c r="L89" s="52">
        <v>17</v>
      </c>
      <c r="M89" s="52">
        <v>19</v>
      </c>
      <c r="N89" s="52">
        <v>21</v>
      </c>
      <c r="O89" s="52">
        <v>18</v>
      </c>
      <c r="P89" s="52">
        <v>24</v>
      </c>
      <c r="Q89" s="52">
        <v>60</v>
      </c>
      <c r="R89" s="52">
        <v>60</v>
      </c>
      <c r="S89" s="52">
        <v>65</v>
      </c>
      <c r="T89" s="52">
        <v>89</v>
      </c>
      <c r="U89" s="52">
        <v>86</v>
      </c>
      <c r="V89" s="52">
        <v>100</v>
      </c>
      <c r="W89" s="52">
        <v>107</v>
      </c>
      <c r="X89" s="52">
        <v>105</v>
      </c>
      <c r="Y89" s="52">
        <v>127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510</v>
      </c>
      <c r="C92" s="52">
        <v>419</v>
      </c>
      <c r="D92" s="52">
        <v>327</v>
      </c>
      <c r="E92" s="52">
        <v>315</v>
      </c>
      <c r="F92" s="52">
        <v>309</v>
      </c>
      <c r="G92" s="52">
        <v>305</v>
      </c>
      <c r="H92" s="52">
        <v>331</v>
      </c>
      <c r="I92" s="52">
        <v>304</v>
      </c>
      <c r="J92" s="52">
        <v>291</v>
      </c>
      <c r="K92" s="52">
        <v>274</v>
      </c>
      <c r="L92" s="52">
        <v>239</v>
      </c>
      <c r="M92" s="52">
        <v>101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1097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3876</v>
      </c>
      <c r="C96" s="52">
        <v>3897</v>
      </c>
      <c r="D96" s="52">
        <v>3797</v>
      </c>
      <c r="E96" s="52">
        <v>3664</v>
      </c>
      <c r="F96" s="52">
        <v>3586</v>
      </c>
      <c r="G96" s="52">
        <v>3476</v>
      </c>
      <c r="H96" s="52">
        <v>3427</v>
      </c>
      <c r="I96" s="52">
        <v>2950</v>
      </c>
      <c r="J96" s="52">
        <v>2523</v>
      </c>
      <c r="K96" s="52">
        <v>1954</v>
      </c>
      <c r="L96" s="52">
        <v>2112</v>
      </c>
      <c r="M96" s="52">
        <v>2421</v>
      </c>
      <c r="N96" s="52">
        <v>2910</v>
      </c>
      <c r="O96" s="52">
        <v>3531</v>
      </c>
      <c r="P96" s="52">
        <v>3939</v>
      </c>
      <c r="Q96" s="52">
        <v>3759</v>
      </c>
      <c r="R96" s="52">
        <v>3421</v>
      </c>
      <c r="S96" s="52">
        <v>2906</v>
      </c>
      <c r="T96" s="52">
        <v>2215</v>
      </c>
      <c r="U96" s="52">
        <v>1420</v>
      </c>
      <c r="V96" s="52">
        <v>796</v>
      </c>
      <c r="W96" s="52">
        <v>1487</v>
      </c>
      <c r="X96" s="52">
        <v>1628</v>
      </c>
      <c r="Y96" s="52">
        <v>1850</v>
      </c>
      <c r="DA96" s="63" t="s">
        <v>1099</v>
      </c>
    </row>
    <row r="97" spans="1:105" ht="12" customHeight="1" x14ac:dyDescent="0.25">
      <c r="A97" s="97" t="s">
        <v>121</v>
      </c>
      <c r="B97" s="52">
        <v>1</v>
      </c>
      <c r="C97" s="52">
        <v>38</v>
      </c>
      <c r="D97" s="52">
        <v>156</v>
      </c>
      <c r="E97" s="52">
        <v>246</v>
      </c>
      <c r="F97" s="52">
        <v>321</v>
      </c>
      <c r="G97" s="52">
        <v>418</v>
      </c>
      <c r="H97" s="52">
        <v>506</v>
      </c>
      <c r="I97" s="52">
        <v>1031</v>
      </c>
      <c r="J97" s="52">
        <v>1695</v>
      </c>
      <c r="K97" s="52">
        <v>2404</v>
      </c>
      <c r="L97" s="52">
        <v>2652</v>
      </c>
      <c r="M97" s="52">
        <v>3063</v>
      </c>
      <c r="N97" s="52">
        <v>4237</v>
      </c>
      <c r="O97" s="52">
        <v>4983</v>
      </c>
      <c r="P97" s="52">
        <v>4846</v>
      </c>
      <c r="Q97" s="52">
        <v>4455</v>
      </c>
      <c r="R97" s="52">
        <v>4822</v>
      </c>
      <c r="S97" s="52">
        <v>4108</v>
      </c>
      <c r="T97" s="52">
        <v>3647</v>
      </c>
      <c r="U97" s="52">
        <v>2686</v>
      </c>
      <c r="V97" s="52">
        <v>2149</v>
      </c>
      <c r="W97" s="52">
        <v>2382</v>
      </c>
      <c r="X97" s="52">
        <v>5233</v>
      </c>
      <c r="Y97" s="52">
        <v>7712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1101</v>
      </c>
    </row>
    <row r="102" spans="1:105" ht="12" customHeight="1" x14ac:dyDescent="0.25">
      <c r="A102" s="97" t="s">
        <v>50</v>
      </c>
      <c r="B102" s="52">
        <v>2430</v>
      </c>
      <c r="C102" s="52">
        <v>2111</v>
      </c>
      <c r="D102" s="52">
        <v>1353</v>
      </c>
      <c r="E102" s="52">
        <v>1059</v>
      </c>
      <c r="F102" s="52">
        <v>1107</v>
      </c>
      <c r="G102" s="52">
        <v>1156</v>
      </c>
      <c r="H102" s="52">
        <v>1126</v>
      </c>
      <c r="I102" s="52">
        <v>1011</v>
      </c>
      <c r="J102" s="52">
        <v>989</v>
      </c>
      <c r="K102" s="52">
        <v>1054</v>
      </c>
      <c r="L102" s="52">
        <v>1004</v>
      </c>
      <c r="M102" s="52">
        <v>764</v>
      </c>
      <c r="N102" s="52">
        <v>525</v>
      </c>
      <c r="O102" s="52">
        <v>534</v>
      </c>
      <c r="P102" s="52">
        <v>731</v>
      </c>
      <c r="Q102" s="52">
        <v>746</v>
      </c>
      <c r="R102" s="52">
        <v>800</v>
      </c>
      <c r="S102" s="52">
        <v>801</v>
      </c>
      <c r="T102" s="52">
        <v>868</v>
      </c>
      <c r="U102" s="52">
        <v>824</v>
      </c>
      <c r="V102" s="52">
        <v>802</v>
      </c>
      <c r="W102" s="52">
        <v>629</v>
      </c>
      <c r="X102" s="52">
        <v>438</v>
      </c>
      <c r="Y102" s="52">
        <v>348</v>
      </c>
      <c r="DA102" s="63" t="s">
        <v>1102</v>
      </c>
    </row>
    <row r="103" spans="1:105" ht="12" customHeight="1" x14ac:dyDescent="0.25">
      <c r="A103" s="109" t="s">
        <v>120</v>
      </c>
      <c r="B103" s="36">
        <v>3732</v>
      </c>
      <c r="C103" s="36">
        <v>4085</v>
      </c>
      <c r="D103" s="36">
        <v>4855</v>
      </c>
      <c r="E103" s="36">
        <v>5185</v>
      </c>
      <c r="F103" s="36">
        <v>5243</v>
      </c>
      <c r="G103" s="36">
        <v>5299</v>
      </c>
      <c r="H103" s="36">
        <v>5576</v>
      </c>
      <c r="I103" s="36">
        <v>5925</v>
      </c>
      <c r="J103" s="36">
        <v>6530</v>
      </c>
      <c r="K103" s="36">
        <v>7009</v>
      </c>
      <c r="L103" s="36">
        <v>7644</v>
      </c>
      <c r="M103" s="36">
        <v>8333</v>
      </c>
      <c r="N103" s="36">
        <v>10004</v>
      </c>
      <c r="O103" s="36">
        <v>11440</v>
      </c>
      <c r="P103" s="36">
        <v>12977</v>
      </c>
      <c r="Q103" s="36">
        <v>13574</v>
      </c>
      <c r="R103" s="36">
        <v>14246</v>
      </c>
      <c r="S103" s="36">
        <v>13740</v>
      </c>
      <c r="T103" s="36">
        <v>13323</v>
      </c>
      <c r="U103" s="36">
        <v>11642</v>
      </c>
      <c r="V103" s="36">
        <v>11298</v>
      </c>
      <c r="W103" s="36">
        <v>12909</v>
      </c>
      <c r="X103" s="36">
        <v>16711</v>
      </c>
      <c r="Y103" s="36">
        <v>20397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X105" s="120">
        <v>0</v>
      </c>
      <c r="Y105" s="120">
        <v>0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1108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1110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0</v>
      </c>
      <c r="C124" s="120">
        <v>0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L124" s="120">
        <v>0</v>
      </c>
      <c r="M124" s="120">
        <v>0</v>
      </c>
      <c r="N124" s="120">
        <v>0</v>
      </c>
      <c r="O124" s="120">
        <v>0</v>
      </c>
      <c r="P124" s="120">
        <v>0</v>
      </c>
      <c r="Q124" s="120">
        <v>0</v>
      </c>
      <c r="R124" s="120">
        <v>0</v>
      </c>
      <c r="S124" s="120">
        <v>0</v>
      </c>
      <c r="T124" s="120">
        <v>0</v>
      </c>
      <c r="U124" s="120">
        <v>0</v>
      </c>
      <c r="V124" s="120">
        <v>0</v>
      </c>
      <c r="W124" s="120">
        <v>0</v>
      </c>
      <c r="X124" s="120">
        <v>0</v>
      </c>
      <c r="Y124" s="120">
        <v>0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1114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1116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1118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27</v>
      </c>
      <c r="C143" s="120">
        <v>31</v>
      </c>
      <c r="D143" s="120">
        <v>43</v>
      </c>
      <c r="E143" s="120">
        <v>57</v>
      </c>
      <c r="F143" s="120">
        <v>70</v>
      </c>
      <c r="G143" s="120">
        <v>87</v>
      </c>
      <c r="H143" s="120">
        <v>116</v>
      </c>
      <c r="I143" s="120">
        <v>165</v>
      </c>
      <c r="J143" s="120">
        <v>245</v>
      </c>
      <c r="K143" s="120">
        <v>350</v>
      </c>
      <c r="L143" s="120">
        <v>488</v>
      </c>
      <c r="M143" s="120">
        <v>665</v>
      </c>
      <c r="N143" s="120">
        <v>911</v>
      </c>
      <c r="O143" s="120">
        <v>1222</v>
      </c>
      <c r="P143" s="120">
        <v>1669</v>
      </c>
      <c r="Q143" s="120">
        <v>2166</v>
      </c>
      <c r="R143" s="120">
        <v>2823</v>
      </c>
      <c r="S143" s="120">
        <v>3691</v>
      </c>
      <c r="T143" s="120">
        <v>4743</v>
      </c>
      <c r="U143" s="120">
        <v>5806</v>
      </c>
      <c r="V143" s="120">
        <v>6619</v>
      </c>
      <c r="W143" s="120">
        <v>7524</v>
      </c>
      <c r="X143" s="120">
        <v>8499</v>
      </c>
      <c r="Y143" s="120">
        <v>9066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27</v>
      </c>
      <c r="C145" s="52">
        <v>31</v>
      </c>
      <c r="D145" s="52">
        <v>43</v>
      </c>
      <c r="E145" s="52">
        <v>57</v>
      </c>
      <c r="F145" s="52">
        <v>70</v>
      </c>
      <c r="G145" s="52">
        <v>87</v>
      </c>
      <c r="H145" s="52">
        <v>116</v>
      </c>
      <c r="I145" s="52">
        <v>165</v>
      </c>
      <c r="J145" s="52">
        <v>245</v>
      </c>
      <c r="K145" s="52">
        <v>350</v>
      </c>
      <c r="L145" s="52">
        <v>488</v>
      </c>
      <c r="M145" s="52">
        <v>665</v>
      </c>
      <c r="N145" s="52">
        <v>911</v>
      </c>
      <c r="O145" s="52">
        <v>1222</v>
      </c>
      <c r="P145" s="52">
        <v>1669</v>
      </c>
      <c r="Q145" s="52">
        <v>2166</v>
      </c>
      <c r="R145" s="52">
        <v>2823</v>
      </c>
      <c r="S145" s="52">
        <v>3691</v>
      </c>
      <c r="T145" s="52">
        <v>4743</v>
      </c>
      <c r="U145" s="52">
        <v>5806</v>
      </c>
      <c r="V145" s="52">
        <v>6619</v>
      </c>
      <c r="W145" s="52">
        <v>7524</v>
      </c>
      <c r="X145" s="52">
        <v>8499</v>
      </c>
      <c r="Y145" s="52">
        <v>9066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26</v>
      </c>
      <c r="C147" s="52">
        <v>25</v>
      </c>
      <c r="D147" s="52">
        <v>25</v>
      </c>
      <c r="E147" s="52">
        <v>28</v>
      </c>
      <c r="F147" s="52">
        <v>30</v>
      </c>
      <c r="G147" s="52">
        <v>29</v>
      </c>
      <c r="H147" s="52">
        <v>45</v>
      </c>
      <c r="I147" s="52">
        <v>65</v>
      </c>
      <c r="J147" s="52">
        <v>93</v>
      </c>
      <c r="K147" s="52">
        <v>138</v>
      </c>
      <c r="L147" s="52">
        <v>183</v>
      </c>
      <c r="M147" s="52">
        <v>245</v>
      </c>
      <c r="N147" s="52">
        <v>433</v>
      </c>
      <c r="O147" s="52">
        <v>584</v>
      </c>
      <c r="P147" s="52">
        <v>869</v>
      </c>
      <c r="Q147" s="52">
        <v>1302</v>
      </c>
      <c r="R147" s="52">
        <v>1659</v>
      </c>
      <c r="S147" s="52">
        <v>2125</v>
      </c>
      <c r="T147" s="52">
        <v>2658</v>
      </c>
      <c r="U147" s="52">
        <v>3192</v>
      </c>
      <c r="V147" s="52">
        <v>4114</v>
      </c>
      <c r="W147" s="52">
        <v>4417</v>
      </c>
      <c r="X147" s="52">
        <v>5925</v>
      </c>
      <c r="Y147" s="52">
        <v>7278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3</v>
      </c>
      <c r="C149" s="52">
        <v>3</v>
      </c>
      <c r="D149" s="52">
        <v>3</v>
      </c>
      <c r="E149" s="52">
        <v>3</v>
      </c>
      <c r="F149" s="52">
        <v>3</v>
      </c>
      <c r="G149" s="52">
        <v>5</v>
      </c>
      <c r="H149" s="52">
        <v>8</v>
      </c>
      <c r="I149" s="52">
        <v>10</v>
      </c>
      <c r="J149" s="52">
        <v>12</v>
      </c>
      <c r="K149" s="52">
        <v>14</v>
      </c>
      <c r="L149" s="52">
        <v>16</v>
      </c>
      <c r="M149" s="52">
        <v>15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1122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24</v>
      </c>
      <c r="C153" s="52">
        <v>28</v>
      </c>
      <c r="D153" s="52">
        <v>37</v>
      </c>
      <c r="E153" s="52">
        <v>48</v>
      </c>
      <c r="F153" s="52">
        <v>59</v>
      </c>
      <c r="G153" s="52">
        <v>71</v>
      </c>
      <c r="H153" s="52">
        <v>93</v>
      </c>
      <c r="I153" s="52">
        <v>86</v>
      </c>
      <c r="J153" s="52">
        <v>76</v>
      </c>
      <c r="K153" s="52">
        <v>62</v>
      </c>
      <c r="L153" s="52">
        <v>148</v>
      </c>
      <c r="M153" s="52">
        <v>254</v>
      </c>
      <c r="N153" s="52">
        <v>357</v>
      </c>
      <c r="O153" s="52">
        <v>510</v>
      </c>
      <c r="P153" s="52">
        <v>834</v>
      </c>
      <c r="Q153" s="52">
        <v>859</v>
      </c>
      <c r="R153" s="52">
        <v>815</v>
      </c>
      <c r="S153" s="52">
        <v>729</v>
      </c>
      <c r="T153" s="52">
        <v>847</v>
      </c>
      <c r="U153" s="52">
        <v>1716</v>
      </c>
      <c r="V153" s="52">
        <v>1575</v>
      </c>
      <c r="W153" s="52">
        <v>2300</v>
      </c>
      <c r="X153" s="52">
        <v>2279</v>
      </c>
      <c r="Y153" s="52">
        <v>2265</v>
      </c>
      <c r="DA153" s="63" t="s">
        <v>1124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3</v>
      </c>
      <c r="E154" s="52">
        <v>6</v>
      </c>
      <c r="F154" s="52">
        <v>8</v>
      </c>
      <c r="G154" s="52">
        <v>11</v>
      </c>
      <c r="H154" s="52">
        <v>15</v>
      </c>
      <c r="I154" s="52">
        <v>69</v>
      </c>
      <c r="J154" s="52">
        <v>157</v>
      </c>
      <c r="K154" s="52">
        <v>274</v>
      </c>
      <c r="L154" s="52">
        <v>324</v>
      </c>
      <c r="M154" s="52">
        <v>396</v>
      </c>
      <c r="N154" s="52">
        <v>554</v>
      </c>
      <c r="O154" s="52">
        <v>712</v>
      </c>
      <c r="P154" s="52">
        <v>835</v>
      </c>
      <c r="Q154" s="52">
        <v>1307</v>
      </c>
      <c r="R154" s="52">
        <v>2008</v>
      </c>
      <c r="S154" s="52">
        <v>2962</v>
      </c>
      <c r="T154" s="52">
        <v>3896</v>
      </c>
      <c r="U154" s="52">
        <v>4090</v>
      </c>
      <c r="V154" s="52">
        <v>5044</v>
      </c>
      <c r="W154" s="52">
        <v>5224</v>
      </c>
      <c r="X154" s="52">
        <v>6220</v>
      </c>
      <c r="Y154" s="52">
        <v>6801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11</v>
      </c>
      <c r="C158" s="52">
        <v>9</v>
      </c>
      <c r="D158" s="52">
        <v>6</v>
      </c>
      <c r="E158" s="52">
        <v>5</v>
      </c>
      <c r="F158" s="52">
        <v>7</v>
      </c>
      <c r="G158" s="52">
        <v>13</v>
      </c>
      <c r="H158" s="52">
        <v>20</v>
      </c>
      <c r="I158" s="52">
        <v>22</v>
      </c>
      <c r="J158" s="52">
        <v>24</v>
      </c>
      <c r="K158" s="52">
        <v>33</v>
      </c>
      <c r="L158" s="52">
        <v>35</v>
      </c>
      <c r="M158" s="52">
        <v>33</v>
      </c>
      <c r="N158" s="52">
        <v>32</v>
      </c>
      <c r="O158" s="52">
        <v>46</v>
      </c>
      <c r="P158" s="52">
        <v>92</v>
      </c>
      <c r="Q158" s="52">
        <v>104</v>
      </c>
      <c r="R158" s="52">
        <v>137</v>
      </c>
      <c r="S158" s="52">
        <v>202</v>
      </c>
      <c r="T158" s="52">
        <v>306</v>
      </c>
      <c r="U158" s="52">
        <v>422</v>
      </c>
      <c r="V158" s="52">
        <v>468</v>
      </c>
      <c r="W158" s="52">
        <v>421</v>
      </c>
      <c r="X158" s="52">
        <v>368</v>
      </c>
      <c r="Y158" s="52">
        <v>310</v>
      </c>
      <c r="DA158" s="63" t="s">
        <v>1126</v>
      </c>
    </row>
    <row r="159" spans="1:105" ht="12" customHeight="1" x14ac:dyDescent="0.25">
      <c r="A159" s="109" t="s">
        <v>120</v>
      </c>
      <c r="B159" s="36">
        <v>16</v>
      </c>
      <c r="C159" s="36">
        <v>22</v>
      </c>
      <c r="D159" s="36">
        <v>37</v>
      </c>
      <c r="E159" s="36">
        <v>52</v>
      </c>
      <c r="F159" s="36">
        <v>63</v>
      </c>
      <c r="G159" s="36">
        <v>74</v>
      </c>
      <c r="H159" s="36">
        <v>96</v>
      </c>
      <c r="I159" s="36">
        <v>143</v>
      </c>
      <c r="J159" s="36">
        <v>221</v>
      </c>
      <c r="K159" s="36">
        <v>317</v>
      </c>
      <c r="L159" s="36">
        <v>453</v>
      </c>
      <c r="M159" s="36">
        <v>632</v>
      </c>
      <c r="N159" s="36">
        <v>879</v>
      </c>
      <c r="O159" s="36">
        <v>1176</v>
      </c>
      <c r="P159" s="36">
        <v>1577</v>
      </c>
      <c r="Q159" s="36">
        <v>2062</v>
      </c>
      <c r="R159" s="36">
        <v>2686</v>
      </c>
      <c r="S159" s="36">
        <v>3489</v>
      </c>
      <c r="T159" s="36">
        <v>4437</v>
      </c>
      <c r="U159" s="36">
        <v>5384</v>
      </c>
      <c r="V159" s="36">
        <v>6151</v>
      </c>
      <c r="W159" s="36">
        <v>7103</v>
      </c>
      <c r="X159" s="36">
        <v>8131</v>
      </c>
      <c r="Y159" s="36">
        <v>8756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7282</v>
      </c>
      <c r="C161" s="120">
        <v>7140</v>
      </c>
      <c r="D161" s="120">
        <v>6947</v>
      </c>
      <c r="E161" s="120">
        <v>6893</v>
      </c>
      <c r="F161" s="120">
        <v>6935</v>
      </c>
      <c r="G161" s="120">
        <v>7037</v>
      </c>
      <c r="H161" s="120">
        <v>6410</v>
      </c>
      <c r="I161" s="120">
        <v>6340</v>
      </c>
      <c r="J161" s="120">
        <v>6082</v>
      </c>
      <c r="K161" s="120">
        <v>6489</v>
      </c>
      <c r="L161" s="120">
        <v>6663</v>
      </c>
      <c r="M161" s="120">
        <v>8083</v>
      </c>
      <c r="N161" s="120">
        <v>8261</v>
      </c>
      <c r="O161" s="120">
        <v>8390</v>
      </c>
      <c r="P161" s="120">
        <v>8579</v>
      </c>
      <c r="Q161" s="120">
        <v>8542</v>
      </c>
      <c r="R161" s="120">
        <v>7995</v>
      </c>
      <c r="S161" s="120">
        <v>7270</v>
      </c>
      <c r="T161" s="120">
        <v>7242</v>
      </c>
      <c r="U161" s="120">
        <v>7523</v>
      </c>
      <c r="V161" s="120">
        <v>8042</v>
      </c>
      <c r="W161" s="120">
        <v>8752</v>
      </c>
      <c r="X161" s="120">
        <v>9664</v>
      </c>
      <c r="Y161" s="120">
        <v>9977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7282</v>
      </c>
      <c r="C163" s="52">
        <v>7140</v>
      </c>
      <c r="D163" s="52">
        <v>6947</v>
      </c>
      <c r="E163" s="52">
        <v>6893</v>
      </c>
      <c r="F163" s="52">
        <v>6935</v>
      </c>
      <c r="G163" s="52">
        <v>7037</v>
      </c>
      <c r="H163" s="52">
        <v>6410</v>
      </c>
      <c r="I163" s="52">
        <v>6340</v>
      </c>
      <c r="J163" s="52">
        <v>6082</v>
      </c>
      <c r="K163" s="52">
        <v>6489</v>
      </c>
      <c r="L163" s="52">
        <v>6663</v>
      </c>
      <c r="M163" s="52">
        <v>8083</v>
      </c>
      <c r="N163" s="52">
        <v>8261</v>
      </c>
      <c r="O163" s="52">
        <v>8390</v>
      </c>
      <c r="P163" s="52">
        <v>8579</v>
      </c>
      <c r="Q163" s="52">
        <v>8542</v>
      </c>
      <c r="R163" s="52">
        <v>7995</v>
      </c>
      <c r="S163" s="52">
        <v>7270</v>
      </c>
      <c r="T163" s="52">
        <v>7242</v>
      </c>
      <c r="U163" s="52">
        <v>7523</v>
      </c>
      <c r="V163" s="52">
        <v>8042</v>
      </c>
      <c r="W163" s="52">
        <v>8752</v>
      </c>
      <c r="X163" s="52">
        <v>9664</v>
      </c>
      <c r="Y163" s="52">
        <v>9977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3531</v>
      </c>
      <c r="C165" s="52">
        <v>3419</v>
      </c>
      <c r="D165" s="52">
        <v>3224</v>
      </c>
      <c r="E165" s="52">
        <v>3005</v>
      </c>
      <c r="F165" s="52">
        <v>2629</v>
      </c>
      <c r="G165" s="52">
        <v>2164</v>
      </c>
      <c r="H165" s="52">
        <v>1917</v>
      </c>
      <c r="I165" s="52">
        <v>1656</v>
      </c>
      <c r="J165" s="52">
        <v>1594</v>
      </c>
      <c r="K165" s="52">
        <v>1678</v>
      </c>
      <c r="L165" s="52">
        <v>1887</v>
      </c>
      <c r="M165" s="52">
        <v>2303</v>
      </c>
      <c r="N165" s="52">
        <v>3277</v>
      </c>
      <c r="O165" s="52">
        <v>3085</v>
      </c>
      <c r="P165" s="52">
        <v>3060</v>
      </c>
      <c r="Q165" s="52">
        <v>3177</v>
      </c>
      <c r="R165" s="52">
        <v>2871</v>
      </c>
      <c r="S165" s="52">
        <v>2425</v>
      </c>
      <c r="T165" s="52">
        <v>2137</v>
      </c>
      <c r="U165" s="52">
        <v>1920</v>
      </c>
      <c r="V165" s="52">
        <v>2584</v>
      </c>
      <c r="W165" s="52">
        <v>3046</v>
      </c>
      <c r="X165" s="52">
        <v>4448</v>
      </c>
      <c r="Y165" s="52">
        <v>5878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846</v>
      </c>
      <c r="C167" s="52">
        <v>692</v>
      </c>
      <c r="D167" s="52">
        <v>533</v>
      </c>
      <c r="E167" s="52">
        <v>512</v>
      </c>
      <c r="F167" s="52">
        <v>506</v>
      </c>
      <c r="G167" s="52">
        <v>510</v>
      </c>
      <c r="H167" s="52">
        <v>465</v>
      </c>
      <c r="I167" s="52">
        <v>420</v>
      </c>
      <c r="J167" s="52">
        <v>387</v>
      </c>
      <c r="K167" s="52">
        <v>371</v>
      </c>
      <c r="L167" s="52">
        <v>322</v>
      </c>
      <c r="M167" s="52">
        <v>161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1130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1</v>
      </c>
      <c r="I168" s="52">
        <v>1</v>
      </c>
      <c r="J168" s="52">
        <v>1</v>
      </c>
      <c r="K168" s="52">
        <v>3</v>
      </c>
      <c r="L168" s="52">
        <v>3</v>
      </c>
      <c r="M168" s="52">
        <v>3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6434</v>
      </c>
      <c r="C171" s="52">
        <v>6390</v>
      </c>
      <c r="D171" s="52">
        <v>6174</v>
      </c>
      <c r="E171" s="52">
        <v>5988</v>
      </c>
      <c r="F171" s="52">
        <v>5900</v>
      </c>
      <c r="G171" s="52">
        <v>5822</v>
      </c>
      <c r="H171" s="52">
        <v>5179</v>
      </c>
      <c r="I171" s="52">
        <v>4407</v>
      </c>
      <c r="J171" s="52">
        <v>3691</v>
      </c>
      <c r="K171" s="52">
        <v>2848</v>
      </c>
      <c r="L171" s="52">
        <v>2832</v>
      </c>
      <c r="M171" s="52">
        <v>3566</v>
      </c>
      <c r="N171" s="52">
        <v>3381</v>
      </c>
      <c r="O171" s="52">
        <v>3389</v>
      </c>
      <c r="P171" s="52">
        <v>3819</v>
      </c>
      <c r="Q171" s="52">
        <v>3674</v>
      </c>
      <c r="R171" s="52">
        <v>3284</v>
      </c>
      <c r="S171" s="52">
        <v>2676</v>
      </c>
      <c r="T171" s="52">
        <v>2122</v>
      </c>
      <c r="U171" s="52">
        <v>2691</v>
      </c>
      <c r="V171" s="52">
        <v>2242</v>
      </c>
      <c r="W171" s="52">
        <v>2884</v>
      </c>
      <c r="X171" s="52">
        <v>2793</v>
      </c>
      <c r="Y171" s="52">
        <v>2733</v>
      </c>
      <c r="DA171" s="63" t="s">
        <v>1132</v>
      </c>
    </row>
    <row r="172" spans="1:105" ht="12" customHeight="1" x14ac:dyDescent="0.25">
      <c r="A172" s="97" t="s">
        <v>121</v>
      </c>
      <c r="B172" s="52">
        <v>2</v>
      </c>
      <c r="C172" s="52">
        <v>58</v>
      </c>
      <c r="D172" s="52">
        <v>240</v>
      </c>
      <c r="E172" s="52">
        <v>393</v>
      </c>
      <c r="F172" s="52">
        <v>529</v>
      </c>
      <c r="G172" s="52">
        <v>705</v>
      </c>
      <c r="H172" s="52">
        <v>765</v>
      </c>
      <c r="I172" s="52">
        <v>1512</v>
      </c>
      <c r="J172" s="52">
        <v>2003</v>
      </c>
      <c r="K172" s="52">
        <v>3267</v>
      </c>
      <c r="L172" s="52">
        <v>3506</v>
      </c>
      <c r="M172" s="52">
        <v>4353</v>
      </c>
      <c r="N172" s="52">
        <v>4880</v>
      </c>
      <c r="O172" s="52">
        <v>5001</v>
      </c>
      <c r="P172" s="52">
        <v>4760</v>
      </c>
      <c r="Q172" s="52">
        <v>4868</v>
      </c>
      <c r="R172" s="52">
        <v>4711</v>
      </c>
      <c r="S172" s="52">
        <v>4594</v>
      </c>
      <c r="T172" s="52">
        <v>5120</v>
      </c>
      <c r="U172" s="52">
        <v>4832</v>
      </c>
      <c r="V172" s="52">
        <v>5800</v>
      </c>
      <c r="W172" s="52">
        <v>5868</v>
      </c>
      <c r="X172" s="52">
        <v>6871</v>
      </c>
      <c r="Y172" s="52">
        <v>7244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2872</v>
      </c>
      <c r="C176" s="52">
        <v>2484</v>
      </c>
      <c r="D176" s="52">
        <v>1589</v>
      </c>
      <c r="E176" s="52">
        <v>1243</v>
      </c>
      <c r="F176" s="52">
        <v>1282</v>
      </c>
      <c r="G176" s="52">
        <v>1323</v>
      </c>
      <c r="H176" s="52">
        <v>1055</v>
      </c>
      <c r="I176" s="52">
        <v>904</v>
      </c>
      <c r="J176" s="52">
        <v>852</v>
      </c>
      <c r="K176" s="52">
        <v>915</v>
      </c>
      <c r="L176" s="52">
        <v>856</v>
      </c>
      <c r="M176" s="52">
        <v>647</v>
      </c>
      <c r="N176" s="52">
        <v>386</v>
      </c>
      <c r="O176" s="52">
        <v>305</v>
      </c>
      <c r="P176" s="52">
        <v>365</v>
      </c>
      <c r="Q176" s="52">
        <v>364</v>
      </c>
      <c r="R176" s="52">
        <v>349</v>
      </c>
      <c r="S176" s="52">
        <v>334</v>
      </c>
      <c r="T176" s="52">
        <v>412</v>
      </c>
      <c r="U176" s="52">
        <v>541</v>
      </c>
      <c r="V176" s="52">
        <v>570</v>
      </c>
      <c r="W176" s="52">
        <v>489</v>
      </c>
      <c r="X176" s="52">
        <v>397</v>
      </c>
      <c r="Y176" s="52">
        <v>341</v>
      </c>
      <c r="DA176" s="63" t="s">
        <v>1134</v>
      </c>
    </row>
    <row r="177" spans="1:105" ht="12" customHeight="1" x14ac:dyDescent="0.25">
      <c r="A177" s="109" t="s">
        <v>120</v>
      </c>
      <c r="B177" s="36">
        <v>4410</v>
      </c>
      <c r="C177" s="36">
        <v>4656</v>
      </c>
      <c r="D177" s="36">
        <v>5358</v>
      </c>
      <c r="E177" s="36">
        <v>5650</v>
      </c>
      <c r="F177" s="36">
        <v>5653</v>
      </c>
      <c r="G177" s="36">
        <v>5714</v>
      </c>
      <c r="H177" s="36">
        <v>5355</v>
      </c>
      <c r="I177" s="36">
        <v>5436</v>
      </c>
      <c r="J177" s="36">
        <v>5230</v>
      </c>
      <c r="K177" s="36">
        <v>5574</v>
      </c>
      <c r="L177" s="36">
        <v>5807</v>
      </c>
      <c r="M177" s="36">
        <v>7436</v>
      </c>
      <c r="N177" s="36">
        <v>7875</v>
      </c>
      <c r="O177" s="36">
        <v>8085</v>
      </c>
      <c r="P177" s="36">
        <v>8214</v>
      </c>
      <c r="Q177" s="36">
        <v>8178</v>
      </c>
      <c r="R177" s="36">
        <v>7646</v>
      </c>
      <c r="S177" s="36">
        <v>6936</v>
      </c>
      <c r="T177" s="36">
        <v>6830</v>
      </c>
      <c r="U177" s="36">
        <v>6982</v>
      </c>
      <c r="V177" s="36">
        <v>7472</v>
      </c>
      <c r="W177" s="36">
        <v>8263</v>
      </c>
      <c r="X177" s="36">
        <v>9267</v>
      </c>
      <c r="Y177" s="36">
        <v>9636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117</v>
      </c>
      <c r="D5" s="52">
        <v>133</v>
      </c>
      <c r="E5" s="52">
        <v>113</v>
      </c>
      <c r="F5" s="52">
        <v>58</v>
      </c>
      <c r="G5" s="52">
        <v>22</v>
      </c>
      <c r="H5" s="52">
        <v>23</v>
      </c>
      <c r="I5" s="52">
        <v>24</v>
      </c>
      <c r="J5" s="52">
        <v>11</v>
      </c>
      <c r="K5" s="52">
        <v>50</v>
      </c>
      <c r="L5" s="52">
        <v>61</v>
      </c>
      <c r="M5" s="52">
        <v>62</v>
      </c>
      <c r="N5" s="52">
        <v>61</v>
      </c>
      <c r="O5" s="52">
        <v>50</v>
      </c>
      <c r="P5" s="52">
        <v>2</v>
      </c>
      <c r="Q5" s="52">
        <v>4</v>
      </c>
      <c r="R5" s="52">
        <v>44</v>
      </c>
      <c r="S5" s="52">
        <v>71</v>
      </c>
      <c r="T5" s="52">
        <v>59</v>
      </c>
      <c r="U5" s="52">
        <v>24</v>
      </c>
      <c r="V5" s="52">
        <v>0</v>
      </c>
      <c r="W5" s="52">
        <v>0</v>
      </c>
      <c r="X5" s="52">
        <v>0</v>
      </c>
      <c r="Y5" s="52">
        <v>12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12</v>
      </c>
      <c r="D8" s="52">
        <v>12</v>
      </c>
      <c r="E8" s="52">
        <v>12</v>
      </c>
      <c r="F8" s="52">
        <v>12</v>
      </c>
      <c r="G8" s="52">
        <v>12</v>
      </c>
      <c r="H8" s="52">
        <v>15</v>
      </c>
      <c r="I8" s="52">
        <v>8</v>
      </c>
      <c r="J8" s="52">
        <v>4</v>
      </c>
      <c r="K8" s="52">
        <v>6</v>
      </c>
      <c r="L8" s="52">
        <v>3</v>
      </c>
      <c r="M8" s="52">
        <v>0</v>
      </c>
      <c r="N8" s="52">
        <v>11</v>
      </c>
      <c r="O8" s="52">
        <v>10</v>
      </c>
      <c r="P8" s="52">
        <v>1</v>
      </c>
      <c r="Q8" s="52">
        <v>3</v>
      </c>
      <c r="R8" s="52">
        <v>11</v>
      </c>
      <c r="S8" s="52">
        <v>30</v>
      </c>
      <c r="T8" s="52">
        <v>31</v>
      </c>
      <c r="U8" s="52">
        <v>24</v>
      </c>
      <c r="V8" s="52">
        <v>17</v>
      </c>
      <c r="W8" s="52">
        <v>15</v>
      </c>
      <c r="X8" s="52">
        <v>14</v>
      </c>
      <c r="Y8" s="52">
        <v>6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20</v>
      </c>
      <c r="D11" s="52">
        <v>25</v>
      </c>
      <c r="E11" s="52">
        <v>4</v>
      </c>
      <c r="F11" s="52">
        <v>8</v>
      </c>
      <c r="G11" s="52">
        <v>14</v>
      </c>
      <c r="H11" s="52">
        <v>14</v>
      </c>
      <c r="I11" s="52">
        <v>6</v>
      </c>
      <c r="J11" s="52">
        <v>1</v>
      </c>
      <c r="K11" s="52">
        <v>4</v>
      </c>
      <c r="L11" s="52">
        <v>4</v>
      </c>
      <c r="M11" s="52">
        <v>12</v>
      </c>
      <c r="N11" s="52">
        <v>10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108</v>
      </c>
      <c r="D15" s="52">
        <v>109</v>
      </c>
      <c r="E15" s="52">
        <v>109</v>
      </c>
      <c r="F15" s="52">
        <v>108</v>
      </c>
      <c r="G15" s="52">
        <v>108</v>
      </c>
      <c r="H15" s="52">
        <v>111</v>
      </c>
      <c r="I15" s="52">
        <v>48</v>
      </c>
      <c r="J15" s="52">
        <v>10</v>
      </c>
      <c r="K15" s="52">
        <v>37</v>
      </c>
      <c r="L15" s="52">
        <v>44</v>
      </c>
      <c r="M15" s="52">
        <v>38</v>
      </c>
      <c r="N15" s="52">
        <v>44</v>
      </c>
      <c r="O15" s="52">
        <v>36</v>
      </c>
      <c r="P15" s="52">
        <v>5</v>
      </c>
      <c r="Q15" s="52">
        <v>12</v>
      </c>
      <c r="R15" s="52">
        <v>21</v>
      </c>
      <c r="S15" s="52">
        <v>35</v>
      </c>
      <c r="T15" s="52">
        <v>39</v>
      </c>
      <c r="U15" s="52">
        <v>27</v>
      </c>
      <c r="V15" s="52">
        <v>22</v>
      </c>
      <c r="W15" s="52">
        <v>20</v>
      </c>
      <c r="X15" s="52">
        <v>6</v>
      </c>
      <c r="Y15" s="52">
        <v>1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3</v>
      </c>
      <c r="K16" s="52">
        <v>9</v>
      </c>
      <c r="L16" s="52">
        <v>13</v>
      </c>
      <c r="M16" s="52">
        <v>14</v>
      </c>
      <c r="N16" s="52">
        <v>15</v>
      </c>
      <c r="O16" s="52">
        <v>21</v>
      </c>
      <c r="P16" s="52">
        <v>12</v>
      </c>
      <c r="Q16" s="52">
        <v>18</v>
      </c>
      <c r="R16" s="52">
        <v>34</v>
      </c>
      <c r="S16" s="52">
        <v>50</v>
      </c>
      <c r="T16" s="52">
        <v>40</v>
      </c>
      <c r="U16" s="52">
        <v>31</v>
      </c>
      <c r="V16" s="52">
        <v>29</v>
      </c>
      <c r="W16" s="52">
        <v>27</v>
      </c>
      <c r="X16" s="52">
        <v>9</v>
      </c>
      <c r="Y16" s="52">
        <v>25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48</v>
      </c>
      <c r="D21" s="52">
        <v>95</v>
      </c>
      <c r="E21" s="52">
        <v>37</v>
      </c>
      <c r="F21" s="52">
        <v>13</v>
      </c>
      <c r="G21" s="52">
        <v>48</v>
      </c>
      <c r="H21" s="52">
        <v>49</v>
      </c>
      <c r="I21" s="52">
        <v>20</v>
      </c>
      <c r="J21" s="52">
        <v>2</v>
      </c>
      <c r="K21" s="52">
        <v>8</v>
      </c>
      <c r="L21" s="52">
        <v>13</v>
      </c>
      <c r="M21" s="52">
        <v>18</v>
      </c>
      <c r="N21" s="52">
        <v>16</v>
      </c>
      <c r="O21" s="52">
        <v>10</v>
      </c>
      <c r="P21" s="52">
        <v>0</v>
      </c>
      <c r="Q21" s="52">
        <v>2</v>
      </c>
      <c r="R21" s="52">
        <v>2</v>
      </c>
      <c r="S21" s="52">
        <v>4</v>
      </c>
      <c r="T21" s="52">
        <v>3</v>
      </c>
      <c r="U21" s="52">
        <v>3</v>
      </c>
      <c r="V21" s="52">
        <v>1</v>
      </c>
      <c r="W21" s="52">
        <v>3</v>
      </c>
      <c r="X21" s="52">
        <v>0</v>
      </c>
      <c r="Y21" s="52">
        <v>0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74</v>
      </c>
      <c r="D22" s="36">
        <v>74</v>
      </c>
      <c r="E22" s="36">
        <v>76</v>
      </c>
      <c r="F22" s="36">
        <v>74</v>
      </c>
      <c r="G22" s="36">
        <v>76</v>
      </c>
      <c r="H22" s="36">
        <v>76</v>
      </c>
      <c r="I22" s="36">
        <v>38</v>
      </c>
      <c r="J22" s="36">
        <v>12</v>
      </c>
      <c r="K22" s="36">
        <v>42</v>
      </c>
      <c r="L22" s="36">
        <v>48</v>
      </c>
      <c r="M22" s="36">
        <v>46</v>
      </c>
      <c r="N22" s="36">
        <v>49</v>
      </c>
      <c r="O22" s="36">
        <v>47</v>
      </c>
      <c r="P22" s="36">
        <v>18</v>
      </c>
      <c r="Q22" s="36">
        <v>30</v>
      </c>
      <c r="R22" s="36">
        <v>53</v>
      </c>
      <c r="S22" s="36">
        <v>82</v>
      </c>
      <c r="T22" s="36">
        <v>77</v>
      </c>
      <c r="U22" s="36">
        <v>54</v>
      </c>
      <c r="V22" s="36">
        <v>46</v>
      </c>
      <c r="W22" s="36">
        <v>42</v>
      </c>
      <c r="X22" s="36">
        <v>17</v>
      </c>
      <c r="Y22" s="36">
        <v>27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163</v>
      </c>
      <c r="D26" s="52">
        <v>166</v>
      </c>
      <c r="E26" s="52">
        <v>101</v>
      </c>
      <c r="F26" s="52">
        <v>19</v>
      </c>
      <c r="G26" s="52">
        <v>1</v>
      </c>
      <c r="H26" s="52">
        <v>20</v>
      </c>
      <c r="I26" s="52">
        <v>70</v>
      </c>
      <c r="J26" s="52">
        <v>60</v>
      </c>
      <c r="K26" s="52">
        <v>36</v>
      </c>
      <c r="L26" s="52">
        <v>19</v>
      </c>
      <c r="M26" s="52">
        <v>37</v>
      </c>
      <c r="N26" s="52">
        <v>53</v>
      </c>
      <c r="O26" s="52">
        <v>50</v>
      </c>
      <c r="P26" s="52">
        <v>11</v>
      </c>
      <c r="Q26" s="52">
        <v>17</v>
      </c>
      <c r="R26" s="52">
        <v>0</v>
      </c>
      <c r="S26" s="52">
        <v>0</v>
      </c>
      <c r="T26" s="52">
        <v>0</v>
      </c>
      <c r="U26" s="52">
        <v>0</v>
      </c>
      <c r="V26" s="52">
        <v>22</v>
      </c>
      <c r="W26" s="52">
        <v>8</v>
      </c>
      <c r="X26" s="52">
        <v>5</v>
      </c>
      <c r="Y26" s="52">
        <v>4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12</v>
      </c>
      <c r="D29" s="52">
        <v>12</v>
      </c>
      <c r="E29" s="52">
        <v>12</v>
      </c>
      <c r="F29" s="52">
        <v>13</v>
      </c>
      <c r="G29" s="52">
        <v>12</v>
      </c>
      <c r="H29" s="52">
        <v>15</v>
      </c>
      <c r="I29" s="52">
        <v>8</v>
      </c>
      <c r="J29" s="52">
        <v>3</v>
      </c>
      <c r="K29" s="52">
        <v>6</v>
      </c>
      <c r="L29" s="52">
        <v>2</v>
      </c>
      <c r="M29" s="52">
        <v>0</v>
      </c>
      <c r="N29" s="52">
        <v>0</v>
      </c>
      <c r="O29" s="52">
        <v>2</v>
      </c>
      <c r="P29" s="52">
        <v>0</v>
      </c>
      <c r="Q29" s="52">
        <v>5</v>
      </c>
      <c r="R29" s="52">
        <v>0</v>
      </c>
      <c r="S29" s="52">
        <v>0</v>
      </c>
      <c r="T29" s="52">
        <v>1</v>
      </c>
      <c r="U29" s="52">
        <v>4</v>
      </c>
      <c r="V29" s="52">
        <v>5</v>
      </c>
      <c r="W29" s="52">
        <v>7</v>
      </c>
      <c r="X29" s="52">
        <v>1</v>
      </c>
      <c r="Y29" s="52">
        <v>0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24</v>
      </c>
      <c r="D31" s="52">
        <v>27</v>
      </c>
      <c r="E31" s="52">
        <v>8</v>
      </c>
      <c r="F31" s="52">
        <v>0</v>
      </c>
      <c r="G31" s="52">
        <v>13</v>
      </c>
      <c r="H31" s="52">
        <v>14</v>
      </c>
      <c r="I31" s="52">
        <v>8</v>
      </c>
      <c r="J31" s="52">
        <v>7</v>
      </c>
      <c r="K31" s="52">
        <v>3</v>
      </c>
      <c r="L31" s="52">
        <v>2</v>
      </c>
      <c r="M31" s="52">
        <v>9</v>
      </c>
      <c r="N31" s="52">
        <v>5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139</v>
      </c>
      <c r="D35" s="52">
        <v>139</v>
      </c>
      <c r="E35" s="52">
        <v>93</v>
      </c>
      <c r="F35" s="52">
        <v>68</v>
      </c>
      <c r="G35" s="52">
        <v>110</v>
      </c>
      <c r="H35" s="52">
        <v>111</v>
      </c>
      <c r="I35" s="52">
        <v>60</v>
      </c>
      <c r="J35" s="52">
        <v>45</v>
      </c>
      <c r="K35" s="52">
        <v>29</v>
      </c>
      <c r="L35" s="52">
        <v>15</v>
      </c>
      <c r="M35" s="52">
        <v>24</v>
      </c>
      <c r="N35" s="52">
        <v>41</v>
      </c>
      <c r="O35" s="52">
        <v>42</v>
      </c>
      <c r="P35" s="52">
        <v>4</v>
      </c>
      <c r="Q35" s="52">
        <v>8</v>
      </c>
      <c r="R35" s="52">
        <v>0</v>
      </c>
      <c r="S35" s="52">
        <v>0</v>
      </c>
      <c r="T35" s="52">
        <v>0</v>
      </c>
      <c r="U35" s="52">
        <v>4</v>
      </c>
      <c r="V35" s="52">
        <v>11</v>
      </c>
      <c r="W35" s="52">
        <v>8</v>
      </c>
      <c r="X35" s="52">
        <v>4</v>
      </c>
      <c r="Y35" s="52">
        <v>2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2</v>
      </c>
      <c r="J36" s="52">
        <v>9</v>
      </c>
      <c r="K36" s="52">
        <v>4</v>
      </c>
      <c r="L36" s="52">
        <v>2</v>
      </c>
      <c r="M36" s="52">
        <v>4</v>
      </c>
      <c r="N36" s="52">
        <v>7</v>
      </c>
      <c r="O36" s="52">
        <v>8</v>
      </c>
      <c r="P36" s="52">
        <v>7</v>
      </c>
      <c r="Q36" s="52">
        <v>9</v>
      </c>
      <c r="R36" s="52">
        <v>0</v>
      </c>
      <c r="S36" s="52">
        <v>0</v>
      </c>
      <c r="T36" s="52">
        <v>0</v>
      </c>
      <c r="U36" s="52">
        <v>5</v>
      </c>
      <c r="V36" s="52">
        <v>16</v>
      </c>
      <c r="W36" s="52">
        <v>8</v>
      </c>
      <c r="X36" s="52">
        <v>1</v>
      </c>
      <c r="Y36" s="52">
        <v>3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64</v>
      </c>
      <c r="D40" s="52">
        <v>92</v>
      </c>
      <c r="E40" s="52">
        <v>38</v>
      </c>
      <c r="F40" s="52">
        <v>2</v>
      </c>
      <c r="G40" s="52">
        <v>49</v>
      </c>
      <c r="H40" s="52">
        <v>49</v>
      </c>
      <c r="I40" s="52">
        <v>27</v>
      </c>
      <c r="J40" s="52">
        <v>16</v>
      </c>
      <c r="K40" s="52">
        <v>10</v>
      </c>
      <c r="L40" s="52">
        <v>6</v>
      </c>
      <c r="M40" s="52">
        <v>12</v>
      </c>
      <c r="N40" s="52">
        <v>16</v>
      </c>
      <c r="O40" s="52">
        <v>11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2</v>
      </c>
      <c r="V40" s="52">
        <v>2</v>
      </c>
      <c r="W40" s="52">
        <v>0</v>
      </c>
      <c r="X40" s="52">
        <v>0</v>
      </c>
      <c r="Y40" s="52">
        <v>0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99</v>
      </c>
      <c r="D41" s="36">
        <v>74</v>
      </c>
      <c r="E41" s="36">
        <v>63</v>
      </c>
      <c r="F41" s="36">
        <v>65</v>
      </c>
      <c r="G41" s="36">
        <v>75</v>
      </c>
      <c r="H41" s="36">
        <v>76</v>
      </c>
      <c r="I41" s="36">
        <v>44</v>
      </c>
      <c r="J41" s="36">
        <v>44</v>
      </c>
      <c r="K41" s="36">
        <v>26</v>
      </c>
      <c r="L41" s="36">
        <v>13</v>
      </c>
      <c r="M41" s="36">
        <v>26</v>
      </c>
      <c r="N41" s="36">
        <v>37</v>
      </c>
      <c r="O41" s="36">
        <v>39</v>
      </c>
      <c r="P41" s="36">
        <v>11</v>
      </c>
      <c r="Q41" s="36">
        <v>17</v>
      </c>
      <c r="R41" s="36">
        <v>0</v>
      </c>
      <c r="S41" s="36">
        <v>0</v>
      </c>
      <c r="T41" s="36">
        <v>0</v>
      </c>
      <c r="U41" s="36">
        <v>8</v>
      </c>
      <c r="V41" s="36">
        <v>26</v>
      </c>
      <c r="W41" s="36">
        <v>14</v>
      </c>
      <c r="X41" s="36">
        <v>5</v>
      </c>
      <c r="Y41" s="36">
        <v>5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6896</v>
      </c>
      <c r="D45" s="52">
        <v>6898</v>
      </c>
      <c r="E45" s="52">
        <v>6910</v>
      </c>
      <c r="F45" s="52">
        <v>6943</v>
      </c>
      <c r="G45" s="52">
        <v>7008</v>
      </c>
      <c r="H45" s="52">
        <v>7107</v>
      </c>
      <c r="I45" s="52">
        <v>7261</v>
      </c>
      <c r="J45" s="52">
        <v>7485</v>
      </c>
      <c r="K45" s="52">
        <v>7782</v>
      </c>
      <c r="L45" s="52">
        <v>8178</v>
      </c>
      <c r="M45" s="52">
        <v>8665</v>
      </c>
      <c r="N45" s="52">
        <v>9254</v>
      </c>
      <c r="O45" s="52">
        <v>8586</v>
      </c>
      <c r="P45" s="52">
        <v>3902</v>
      </c>
      <c r="Q45" s="52">
        <v>4893</v>
      </c>
      <c r="R45" s="52">
        <v>6024</v>
      </c>
      <c r="S45" s="52">
        <v>7312</v>
      </c>
      <c r="T45" s="52">
        <v>7211</v>
      </c>
      <c r="U45" s="52">
        <v>7428</v>
      </c>
      <c r="V45" s="52">
        <v>7666</v>
      </c>
      <c r="W45" s="52">
        <v>7734</v>
      </c>
      <c r="X45" s="52">
        <v>7651</v>
      </c>
      <c r="Y45" s="52">
        <v>6616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1337</v>
      </c>
      <c r="D48" s="52">
        <v>1341</v>
      </c>
      <c r="E48" s="52">
        <v>1362</v>
      </c>
      <c r="F48" s="52">
        <v>1426</v>
      </c>
      <c r="G48" s="52">
        <v>1549</v>
      </c>
      <c r="H48" s="52">
        <v>1739</v>
      </c>
      <c r="I48" s="52">
        <v>1234</v>
      </c>
      <c r="J48" s="52">
        <v>1133</v>
      </c>
      <c r="K48" s="52">
        <v>1726</v>
      </c>
      <c r="L48" s="52">
        <v>1772</v>
      </c>
      <c r="M48" s="52">
        <v>1973</v>
      </c>
      <c r="N48" s="52">
        <v>2626</v>
      </c>
      <c r="O48" s="52">
        <v>3165</v>
      </c>
      <c r="P48" s="52">
        <v>2406</v>
      </c>
      <c r="Q48" s="52">
        <v>1861</v>
      </c>
      <c r="R48" s="52">
        <v>2009</v>
      </c>
      <c r="S48" s="52">
        <v>2621</v>
      </c>
      <c r="T48" s="52">
        <v>3241</v>
      </c>
      <c r="U48" s="52">
        <v>3535</v>
      </c>
      <c r="V48" s="52">
        <v>3432</v>
      </c>
      <c r="W48" s="52">
        <v>3046</v>
      </c>
      <c r="X48" s="52">
        <v>3354</v>
      </c>
      <c r="Y48" s="52">
        <v>2929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4496</v>
      </c>
      <c r="D50" s="52">
        <v>4498</v>
      </c>
      <c r="E50" s="52">
        <v>4509</v>
      </c>
      <c r="F50" s="52">
        <v>4534</v>
      </c>
      <c r="G50" s="52">
        <v>4586</v>
      </c>
      <c r="H50" s="52">
        <v>4674</v>
      </c>
      <c r="I50" s="52">
        <v>5164</v>
      </c>
      <c r="J50" s="52">
        <v>7201</v>
      </c>
      <c r="K50" s="52">
        <v>7366</v>
      </c>
      <c r="L50" s="52">
        <v>7809</v>
      </c>
      <c r="M50" s="52">
        <v>8297</v>
      </c>
      <c r="N50" s="52">
        <v>8877</v>
      </c>
      <c r="O50" s="52">
        <v>8438</v>
      </c>
      <c r="P50" s="52">
        <v>4077</v>
      </c>
      <c r="Q50" s="52">
        <v>4494</v>
      </c>
      <c r="R50" s="52">
        <v>5653</v>
      </c>
      <c r="S50" s="52">
        <v>7409</v>
      </c>
      <c r="T50" s="52">
        <v>6423</v>
      </c>
      <c r="U50" s="52">
        <v>6343</v>
      </c>
      <c r="V50" s="52">
        <v>6651</v>
      </c>
      <c r="W50" s="52">
        <v>6762</v>
      </c>
      <c r="X50" s="52">
        <v>7059</v>
      </c>
      <c r="Y50" s="52">
        <v>6364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1</v>
      </c>
      <c r="K51" s="52">
        <v>5</v>
      </c>
      <c r="L51" s="52">
        <v>6</v>
      </c>
      <c r="M51" s="52">
        <v>10</v>
      </c>
      <c r="N51" s="52">
        <v>16</v>
      </c>
      <c r="O51" s="52">
        <v>20</v>
      </c>
      <c r="P51" s="52">
        <v>14</v>
      </c>
      <c r="Q51" s="52">
        <v>27</v>
      </c>
      <c r="R51" s="52">
        <v>31</v>
      </c>
      <c r="S51" s="52">
        <v>49</v>
      </c>
      <c r="T51" s="52">
        <v>45</v>
      </c>
      <c r="U51" s="52">
        <v>52</v>
      </c>
      <c r="V51" s="52">
        <v>60</v>
      </c>
      <c r="W51" s="52">
        <v>63</v>
      </c>
      <c r="X51" s="52">
        <v>68</v>
      </c>
      <c r="Y51" s="52">
        <v>63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4798</v>
      </c>
      <c r="D54" s="52">
        <v>4806</v>
      </c>
      <c r="E54" s="52">
        <v>4859</v>
      </c>
      <c r="F54" s="52">
        <v>4983</v>
      </c>
      <c r="G54" s="52">
        <v>5212</v>
      </c>
      <c r="H54" s="52">
        <v>5567</v>
      </c>
      <c r="I54" s="52">
        <v>3216</v>
      </c>
      <c r="J54" s="52">
        <v>2125</v>
      </c>
      <c r="K54" s="52">
        <v>3214</v>
      </c>
      <c r="L54" s="52">
        <v>2196</v>
      </c>
      <c r="M54" s="52">
        <v>2555</v>
      </c>
      <c r="N54" s="52">
        <v>2569</v>
      </c>
      <c r="O54" s="52">
        <v>2342</v>
      </c>
      <c r="P54" s="52">
        <v>2054</v>
      </c>
      <c r="Q54" s="52">
        <v>1693</v>
      </c>
      <c r="R54" s="52">
        <v>1204</v>
      </c>
      <c r="S54" s="52">
        <v>642</v>
      </c>
      <c r="T54" s="52">
        <v>1052</v>
      </c>
      <c r="U54" s="52">
        <v>1872</v>
      </c>
      <c r="V54" s="52">
        <v>2043</v>
      </c>
      <c r="W54" s="52">
        <v>1755</v>
      </c>
      <c r="X54" s="52">
        <v>963</v>
      </c>
      <c r="Y54" s="52">
        <v>255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1</v>
      </c>
      <c r="D55" s="52">
        <v>1</v>
      </c>
      <c r="E55" s="52">
        <v>5</v>
      </c>
      <c r="F55" s="52">
        <v>19</v>
      </c>
      <c r="G55" s="52">
        <v>42</v>
      </c>
      <c r="H55" s="52">
        <v>90</v>
      </c>
      <c r="I55" s="52">
        <v>157</v>
      </c>
      <c r="J55" s="52">
        <v>261</v>
      </c>
      <c r="K55" s="52">
        <v>452</v>
      </c>
      <c r="L55" s="52">
        <v>394</v>
      </c>
      <c r="M55" s="52">
        <v>427</v>
      </c>
      <c r="N55" s="52">
        <v>417</v>
      </c>
      <c r="O55" s="52">
        <v>427</v>
      </c>
      <c r="P55" s="52">
        <v>444</v>
      </c>
      <c r="Q55" s="52">
        <v>1238</v>
      </c>
      <c r="R55" s="52">
        <v>1013</v>
      </c>
      <c r="S55" s="52">
        <v>727</v>
      </c>
      <c r="T55" s="52">
        <v>1160</v>
      </c>
      <c r="U55" s="52">
        <v>1919</v>
      </c>
      <c r="V55" s="52">
        <v>2267</v>
      </c>
      <c r="W55" s="52">
        <v>1558</v>
      </c>
      <c r="X55" s="52">
        <v>750</v>
      </c>
      <c r="Y55" s="52">
        <v>617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5439</v>
      </c>
      <c r="D59" s="52">
        <v>10884</v>
      </c>
      <c r="E59" s="52">
        <v>4207</v>
      </c>
      <c r="F59" s="52">
        <v>1571</v>
      </c>
      <c r="G59" s="52">
        <v>5443</v>
      </c>
      <c r="H59" s="52">
        <v>5476</v>
      </c>
      <c r="I59" s="52">
        <v>2375</v>
      </c>
      <c r="J59" s="52">
        <v>922</v>
      </c>
      <c r="K59" s="52">
        <v>1063</v>
      </c>
      <c r="L59" s="52">
        <v>1326</v>
      </c>
      <c r="M59" s="52">
        <v>3619</v>
      </c>
      <c r="N59" s="52">
        <v>4230</v>
      </c>
      <c r="O59" s="52">
        <v>2238</v>
      </c>
      <c r="P59" s="52">
        <v>1266</v>
      </c>
      <c r="Q59" s="52">
        <v>378</v>
      </c>
      <c r="R59" s="52">
        <v>489</v>
      </c>
      <c r="S59" s="52">
        <v>669</v>
      </c>
      <c r="T59" s="52">
        <v>506</v>
      </c>
      <c r="U59" s="52">
        <v>609</v>
      </c>
      <c r="V59" s="52">
        <v>798</v>
      </c>
      <c r="W59" s="52">
        <v>1115</v>
      </c>
      <c r="X59" s="52">
        <v>1093</v>
      </c>
      <c r="Y59" s="52">
        <v>651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8352</v>
      </c>
      <c r="D60" s="36">
        <v>8380</v>
      </c>
      <c r="E60" s="36">
        <v>8575</v>
      </c>
      <c r="F60" s="36">
        <v>9140</v>
      </c>
      <c r="G60" s="36">
        <v>10212</v>
      </c>
      <c r="H60" s="36">
        <v>11906</v>
      </c>
      <c r="I60" s="36">
        <v>9349</v>
      </c>
      <c r="J60" s="36">
        <v>10795</v>
      </c>
      <c r="K60" s="36">
        <v>13196</v>
      </c>
      <c r="L60" s="36">
        <v>13117</v>
      </c>
      <c r="M60" s="36">
        <v>12391</v>
      </c>
      <c r="N60" s="36">
        <v>12766</v>
      </c>
      <c r="O60" s="36">
        <v>13362</v>
      </c>
      <c r="P60" s="36">
        <v>10686</v>
      </c>
      <c r="Q60" s="36">
        <v>11004</v>
      </c>
      <c r="R60" s="36">
        <v>11762</v>
      </c>
      <c r="S60" s="36">
        <v>12834</v>
      </c>
      <c r="T60" s="36">
        <v>13822</v>
      </c>
      <c r="U60" s="36">
        <v>15065</v>
      </c>
      <c r="V60" s="36">
        <v>14667</v>
      </c>
      <c r="W60" s="36">
        <v>12484</v>
      </c>
      <c r="X60" s="36">
        <v>11052</v>
      </c>
      <c r="Y60" s="36">
        <v>10810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5325</v>
      </c>
      <c r="D64" s="52">
        <v>5327</v>
      </c>
      <c r="E64" s="52">
        <v>5340</v>
      </c>
      <c r="F64" s="52">
        <v>5378</v>
      </c>
      <c r="G64" s="52">
        <v>5454</v>
      </c>
      <c r="H64" s="52">
        <v>5578</v>
      </c>
      <c r="I64" s="52">
        <v>5763</v>
      </c>
      <c r="J64" s="52">
        <v>6016</v>
      </c>
      <c r="K64" s="52">
        <v>6348</v>
      </c>
      <c r="L64" s="52">
        <v>6783</v>
      </c>
      <c r="M64" s="52">
        <v>7321</v>
      </c>
      <c r="N64" s="52">
        <v>7996</v>
      </c>
      <c r="O64" s="52">
        <v>7746</v>
      </c>
      <c r="P64" s="52">
        <v>4466</v>
      </c>
      <c r="Q64" s="52">
        <v>5627</v>
      </c>
      <c r="R64" s="52">
        <v>6980</v>
      </c>
      <c r="S64" s="52">
        <v>8550</v>
      </c>
      <c r="T64" s="52">
        <v>8843</v>
      </c>
      <c r="U64" s="52">
        <v>8884</v>
      </c>
      <c r="V64" s="52">
        <v>9076</v>
      </c>
      <c r="W64" s="52">
        <v>9551</v>
      </c>
      <c r="X64" s="52">
        <v>10258</v>
      </c>
      <c r="Y64" s="52">
        <v>11181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1033</v>
      </c>
      <c r="D67" s="52">
        <v>1034</v>
      </c>
      <c r="E67" s="52">
        <v>1054</v>
      </c>
      <c r="F67" s="52">
        <v>1109</v>
      </c>
      <c r="G67" s="52">
        <v>1215</v>
      </c>
      <c r="H67" s="52">
        <v>1411</v>
      </c>
      <c r="I67" s="52">
        <v>1097</v>
      </c>
      <c r="J67" s="52">
        <v>1113</v>
      </c>
      <c r="K67" s="52">
        <v>1719</v>
      </c>
      <c r="L67" s="52">
        <v>1903</v>
      </c>
      <c r="M67" s="52">
        <v>2241</v>
      </c>
      <c r="N67" s="52">
        <v>3877</v>
      </c>
      <c r="O67" s="52">
        <v>3177</v>
      </c>
      <c r="P67" s="52">
        <v>2119</v>
      </c>
      <c r="Q67" s="52">
        <v>1898</v>
      </c>
      <c r="R67" s="52">
        <v>2894</v>
      </c>
      <c r="S67" s="52">
        <v>4465</v>
      </c>
      <c r="T67" s="52">
        <v>5666</v>
      </c>
      <c r="U67" s="52">
        <v>5761</v>
      </c>
      <c r="V67" s="52">
        <v>5262</v>
      </c>
      <c r="W67" s="52">
        <v>5792</v>
      </c>
      <c r="X67" s="52">
        <v>7366</v>
      </c>
      <c r="Y67" s="52">
        <v>7873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4056</v>
      </c>
      <c r="D69" s="52">
        <v>4058</v>
      </c>
      <c r="E69" s="52">
        <v>4069</v>
      </c>
      <c r="F69" s="52">
        <v>4109</v>
      </c>
      <c r="G69" s="52">
        <v>4187</v>
      </c>
      <c r="H69" s="52">
        <v>4307</v>
      </c>
      <c r="I69" s="52">
        <v>5712</v>
      </c>
      <c r="J69" s="52">
        <v>5951</v>
      </c>
      <c r="K69" s="52">
        <v>6270</v>
      </c>
      <c r="L69" s="52">
        <v>6638</v>
      </c>
      <c r="M69" s="52">
        <v>7140</v>
      </c>
      <c r="N69" s="52">
        <v>7793</v>
      </c>
      <c r="O69" s="52">
        <v>7397</v>
      </c>
      <c r="P69" s="52">
        <v>4180</v>
      </c>
      <c r="Q69" s="52">
        <v>5223</v>
      </c>
      <c r="R69" s="52">
        <v>6432</v>
      </c>
      <c r="S69" s="52">
        <v>7796</v>
      </c>
      <c r="T69" s="52">
        <v>7918</v>
      </c>
      <c r="U69" s="52">
        <v>7801</v>
      </c>
      <c r="V69" s="52">
        <v>7718</v>
      </c>
      <c r="W69" s="52">
        <v>7989</v>
      </c>
      <c r="X69" s="52">
        <v>8484</v>
      </c>
      <c r="Y69" s="52">
        <v>9117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1</v>
      </c>
      <c r="G70" s="52">
        <v>3</v>
      </c>
      <c r="H70" s="52">
        <v>4</v>
      </c>
      <c r="I70" s="52">
        <v>24</v>
      </c>
      <c r="J70" s="52">
        <v>42</v>
      </c>
      <c r="K70" s="52">
        <v>71</v>
      </c>
      <c r="L70" s="52">
        <v>99</v>
      </c>
      <c r="M70" s="52">
        <v>138</v>
      </c>
      <c r="N70" s="52">
        <v>201</v>
      </c>
      <c r="O70" s="52">
        <v>288</v>
      </c>
      <c r="P70" s="52">
        <v>277</v>
      </c>
      <c r="Q70" s="52">
        <v>385</v>
      </c>
      <c r="R70" s="52">
        <v>520</v>
      </c>
      <c r="S70" s="52">
        <v>701</v>
      </c>
      <c r="T70" s="52">
        <v>890</v>
      </c>
      <c r="U70" s="52">
        <v>1063</v>
      </c>
      <c r="V70" s="52">
        <v>1271</v>
      </c>
      <c r="W70" s="52">
        <v>1467</v>
      </c>
      <c r="X70" s="52">
        <v>1689</v>
      </c>
      <c r="Y70" s="52">
        <v>1991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2537</v>
      </c>
      <c r="D73" s="52">
        <v>2540</v>
      </c>
      <c r="E73" s="52">
        <v>2557</v>
      </c>
      <c r="F73" s="52">
        <v>2596</v>
      </c>
      <c r="G73" s="52">
        <v>2667</v>
      </c>
      <c r="H73" s="52">
        <v>4537</v>
      </c>
      <c r="I73" s="52">
        <v>606</v>
      </c>
      <c r="J73" s="52">
        <v>1069</v>
      </c>
      <c r="K73" s="52">
        <v>49</v>
      </c>
      <c r="L73" s="52">
        <v>410</v>
      </c>
      <c r="M73" s="52">
        <v>726</v>
      </c>
      <c r="N73" s="52">
        <v>0</v>
      </c>
      <c r="O73" s="52">
        <v>81</v>
      </c>
      <c r="P73" s="52">
        <v>3</v>
      </c>
      <c r="Q73" s="52">
        <v>11</v>
      </c>
      <c r="R73" s="52">
        <v>37</v>
      </c>
      <c r="S73" s="52">
        <v>77</v>
      </c>
      <c r="T73" s="52">
        <v>311</v>
      </c>
      <c r="U73" s="52">
        <v>72</v>
      </c>
      <c r="V73" s="52">
        <v>226</v>
      </c>
      <c r="W73" s="52">
        <v>330</v>
      </c>
      <c r="X73" s="52">
        <v>206</v>
      </c>
      <c r="Y73" s="52">
        <v>35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1</v>
      </c>
      <c r="D74" s="52">
        <v>0</v>
      </c>
      <c r="E74" s="52">
        <v>2</v>
      </c>
      <c r="F74" s="52">
        <v>6</v>
      </c>
      <c r="G74" s="52">
        <v>14</v>
      </c>
      <c r="H74" s="52">
        <v>69</v>
      </c>
      <c r="I74" s="52">
        <v>89</v>
      </c>
      <c r="J74" s="52">
        <v>204</v>
      </c>
      <c r="K74" s="52">
        <v>9</v>
      </c>
      <c r="L74" s="52">
        <v>63</v>
      </c>
      <c r="M74" s="52">
        <v>131</v>
      </c>
      <c r="N74" s="52">
        <v>29</v>
      </c>
      <c r="O74" s="52">
        <v>71</v>
      </c>
      <c r="P74" s="52">
        <v>97</v>
      </c>
      <c r="Q74" s="52">
        <v>155</v>
      </c>
      <c r="R74" s="52">
        <v>234</v>
      </c>
      <c r="S74" s="52">
        <v>344</v>
      </c>
      <c r="T74" s="52">
        <v>386</v>
      </c>
      <c r="U74" s="52">
        <v>114</v>
      </c>
      <c r="V74" s="52">
        <v>336</v>
      </c>
      <c r="W74" s="52">
        <v>498</v>
      </c>
      <c r="X74" s="52">
        <v>474</v>
      </c>
      <c r="Y74" s="52">
        <v>1463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6004</v>
      </c>
      <c r="D78" s="52">
        <v>6024</v>
      </c>
      <c r="E78" s="52">
        <v>6155</v>
      </c>
      <c r="F78" s="52">
        <v>6472</v>
      </c>
      <c r="G78" s="52">
        <v>7053</v>
      </c>
      <c r="H78" s="52">
        <v>7963</v>
      </c>
      <c r="I78" s="52">
        <v>5695</v>
      </c>
      <c r="J78" s="52">
        <v>6508</v>
      </c>
      <c r="K78" s="52">
        <v>7632</v>
      </c>
      <c r="L78" s="52">
        <v>6821</v>
      </c>
      <c r="M78" s="52">
        <v>7822</v>
      </c>
      <c r="N78" s="52">
        <v>9069</v>
      </c>
      <c r="O78" s="52">
        <v>10225</v>
      </c>
      <c r="P78" s="52">
        <v>8730</v>
      </c>
      <c r="Q78" s="52">
        <v>10634</v>
      </c>
      <c r="R78" s="52">
        <v>11894</v>
      </c>
      <c r="S78" s="52">
        <v>12459</v>
      </c>
      <c r="T78" s="52">
        <v>12044</v>
      </c>
      <c r="U78" s="52">
        <v>11679</v>
      </c>
      <c r="V78" s="52">
        <v>14677</v>
      </c>
      <c r="W78" s="52">
        <v>18278</v>
      </c>
      <c r="X78" s="52">
        <v>21562</v>
      </c>
      <c r="Y78" s="52">
        <v>24373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4646</v>
      </c>
      <c r="D79" s="36">
        <v>4651</v>
      </c>
      <c r="E79" s="36">
        <v>4702</v>
      </c>
      <c r="F79" s="36">
        <v>4884</v>
      </c>
      <c r="G79" s="36">
        <v>5300</v>
      </c>
      <c r="H79" s="36">
        <v>6033</v>
      </c>
      <c r="I79" s="36">
        <v>4376</v>
      </c>
      <c r="J79" s="36">
        <v>4448</v>
      </c>
      <c r="K79" s="36">
        <v>6147</v>
      </c>
      <c r="L79" s="36">
        <v>7596</v>
      </c>
      <c r="M79" s="36">
        <v>6758</v>
      </c>
      <c r="N79" s="36">
        <v>5982</v>
      </c>
      <c r="O79" s="36">
        <v>4864</v>
      </c>
      <c r="P79" s="36">
        <v>3978</v>
      </c>
      <c r="Q79" s="36">
        <v>14403</v>
      </c>
      <c r="R79" s="36">
        <v>2349</v>
      </c>
      <c r="S79" s="36">
        <v>3956</v>
      </c>
      <c r="T79" s="36">
        <v>6086</v>
      </c>
      <c r="U79" s="36">
        <v>8474</v>
      </c>
      <c r="V79" s="36">
        <v>13814</v>
      </c>
      <c r="W79" s="36">
        <v>16657</v>
      </c>
      <c r="X79" s="36">
        <v>6652</v>
      </c>
      <c r="Y79" s="36">
        <v>5834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481</v>
      </c>
      <c r="D83" s="52">
        <v>482</v>
      </c>
      <c r="E83" s="52">
        <v>482</v>
      </c>
      <c r="F83" s="52">
        <v>485</v>
      </c>
      <c r="G83" s="52">
        <v>489</v>
      </c>
      <c r="H83" s="52">
        <v>497</v>
      </c>
      <c r="I83" s="52">
        <v>508</v>
      </c>
      <c r="J83" s="52">
        <v>526</v>
      </c>
      <c r="K83" s="52">
        <v>549</v>
      </c>
      <c r="L83" s="52">
        <v>579</v>
      </c>
      <c r="M83" s="52">
        <v>620</v>
      </c>
      <c r="N83" s="52">
        <v>669</v>
      </c>
      <c r="O83" s="52">
        <v>636</v>
      </c>
      <c r="P83" s="52">
        <v>334</v>
      </c>
      <c r="Q83" s="52">
        <v>428</v>
      </c>
      <c r="R83" s="52">
        <v>553</v>
      </c>
      <c r="S83" s="52">
        <v>699</v>
      </c>
      <c r="T83" s="52">
        <v>763</v>
      </c>
      <c r="U83" s="52">
        <v>1725</v>
      </c>
      <c r="V83" s="52">
        <v>418</v>
      </c>
      <c r="W83" s="52">
        <v>801</v>
      </c>
      <c r="X83" s="52">
        <v>1020</v>
      </c>
      <c r="Y83" s="52">
        <v>1175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93</v>
      </c>
      <c r="D86" s="52">
        <v>94</v>
      </c>
      <c r="E86" s="52">
        <v>95</v>
      </c>
      <c r="F86" s="52">
        <v>99</v>
      </c>
      <c r="G86" s="52">
        <v>108</v>
      </c>
      <c r="H86" s="52">
        <v>123</v>
      </c>
      <c r="I86" s="52">
        <v>88</v>
      </c>
      <c r="J86" s="52">
        <v>80</v>
      </c>
      <c r="K86" s="52">
        <v>127</v>
      </c>
      <c r="L86" s="52">
        <v>134</v>
      </c>
      <c r="M86" s="52">
        <v>151</v>
      </c>
      <c r="N86" s="52">
        <v>336</v>
      </c>
      <c r="O86" s="52">
        <v>303</v>
      </c>
      <c r="P86" s="52">
        <v>203</v>
      </c>
      <c r="Q86" s="52">
        <v>199</v>
      </c>
      <c r="R86" s="52">
        <v>309</v>
      </c>
      <c r="S86" s="52">
        <v>494</v>
      </c>
      <c r="T86" s="52">
        <v>653</v>
      </c>
      <c r="U86" s="52">
        <v>693</v>
      </c>
      <c r="V86" s="52">
        <v>697</v>
      </c>
      <c r="W86" s="52">
        <v>721</v>
      </c>
      <c r="X86" s="52">
        <v>666</v>
      </c>
      <c r="Y86" s="52">
        <v>712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139</v>
      </c>
      <c r="D88" s="52">
        <v>138</v>
      </c>
      <c r="E88" s="52">
        <v>139</v>
      </c>
      <c r="F88" s="52">
        <v>140</v>
      </c>
      <c r="G88" s="52">
        <v>141</v>
      </c>
      <c r="H88" s="52">
        <v>145</v>
      </c>
      <c r="I88" s="52">
        <v>151</v>
      </c>
      <c r="J88" s="52">
        <v>298</v>
      </c>
      <c r="K88" s="52">
        <v>287</v>
      </c>
      <c r="L88" s="52">
        <v>330</v>
      </c>
      <c r="M88" s="52">
        <v>420</v>
      </c>
      <c r="N88" s="52">
        <v>439</v>
      </c>
      <c r="O88" s="52">
        <v>387</v>
      </c>
      <c r="P88" s="52">
        <v>113</v>
      </c>
      <c r="Q88" s="52">
        <v>170</v>
      </c>
      <c r="R88" s="52">
        <v>257</v>
      </c>
      <c r="S88" s="52">
        <v>346</v>
      </c>
      <c r="T88" s="52">
        <v>385</v>
      </c>
      <c r="U88" s="52">
        <v>731</v>
      </c>
      <c r="V88" s="52">
        <v>291</v>
      </c>
      <c r="W88" s="52">
        <v>696</v>
      </c>
      <c r="X88" s="52">
        <v>914</v>
      </c>
      <c r="Y88" s="52">
        <v>1009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3</v>
      </c>
      <c r="P89" s="52">
        <v>0</v>
      </c>
      <c r="Q89" s="52">
        <v>0</v>
      </c>
      <c r="R89" s="52">
        <v>0</v>
      </c>
      <c r="S89" s="52">
        <v>1</v>
      </c>
      <c r="T89" s="52">
        <v>1</v>
      </c>
      <c r="U89" s="52">
        <v>3</v>
      </c>
      <c r="V89" s="52">
        <v>2</v>
      </c>
      <c r="W89" s="52">
        <v>2</v>
      </c>
      <c r="X89" s="52">
        <v>2</v>
      </c>
      <c r="Y89" s="52">
        <v>8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112</v>
      </c>
      <c r="D92" s="52">
        <v>147</v>
      </c>
      <c r="E92" s="52">
        <v>29</v>
      </c>
      <c r="F92" s="52">
        <v>43</v>
      </c>
      <c r="G92" s="52">
        <v>79</v>
      </c>
      <c r="H92" s="52">
        <v>81</v>
      </c>
      <c r="I92" s="52">
        <v>47</v>
      </c>
      <c r="J92" s="52">
        <v>29</v>
      </c>
      <c r="K92" s="52">
        <v>39</v>
      </c>
      <c r="L92" s="52">
        <v>49</v>
      </c>
      <c r="M92" s="52">
        <v>167</v>
      </c>
      <c r="N92" s="52">
        <v>101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606</v>
      </c>
      <c r="D96" s="52">
        <v>606</v>
      </c>
      <c r="E96" s="52">
        <v>615</v>
      </c>
      <c r="F96" s="52">
        <v>635</v>
      </c>
      <c r="G96" s="52">
        <v>678</v>
      </c>
      <c r="H96" s="52">
        <v>746</v>
      </c>
      <c r="I96" s="52">
        <v>477</v>
      </c>
      <c r="J96" s="52">
        <v>427</v>
      </c>
      <c r="K96" s="52">
        <v>569</v>
      </c>
      <c r="L96" s="52">
        <v>513</v>
      </c>
      <c r="M96" s="52">
        <v>488</v>
      </c>
      <c r="N96" s="52">
        <v>465</v>
      </c>
      <c r="O96" s="52">
        <v>384</v>
      </c>
      <c r="P96" s="52">
        <v>281</v>
      </c>
      <c r="Q96" s="52">
        <v>206</v>
      </c>
      <c r="R96" s="52">
        <v>338</v>
      </c>
      <c r="S96" s="52">
        <v>515</v>
      </c>
      <c r="T96" s="52">
        <v>740</v>
      </c>
      <c r="U96" s="52">
        <v>795</v>
      </c>
      <c r="V96" s="52">
        <v>627</v>
      </c>
      <c r="W96" s="52">
        <v>507</v>
      </c>
      <c r="X96" s="52">
        <v>248</v>
      </c>
      <c r="Y96" s="52">
        <v>41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6</v>
      </c>
      <c r="G97" s="52">
        <v>7</v>
      </c>
      <c r="H97" s="52">
        <v>16</v>
      </c>
      <c r="I97" s="52">
        <v>31</v>
      </c>
      <c r="J97" s="52">
        <v>65</v>
      </c>
      <c r="K97" s="52">
        <v>89</v>
      </c>
      <c r="L97" s="52">
        <v>135</v>
      </c>
      <c r="M97" s="52">
        <v>163</v>
      </c>
      <c r="N97" s="52">
        <v>232</v>
      </c>
      <c r="O97" s="52">
        <v>340</v>
      </c>
      <c r="P97" s="52">
        <v>480</v>
      </c>
      <c r="Q97" s="52">
        <v>669</v>
      </c>
      <c r="R97" s="52">
        <v>726</v>
      </c>
      <c r="S97" s="52">
        <v>717</v>
      </c>
      <c r="T97" s="52">
        <v>679</v>
      </c>
      <c r="U97" s="52">
        <v>961</v>
      </c>
      <c r="V97" s="52">
        <v>774</v>
      </c>
      <c r="W97" s="52">
        <v>631</v>
      </c>
      <c r="X97" s="52">
        <v>412</v>
      </c>
      <c r="Y97" s="52">
        <v>434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380</v>
      </c>
      <c r="D102" s="52">
        <v>758</v>
      </c>
      <c r="E102" s="52">
        <v>294</v>
      </c>
      <c r="F102" s="52">
        <v>110</v>
      </c>
      <c r="G102" s="52">
        <v>379</v>
      </c>
      <c r="H102" s="52">
        <v>383</v>
      </c>
      <c r="I102" s="52">
        <v>165</v>
      </c>
      <c r="J102" s="52">
        <v>62</v>
      </c>
      <c r="K102" s="52">
        <v>79</v>
      </c>
      <c r="L102" s="52">
        <v>95</v>
      </c>
      <c r="M102" s="52">
        <v>267</v>
      </c>
      <c r="N102" s="52">
        <v>318</v>
      </c>
      <c r="O102" s="52">
        <v>165</v>
      </c>
      <c r="P102" s="52">
        <v>84</v>
      </c>
      <c r="Q102" s="52">
        <v>49</v>
      </c>
      <c r="R102" s="52">
        <v>65</v>
      </c>
      <c r="S102" s="52">
        <v>94</v>
      </c>
      <c r="T102" s="52">
        <v>85</v>
      </c>
      <c r="U102" s="52">
        <v>124</v>
      </c>
      <c r="V102" s="52">
        <v>133</v>
      </c>
      <c r="W102" s="52">
        <v>179</v>
      </c>
      <c r="X102" s="52">
        <v>195</v>
      </c>
      <c r="Y102" s="52">
        <v>90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583</v>
      </c>
      <c r="D103" s="36">
        <v>585</v>
      </c>
      <c r="E103" s="36">
        <v>599</v>
      </c>
      <c r="F103" s="36">
        <v>638</v>
      </c>
      <c r="G103" s="36">
        <v>715</v>
      </c>
      <c r="H103" s="36">
        <v>838</v>
      </c>
      <c r="I103" s="36">
        <v>666</v>
      </c>
      <c r="J103" s="36">
        <v>773</v>
      </c>
      <c r="K103" s="36">
        <v>955</v>
      </c>
      <c r="L103" s="36">
        <v>998</v>
      </c>
      <c r="M103" s="36">
        <v>966</v>
      </c>
      <c r="N103" s="36">
        <v>1027</v>
      </c>
      <c r="O103" s="36">
        <v>1131</v>
      </c>
      <c r="P103" s="36">
        <v>1074</v>
      </c>
      <c r="Q103" s="36">
        <v>1346</v>
      </c>
      <c r="R103" s="36">
        <v>1635</v>
      </c>
      <c r="S103" s="36">
        <v>1854</v>
      </c>
      <c r="T103" s="36">
        <v>2066</v>
      </c>
      <c r="U103" s="36">
        <v>2506</v>
      </c>
      <c r="V103" s="36">
        <v>2266</v>
      </c>
      <c r="W103" s="36">
        <v>2273</v>
      </c>
      <c r="X103" s="36">
        <v>2127</v>
      </c>
      <c r="Y103" s="36">
        <v>1914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2</v>
      </c>
      <c r="D145" s="52">
        <v>2</v>
      </c>
      <c r="E145" s="52">
        <v>2</v>
      </c>
      <c r="F145" s="52">
        <v>2</v>
      </c>
      <c r="G145" s="52">
        <v>3</v>
      </c>
      <c r="H145" s="52">
        <v>2</v>
      </c>
      <c r="I145" s="52">
        <v>2</v>
      </c>
      <c r="J145" s="52">
        <v>2</v>
      </c>
      <c r="K145" s="52">
        <v>4</v>
      </c>
      <c r="L145" s="52">
        <v>5</v>
      </c>
      <c r="M145" s="52">
        <v>6</v>
      </c>
      <c r="N145" s="52">
        <v>10</v>
      </c>
      <c r="O145" s="52">
        <v>14</v>
      </c>
      <c r="P145" s="52">
        <v>12</v>
      </c>
      <c r="Q145" s="52">
        <v>21</v>
      </c>
      <c r="R145" s="52">
        <v>28</v>
      </c>
      <c r="S145" s="52">
        <v>40</v>
      </c>
      <c r="T145" s="52">
        <v>55</v>
      </c>
      <c r="U145" s="52">
        <v>73</v>
      </c>
      <c r="V145" s="52">
        <v>102</v>
      </c>
      <c r="W145" s="52">
        <v>136</v>
      </c>
      <c r="X145" s="52">
        <v>182</v>
      </c>
      <c r="Y145" s="52">
        <v>235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4</v>
      </c>
      <c r="D147" s="52">
        <v>4</v>
      </c>
      <c r="E147" s="52">
        <v>4</v>
      </c>
      <c r="F147" s="52">
        <v>4</v>
      </c>
      <c r="G147" s="52">
        <v>6</v>
      </c>
      <c r="H147" s="52">
        <v>4</v>
      </c>
      <c r="I147" s="52">
        <v>4</v>
      </c>
      <c r="J147" s="52">
        <v>12</v>
      </c>
      <c r="K147" s="52">
        <v>14</v>
      </c>
      <c r="L147" s="52">
        <v>22</v>
      </c>
      <c r="M147" s="52">
        <v>30</v>
      </c>
      <c r="N147" s="52">
        <v>32</v>
      </c>
      <c r="O147" s="52">
        <v>51</v>
      </c>
      <c r="P147" s="52">
        <v>96</v>
      </c>
      <c r="Q147" s="52">
        <v>103</v>
      </c>
      <c r="R147" s="52">
        <v>245</v>
      </c>
      <c r="S147" s="52">
        <v>253</v>
      </c>
      <c r="T147" s="52">
        <v>331</v>
      </c>
      <c r="U147" s="52">
        <v>393</v>
      </c>
      <c r="V147" s="52">
        <v>510</v>
      </c>
      <c r="W147" s="52">
        <v>533</v>
      </c>
      <c r="X147" s="52">
        <v>635</v>
      </c>
      <c r="Y147" s="52">
        <v>679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1</v>
      </c>
      <c r="E149" s="52">
        <v>0</v>
      </c>
      <c r="F149" s="52">
        <v>1</v>
      </c>
      <c r="G149" s="52">
        <v>0</v>
      </c>
      <c r="H149" s="52">
        <v>1</v>
      </c>
      <c r="I149" s="52">
        <v>0</v>
      </c>
      <c r="J149" s="52">
        <v>0</v>
      </c>
      <c r="K149" s="52">
        <v>1</v>
      </c>
      <c r="L149" s="52">
        <v>0</v>
      </c>
      <c r="M149" s="52">
        <v>4</v>
      </c>
      <c r="N149" s="52">
        <v>15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4</v>
      </c>
      <c r="D153" s="52">
        <v>3</v>
      </c>
      <c r="E153" s="52">
        <v>4</v>
      </c>
      <c r="F153" s="52">
        <v>4</v>
      </c>
      <c r="G153" s="52">
        <v>4</v>
      </c>
      <c r="H153" s="52">
        <v>5</v>
      </c>
      <c r="I153" s="52">
        <v>7</v>
      </c>
      <c r="J153" s="52">
        <v>10</v>
      </c>
      <c r="K153" s="52">
        <v>14</v>
      </c>
      <c r="L153" s="52">
        <v>12</v>
      </c>
      <c r="M153" s="52">
        <v>16</v>
      </c>
      <c r="N153" s="52">
        <v>15</v>
      </c>
      <c r="O153" s="52">
        <v>17</v>
      </c>
      <c r="P153" s="52">
        <v>19</v>
      </c>
      <c r="Q153" s="52">
        <v>26</v>
      </c>
      <c r="R153" s="52">
        <v>44</v>
      </c>
      <c r="S153" s="52">
        <v>86</v>
      </c>
      <c r="T153" s="52">
        <v>133</v>
      </c>
      <c r="U153" s="52">
        <v>150</v>
      </c>
      <c r="V153" s="52">
        <v>156</v>
      </c>
      <c r="W153" s="52">
        <v>168</v>
      </c>
      <c r="X153" s="52">
        <v>197</v>
      </c>
      <c r="Y153" s="52">
        <v>122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1</v>
      </c>
      <c r="K154" s="52">
        <v>2</v>
      </c>
      <c r="L154" s="52">
        <v>6</v>
      </c>
      <c r="M154" s="52">
        <v>14</v>
      </c>
      <c r="N154" s="52">
        <v>20</v>
      </c>
      <c r="O154" s="52">
        <v>35</v>
      </c>
      <c r="P154" s="52">
        <v>51</v>
      </c>
      <c r="Q154" s="52">
        <v>83</v>
      </c>
      <c r="R154" s="52">
        <v>103</v>
      </c>
      <c r="S154" s="52">
        <v>113</v>
      </c>
      <c r="T154" s="52">
        <v>151</v>
      </c>
      <c r="U154" s="52">
        <v>213</v>
      </c>
      <c r="V154" s="52">
        <v>319</v>
      </c>
      <c r="W154" s="52">
        <v>439</v>
      </c>
      <c r="X154" s="52">
        <v>571</v>
      </c>
      <c r="Y154" s="52">
        <v>792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2</v>
      </c>
      <c r="D158" s="52">
        <v>3</v>
      </c>
      <c r="E158" s="52">
        <v>1</v>
      </c>
      <c r="F158" s="52">
        <v>1</v>
      </c>
      <c r="G158" s="52">
        <v>2</v>
      </c>
      <c r="H158" s="52">
        <v>1</v>
      </c>
      <c r="I158" s="52">
        <v>1</v>
      </c>
      <c r="J158" s="52">
        <v>0</v>
      </c>
      <c r="K158" s="52">
        <v>1</v>
      </c>
      <c r="L158" s="52">
        <v>2</v>
      </c>
      <c r="M158" s="52">
        <v>5</v>
      </c>
      <c r="N158" s="52">
        <v>8</v>
      </c>
      <c r="O158" s="52">
        <v>6</v>
      </c>
      <c r="P158" s="52">
        <v>3</v>
      </c>
      <c r="Q158" s="52">
        <v>5</v>
      </c>
      <c r="R158" s="52">
        <v>4</v>
      </c>
      <c r="S158" s="52">
        <v>10</v>
      </c>
      <c r="T158" s="52">
        <v>9</v>
      </c>
      <c r="U158" s="52">
        <v>14</v>
      </c>
      <c r="V158" s="52">
        <v>22</v>
      </c>
      <c r="W158" s="52">
        <v>48</v>
      </c>
      <c r="X158" s="52">
        <v>54</v>
      </c>
      <c r="Y158" s="52">
        <v>58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2</v>
      </c>
      <c r="D159" s="36">
        <v>3</v>
      </c>
      <c r="E159" s="36">
        <v>2</v>
      </c>
      <c r="F159" s="36">
        <v>3</v>
      </c>
      <c r="G159" s="36">
        <v>2</v>
      </c>
      <c r="H159" s="36">
        <v>7</v>
      </c>
      <c r="I159" s="36">
        <v>7</v>
      </c>
      <c r="J159" s="36">
        <v>9</v>
      </c>
      <c r="K159" s="36">
        <v>15</v>
      </c>
      <c r="L159" s="36">
        <v>19</v>
      </c>
      <c r="M159" s="36">
        <v>27</v>
      </c>
      <c r="N159" s="36">
        <v>31</v>
      </c>
      <c r="O159" s="36">
        <v>49</v>
      </c>
      <c r="P159" s="36">
        <v>69</v>
      </c>
      <c r="Q159" s="36">
        <v>104</v>
      </c>
      <c r="R159" s="36">
        <v>150</v>
      </c>
      <c r="S159" s="36">
        <v>199</v>
      </c>
      <c r="T159" s="36">
        <v>267</v>
      </c>
      <c r="U159" s="36">
        <v>340</v>
      </c>
      <c r="V159" s="36">
        <v>451</v>
      </c>
      <c r="W159" s="36">
        <v>574</v>
      </c>
      <c r="X159" s="36">
        <v>716</v>
      </c>
      <c r="Y159" s="36">
        <v>881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569</v>
      </c>
      <c r="D163" s="52">
        <v>569</v>
      </c>
      <c r="E163" s="52">
        <v>570</v>
      </c>
      <c r="F163" s="52">
        <v>571</v>
      </c>
      <c r="G163" s="52">
        <v>576</v>
      </c>
      <c r="H163" s="52">
        <v>628</v>
      </c>
      <c r="I163" s="52">
        <v>551</v>
      </c>
      <c r="J163" s="52">
        <v>602</v>
      </c>
      <c r="K163" s="52">
        <v>626</v>
      </c>
      <c r="L163" s="52">
        <v>648</v>
      </c>
      <c r="M163" s="52">
        <v>683</v>
      </c>
      <c r="N163" s="52">
        <v>718</v>
      </c>
      <c r="O163" s="52">
        <v>652</v>
      </c>
      <c r="P163" s="52">
        <v>259</v>
      </c>
      <c r="Q163" s="52">
        <v>333</v>
      </c>
      <c r="R163" s="52">
        <v>547</v>
      </c>
      <c r="S163" s="52">
        <v>725</v>
      </c>
      <c r="T163" s="52">
        <v>327</v>
      </c>
      <c r="U163" s="52">
        <v>543</v>
      </c>
      <c r="V163" s="52">
        <v>604</v>
      </c>
      <c r="W163" s="52">
        <v>623</v>
      </c>
      <c r="X163" s="52">
        <v>623</v>
      </c>
      <c r="Y163" s="52">
        <v>753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552</v>
      </c>
      <c r="D165" s="52">
        <v>552</v>
      </c>
      <c r="E165" s="52">
        <v>559</v>
      </c>
      <c r="F165" s="52">
        <v>581</v>
      </c>
      <c r="G165" s="52">
        <v>685</v>
      </c>
      <c r="H165" s="52">
        <v>635</v>
      </c>
      <c r="I165" s="52">
        <v>438</v>
      </c>
      <c r="J165" s="52">
        <v>213</v>
      </c>
      <c r="K165" s="52">
        <v>323</v>
      </c>
      <c r="L165" s="52">
        <v>309</v>
      </c>
      <c r="M165" s="52">
        <v>442</v>
      </c>
      <c r="N165" s="52">
        <v>348</v>
      </c>
      <c r="O165" s="52">
        <v>744</v>
      </c>
      <c r="P165" s="52">
        <v>428</v>
      </c>
      <c r="Q165" s="52">
        <v>289</v>
      </c>
      <c r="R165" s="52">
        <v>377</v>
      </c>
      <c r="S165" s="52">
        <v>451</v>
      </c>
      <c r="T165" s="52">
        <v>438</v>
      </c>
      <c r="U165" s="52">
        <v>634</v>
      </c>
      <c r="V165" s="52">
        <v>684</v>
      </c>
      <c r="W165" s="52">
        <v>556</v>
      </c>
      <c r="X165" s="52">
        <v>664</v>
      </c>
      <c r="Y165" s="52">
        <v>590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185</v>
      </c>
      <c r="D167" s="52">
        <v>244</v>
      </c>
      <c r="E167" s="52">
        <v>49</v>
      </c>
      <c r="F167" s="52">
        <v>70</v>
      </c>
      <c r="G167" s="52">
        <v>132</v>
      </c>
      <c r="H167" s="52">
        <v>135</v>
      </c>
      <c r="I167" s="52">
        <v>75</v>
      </c>
      <c r="J167" s="52">
        <v>46</v>
      </c>
      <c r="K167" s="52">
        <v>56</v>
      </c>
      <c r="L167" s="52">
        <v>67</v>
      </c>
      <c r="M167" s="52">
        <v>215</v>
      </c>
      <c r="N167" s="52">
        <v>161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3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1005</v>
      </c>
      <c r="D171" s="52">
        <v>1007</v>
      </c>
      <c r="E171" s="52">
        <v>1020</v>
      </c>
      <c r="F171" s="52">
        <v>1055</v>
      </c>
      <c r="G171" s="52">
        <v>1116</v>
      </c>
      <c r="H171" s="52">
        <v>1226</v>
      </c>
      <c r="I171" s="52">
        <v>772</v>
      </c>
      <c r="J171" s="52">
        <v>716</v>
      </c>
      <c r="K171" s="52">
        <v>843</v>
      </c>
      <c r="L171" s="52">
        <v>801</v>
      </c>
      <c r="M171" s="52">
        <v>767</v>
      </c>
      <c r="N171" s="52">
        <v>764</v>
      </c>
      <c r="O171" s="52">
        <v>565</v>
      </c>
      <c r="P171" s="52">
        <v>145</v>
      </c>
      <c r="Q171" s="52">
        <v>224</v>
      </c>
      <c r="R171" s="52">
        <v>390</v>
      </c>
      <c r="S171" s="52">
        <v>608</v>
      </c>
      <c r="T171" s="52">
        <v>844</v>
      </c>
      <c r="U171" s="52">
        <v>819</v>
      </c>
      <c r="V171" s="52">
        <v>470</v>
      </c>
      <c r="W171" s="52">
        <v>406</v>
      </c>
      <c r="X171" s="52">
        <v>279</v>
      </c>
      <c r="Y171" s="52">
        <v>167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1</v>
      </c>
      <c r="E172" s="52">
        <v>1</v>
      </c>
      <c r="F172" s="52">
        <v>5</v>
      </c>
      <c r="G172" s="52">
        <v>13</v>
      </c>
      <c r="H172" s="52">
        <v>29</v>
      </c>
      <c r="I172" s="52">
        <v>50</v>
      </c>
      <c r="J172" s="52">
        <v>113</v>
      </c>
      <c r="K172" s="52">
        <v>134</v>
      </c>
      <c r="L172" s="52">
        <v>205</v>
      </c>
      <c r="M172" s="52">
        <v>235</v>
      </c>
      <c r="N172" s="52">
        <v>324</v>
      </c>
      <c r="O172" s="52">
        <v>500</v>
      </c>
      <c r="P172" s="52">
        <v>526</v>
      </c>
      <c r="Q172" s="52">
        <v>779</v>
      </c>
      <c r="R172" s="52">
        <v>850</v>
      </c>
      <c r="S172" s="52">
        <v>974</v>
      </c>
      <c r="T172" s="52">
        <v>695</v>
      </c>
      <c r="U172" s="52">
        <v>851</v>
      </c>
      <c r="V172" s="52">
        <v>739</v>
      </c>
      <c r="W172" s="52">
        <v>675</v>
      </c>
      <c r="X172" s="52">
        <v>655</v>
      </c>
      <c r="Y172" s="52">
        <v>864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449</v>
      </c>
      <c r="D176" s="52">
        <v>895</v>
      </c>
      <c r="E176" s="52">
        <v>346</v>
      </c>
      <c r="F176" s="52">
        <v>130</v>
      </c>
      <c r="G176" s="52">
        <v>449</v>
      </c>
      <c r="H176" s="52">
        <v>453</v>
      </c>
      <c r="I176" s="52">
        <v>192</v>
      </c>
      <c r="J176" s="52">
        <v>70</v>
      </c>
      <c r="K176" s="52">
        <v>71</v>
      </c>
      <c r="L176" s="52">
        <v>90</v>
      </c>
      <c r="M176" s="52">
        <v>251</v>
      </c>
      <c r="N176" s="52">
        <v>299</v>
      </c>
      <c r="O176" s="52">
        <v>157</v>
      </c>
      <c r="P176" s="52">
        <v>20</v>
      </c>
      <c r="Q176" s="52">
        <v>31</v>
      </c>
      <c r="R176" s="52">
        <v>47</v>
      </c>
      <c r="S176" s="52">
        <v>73</v>
      </c>
      <c r="T176" s="52">
        <v>44</v>
      </c>
      <c r="U176" s="52">
        <v>51</v>
      </c>
      <c r="V176" s="52">
        <v>66</v>
      </c>
      <c r="W176" s="52">
        <v>83</v>
      </c>
      <c r="X176" s="52">
        <v>93</v>
      </c>
      <c r="Y176" s="52">
        <v>56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689</v>
      </c>
      <c r="D177" s="36">
        <v>690</v>
      </c>
      <c r="E177" s="36">
        <v>704</v>
      </c>
      <c r="F177" s="36">
        <v>746</v>
      </c>
      <c r="G177" s="36">
        <v>821</v>
      </c>
      <c r="H177" s="36">
        <v>952</v>
      </c>
      <c r="I177" s="36">
        <v>720</v>
      </c>
      <c r="J177" s="36">
        <v>809</v>
      </c>
      <c r="K177" s="36">
        <v>964</v>
      </c>
      <c r="L177" s="36">
        <v>981</v>
      </c>
      <c r="M177" s="36">
        <v>922</v>
      </c>
      <c r="N177" s="36">
        <v>915</v>
      </c>
      <c r="O177" s="36">
        <v>904</v>
      </c>
      <c r="P177" s="36">
        <v>649</v>
      </c>
      <c r="Q177" s="36">
        <v>971</v>
      </c>
      <c r="R177" s="36">
        <v>1208</v>
      </c>
      <c r="S177" s="36">
        <v>1522</v>
      </c>
      <c r="T177" s="36">
        <v>1489</v>
      </c>
      <c r="U177" s="36">
        <v>1602</v>
      </c>
      <c r="V177" s="36">
        <v>1154</v>
      </c>
      <c r="W177" s="36">
        <v>1002</v>
      </c>
      <c r="X177" s="36">
        <v>862</v>
      </c>
      <c r="Y177" s="36">
        <v>979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64</v>
      </c>
      <c r="L5" s="52">
        <v>84</v>
      </c>
      <c r="M5" s="52">
        <v>82</v>
      </c>
      <c r="N5" s="52">
        <v>67</v>
      </c>
      <c r="O5" s="52">
        <v>86</v>
      </c>
      <c r="P5" s="52">
        <v>9</v>
      </c>
      <c r="Q5" s="52">
        <v>4</v>
      </c>
      <c r="R5" s="52">
        <v>0</v>
      </c>
      <c r="S5" s="52">
        <v>0</v>
      </c>
      <c r="T5" s="52">
        <v>0</v>
      </c>
      <c r="U5" s="52">
        <v>0</v>
      </c>
      <c r="V5" s="52">
        <v>58</v>
      </c>
      <c r="W5" s="52">
        <v>71</v>
      </c>
      <c r="X5" s="52">
        <v>12</v>
      </c>
      <c r="Y5" s="52">
        <v>8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12</v>
      </c>
      <c r="D8" s="52">
        <v>8</v>
      </c>
      <c r="E8" s="52">
        <v>0</v>
      </c>
      <c r="F8" s="52">
        <v>0</v>
      </c>
      <c r="G8" s="52">
        <v>0</v>
      </c>
      <c r="H8" s="52">
        <v>1</v>
      </c>
      <c r="I8" s="52">
        <v>0</v>
      </c>
      <c r="J8" s="52">
        <v>0</v>
      </c>
      <c r="K8" s="52">
        <v>4</v>
      </c>
      <c r="L8" s="52">
        <v>25</v>
      </c>
      <c r="M8" s="52">
        <v>45</v>
      </c>
      <c r="N8" s="52">
        <v>34</v>
      </c>
      <c r="O8" s="52">
        <v>26</v>
      </c>
      <c r="P8" s="52">
        <v>22</v>
      </c>
      <c r="Q8" s="52">
        <v>7</v>
      </c>
      <c r="R8" s="52">
        <v>1</v>
      </c>
      <c r="S8" s="52">
        <v>1</v>
      </c>
      <c r="T8" s="52">
        <v>0</v>
      </c>
      <c r="U8" s="52">
        <v>0</v>
      </c>
      <c r="V8" s="52">
        <v>11</v>
      </c>
      <c r="W8" s="52">
        <v>32</v>
      </c>
      <c r="X8" s="52">
        <v>32</v>
      </c>
      <c r="Y8" s="52">
        <v>14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3</v>
      </c>
      <c r="G11" s="52">
        <v>10</v>
      </c>
      <c r="H11" s="52">
        <v>12</v>
      </c>
      <c r="I11" s="52">
        <v>1</v>
      </c>
      <c r="J11" s="52">
        <v>0</v>
      </c>
      <c r="K11" s="52">
        <v>2</v>
      </c>
      <c r="L11" s="52">
        <v>1</v>
      </c>
      <c r="M11" s="52">
        <v>2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10</v>
      </c>
      <c r="D15" s="52">
        <v>1</v>
      </c>
      <c r="E15" s="52">
        <v>0</v>
      </c>
      <c r="F15" s="52">
        <v>48</v>
      </c>
      <c r="G15" s="52">
        <v>76</v>
      </c>
      <c r="H15" s="52">
        <v>78</v>
      </c>
      <c r="I15" s="52">
        <v>0</v>
      </c>
      <c r="J15" s="52">
        <v>0</v>
      </c>
      <c r="K15" s="52">
        <v>0</v>
      </c>
      <c r="L15" s="52">
        <v>53</v>
      </c>
      <c r="M15" s="52">
        <v>49</v>
      </c>
      <c r="N15" s="52">
        <v>29</v>
      </c>
      <c r="O15" s="52">
        <v>42</v>
      </c>
      <c r="P15" s="52">
        <v>15</v>
      </c>
      <c r="Q15" s="52">
        <v>2</v>
      </c>
      <c r="R15" s="52">
        <v>0</v>
      </c>
      <c r="S15" s="52">
        <v>0</v>
      </c>
      <c r="T15" s="52">
        <v>3</v>
      </c>
      <c r="U15" s="52">
        <v>25</v>
      </c>
      <c r="V15" s="52">
        <v>0</v>
      </c>
      <c r="W15" s="52">
        <v>73</v>
      </c>
      <c r="X15" s="52">
        <v>1</v>
      </c>
      <c r="Y15" s="52">
        <v>0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1</v>
      </c>
      <c r="D16" s="52">
        <v>0</v>
      </c>
      <c r="E16" s="52">
        <v>0</v>
      </c>
      <c r="F16" s="52">
        <v>7</v>
      </c>
      <c r="G16" s="52">
        <v>14</v>
      </c>
      <c r="H16" s="52">
        <v>12</v>
      </c>
      <c r="I16" s="52">
        <v>29</v>
      </c>
      <c r="J16" s="52">
        <v>3</v>
      </c>
      <c r="K16" s="52">
        <v>62</v>
      </c>
      <c r="L16" s="52">
        <v>30</v>
      </c>
      <c r="M16" s="52">
        <v>33</v>
      </c>
      <c r="N16" s="52">
        <v>46</v>
      </c>
      <c r="O16" s="52">
        <v>51</v>
      </c>
      <c r="P16" s="52">
        <v>9</v>
      </c>
      <c r="Q16" s="52">
        <v>28</v>
      </c>
      <c r="R16" s="52">
        <v>11</v>
      </c>
      <c r="S16" s="52">
        <v>14</v>
      </c>
      <c r="T16" s="52">
        <v>17</v>
      </c>
      <c r="U16" s="52">
        <v>9</v>
      </c>
      <c r="V16" s="52">
        <v>109</v>
      </c>
      <c r="W16" s="52">
        <v>45</v>
      </c>
      <c r="X16" s="52">
        <v>26</v>
      </c>
      <c r="Y16" s="52">
        <v>22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5</v>
      </c>
      <c r="G21" s="52">
        <v>36</v>
      </c>
      <c r="H21" s="52">
        <v>24</v>
      </c>
      <c r="I21" s="52">
        <v>2</v>
      </c>
      <c r="J21" s="52">
        <v>0</v>
      </c>
      <c r="K21" s="52">
        <v>6</v>
      </c>
      <c r="L21" s="52">
        <v>3</v>
      </c>
      <c r="M21" s="52">
        <v>2</v>
      </c>
      <c r="N21" s="52">
        <v>2</v>
      </c>
      <c r="O21" s="52">
        <v>5</v>
      </c>
      <c r="P21" s="52">
        <v>1</v>
      </c>
      <c r="Q21" s="52">
        <v>0</v>
      </c>
      <c r="R21" s="52">
        <v>0</v>
      </c>
      <c r="S21" s="52">
        <v>0</v>
      </c>
      <c r="T21" s="52">
        <v>1</v>
      </c>
      <c r="U21" s="52">
        <v>2</v>
      </c>
      <c r="V21" s="52">
        <v>5</v>
      </c>
      <c r="W21" s="52">
        <v>0</v>
      </c>
      <c r="X21" s="52">
        <v>0</v>
      </c>
      <c r="Y21" s="52">
        <v>0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5</v>
      </c>
      <c r="D22" s="36">
        <v>36</v>
      </c>
      <c r="E22" s="36">
        <v>0</v>
      </c>
      <c r="F22" s="36">
        <v>24</v>
      </c>
      <c r="G22" s="36">
        <v>66</v>
      </c>
      <c r="H22" s="36">
        <v>78</v>
      </c>
      <c r="I22" s="36">
        <v>32</v>
      </c>
      <c r="J22" s="36">
        <v>3</v>
      </c>
      <c r="K22" s="36">
        <v>58</v>
      </c>
      <c r="L22" s="36">
        <v>81</v>
      </c>
      <c r="M22" s="36">
        <v>82</v>
      </c>
      <c r="N22" s="36">
        <v>69</v>
      </c>
      <c r="O22" s="36">
        <v>88</v>
      </c>
      <c r="P22" s="36">
        <v>24</v>
      </c>
      <c r="Q22" s="36">
        <v>32</v>
      </c>
      <c r="R22" s="36">
        <v>11</v>
      </c>
      <c r="S22" s="36">
        <v>15</v>
      </c>
      <c r="T22" s="36">
        <v>20</v>
      </c>
      <c r="U22" s="36">
        <v>31</v>
      </c>
      <c r="V22" s="36">
        <v>100</v>
      </c>
      <c r="W22" s="36">
        <v>116</v>
      </c>
      <c r="X22" s="36">
        <v>29</v>
      </c>
      <c r="Y22" s="36">
        <v>23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40</v>
      </c>
      <c r="O26" s="52">
        <v>27</v>
      </c>
      <c r="P26" s="52">
        <v>0</v>
      </c>
      <c r="Q26" s="52">
        <v>0</v>
      </c>
      <c r="R26" s="52">
        <v>3</v>
      </c>
      <c r="S26" s="52">
        <v>6</v>
      </c>
      <c r="T26" s="52">
        <v>3</v>
      </c>
      <c r="U26" s="52">
        <v>6</v>
      </c>
      <c r="V26" s="52">
        <v>0</v>
      </c>
      <c r="W26" s="52">
        <v>0</v>
      </c>
      <c r="X26" s="52">
        <v>0</v>
      </c>
      <c r="Y26" s="52">
        <v>0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11</v>
      </c>
      <c r="D29" s="52">
        <v>7</v>
      </c>
      <c r="E29" s="52">
        <v>0</v>
      </c>
      <c r="F29" s="52">
        <v>0</v>
      </c>
      <c r="G29" s="52">
        <v>0</v>
      </c>
      <c r="H29" s="52">
        <v>1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5</v>
      </c>
      <c r="O29" s="52">
        <v>13</v>
      </c>
      <c r="P29" s="52">
        <v>5</v>
      </c>
      <c r="Q29" s="52">
        <v>0</v>
      </c>
      <c r="R29" s="52">
        <v>0</v>
      </c>
      <c r="S29" s="52">
        <v>1</v>
      </c>
      <c r="T29" s="52">
        <v>2</v>
      </c>
      <c r="U29" s="52">
        <v>2</v>
      </c>
      <c r="V29" s="52">
        <v>1</v>
      </c>
      <c r="W29" s="52">
        <v>0</v>
      </c>
      <c r="X29" s="52">
        <v>0</v>
      </c>
      <c r="Y29" s="52">
        <v>0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3</v>
      </c>
      <c r="G31" s="52">
        <v>12</v>
      </c>
      <c r="H31" s="52">
        <v>13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40</v>
      </c>
      <c r="G35" s="52">
        <v>93</v>
      </c>
      <c r="H35" s="52">
        <v>80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17</v>
      </c>
      <c r="O35" s="52">
        <v>13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11</v>
      </c>
      <c r="V35" s="52">
        <v>0</v>
      </c>
      <c r="W35" s="52">
        <v>5</v>
      </c>
      <c r="X35" s="52">
        <v>0</v>
      </c>
      <c r="Y35" s="52">
        <v>0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6</v>
      </c>
      <c r="G36" s="52">
        <v>17</v>
      </c>
      <c r="H36" s="52">
        <v>12</v>
      </c>
      <c r="I36" s="52">
        <v>0</v>
      </c>
      <c r="J36" s="52">
        <v>1</v>
      </c>
      <c r="K36" s="52">
        <v>0</v>
      </c>
      <c r="L36" s="52">
        <v>0</v>
      </c>
      <c r="M36" s="52">
        <v>0</v>
      </c>
      <c r="N36" s="52">
        <v>23</v>
      </c>
      <c r="O36" s="52">
        <v>14</v>
      </c>
      <c r="P36" s="52">
        <v>0</v>
      </c>
      <c r="Q36" s="52">
        <v>0</v>
      </c>
      <c r="R36" s="52">
        <v>3</v>
      </c>
      <c r="S36" s="52">
        <v>6</v>
      </c>
      <c r="T36" s="52">
        <v>3</v>
      </c>
      <c r="U36" s="52">
        <v>4</v>
      </c>
      <c r="V36" s="52">
        <v>5</v>
      </c>
      <c r="W36" s="52">
        <v>3</v>
      </c>
      <c r="X36" s="52">
        <v>0</v>
      </c>
      <c r="Y36" s="52">
        <v>1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9</v>
      </c>
      <c r="G40" s="52">
        <v>44</v>
      </c>
      <c r="H40" s="52">
        <v>25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2</v>
      </c>
      <c r="O40" s="52">
        <v>2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39</v>
      </c>
      <c r="G41" s="36">
        <v>79</v>
      </c>
      <c r="H41" s="36">
        <v>80</v>
      </c>
      <c r="I41" s="36">
        <v>1</v>
      </c>
      <c r="J41" s="36">
        <v>0</v>
      </c>
      <c r="K41" s="36">
        <v>0</v>
      </c>
      <c r="L41" s="36">
        <v>0</v>
      </c>
      <c r="M41" s="36">
        <v>1</v>
      </c>
      <c r="N41" s="36">
        <v>38</v>
      </c>
      <c r="O41" s="36">
        <v>25</v>
      </c>
      <c r="P41" s="36">
        <v>0</v>
      </c>
      <c r="Q41" s="36">
        <v>0</v>
      </c>
      <c r="R41" s="36">
        <v>3</v>
      </c>
      <c r="S41" s="36">
        <v>6</v>
      </c>
      <c r="T41" s="36">
        <v>3</v>
      </c>
      <c r="U41" s="36">
        <v>16</v>
      </c>
      <c r="V41" s="36">
        <v>6</v>
      </c>
      <c r="W41" s="36">
        <v>6</v>
      </c>
      <c r="X41" s="36">
        <v>0</v>
      </c>
      <c r="Y41" s="36">
        <v>1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7794</v>
      </c>
      <c r="D45" s="52">
        <v>6033</v>
      </c>
      <c r="E45" s="52">
        <v>6096</v>
      </c>
      <c r="F45" s="52">
        <v>6943</v>
      </c>
      <c r="G45" s="52">
        <v>7729</v>
      </c>
      <c r="H45" s="52">
        <v>12407</v>
      </c>
      <c r="I45" s="52">
        <v>7560</v>
      </c>
      <c r="J45" s="52">
        <v>7030</v>
      </c>
      <c r="K45" s="52">
        <v>4602</v>
      </c>
      <c r="L45" s="52">
        <v>4194</v>
      </c>
      <c r="M45" s="52">
        <v>8044</v>
      </c>
      <c r="N45" s="52">
        <v>11610</v>
      </c>
      <c r="O45" s="52">
        <v>8867</v>
      </c>
      <c r="P45" s="52">
        <v>3686</v>
      </c>
      <c r="Q45" s="52">
        <v>4343</v>
      </c>
      <c r="R45" s="52">
        <v>4822</v>
      </c>
      <c r="S45" s="52">
        <v>3492</v>
      </c>
      <c r="T45" s="52">
        <v>5478</v>
      </c>
      <c r="U45" s="52">
        <v>5402</v>
      </c>
      <c r="V45" s="52">
        <v>10697</v>
      </c>
      <c r="W45" s="52">
        <v>11461</v>
      </c>
      <c r="X45" s="52">
        <v>12158</v>
      </c>
      <c r="Y45" s="52">
        <v>9605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1719</v>
      </c>
      <c r="D48" s="52">
        <v>1422</v>
      </c>
      <c r="E48" s="52">
        <v>2127</v>
      </c>
      <c r="F48" s="52">
        <v>1195</v>
      </c>
      <c r="G48" s="52">
        <v>1589</v>
      </c>
      <c r="H48" s="52">
        <v>3633</v>
      </c>
      <c r="I48" s="52">
        <v>2208</v>
      </c>
      <c r="J48" s="52">
        <v>1800</v>
      </c>
      <c r="K48" s="52">
        <v>2075</v>
      </c>
      <c r="L48" s="52">
        <v>2413</v>
      </c>
      <c r="M48" s="52">
        <v>3426</v>
      </c>
      <c r="N48" s="52">
        <v>4465</v>
      </c>
      <c r="O48" s="52">
        <v>4071</v>
      </c>
      <c r="P48" s="52">
        <v>2856</v>
      </c>
      <c r="Q48" s="52">
        <v>2101</v>
      </c>
      <c r="R48" s="52">
        <v>1964</v>
      </c>
      <c r="S48" s="52">
        <v>2098</v>
      </c>
      <c r="T48" s="52">
        <v>2745</v>
      </c>
      <c r="U48" s="52">
        <v>2706</v>
      </c>
      <c r="V48" s="52">
        <v>5488</v>
      </c>
      <c r="W48" s="52">
        <v>6128</v>
      </c>
      <c r="X48" s="52">
        <v>7808</v>
      </c>
      <c r="Y48" s="52">
        <v>9145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5862</v>
      </c>
      <c r="D50" s="52">
        <v>5718</v>
      </c>
      <c r="E50" s="52">
        <v>5914</v>
      </c>
      <c r="F50" s="52">
        <v>6414</v>
      </c>
      <c r="G50" s="52">
        <v>7449</v>
      </c>
      <c r="H50" s="52">
        <v>9035</v>
      </c>
      <c r="I50" s="52">
        <v>8740</v>
      </c>
      <c r="J50" s="52">
        <v>9070</v>
      </c>
      <c r="K50" s="52">
        <v>7711</v>
      </c>
      <c r="L50" s="52">
        <v>5445</v>
      </c>
      <c r="M50" s="52">
        <v>6640</v>
      </c>
      <c r="N50" s="52">
        <v>8177</v>
      </c>
      <c r="O50" s="52">
        <v>4969</v>
      </c>
      <c r="P50" s="52">
        <v>2085</v>
      </c>
      <c r="Q50" s="52">
        <v>6841</v>
      </c>
      <c r="R50" s="52">
        <v>6597</v>
      </c>
      <c r="S50" s="52">
        <v>4308</v>
      </c>
      <c r="T50" s="52">
        <v>4932</v>
      </c>
      <c r="U50" s="52">
        <v>4802</v>
      </c>
      <c r="V50" s="52">
        <v>8779</v>
      </c>
      <c r="W50" s="52">
        <v>10240</v>
      </c>
      <c r="X50" s="52">
        <v>11497</v>
      </c>
      <c r="Y50" s="52">
        <v>5518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4</v>
      </c>
      <c r="D51" s="52">
        <v>12</v>
      </c>
      <c r="E51" s="52">
        <v>12</v>
      </c>
      <c r="F51" s="52">
        <v>13</v>
      </c>
      <c r="G51" s="52">
        <v>18</v>
      </c>
      <c r="H51" s="52">
        <v>39</v>
      </c>
      <c r="I51" s="52">
        <v>49</v>
      </c>
      <c r="J51" s="52">
        <v>62</v>
      </c>
      <c r="K51" s="52">
        <v>146</v>
      </c>
      <c r="L51" s="52">
        <v>45</v>
      </c>
      <c r="M51" s="52">
        <v>20</v>
      </c>
      <c r="N51" s="52">
        <v>240</v>
      </c>
      <c r="O51" s="52">
        <v>0</v>
      </c>
      <c r="P51" s="52">
        <v>0</v>
      </c>
      <c r="Q51" s="52">
        <v>61</v>
      </c>
      <c r="R51" s="52">
        <v>99</v>
      </c>
      <c r="S51" s="52">
        <v>0</v>
      </c>
      <c r="T51" s="52">
        <v>48</v>
      </c>
      <c r="U51" s="52">
        <v>0</v>
      </c>
      <c r="V51" s="52">
        <v>133</v>
      </c>
      <c r="W51" s="52">
        <v>207</v>
      </c>
      <c r="X51" s="52">
        <v>81</v>
      </c>
      <c r="Y51" s="52">
        <v>24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4088</v>
      </c>
      <c r="D54" s="52">
        <v>2200</v>
      </c>
      <c r="E54" s="52">
        <v>2222</v>
      </c>
      <c r="F54" s="52">
        <v>2715</v>
      </c>
      <c r="G54" s="52">
        <v>2615</v>
      </c>
      <c r="H54" s="52">
        <v>5693</v>
      </c>
      <c r="I54" s="52">
        <v>0</v>
      </c>
      <c r="J54" s="52">
        <v>0</v>
      </c>
      <c r="K54" s="52">
        <v>0</v>
      </c>
      <c r="L54" s="52">
        <v>595</v>
      </c>
      <c r="M54" s="52">
        <v>2332</v>
      </c>
      <c r="N54" s="52">
        <v>2357</v>
      </c>
      <c r="O54" s="52">
        <v>3155</v>
      </c>
      <c r="P54" s="52">
        <v>2851</v>
      </c>
      <c r="Q54" s="52">
        <v>0</v>
      </c>
      <c r="R54" s="52">
        <v>0</v>
      </c>
      <c r="S54" s="52">
        <v>0</v>
      </c>
      <c r="T54" s="52">
        <v>379</v>
      </c>
      <c r="U54" s="52">
        <v>2383</v>
      </c>
      <c r="V54" s="52">
        <v>69</v>
      </c>
      <c r="W54" s="52">
        <v>1986</v>
      </c>
      <c r="X54" s="52">
        <v>187</v>
      </c>
      <c r="Y54" s="52">
        <v>392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239</v>
      </c>
      <c r="D55" s="52">
        <v>510</v>
      </c>
      <c r="E55" s="52">
        <v>411</v>
      </c>
      <c r="F55" s="52">
        <v>394</v>
      </c>
      <c r="G55" s="52">
        <v>479</v>
      </c>
      <c r="H55" s="52">
        <v>864</v>
      </c>
      <c r="I55" s="52">
        <v>47</v>
      </c>
      <c r="J55" s="52">
        <v>1</v>
      </c>
      <c r="K55" s="52">
        <v>0</v>
      </c>
      <c r="L55" s="52">
        <v>336</v>
      </c>
      <c r="M55" s="52">
        <v>1676</v>
      </c>
      <c r="N55" s="52">
        <v>3461</v>
      </c>
      <c r="O55" s="52">
        <v>3384</v>
      </c>
      <c r="P55" s="52">
        <v>1437</v>
      </c>
      <c r="Q55" s="52">
        <v>0</v>
      </c>
      <c r="R55" s="52">
        <v>3</v>
      </c>
      <c r="S55" s="52">
        <v>699</v>
      </c>
      <c r="T55" s="52">
        <v>1588</v>
      </c>
      <c r="U55" s="52">
        <v>975</v>
      </c>
      <c r="V55" s="52">
        <v>5071</v>
      </c>
      <c r="W55" s="52">
        <v>1432</v>
      </c>
      <c r="X55" s="52">
        <v>1582</v>
      </c>
      <c r="Y55" s="52">
        <v>4354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896</v>
      </c>
      <c r="D59" s="52">
        <v>9</v>
      </c>
      <c r="E59" s="52">
        <v>4</v>
      </c>
      <c r="F59" s="52">
        <v>1977</v>
      </c>
      <c r="G59" s="52">
        <v>5851</v>
      </c>
      <c r="H59" s="52">
        <v>5447</v>
      </c>
      <c r="I59" s="52">
        <v>588</v>
      </c>
      <c r="J59" s="52">
        <v>326</v>
      </c>
      <c r="K59" s="52">
        <v>1020</v>
      </c>
      <c r="L59" s="52">
        <v>280</v>
      </c>
      <c r="M59" s="52">
        <v>261</v>
      </c>
      <c r="N59" s="52">
        <v>554</v>
      </c>
      <c r="O59" s="52">
        <v>1015</v>
      </c>
      <c r="P59" s="52">
        <v>1160</v>
      </c>
      <c r="Q59" s="52">
        <v>370</v>
      </c>
      <c r="R59" s="52">
        <v>557</v>
      </c>
      <c r="S59" s="52">
        <v>677</v>
      </c>
      <c r="T59" s="52">
        <v>1094</v>
      </c>
      <c r="U59" s="52">
        <v>1293</v>
      </c>
      <c r="V59" s="52">
        <v>1078</v>
      </c>
      <c r="W59" s="52">
        <v>29</v>
      </c>
      <c r="X59" s="52">
        <v>17</v>
      </c>
      <c r="Y59" s="52">
        <v>0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13793</v>
      </c>
      <c r="D60" s="36">
        <v>18390</v>
      </c>
      <c r="E60" s="36">
        <v>11964</v>
      </c>
      <c r="F60" s="36">
        <v>8734</v>
      </c>
      <c r="G60" s="36">
        <v>10525</v>
      </c>
      <c r="H60" s="36">
        <v>17235</v>
      </c>
      <c r="I60" s="36">
        <v>11435</v>
      </c>
      <c r="J60" s="36">
        <v>10936</v>
      </c>
      <c r="K60" s="36">
        <v>10059</v>
      </c>
      <c r="L60" s="36">
        <v>10179</v>
      </c>
      <c r="M60" s="36">
        <v>15128</v>
      </c>
      <c r="N60" s="36">
        <v>18798</v>
      </c>
      <c r="O60" s="36">
        <v>14866</v>
      </c>
      <c r="P60" s="36">
        <v>10576</v>
      </c>
      <c r="Q60" s="36">
        <v>10462</v>
      </c>
      <c r="R60" s="36">
        <v>10492</v>
      </c>
      <c r="S60" s="36">
        <v>9006</v>
      </c>
      <c r="T60" s="36">
        <v>11501</v>
      </c>
      <c r="U60" s="36">
        <v>12355</v>
      </c>
      <c r="V60" s="36">
        <v>17418</v>
      </c>
      <c r="W60" s="36">
        <v>17297</v>
      </c>
      <c r="X60" s="36">
        <v>16635</v>
      </c>
      <c r="Y60" s="36">
        <v>14450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7604</v>
      </c>
      <c r="D64" s="52">
        <v>9335</v>
      </c>
      <c r="E64" s="52">
        <v>8747</v>
      </c>
      <c r="F64" s="52">
        <v>7813</v>
      </c>
      <c r="G64" s="52">
        <v>7185</v>
      </c>
      <c r="H64" s="52">
        <v>6710</v>
      </c>
      <c r="I64" s="52">
        <v>7759</v>
      </c>
      <c r="J64" s="52">
        <v>9620</v>
      </c>
      <c r="K64" s="52">
        <v>12351</v>
      </c>
      <c r="L64" s="52">
        <v>10972</v>
      </c>
      <c r="M64" s="52">
        <v>9834</v>
      </c>
      <c r="N64" s="52">
        <v>14114</v>
      </c>
      <c r="O64" s="52">
        <v>9671</v>
      </c>
      <c r="P64" s="52">
        <v>12859</v>
      </c>
      <c r="Q64" s="52">
        <v>11876</v>
      </c>
      <c r="R64" s="52">
        <v>17730</v>
      </c>
      <c r="S64" s="52">
        <v>21130</v>
      </c>
      <c r="T64" s="52">
        <v>18053</v>
      </c>
      <c r="U64" s="52">
        <v>16873</v>
      </c>
      <c r="V64" s="52">
        <v>14936</v>
      </c>
      <c r="W64" s="52">
        <v>6364</v>
      </c>
      <c r="X64" s="52">
        <v>4809</v>
      </c>
      <c r="Y64" s="52">
        <v>8894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1389</v>
      </c>
      <c r="D67" s="52">
        <v>1186</v>
      </c>
      <c r="E67" s="52">
        <v>2722</v>
      </c>
      <c r="F67" s="52">
        <v>1778</v>
      </c>
      <c r="G67" s="52">
        <v>1872</v>
      </c>
      <c r="H67" s="52">
        <v>2918</v>
      </c>
      <c r="I67" s="52">
        <v>1566</v>
      </c>
      <c r="J67" s="52">
        <v>1537</v>
      </c>
      <c r="K67" s="52">
        <v>2935</v>
      </c>
      <c r="L67" s="52">
        <v>5338</v>
      </c>
      <c r="M67" s="52">
        <v>6947</v>
      </c>
      <c r="N67" s="52">
        <v>5431</v>
      </c>
      <c r="O67" s="52">
        <v>4862</v>
      </c>
      <c r="P67" s="52">
        <v>4072</v>
      </c>
      <c r="Q67" s="52">
        <v>5879</v>
      </c>
      <c r="R67" s="52">
        <v>6287</v>
      </c>
      <c r="S67" s="52">
        <v>7640</v>
      </c>
      <c r="T67" s="52">
        <v>12417</v>
      </c>
      <c r="U67" s="52">
        <v>9873</v>
      </c>
      <c r="V67" s="52">
        <v>12325</v>
      </c>
      <c r="W67" s="52">
        <v>7693</v>
      </c>
      <c r="X67" s="52">
        <v>6387</v>
      </c>
      <c r="Y67" s="52">
        <v>7986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7373</v>
      </c>
      <c r="D69" s="52">
        <v>9638</v>
      </c>
      <c r="E69" s="52">
        <v>8936</v>
      </c>
      <c r="F69" s="52">
        <v>7864</v>
      </c>
      <c r="G69" s="52">
        <v>7306</v>
      </c>
      <c r="H69" s="52">
        <v>9374</v>
      </c>
      <c r="I69" s="52">
        <v>7258</v>
      </c>
      <c r="J69" s="52">
        <v>9323</v>
      </c>
      <c r="K69" s="52">
        <v>9249</v>
      </c>
      <c r="L69" s="52">
        <v>7698</v>
      </c>
      <c r="M69" s="52">
        <v>9370</v>
      </c>
      <c r="N69" s="52">
        <v>10800</v>
      </c>
      <c r="O69" s="52">
        <v>8658</v>
      </c>
      <c r="P69" s="52">
        <v>12100</v>
      </c>
      <c r="Q69" s="52">
        <v>6373</v>
      </c>
      <c r="R69" s="52">
        <v>14187</v>
      </c>
      <c r="S69" s="52">
        <v>17628</v>
      </c>
      <c r="T69" s="52">
        <v>15099</v>
      </c>
      <c r="U69" s="52">
        <v>12692</v>
      </c>
      <c r="V69" s="52">
        <v>9411</v>
      </c>
      <c r="W69" s="52">
        <v>2666</v>
      </c>
      <c r="X69" s="52">
        <v>3173</v>
      </c>
      <c r="Y69" s="52">
        <v>10193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80</v>
      </c>
      <c r="D70" s="52">
        <v>240</v>
      </c>
      <c r="E70" s="52">
        <v>287</v>
      </c>
      <c r="F70" s="52">
        <v>299</v>
      </c>
      <c r="G70" s="52">
        <v>516</v>
      </c>
      <c r="H70" s="52">
        <v>675</v>
      </c>
      <c r="I70" s="52">
        <v>1169</v>
      </c>
      <c r="J70" s="52">
        <v>1547</v>
      </c>
      <c r="K70" s="52">
        <v>2364</v>
      </c>
      <c r="L70" s="52">
        <v>3701</v>
      </c>
      <c r="M70" s="52">
        <v>1277</v>
      </c>
      <c r="N70" s="52">
        <v>3022</v>
      </c>
      <c r="O70" s="52">
        <v>0</v>
      </c>
      <c r="P70" s="52">
        <v>0</v>
      </c>
      <c r="Q70" s="52">
        <v>4836</v>
      </c>
      <c r="R70" s="52">
        <v>3314</v>
      </c>
      <c r="S70" s="52">
        <v>3146</v>
      </c>
      <c r="T70" s="52">
        <v>3613</v>
      </c>
      <c r="U70" s="52">
        <v>4347</v>
      </c>
      <c r="V70" s="52">
        <v>4284</v>
      </c>
      <c r="W70" s="52">
        <v>3091</v>
      </c>
      <c r="X70" s="52">
        <v>0</v>
      </c>
      <c r="Y70" s="52">
        <v>126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1341</v>
      </c>
      <c r="D73" s="52">
        <v>591</v>
      </c>
      <c r="E73" s="52">
        <v>685</v>
      </c>
      <c r="F73" s="52">
        <v>860</v>
      </c>
      <c r="G73" s="52">
        <v>660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1</v>
      </c>
      <c r="N73" s="52">
        <v>129</v>
      </c>
      <c r="O73" s="52">
        <v>532</v>
      </c>
      <c r="P73" s="52">
        <v>564</v>
      </c>
      <c r="Q73" s="52">
        <v>69</v>
      </c>
      <c r="R73" s="52">
        <v>0</v>
      </c>
      <c r="S73" s="52">
        <v>0</v>
      </c>
      <c r="T73" s="52">
        <v>0</v>
      </c>
      <c r="U73" s="52">
        <v>0</v>
      </c>
      <c r="V73" s="52">
        <v>23</v>
      </c>
      <c r="W73" s="52">
        <v>779</v>
      </c>
      <c r="X73" s="52">
        <v>237</v>
      </c>
      <c r="Y73" s="52">
        <v>0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79</v>
      </c>
      <c r="D74" s="52">
        <v>137</v>
      </c>
      <c r="E74" s="52">
        <v>127</v>
      </c>
      <c r="F74" s="52">
        <v>124</v>
      </c>
      <c r="G74" s="52">
        <v>120</v>
      </c>
      <c r="H74" s="52">
        <v>0</v>
      </c>
      <c r="I74" s="52">
        <v>0</v>
      </c>
      <c r="J74" s="52">
        <v>0</v>
      </c>
      <c r="K74" s="52">
        <v>789</v>
      </c>
      <c r="L74" s="52">
        <v>0</v>
      </c>
      <c r="M74" s="52">
        <v>0</v>
      </c>
      <c r="N74" s="52">
        <v>190</v>
      </c>
      <c r="O74" s="52">
        <v>572</v>
      </c>
      <c r="P74" s="52">
        <v>286</v>
      </c>
      <c r="Q74" s="52">
        <v>745</v>
      </c>
      <c r="R74" s="52">
        <v>472</v>
      </c>
      <c r="S74" s="52">
        <v>724</v>
      </c>
      <c r="T74" s="52">
        <v>3</v>
      </c>
      <c r="U74" s="52">
        <v>0</v>
      </c>
      <c r="V74" s="52">
        <v>1693</v>
      </c>
      <c r="W74" s="52">
        <v>561</v>
      </c>
      <c r="X74" s="52">
        <v>1994</v>
      </c>
      <c r="Y74" s="52">
        <v>0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10196</v>
      </c>
      <c r="D78" s="52">
        <v>5790</v>
      </c>
      <c r="E78" s="52">
        <v>6239</v>
      </c>
      <c r="F78" s="52">
        <v>5769</v>
      </c>
      <c r="G78" s="52">
        <v>7829</v>
      </c>
      <c r="H78" s="52">
        <v>10238</v>
      </c>
      <c r="I78" s="52">
        <v>9835</v>
      </c>
      <c r="J78" s="52">
        <v>12598</v>
      </c>
      <c r="K78" s="52">
        <v>12528</v>
      </c>
      <c r="L78" s="52">
        <v>11958</v>
      </c>
      <c r="M78" s="52">
        <v>7073</v>
      </c>
      <c r="N78" s="52">
        <v>9770</v>
      </c>
      <c r="O78" s="52">
        <v>10221</v>
      </c>
      <c r="P78" s="52">
        <v>14034</v>
      </c>
      <c r="Q78" s="52">
        <v>27150</v>
      </c>
      <c r="R78" s="52">
        <v>24984</v>
      </c>
      <c r="S78" s="52">
        <v>25160</v>
      </c>
      <c r="T78" s="52">
        <v>17281</v>
      </c>
      <c r="U78" s="52">
        <v>21364</v>
      </c>
      <c r="V78" s="52">
        <v>34229</v>
      </c>
      <c r="W78" s="52">
        <v>26025</v>
      </c>
      <c r="X78" s="52">
        <v>22501</v>
      </c>
      <c r="Y78" s="52">
        <v>23246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2733</v>
      </c>
      <c r="D79" s="36">
        <v>8893</v>
      </c>
      <c r="E79" s="36">
        <v>8025</v>
      </c>
      <c r="F79" s="36">
        <v>8022</v>
      </c>
      <c r="G79" s="36">
        <v>6255</v>
      </c>
      <c r="H79" s="36">
        <v>4890</v>
      </c>
      <c r="I79" s="36">
        <v>2232</v>
      </c>
      <c r="J79" s="36">
        <v>1962</v>
      </c>
      <c r="K79" s="36">
        <v>7254</v>
      </c>
      <c r="L79" s="36">
        <v>6648</v>
      </c>
      <c r="M79" s="36">
        <v>10020</v>
      </c>
      <c r="N79" s="36">
        <v>11399</v>
      </c>
      <c r="O79" s="36">
        <v>6793</v>
      </c>
      <c r="P79" s="36">
        <v>7067</v>
      </c>
      <c r="Q79" s="36">
        <v>4136</v>
      </c>
      <c r="R79" s="36">
        <v>9</v>
      </c>
      <c r="S79" s="36">
        <v>3835</v>
      </c>
      <c r="T79" s="36">
        <v>10059</v>
      </c>
      <c r="U79" s="36">
        <v>6778</v>
      </c>
      <c r="V79" s="36">
        <v>122</v>
      </c>
      <c r="W79" s="36">
        <v>5723</v>
      </c>
      <c r="X79" s="36">
        <v>264</v>
      </c>
      <c r="Y79" s="36">
        <v>4674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515</v>
      </c>
      <c r="D83" s="52">
        <v>494</v>
      </c>
      <c r="E83" s="52">
        <v>518</v>
      </c>
      <c r="F83" s="52">
        <v>591</v>
      </c>
      <c r="G83" s="52">
        <v>594</v>
      </c>
      <c r="H83" s="52">
        <v>744</v>
      </c>
      <c r="I83" s="52">
        <v>742</v>
      </c>
      <c r="J83" s="52">
        <v>1109</v>
      </c>
      <c r="K83" s="52">
        <v>1093</v>
      </c>
      <c r="L83" s="52">
        <v>1164</v>
      </c>
      <c r="M83" s="52">
        <v>1069</v>
      </c>
      <c r="N83" s="52">
        <v>2101</v>
      </c>
      <c r="O83" s="52">
        <v>2081</v>
      </c>
      <c r="P83" s="52">
        <v>2068</v>
      </c>
      <c r="Q83" s="52">
        <v>1040</v>
      </c>
      <c r="R83" s="52">
        <v>1279</v>
      </c>
      <c r="S83" s="52">
        <v>194</v>
      </c>
      <c r="T83" s="52">
        <v>413</v>
      </c>
      <c r="U83" s="52">
        <v>0</v>
      </c>
      <c r="V83" s="52">
        <v>52</v>
      </c>
      <c r="W83" s="52">
        <v>2239</v>
      </c>
      <c r="X83" s="52">
        <v>4631</v>
      </c>
      <c r="Y83" s="52">
        <v>4771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119</v>
      </c>
      <c r="D86" s="52">
        <v>100</v>
      </c>
      <c r="E86" s="52">
        <v>161</v>
      </c>
      <c r="F86" s="52">
        <v>99</v>
      </c>
      <c r="G86" s="52">
        <v>131</v>
      </c>
      <c r="H86" s="52">
        <v>259</v>
      </c>
      <c r="I86" s="52">
        <v>155</v>
      </c>
      <c r="J86" s="52">
        <v>161</v>
      </c>
      <c r="K86" s="52">
        <v>302</v>
      </c>
      <c r="L86" s="52">
        <v>532</v>
      </c>
      <c r="M86" s="52">
        <v>683</v>
      </c>
      <c r="N86" s="52">
        <v>633</v>
      </c>
      <c r="O86" s="52">
        <v>771</v>
      </c>
      <c r="P86" s="52">
        <v>741</v>
      </c>
      <c r="Q86" s="52">
        <v>819</v>
      </c>
      <c r="R86" s="52">
        <v>688</v>
      </c>
      <c r="S86" s="52">
        <v>493</v>
      </c>
      <c r="T86" s="52">
        <v>349</v>
      </c>
      <c r="U86" s="52">
        <v>155</v>
      </c>
      <c r="V86" s="52">
        <v>186</v>
      </c>
      <c r="W86" s="52">
        <v>284</v>
      </c>
      <c r="X86" s="52">
        <v>1856</v>
      </c>
      <c r="Y86" s="52">
        <v>3397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206</v>
      </c>
      <c r="D88" s="52">
        <v>223</v>
      </c>
      <c r="E88" s="52">
        <v>230</v>
      </c>
      <c r="F88" s="52">
        <v>255</v>
      </c>
      <c r="G88" s="52">
        <v>262</v>
      </c>
      <c r="H88" s="52">
        <v>326</v>
      </c>
      <c r="I88" s="52">
        <v>363</v>
      </c>
      <c r="J88" s="52">
        <v>654</v>
      </c>
      <c r="K88" s="52">
        <v>702</v>
      </c>
      <c r="L88" s="52">
        <v>540</v>
      </c>
      <c r="M88" s="52">
        <v>285</v>
      </c>
      <c r="N88" s="52">
        <v>307</v>
      </c>
      <c r="O88" s="52">
        <v>468</v>
      </c>
      <c r="P88" s="52">
        <v>1570</v>
      </c>
      <c r="Q88" s="52">
        <v>1317</v>
      </c>
      <c r="R88" s="52">
        <v>954</v>
      </c>
      <c r="S88" s="52">
        <v>1065</v>
      </c>
      <c r="T88" s="52">
        <v>1163</v>
      </c>
      <c r="U88" s="52">
        <v>765</v>
      </c>
      <c r="V88" s="52">
        <v>1072</v>
      </c>
      <c r="W88" s="52">
        <v>1203</v>
      </c>
      <c r="X88" s="52">
        <v>1535</v>
      </c>
      <c r="Y88" s="52">
        <v>1882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1</v>
      </c>
      <c r="E89" s="52">
        <v>0</v>
      </c>
      <c r="F89" s="52">
        <v>0</v>
      </c>
      <c r="G89" s="52">
        <v>1</v>
      </c>
      <c r="H89" s="52">
        <v>1</v>
      </c>
      <c r="I89" s="52">
        <v>1</v>
      </c>
      <c r="J89" s="52">
        <v>3</v>
      </c>
      <c r="K89" s="52">
        <v>6</v>
      </c>
      <c r="L89" s="52">
        <v>4</v>
      </c>
      <c r="M89" s="52">
        <v>2</v>
      </c>
      <c r="N89" s="52">
        <v>2</v>
      </c>
      <c r="O89" s="52">
        <v>0</v>
      </c>
      <c r="P89" s="52">
        <v>6</v>
      </c>
      <c r="Q89" s="52">
        <v>36</v>
      </c>
      <c r="R89" s="52">
        <v>0</v>
      </c>
      <c r="S89" s="52">
        <v>6</v>
      </c>
      <c r="T89" s="52">
        <v>25</v>
      </c>
      <c r="U89" s="52">
        <v>0</v>
      </c>
      <c r="V89" s="52">
        <v>16</v>
      </c>
      <c r="W89" s="52">
        <v>9</v>
      </c>
      <c r="X89" s="52">
        <v>0</v>
      </c>
      <c r="Y89" s="52">
        <v>30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21</v>
      </c>
      <c r="D92" s="52">
        <v>55</v>
      </c>
      <c r="E92" s="52">
        <v>17</v>
      </c>
      <c r="F92" s="52">
        <v>37</v>
      </c>
      <c r="G92" s="52">
        <v>75</v>
      </c>
      <c r="H92" s="52">
        <v>107</v>
      </c>
      <c r="I92" s="52">
        <v>20</v>
      </c>
      <c r="J92" s="52">
        <v>16</v>
      </c>
      <c r="K92" s="52">
        <v>22</v>
      </c>
      <c r="L92" s="52">
        <v>14</v>
      </c>
      <c r="M92" s="52">
        <v>29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627</v>
      </c>
      <c r="D96" s="52">
        <v>506</v>
      </c>
      <c r="E96" s="52">
        <v>482</v>
      </c>
      <c r="F96" s="52">
        <v>557</v>
      </c>
      <c r="G96" s="52">
        <v>568</v>
      </c>
      <c r="H96" s="52">
        <v>697</v>
      </c>
      <c r="I96" s="52">
        <v>0</v>
      </c>
      <c r="J96" s="52">
        <v>0</v>
      </c>
      <c r="K96" s="52">
        <v>0</v>
      </c>
      <c r="L96" s="52">
        <v>671</v>
      </c>
      <c r="M96" s="52">
        <v>797</v>
      </c>
      <c r="N96" s="52">
        <v>954</v>
      </c>
      <c r="O96" s="52">
        <v>1005</v>
      </c>
      <c r="P96" s="52">
        <v>689</v>
      </c>
      <c r="Q96" s="52">
        <v>26</v>
      </c>
      <c r="R96" s="52">
        <v>0</v>
      </c>
      <c r="S96" s="52">
        <v>0</v>
      </c>
      <c r="T96" s="52">
        <v>49</v>
      </c>
      <c r="U96" s="52">
        <v>0</v>
      </c>
      <c r="V96" s="52">
        <v>3</v>
      </c>
      <c r="W96" s="52">
        <v>1198</v>
      </c>
      <c r="X96" s="52">
        <v>389</v>
      </c>
      <c r="Y96" s="52">
        <v>263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37</v>
      </c>
      <c r="D97" s="52">
        <v>118</v>
      </c>
      <c r="E97" s="52">
        <v>90</v>
      </c>
      <c r="F97" s="52">
        <v>81</v>
      </c>
      <c r="G97" s="52">
        <v>104</v>
      </c>
      <c r="H97" s="52">
        <v>104</v>
      </c>
      <c r="I97" s="52">
        <v>556</v>
      </c>
      <c r="J97" s="52">
        <v>729</v>
      </c>
      <c r="K97" s="52">
        <v>798</v>
      </c>
      <c r="L97" s="52">
        <v>383</v>
      </c>
      <c r="M97" s="52">
        <v>574</v>
      </c>
      <c r="N97" s="52">
        <v>1406</v>
      </c>
      <c r="O97" s="52">
        <v>1086</v>
      </c>
      <c r="P97" s="52">
        <v>343</v>
      </c>
      <c r="Q97" s="52">
        <v>278</v>
      </c>
      <c r="R97" s="52">
        <v>1093</v>
      </c>
      <c r="S97" s="52">
        <v>3</v>
      </c>
      <c r="T97" s="52">
        <v>218</v>
      </c>
      <c r="U97" s="52">
        <v>0</v>
      </c>
      <c r="V97" s="52">
        <v>237</v>
      </c>
      <c r="W97" s="52">
        <v>864</v>
      </c>
      <c r="X97" s="52">
        <v>3263</v>
      </c>
      <c r="Y97" s="52">
        <v>2913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61</v>
      </c>
      <c r="D102" s="52">
        <v>0</v>
      </c>
      <c r="E102" s="52">
        <v>0</v>
      </c>
      <c r="F102" s="52">
        <v>158</v>
      </c>
      <c r="G102" s="52">
        <v>428</v>
      </c>
      <c r="H102" s="52">
        <v>353</v>
      </c>
      <c r="I102" s="52">
        <v>50</v>
      </c>
      <c r="J102" s="52">
        <v>40</v>
      </c>
      <c r="K102" s="52">
        <v>144</v>
      </c>
      <c r="L102" s="52">
        <v>45</v>
      </c>
      <c r="M102" s="52">
        <v>27</v>
      </c>
      <c r="N102" s="52">
        <v>79</v>
      </c>
      <c r="O102" s="52">
        <v>174</v>
      </c>
      <c r="P102" s="52">
        <v>281</v>
      </c>
      <c r="Q102" s="52">
        <v>64</v>
      </c>
      <c r="R102" s="52">
        <v>119</v>
      </c>
      <c r="S102" s="52">
        <v>95</v>
      </c>
      <c r="T102" s="52">
        <v>152</v>
      </c>
      <c r="U102" s="52">
        <v>80</v>
      </c>
      <c r="V102" s="52">
        <v>111</v>
      </c>
      <c r="W102" s="52">
        <v>6</v>
      </c>
      <c r="X102" s="52">
        <v>4</v>
      </c>
      <c r="Y102" s="52">
        <v>0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936</v>
      </c>
      <c r="D103" s="36">
        <v>1355</v>
      </c>
      <c r="E103" s="36">
        <v>929</v>
      </c>
      <c r="F103" s="36">
        <v>696</v>
      </c>
      <c r="G103" s="36">
        <v>771</v>
      </c>
      <c r="H103" s="36">
        <v>1115</v>
      </c>
      <c r="I103" s="36">
        <v>1015</v>
      </c>
      <c r="J103" s="36">
        <v>1378</v>
      </c>
      <c r="K103" s="36">
        <v>1434</v>
      </c>
      <c r="L103" s="36">
        <v>1633</v>
      </c>
      <c r="M103" s="36">
        <v>1655</v>
      </c>
      <c r="N103" s="36">
        <v>2698</v>
      </c>
      <c r="O103" s="36">
        <v>2567</v>
      </c>
      <c r="P103" s="36">
        <v>2611</v>
      </c>
      <c r="Q103" s="36">
        <v>1943</v>
      </c>
      <c r="R103" s="36">
        <v>2307</v>
      </c>
      <c r="S103" s="36">
        <v>1348</v>
      </c>
      <c r="T103" s="36">
        <v>1649</v>
      </c>
      <c r="U103" s="36">
        <v>825</v>
      </c>
      <c r="V103" s="36">
        <v>1922</v>
      </c>
      <c r="W103" s="36">
        <v>3884</v>
      </c>
      <c r="X103" s="36">
        <v>5929</v>
      </c>
      <c r="Y103" s="36">
        <v>5600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6</v>
      </c>
      <c r="D145" s="52">
        <v>14</v>
      </c>
      <c r="E145" s="52">
        <v>16</v>
      </c>
      <c r="F145" s="52">
        <v>15</v>
      </c>
      <c r="G145" s="52">
        <v>20</v>
      </c>
      <c r="H145" s="52">
        <v>31</v>
      </c>
      <c r="I145" s="52">
        <v>51</v>
      </c>
      <c r="J145" s="52">
        <v>82</v>
      </c>
      <c r="K145" s="52">
        <v>109</v>
      </c>
      <c r="L145" s="52">
        <v>143</v>
      </c>
      <c r="M145" s="52">
        <v>183</v>
      </c>
      <c r="N145" s="52">
        <v>256</v>
      </c>
      <c r="O145" s="52">
        <v>325</v>
      </c>
      <c r="P145" s="52">
        <v>459</v>
      </c>
      <c r="Q145" s="52">
        <v>518</v>
      </c>
      <c r="R145" s="52">
        <v>685</v>
      </c>
      <c r="S145" s="52">
        <v>908</v>
      </c>
      <c r="T145" s="52">
        <v>1107</v>
      </c>
      <c r="U145" s="52">
        <v>1136</v>
      </c>
      <c r="V145" s="52">
        <v>915</v>
      </c>
      <c r="W145" s="52">
        <v>1041</v>
      </c>
      <c r="X145" s="52">
        <v>1157</v>
      </c>
      <c r="Y145" s="52">
        <v>802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3</v>
      </c>
      <c r="D147" s="52">
        <v>4</v>
      </c>
      <c r="E147" s="52">
        <v>7</v>
      </c>
      <c r="F147" s="52">
        <v>6</v>
      </c>
      <c r="G147" s="52">
        <v>5</v>
      </c>
      <c r="H147" s="52">
        <v>20</v>
      </c>
      <c r="I147" s="52">
        <v>24</v>
      </c>
      <c r="J147" s="52">
        <v>40</v>
      </c>
      <c r="K147" s="52">
        <v>59</v>
      </c>
      <c r="L147" s="52">
        <v>67</v>
      </c>
      <c r="M147" s="52">
        <v>92</v>
      </c>
      <c r="N147" s="52">
        <v>220</v>
      </c>
      <c r="O147" s="52">
        <v>202</v>
      </c>
      <c r="P147" s="52">
        <v>381</v>
      </c>
      <c r="Q147" s="52">
        <v>536</v>
      </c>
      <c r="R147" s="52">
        <v>602</v>
      </c>
      <c r="S147" s="52">
        <v>719</v>
      </c>
      <c r="T147" s="52">
        <v>864</v>
      </c>
      <c r="U147" s="52">
        <v>927</v>
      </c>
      <c r="V147" s="52">
        <v>1432</v>
      </c>
      <c r="W147" s="52">
        <v>836</v>
      </c>
      <c r="X147" s="52">
        <v>2143</v>
      </c>
      <c r="Y147" s="52">
        <v>2032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1</v>
      </c>
      <c r="E149" s="52">
        <v>0</v>
      </c>
      <c r="F149" s="52">
        <v>1</v>
      </c>
      <c r="G149" s="52">
        <v>2</v>
      </c>
      <c r="H149" s="52">
        <v>4</v>
      </c>
      <c r="I149" s="52">
        <v>2</v>
      </c>
      <c r="J149" s="52">
        <v>2</v>
      </c>
      <c r="K149" s="52">
        <v>3</v>
      </c>
      <c r="L149" s="52">
        <v>2</v>
      </c>
      <c r="M149" s="52">
        <v>3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8</v>
      </c>
      <c r="D153" s="52">
        <v>12</v>
      </c>
      <c r="E153" s="52">
        <v>15</v>
      </c>
      <c r="F153" s="52">
        <v>15</v>
      </c>
      <c r="G153" s="52">
        <v>16</v>
      </c>
      <c r="H153" s="52">
        <v>27</v>
      </c>
      <c r="I153" s="52">
        <v>0</v>
      </c>
      <c r="J153" s="52">
        <v>0</v>
      </c>
      <c r="K153" s="52">
        <v>0</v>
      </c>
      <c r="L153" s="52">
        <v>98</v>
      </c>
      <c r="M153" s="52">
        <v>122</v>
      </c>
      <c r="N153" s="52">
        <v>118</v>
      </c>
      <c r="O153" s="52">
        <v>170</v>
      </c>
      <c r="P153" s="52">
        <v>343</v>
      </c>
      <c r="Q153" s="52">
        <v>51</v>
      </c>
      <c r="R153" s="52">
        <v>0</v>
      </c>
      <c r="S153" s="52">
        <v>0</v>
      </c>
      <c r="T153" s="52">
        <v>251</v>
      </c>
      <c r="U153" s="52">
        <v>1019</v>
      </c>
      <c r="V153" s="52">
        <v>15</v>
      </c>
      <c r="W153" s="52">
        <v>893</v>
      </c>
      <c r="X153" s="52">
        <v>176</v>
      </c>
      <c r="Y153" s="52">
        <v>108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3</v>
      </c>
      <c r="E154" s="52">
        <v>3</v>
      </c>
      <c r="F154" s="52">
        <v>2</v>
      </c>
      <c r="G154" s="52">
        <v>3</v>
      </c>
      <c r="H154" s="52">
        <v>4</v>
      </c>
      <c r="I154" s="52">
        <v>54</v>
      </c>
      <c r="J154" s="52">
        <v>89</v>
      </c>
      <c r="K154" s="52">
        <v>119</v>
      </c>
      <c r="L154" s="52">
        <v>56</v>
      </c>
      <c r="M154" s="52">
        <v>86</v>
      </c>
      <c r="N154" s="52">
        <v>178</v>
      </c>
      <c r="O154" s="52">
        <v>193</v>
      </c>
      <c r="P154" s="52">
        <v>174</v>
      </c>
      <c r="Q154" s="52">
        <v>555</v>
      </c>
      <c r="R154" s="52">
        <v>804</v>
      </c>
      <c r="S154" s="52">
        <v>1067</v>
      </c>
      <c r="T154" s="52">
        <v>1085</v>
      </c>
      <c r="U154" s="52">
        <v>407</v>
      </c>
      <c r="V154" s="52">
        <v>1273</v>
      </c>
      <c r="W154" s="52">
        <v>619</v>
      </c>
      <c r="X154" s="52">
        <v>1567</v>
      </c>
      <c r="Y154" s="52">
        <v>1373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3</v>
      </c>
      <c r="G158" s="52">
        <v>8</v>
      </c>
      <c r="H158" s="52">
        <v>8</v>
      </c>
      <c r="I158" s="52">
        <v>3</v>
      </c>
      <c r="J158" s="52">
        <v>2</v>
      </c>
      <c r="K158" s="52">
        <v>10</v>
      </c>
      <c r="L158" s="52">
        <v>4</v>
      </c>
      <c r="M158" s="52">
        <v>3</v>
      </c>
      <c r="N158" s="52">
        <v>7</v>
      </c>
      <c r="O158" s="52">
        <v>20</v>
      </c>
      <c r="P158" s="52">
        <v>49</v>
      </c>
      <c r="Q158" s="52">
        <v>17</v>
      </c>
      <c r="R158" s="52">
        <v>37</v>
      </c>
      <c r="S158" s="52">
        <v>75</v>
      </c>
      <c r="T158" s="52">
        <v>113</v>
      </c>
      <c r="U158" s="52">
        <v>130</v>
      </c>
      <c r="V158" s="52">
        <v>68</v>
      </c>
      <c r="W158" s="52">
        <v>1</v>
      </c>
      <c r="X158" s="52">
        <v>1</v>
      </c>
      <c r="Y158" s="52">
        <v>0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8</v>
      </c>
      <c r="D159" s="36">
        <v>18</v>
      </c>
      <c r="E159" s="36">
        <v>17</v>
      </c>
      <c r="F159" s="36">
        <v>14</v>
      </c>
      <c r="G159" s="36">
        <v>13</v>
      </c>
      <c r="H159" s="36">
        <v>29</v>
      </c>
      <c r="I159" s="36">
        <v>54</v>
      </c>
      <c r="J159" s="36">
        <v>87</v>
      </c>
      <c r="K159" s="36">
        <v>111</v>
      </c>
      <c r="L159" s="36">
        <v>155</v>
      </c>
      <c r="M159" s="36">
        <v>206</v>
      </c>
      <c r="N159" s="36">
        <v>278</v>
      </c>
      <c r="O159" s="36">
        <v>346</v>
      </c>
      <c r="P159" s="36">
        <v>470</v>
      </c>
      <c r="Q159" s="36">
        <v>589</v>
      </c>
      <c r="R159" s="36">
        <v>774</v>
      </c>
      <c r="S159" s="36">
        <v>1002</v>
      </c>
      <c r="T159" s="36">
        <v>1215</v>
      </c>
      <c r="U159" s="36">
        <v>1287</v>
      </c>
      <c r="V159" s="36">
        <v>1218</v>
      </c>
      <c r="W159" s="36">
        <v>1526</v>
      </c>
      <c r="X159" s="36">
        <v>1744</v>
      </c>
      <c r="Y159" s="36">
        <v>1506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427</v>
      </c>
      <c r="D163" s="52">
        <v>376</v>
      </c>
      <c r="E163" s="52">
        <v>516</v>
      </c>
      <c r="F163" s="52">
        <v>613</v>
      </c>
      <c r="G163" s="52">
        <v>678</v>
      </c>
      <c r="H163" s="52">
        <v>1</v>
      </c>
      <c r="I163" s="52">
        <v>481</v>
      </c>
      <c r="J163" s="52">
        <v>344</v>
      </c>
      <c r="K163" s="52">
        <v>1033</v>
      </c>
      <c r="L163" s="52">
        <v>822</v>
      </c>
      <c r="M163" s="52">
        <v>2103</v>
      </c>
      <c r="N163" s="52">
        <v>896</v>
      </c>
      <c r="O163" s="52">
        <v>781</v>
      </c>
      <c r="P163" s="52">
        <v>448</v>
      </c>
      <c r="Q163" s="52">
        <v>296</v>
      </c>
      <c r="R163" s="52">
        <v>0</v>
      </c>
      <c r="S163" s="52">
        <v>0</v>
      </c>
      <c r="T163" s="52">
        <v>299</v>
      </c>
      <c r="U163" s="52">
        <v>824</v>
      </c>
      <c r="V163" s="52">
        <v>1123</v>
      </c>
      <c r="W163" s="52">
        <v>1333</v>
      </c>
      <c r="X163" s="52">
        <v>1535</v>
      </c>
      <c r="Y163" s="52">
        <v>1066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440</v>
      </c>
      <c r="D165" s="52">
        <v>357</v>
      </c>
      <c r="E165" s="52">
        <v>340</v>
      </c>
      <c r="F165" s="52">
        <v>205</v>
      </c>
      <c r="G165" s="52">
        <v>220</v>
      </c>
      <c r="H165" s="52">
        <v>388</v>
      </c>
      <c r="I165" s="52">
        <v>177</v>
      </c>
      <c r="J165" s="52">
        <v>151</v>
      </c>
      <c r="K165" s="52">
        <v>407</v>
      </c>
      <c r="L165" s="52">
        <v>518</v>
      </c>
      <c r="M165" s="52">
        <v>858</v>
      </c>
      <c r="N165" s="52">
        <v>1322</v>
      </c>
      <c r="O165" s="52">
        <v>552</v>
      </c>
      <c r="P165" s="52">
        <v>403</v>
      </c>
      <c r="Q165" s="52">
        <v>406</v>
      </c>
      <c r="R165" s="52">
        <v>71</v>
      </c>
      <c r="S165" s="52">
        <v>5</v>
      </c>
      <c r="T165" s="52">
        <v>150</v>
      </c>
      <c r="U165" s="52">
        <v>417</v>
      </c>
      <c r="V165" s="52">
        <v>1348</v>
      </c>
      <c r="W165" s="52">
        <v>1018</v>
      </c>
      <c r="X165" s="52">
        <v>2066</v>
      </c>
      <c r="Y165" s="52">
        <v>2020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31</v>
      </c>
      <c r="D167" s="52">
        <v>85</v>
      </c>
      <c r="E167" s="52">
        <v>28</v>
      </c>
      <c r="F167" s="52">
        <v>64</v>
      </c>
      <c r="G167" s="52">
        <v>136</v>
      </c>
      <c r="H167" s="52">
        <v>90</v>
      </c>
      <c r="I167" s="52">
        <v>30</v>
      </c>
      <c r="J167" s="52">
        <v>13</v>
      </c>
      <c r="K167" s="52">
        <v>40</v>
      </c>
      <c r="L167" s="52">
        <v>18</v>
      </c>
      <c r="M167" s="52">
        <v>54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1</v>
      </c>
      <c r="I168" s="52">
        <v>0</v>
      </c>
      <c r="J168" s="52">
        <v>0</v>
      </c>
      <c r="K168" s="52">
        <v>2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961</v>
      </c>
      <c r="D171" s="52">
        <v>791</v>
      </c>
      <c r="E171" s="52">
        <v>834</v>
      </c>
      <c r="F171" s="52">
        <v>967</v>
      </c>
      <c r="G171" s="52">
        <v>1038</v>
      </c>
      <c r="H171" s="52">
        <v>583</v>
      </c>
      <c r="I171" s="52">
        <v>0</v>
      </c>
      <c r="J171" s="52">
        <v>0</v>
      </c>
      <c r="K171" s="52">
        <v>0</v>
      </c>
      <c r="L171" s="52">
        <v>785</v>
      </c>
      <c r="M171" s="52">
        <v>1501</v>
      </c>
      <c r="N171" s="52">
        <v>579</v>
      </c>
      <c r="O171" s="52">
        <v>573</v>
      </c>
      <c r="P171" s="52">
        <v>575</v>
      </c>
      <c r="Q171" s="52">
        <v>79</v>
      </c>
      <c r="R171" s="52">
        <v>0</v>
      </c>
      <c r="S171" s="52">
        <v>0</v>
      </c>
      <c r="T171" s="52">
        <v>290</v>
      </c>
      <c r="U171" s="52">
        <v>1388</v>
      </c>
      <c r="V171" s="52">
        <v>21</v>
      </c>
      <c r="W171" s="52">
        <v>1048</v>
      </c>
      <c r="X171" s="52">
        <v>188</v>
      </c>
      <c r="Y171" s="52">
        <v>107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56</v>
      </c>
      <c r="D172" s="52">
        <v>183</v>
      </c>
      <c r="E172" s="52">
        <v>154</v>
      </c>
      <c r="F172" s="52">
        <v>141</v>
      </c>
      <c r="G172" s="52">
        <v>189</v>
      </c>
      <c r="H172" s="52">
        <v>89</v>
      </c>
      <c r="I172" s="52">
        <v>797</v>
      </c>
      <c r="J172" s="52">
        <v>604</v>
      </c>
      <c r="K172" s="52">
        <v>1398</v>
      </c>
      <c r="L172" s="52">
        <v>444</v>
      </c>
      <c r="M172" s="52">
        <v>1082</v>
      </c>
      <c r="N172" s="52">
        <v>851</v>
      </c>
      <c r="O172" s="52">
        <v>621</v>
      </c>
      <c r="P172" s="52">
        <v>285</v>
      </c>
      <c r="Q172" s="52">
        <v>887</v>
      </c>
      <c r="R172" s="52">
        <v>693</v>
      </c>
      <c r="S172" s="52">
        <v>857</v>
      </c>
      <c r="T172" s="52">
        <v>1221</v>
      </c>
      <c r="U172" s="52">
        <v>563</v>
      </c>
      <c r="V172" s="52">
        <v>1707</v>
      </c>
      <c r="W172" s="52">
        <v>743</v>
      </c>
      <c r="X172" s="52">
        <v>1658</v>
      </c>
      <c r="Y172" s="52">
        <v>1237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61</v>
      </c>
      <c r="D176" s="52">
        <v>0</v>
      </c>
      <c r="E176" s="52">
        <v>0</v>
      </c>
      <c r="F176" s="52">
        <v>169</v>
      </c>
      <c r="G176" s="52">
        <v>490</v>
      </c>
      <c r="H176" s="52">
        <v>185</v>
      </c>
      <c r="I176" s="52">
        <v>41</v>
      </c>
      <c r="J176" s="52">
        <v>18</v>
      </c>
      <c r="K176" s="52">
        <v>134</v>
      </c>
      <c r="L176" s="52">
        <v>31</v>
      </c>
      <c r="M176" s="52">
        <v>42</v>
      </c>
      <c r="N176" s="52">
        <v>38</v>
      </c>
      <c r="O176" s="52">
        <v>76</v>
      </c>
      <c r="P176" s="52">
        <v>80</v>
      </c>
      <c r="Q176" s="52">
        <v>30</v>
      </c>
      <c r="R176" s="52">
        <v>32</v>
      </c>
      <c r="S176" s="52">
        <v>58</v>
      </c>
      <c r="T176" s="52">
        <v>122</v>
      </c>
      <c r="U176" s="52">
        <v>180</v>
      </c>
      <c r="V176" s="52">
        <v>95</v>
      </c>
      <c r="W176" s="52">
        <v>2</v>
      </c>
      <c r="X176" s="52">
        <v>1</v>
      </c>
      <c r="Y176" s="52">
        <v>0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935</v>
      </c>
      <c r="D177" s="36">
        <v>1392</v>
      </c>
      <c r="E177" s="36">
        <v>996</v>
      </c>
      <c r="F177" s="36">
        <v>749</v>
      </c>
      <c r="G177" s="36">
        <v>882</v>
      </c>
      <c r="H177" s="36">
        <v>593</v>
      </c>
      <c r="I177" s="36">
        <v>801</v>
      </c>
      <c r="J177" s="36">
        <v>603</v>
      </c>
      <c r="K177" s="36">
        <v>1308</v>
      </c>
      <c r="L177" s="36">
        <v>1214</v>
      </c>
      <c r="M177" s="36">
        <v>2551</v>
      </c>
      <c r="N177" s="36">
        <v>1354</v>
      </c>
      <c r="O177" s="36">
        <v>1114</v>
      </c>
      <c r="P177" s="36">
        <v>778</v>
      </c>
      <c r="Q177" s="36">
        <v>935</v>
      </c>
      <c r="R177" s="36">
        <v>676</v>
      </c>
      <c r="S177" s="36">
        <v>812</v>
      </c>
      <c r="T177" s="36">
        <v>1383</v>
      </c>
      <c r="U177" s="36">
        <v>1754</v>
      </c>
      <c r="V177" s="36">
        <v>1644</v>
      </c>
      <c r="W177" s="36">
        <v>1793</v>
      </c>
      <c r="X177" s="36">
        <v>1866</v>
      </c>
      <c r="Y177" s="36">
        <v>1348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25</v>
      </c>
      <c r="L5" s="52">
        <v>24</v>
      </c>
      <c r="M5" s="52">
        <v>30</v>
      </c>
      <c r="N5" s="52">
        <v>33</v>
      </c>
      <c r="O5" s="52">
        <v>32</v>
      </c>
      <c r="P5" s="52">
        <v>6</v>
      </c>
      <c r="Q5" s="52">
        <v>2</v>
      </c>
      <c r="R5" s="52">
        <v>0</v>
      </c>
      <c r="S5" s="52">
        <v>0</v>
      </c>
      <c r="T5" s="52">
        <v>0</v>
      </c>
      <c r="U5" s="52">
        <v>0</v>
      </c>
      <c r="V5" s="52">
        <v>31</v>
      </c>
      <c r="W5" s="52">
        <v>28</v>
      </c>
      <c r="X5" s="52">
        <v>4</v>
      </c>
      <c r="Y5" s="52">
        <v>3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4</v>
      </c>
      <c r="L8" s="52">
        <v>13</v>
      </c>
      <c r="M8" s="52">
        <v>14</v>
      </c>
      <c r="N8" s="52">
        <v>7</v>
      </c>
      <c r="O8" s="52">
        <v>7</v>
      </c>
      <c r="P8" s="52">
        <v>1</v>
      </c>
      <c r="Q8" s="52">
        <v>1</v>
      </c>
      <c r="R8" s="52">
        <v>0</v>
      </c>
      <c r="S8" s="52">
        <v>0</v>
      </c>
      <c r="T8" s="52">
        <v>0</v>
      </c>
      <c r="U8" s="52">
        <v>0</v>
      </c>
      <c r="V8" s="52">
        <v>11</v>
      </c>
      <c r="W8" s="52">
        <v>7</v>
      </c>
      <c r="X8" s="52">
        <v>1</v>
      </c>
      <c r="Y8" s="52">
        <v>2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1</v>
      </c>
      <c r="L11" s="52">
        <v>0</v>
      </c>
      <c r="M11" s="52">
        <v>1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15</v>
      </c>
      <c r="M15" s="52">
        <v>17</v>
      </c>
      <c r="N15" s="52">
        <v>13</v>
      </c>
      <c r="O15" s="52">
        <v>15</v>
      </c>
      <c r="P15" s="52">
        <v>4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16</v>
      </c>
      <c r="X15" s="52">
        <v>0</v>
      </c>
      <c r="Y15" s="52">
        <v>0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24</v>
      </c>
      <c r="L16" s="52">
        <v>9</v>
      </c>
      <c r="M16" s="52">
        <v>12</v>
      </c>
      <c r="N16" s="52">
        <v>20</v>
      </c>
      <c r="O16" s="52">
        <v>17</v>
      </c>
      <c r="P16" s="52">
        <v>2</v>
      </c>
      <c r="Q16" s="52">
        <v>2</v>
      </c>
      <c r="R16" s="52">
        <v>0</v>
      </c>
      <c r="S16" s="52">
        <v>0</v>
      </c>
      <c r="T16" s="52">
        <v>0</v>
      </c>
      <c r="U16" s="52">
        <v>0</v>
      </c>
      <c r="V16" s="52">
        <v>31</v>
      </c>
      <c r="W16" s="52">
        <v>12</v>
      </c>
      <c r="X16" s="52">
        <v>4</v>
      </c>
      <c r="Y16" s="52">
        <v>3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2</v>
      </c>
      <c r="L21" s="52">
        <v>1</v>
      </c>
      <c r="M21" s="52">
        <v>1</v>
      </c>
      <c r="N21" s="52">
        <v>1</v>
      </c>
      <c r="O21" s="52">
        <v>2</v>
      </c>
      <c r="P21" s="52">
        <v>1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2</v>
      </c>
      <c r="W21" s="52">
        <v>0</v>
      </c>
      <c r="X21" s="52">
        <v>0</v>
      </c>
      <c r="Y21" s="52">
        <v>0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23</v>
      </c>
      <c r="L22" s="36">
        <v>23</v>
      </c>
      <c r="M22" s="36">
        <v>29</v>
      </c>
      <c r="N22" s="36">
        <v>32</v>
      </c>
      <c r="O22" s="36">
        <v>30</v>
      </c>
      <c r="P22" s="36">
        <v>5</v>
      </c>
      <c r="Q22" s="36">
        <v>2</v>
      </c>
      <c r="R22" s="36">
        <v>0</v>
      </c>
      <c r="S22" s="36">
        <v>0</v>
      </c>
      <c r="T22" s="36">
        <v>0</v>
      </c>
      <c r="U22" s="36">
        <v>0</v>
      </c>
      <c r="V22" s="36">
        <v>29</v>
      </c>
      <c r="W22" s="36">
        <v>28</v>
      </c>
      <c r="X22" s="36">
        <v>4</v>
      </c>
      <c r="Y22" s="36">
        <v>3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19</v>
      </c>
      <c r="O26" s="52">
        <v>10</v>
      </c>
      <c r="P26" s="52">
        <v>0</v>
      </c>
      <c r="Q26" s="52">
        <v>0</v>
      </c>
      <c r="R26" s="52">
        <v>1</v>
      </c>
      <c r="S26" s="52">
        <v>3</v>
      </c>
      <c r="T26" s="52">
        <v>1</v>
      </c>
      <c r="U26" s="52">
        <v>2</v>
      </c>
      <c r="V26" s="52">
        <v>0</v>
      </c>
      <c r="W26" s="52">
        <v>0</v>
      </c>
      <c r="X26" s="52">
        <v>0</v>
      </c>
      <c r="Y26" s="52">
        <v>0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4</v>
      </c>
      <c r="O29" s="52">
        <v>2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8</v>
      </c>
      <c r="O35" s="52">
        <v>5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1</v>
      </c>
      <c r="V35" s="52">
        <v>0</v>
      </c>
      <c r="W35" s="52">
        <v>0</v>
      </c>
      <c r="X35" s="52">
        <v>0</v>
      </c>
      <c r="Y35" s="52">
        <v>0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11</v>
      </c>
      <c r="O36" s="52">
        <v>5</v>
      </c>
      <c r="P36" s="52">
        <v>0</v>
      </c>
      <c r="Q36" s="52">
        <v>0</v>
      </c>
      <c r="R36" s="52">
        <v>1</v>
      </c>
      <c r="S36" s="52">
        <v>3</v>
      </c>
      <c r="T36" s="52">
        <v>1</v>
      </c>
      <c r="U36" s="52">
        <v>1</v>
      </c>
      <c r="V36" s="52">
        <v>0</v>
      </c>
      <c r="W36" s="52">
        <v>0</v>
      </c>
      <c r="X36" s="52">
        <v>0</v>
      </c>
      <c r="Y36" s="52">
        <v>0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1</v>
      </c>
      <c r="O40" s="52">
        <v>1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18</v>
      </c>
      <c r="O41" s="36">
        <v>9</v>
      </c>
      <c r="P41" s="36">
        <v>0</v>
      </c>
      <c r="Q41" s="36">
        <v>0</v>
      </c>
      <c r="R41" s="36">
        <v>1</v>
      </c>
      <c r="S41" s="36">
        <v>3</v>
      </c>
      <c r="T41" s="36">
        <v>1</v>
      </c>
      <c r="U41" s="36">
        <v>2</v>
      </c>
      <c r="V41" s="36">
        <v>0</v>
      </c>
      <c r="W41" s="36">
        <v>0</v>
      </c>
      <c r="X41" s="36">
        <v>0</v>
      </c>
      <c r="Y41" s="36">
        <v>0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2937</v>
      </c>
      <c r="D45" s="52">
        <v>2261</v>
      </c>
      <c r="E45" s="52">
        <v>2241</v>
      </c>
      <c r="F45" s="52">
        <v>2622</v>
      </c>
      <c r="G45" s="52">
        <v>2968</v>
      </c>
      <c r="H45" s="52">
        <v>6023</v>
      </c>
      <c r="I45" s="52">
        <v>2802</v>
      </c>
      <c r="J45" s="52">
        <v>2808</v>
      </c>
      <c r="K45" s="52">
        <v>1842</v>
      </c>
      <c r="L45" s="52">
        <v>1214</v>
      </c>
      <c r="M45" s="52">
        <v>2970</v>
      </c>
      <c r="N45" s="52">
        <v>5727</v>
      </c>
      <c r="O45" s="52">
        <v>3383</v>
      </c>
      <c r="P45" s="52">
        <v>2803</v>
      </c>
      <c r="Q45" s="52">
        <v>2707</v>
      </c>
      <c r="R45" s="52">
        <v>2948</v>
      </c>
      <c r="S45" s="52">
        <v>1789</v>
      </c>
      <c r="T45" s="52">
        <v>2832</v>
      </c>
      <c r="U45" s="52">
        <v>2392</v>
      </c>
      <c r="V45" s="52">
        <v>5843</v>
      </c>
      <c r="W45" s="52">
        <v>4653</v>
      </c>
      <c r="X45" s="52">
        <v>5061</v>
      </c>
      <c r="Y45" s="52">
        <v>4130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209</v>
      </c>
      <c r="D48" s="52">
        <v>10</v>
      </c>
      <c r="E48" s="52">
        <v>575</v>
      </c>
      <c r="F48" s="52">
        <v>10</v>
      </c>
      <c r="G48" s="52">
        <v>75</v>
      </c>
      <c r="H48" s="52">
        <v>1519</v>
      </c>
      <c r="I48" s="52">
        <v>376</v>
      </c>
      <c r="J48" s="52">
        <v>293</v>
      </c>
      <c r="K48" s="52">
        <v>264</v>
      </c>
      <c r="L48" s="52">
        <v>681</v>
      </c>
      <c r="M48" s="52">
        <v>1392</v>
      </c>
      <c r="N48" s="52">
        <v>1270</v>
      </c>
      <c r="O48" s="52">
        <v>724</v>
      </c>
      <c r="P48" s="52">
        <v>352</v>
      </c>
      <c r="Q48" s="52">
        <v>733</v>
      </c>
      <c r="R48" s="52">
        <v>446</v>
      </c>
      <c r="S48" s="52">
        <v>205</v>
      </c>
      <c r="T48" s="52">
        <v>697</v>
      </c>
      <c r="U48" s="52">
        <v>332</v>
      </c>
      <c r="V48" s="52">
        <v>2079</v>
      </c>
      <c r="W48" s="52">
        <v>1248</v>
      </c>
      <c r="X48" s="52">
        <v>1793</v>
      </c>
      <c r="Y48" s="52">
        <v>2393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1305</v>
      </c>
      <c r="D50" s="52">
        <v>1242</v>
      </c>
      <c r="E50" s="52">
        <v>1270</v>
      </c>
      <c r="F50" s="52">
        <v>1445</v>
      </c>
      <c r="G50" s="52">
        <v>1775</v>
      </c>
      <c r="H50" s="52">
        <v>2827</v>
      </c>
      <c r="I50" s="52">
        <v>2768</v>
      </c>
      <c r="J50" s="52">
        <v>2789</v>
      </c>
      <c r="K50" s="52">
        <v>1808</v>
      </c>
      <c r="L50" s="52">
        <v>960</v>
      </c>
      <c r="M50" s="52">
        <v>1587</v>
      </c>
      <c r="N50" s="52">
        <v>2860</v>
      </c>
      <c r="O50" s="52">
        <v>1241</v>
      </c>
      <c r="P50" s="52">
        <v>613</v>
      </c>
      <c r="Q50" s="52">
        <v>2682</v>
      </c>
      <c r="R50" s="52">
        <v>2900</v>
      </c>
      <c r="S50" s="52">
        <v>1442</v>
      </c>
      <c r="T50" s="52">
        <v>1813</v>
      </c>
      <c r="U50" s="52">
        <v>1152</v>
      </c>
      <c r="V50" s="52">
        <v>3233</v>
      </c>
      <c r="W50" s="52">
        <v>3310</v>
      </c>
      <c r="X50" s="52">
        <v>4322</v>
      </c>
      <c r="Y50" s="52">
        <v>2078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1</v>
      </c>
      <c r="D51" s="52">
        <v>3</v>
      </c>
      <c r="E51" s="52">
        <v>3</v>
      </c>
      <c r="F51" s="52">
        <v>3</v>
      </c>
      <c r="G51" s="52">
        <v>5</v>
      </c>
      <c r="H51" s="52">
        <v>13</v>
      </c>
      <c r="I51" s="52">
        <v>16</v>
      </c>
      <c r="J51" s="52">
        <v>19</v>
      </c>
      <c r="K51" s="52">
        <v>34</v>
      </c>
      <c r="L51" s="52">
        <v>8</v>
      </c>
      <c r="M51" s="52">
        <v>5</v>
      </c>
      <c r="N51" s="52">
        <v>85</v>
      </c>
      <c r="O51" s="52">
        <v>0</v>
      </c>
      <c r="P51" s="52">
        <v>0</v>
      </c>
      <c r="Q51" s="52">
        <v>25</v>
      </c>
      <c r="R51" s="52">
        <v>46</v>
      </c>
      <c r="S51" s="52">
        <v>0</v>
      </c>
      <c r="T51" s="52">
        <v>19</v>
      </c>
      <c r="U51" s="52">
        <v>0</v>
      </c>
      <c r="V51" s="52">
        <v>52</v>
      </c>
      <c r="W51" s="52">
        <v>68</v>
      </c>
      <c r="X51" s="52">
        <v>32</v>
      </c>
      <c r="Y51" s="52">
        <v>11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1541</v>
      </c>
      <c r="D54" s="52">
        <v>825</v>
      </c>
      <c r="E54" s="52">
        <v>817</v>
      </c>
      <c r="F54" s="52">
        <v>1025</v>
      </c>
      <c r="G54" s="52">
        <v>1004</v>
      </c>
      <c r="H54" s="52">
        <v>2764</v>
      </c>
      <c r="I54" s="52">
        <v>0</v>
      </c>
      <c r="J54" s="52">
        <v>0</v>
      </c>
      <c r="K54" s="52">
        <v>0</v>
      </c>
      <c r="L54" s="52">
        <v>157</v>
      </c>
      <c r="M54" s="52">
        <v>801</v>
      </c>
      <c r="N54" s="52">
        <v>1128</v>
      </c>
      <c r="O54" s="52">
        <v>1034</v>
      </c>
      <c r="P54" s="52">
        <v>1455</v>
      </c>
      <c r="Q54" s="52">
        <v>0</v>
      </c>
      <c r="R54" s="52">
        <v>0</v>
      </c>
      <c r="S54" s="52">
        <v>0</v>
      </c>
      <c r="T54" s="52">
        <v>193</v>
      </c>
      <c r="U54" s="52">
        <v>881</v>
      </c>
      <c r="V54" s="52">
        <v>35</v>
      </c>
      <c r="W54" s="52">
        <v>739</v>
      </c>
      <c r="X54" s="52">
        <v>76</v>
      </c>
      <c r="Y54" s="52">
        <v>169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90</v>
      </c>
      <c r="D55" s="52">
        <v>191</v>
      </c>
      <c r="E55" s="52">
        <v>151</v>
      </c>
      <c r="F55" s="52">
        <v>149</v>
      </c>
      <c r="G55" s="52">
        <v>184</v>
      </c>
      <c r="H55" s="52">
        <v>419</v>
      </c>
      <c r="I55" s="52">
        <v>18</v>
      </c>
      <c r="J55" s="52">
        <v>0</v>
      </c>
      <c r="K55" s="52">
        <v>0</v>
      </c>
      <c r="L55" s="52">
        <v>89</v>
      </c>
      <c r="M55" s="52">
        <v>577</v>
      </c>
      <c r="N55" s="52">
        <v>1654</v>
      </c>
      <c r="O55" s="52">
        <v>1108</v>
      </c>
      <c r="P55" s="52">
        <v>735</v>
      </c>
      <c r="Q55" s="52">
        <v>0</v>
      </c>
      <c r="R55" s="52">
        <v>2</v>
      </c>
      <c r="S55" s="52">
        <v>347</v>
      </c>
      <c r="T55" s="52">
        <v>807</v>
      </c>
      <c r="U55" s="52">
        <v>359</v>
      </c>
      <c r="V55" s="52">
        <v>2523</v>
      </c>
      <c r="W55" s="52">
        <v>536</v>
      </c>
      <c r="X55" s="52">
        <v>631</v>
      </c>
      <c r="Y55" s="52">
        <v>1872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179</v>
      </c>
      <c r="D59" s="52">
        <v>1</v>
      </c>
      <c r="E59" s="52">
        <v>1</v>
      </c>
      <c r="F59" s="52">
        <v>484</v>
      </c>
      <c r="G59" s="52">
        <v>1060</v>
      </c>
      <c r="H59" s="52">
        <v>1446</v>
      </c>
      <c r="I59" s="52">
        <v>137</v>
      </c>
      <c r="J59" s="52">
        <v>82</v>
      </c>
      <c r="K59" s="52">
        <v>170</v>
      </c>
      <c r="L59" s="52">
        <v>33</v>
      </c>
      <c r="M59" s="52">
        <v>51</v>
      </c>
      <c r="N59" s="52">
        <v>164</v>
      </c>
      <c r="O59" s="52">
        <v>217</v>
      </c>
      <c r="P59" s="52">
        <v>279</v>
      </c>
      <c r="Q59" s="52">
        <v>94</v>
      </c>
      <c r="R59" s="52">
        <v>151</v>
      </c>
      <c r="S59" s="52">
        <v>126</v>
      </c>
      <c r="T59" s="52">
        <v>248</v>
      </c>
      <c r="U59" s="52">
        <v>227</v>
      </c>
      <c r="V59" s="52">
        <v>342</v>
      </c>
      <c r="W59" s="52">
        <v>9</v>
      </c>
      <c r="X59" s="52">
        <v>6</v>
      </c>
      <c r="Y59" s="52">
        <v>0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2758</v>
      </c>
      <c r="D60" s="36">
        <v>2260</v>
      </c>
      <c r="E60" s="36">
        <v>2240</v>
      </c>
      <c r="F60" s="36">
        <v>2138</v>
      </c>
      <c r="G60" s="36">
        <v>1908</v>
      </c>
      <c r="H60" s="36">
        <v>4577</v>
      </c>
      <c r="I60" s="36">
        <v>2665</v>
      </c>
      <c r="J60" s="36">
        <v>2726</v>
      </c>
      <c r="K60" s="36">
        <v>1672</v>
      </c>
      <c r="L60" s="36">
        <v>1181</v>
      </c>
      <c r="M60" s="36">
        <v>2919</v>
      </c>
      <c r="N60" s="36">
        <v>5563</v>
      </c>
      <c r="O60" s="36">
        <v>3166</v>
      </c>
      <c r="P60" s="36">
        <v>2524</v>
      </c>
      <c r="Q60" s="36">
        <v>2613</v>
      </c>
      <c r="R60" s="36">
        <v>2797</v>
      </c>
      <c r="S60" s="36">
        <v>1663</v>
      </c>
      <c r="T60" s="36">
        <v>2584</v>
      </c>
      <c r="U60" s="36">
        <v>2165</v>
      </c>
      <c r="V60" s="36">
        <v>5501</v>
      </c>
      <c r="W60" s="36">
        <v>4644</v>
      </c>
      <c r="X60" s="36">
        <v>5055</v>
      </c>
      <c r="Y60" s="36">
        <v>4130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2863</v>
      </c>
      <c r="D64" s="52">
        <v>3501</v>
      </c>
      <c r="E64" s="52">
        <v>3220</v>
      </c>
      <c r="F64" s="52">
        <v>2954</v>
      </c>
      <c r="G64" s="52">
        <v>2756</v>
      </c>
      <c r="H64" s="52">
        <v>3256</v>
      </c>
      <c r="I64" s="52">
        <v>2877</v>
      </c>
      <c r="J64" s="52">
        <v>3846</v>
      </c>
      <c r="K64" s="52">
        <v>4949</v>
      </c>
      <c r="L64" s="52">
        <v>3179</v>
      </c>
      <c r="M64" s="52">
        <v>3633</v>
      </c>
      <c r="N64" s="52">
        <v>6966</v>
      </c>
      <c r="O64" s="52">
        <v>3694</v>
      </c>
      <c r="P64" s="52">
        <v>9782</v>
      </c>
      <c r="Q64" s="52">
        <v>7406</v>
      </c>
      <c r="R64" s="52">
        <v>10843</v>
      </c>
      <c r="S64" s="52">
        <v>10828</v>
      </c>
      <c r="T64" s="52">
        <v>9337</v>
      </c>
      <c r="U64" s="52">
        <v>7476</v>
      </c>
      <c r="V64" s="52">
        <v>8161</v>
      </c>
      <c r="W64" s="52">
        <v>2581</v>
      </c>
      <c r="X64" s="52">
        <v>2000</v>
      </c>
      <c r="Y64" s="52">
        <v>3822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204</v>
      </c>
      <c r="D67" s="52">
        <v>15</v>
      </c>
      <c r="E67" s="52">
        <v>825</v>
      </c>
      <c r="F67" s="52">
        <v>12</v>
      </c>
      <c r="G67" s="52">
        <v>69</v>
      </c>
      <c r="H67" s="52">
        <v>821</v>
      </c>
      <c r="I67" s="52">
        <v>386</v>
      </c>
      <c r="J67" s="52">
        <v>402</v>
      </c>
      <c r="K67" s="52">
        <v>712</v>
      </c>
      <c r="L67" s="52">
        <v>1783</v>
      </c>
      <c r="M67" s="52">
        <v>1703</v>
      </c>
      <c r="N67" s="52">
        <v>1544</v>
      </c>
      <c r="O67" s="52">
        <v>790</v>
      </c>
      <c r="P67" s="52">
        <v>1226</v>
      </c>
      <c r="Q67" s="52">
        <v>2006</v>
      </c>
      <c r="R67" s="52">
        <v>1639</v>
      </c>
      <c r="S67" s="52">
        <v>1243</v>
      </c>
      <c r="T67" s="52">
        <v>2299</v>
      </c>
      <c r="U67" s="52">
        <v>1036</v>
      </c>
      <c r="V67" s="52">
        <v>2903</v>
      </c>
      <c r="W67" s="52">
        <v>692</v>
      </c>
      <c r="X67" s="52">
        <v>709</v>
      </c>
      <c r="Y67" s="52">
        <v>2215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2303</v>
      </c>
      <c r="D69" s="52">
        <v>3150</v>
      </c>
      <c r="E69" s="52">
        <v>2830</v>
      </c>
      <c r="F69" s="52">
        <v>2487</v>
      </c>
      <c r="G69" s="52">
        <v>2295</v>
      </c>
      <c r="H69" s="52">
        <v>3037</v>
      </c>
      <c r="I69" s="52">
        <v>2479</v>
      </c>
      <c r="J69" s="52">
        <v>3298</v>
      </c>
      <c r="K69" s="52">
        <v>3689</v>
      </c>
      <c r="L69" s="52">
        <v>2146</v>
      </c>
      <c r="M69" s="52">
        <v>3197</v>
      </c>
      <c r="N69" s="52">
        <v>5319</v>
      </c>
      <c r="O69" s="52">
        <v>3272</v>
      </c>
      <c r="P69" s="52">
        <v>9135</v>
      </c>
      <c r="Q69" s="52">
        <v>3920</v>
      </c>
      <c r="R69" s="52">
        <v>8554</v>
      </c>
      <c r="S69" s="52">
        <v>8870</v>
      </c>
      <c r="T69" s="52">
        <v>7531</v>
      </c>
      <c r="U69" s="52">
        <v>5569</v>
      </c>
      <c r="V69" s="52">
        <v>4961</v>
      </c>
      <c r="W69" s="52">
        <v>949</v>
      </c>
      <c r="X69" s="52">
        <v>1076</v>
      </c>
      <c r="Y69" s="52">
        <v>3773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25</v>
      </c>
      <c r="D70" s="52">
        <v>78</v>
      </c>
      <c r="E70" s="52">
        <v>91</v>
      </c>
      <c r="F70" s="52">
        <v>95</v>
      </c>
      <c r="G70" s="52">
        <v>162</v>
      </c>
      <c r="H70" s="52">
        <v>219</v>
      </c>
      <c r="I70" s="52">
        <v>398</v>
      </c>
      <c r="J70" s="52">
        <v>548</v>
      </c>
      <c r="K70" s="52">
        <v>944</v>
      </c>
      <c r="L70" s="52">
        <v>1033</v>
      </c>
      <c r="M70" s="52">
        <v>436</v>
      </c>
      <c r="N70" s="52">
        <v>1490</v>
      </c>
      <c r="O70" s="52">
        <v>0</v>
      </c>
      <c r="P70" s="52">
        <v>0</v>
      </c>
      <c r="Q70" s="52">
        <v>2978</v>
      </c>
      <c r="R70" s="52">
        <v>2000</v>
      </c>
      <c r="S70" s="52">
        <v>1587</v>
      </c>
      <c r="T70" s="52">
        <v>1804</v>
      </c>
      <c r="U70" s="52">
        <v>1907</v>
      </c>
      <c r="V70" s="52">
        <v>2262</v>
      </c>
      <c r="W70" s="52">
        <v>1090</v>
      </c>
      <c r="X70" s="52">
        <v>0</v>
      </c>
      <c r="Y70" s="52">
        <v>49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505</v>
      </c>
      <c r="D73" s="52">
        <v>222</v>
      </c>
      <c r="E73" s="52">
        <v>252</v>
      </c>
      <c r="F73" s="52">
        <v>325</v>
      </c>
      <c r="G73" s="52">
        <v>253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64</v>
      </c>
      <c r="O73" s="52">
        <v>204</v>
      </c>
      <c r="P73" s="52">
        <v>430</v>
      </c>
      <c r="Q73" s="52">
        <v>43</v>
      </c>
      <c r="R73" s="52">
        <v>0</v>
      </c>
      <c r="S73" s="52">
        <v>0</v>
      </c>
      <c r="T73" s="52">
        <v>0</v>
      </c>
      <c r="U73" s="52">
        <v>0</v>
      </c>
      <c r="V73" s="52">
        <v>13</v>
      </c>
      <c r="W73" s="52">
        <v>314</v>
      </c>
      <c r="X73" s="52">
        <v>99</v>
      </c>
      <c r="Y73" s="52">
        <v>0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30</v>
      </c>
      <c r="D74" s="52">
        <v>51</v>
      </c>
      <c r="E74" s="52">
        <v>47</v>
      </c>
      <c r="F74" s="52">
        <v>47</v>
      </c>
      <c r="G74" s="52">
        <v>46</v>
      </c>
      <c r="H74" s="52">
        <v>0</v>
      </c>
      <c r="I74" s="52">
        <v>0</v>
      </c>
      <c r="J74" s="52">
        <v>0</v>
      </c>
      <c r="K74" s="52">
        <v>316</v>
      </c>
      <c r="L74" s="52">
        <v>0</v>
      </c>
      <c r="M74" s="52">
        <v>0</v>
      </c>
      <c r="N74" s="52">
        <v>93</v>
      </c>
      <c r="O74" s="52">
        <v>218</v>
      </c>
      <c r="P74" s="52">
        <v>217</v>
      </c>
      <c r="Q74" s="52">
        <v>465</v>
      </c>
      <c r="R74" s="52">
        <v>289</v>
      </c>
      <c r="S74" s="52">
        <v>371</v>
      </c>
      <c r="T74" s="52">
        <v>2</v>
      </c>
      <c r="U74" s="52">
        <v>0</v>
      </c>
      <c r="V74" s="52">
        <v>925</v>
      </c>
      <c r="W74" s="52">
        <v>228</v>
      </c>
      <c r="X74" s="52">
        <v>825</v>
      </c>
      <c r="Y74" s="52">
        <v>0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1834</v>
      </c>
      <c r="D78" s="52">
        <v>469</v>
      </c>
      <c r="E78" s="52">
        <v>657</v>
      </c>
      <c r="F78" s="52">
        <v>636</v>
      </c>
      <c r="G78" s="52">
        <v>928</v>
      </c>
      <c r="H78" s="52">
        <v>1524</v>
      </c>
      <c r="I78" s="52">
        <v>2093</v>
      </c>
      <c r="J78" s="52">
        <v>3142</v>
      </c>
      <c r="K78" s="52">
        <v>2631</v>
      </c>
      <c r="L78" s="52">
        <v>1735</v>
      </c>
      <c r="M78" s="52">
        <v>1120</v>
      </c>
      <c r="N78" s="52">
        <v>2523</v>
      </c>
      <c r="O78" s="52">
        <v>1801</v>
      </c>
      <c r="P78" s="52">
        <v>5445</v>
      </c>
      <c r="Q78" s="52">
        <v>5994</v>
      </c>
      <c r="R78" s="52">
        <v>10836</v>
      </c>
      <c r="S78" s="52">
        <v>8871</v>
      </c>
      <c r="T78" s="52">
        <v>4900</v>
      </c>
      <c r="U78" s="52">
        <v>5083</v>
      </c>
      <c r="V78" s="52">
        <v>8118</v>
      </c>
      <c r="W78" s="52">
        <v>1712</v>
      </c>
      <c r="X78" s="52">
        <v>1950</v>
      </c>
      <c r="Y78" s="52">
        <v>2709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1029</v>
      </c>
      <c r="D79" s="36">
        <v>3032</v>
      </c>
      <c r="E79" s="36">
        <v>2563</v>
      </c>
      <c r="F79" s="36">
        <v>2318</v>
      </c>
      <c r="G79" s="36">
        <v>1828</v>
      </c>
      <c r="H79" s="36">
        <v>1732</v>
      </c>
      <c r="I79" s="36">
        <v>784</v>
      </c>
      <c r="J79" s="36">
        <v>704</v>
      </c>
      <c r="K79" s="36">
        <v>2318</v>
      </c>
      <c r="L79" s="36">
        <v>1444</v>
      </c>
      <c r="M79" s="36">
        <v>2513</v>
      </c>
      <c r="N79" s="36">
        <v>4443</v>
      </c>
      <c r="O79" s="36">
        <v>1893</v>
      </c>
      <c r="P79" s="36">
        <v>4337</v>
      </c>
      <c r="Q79" s="36">
        <v>1412</v>
      </c>
      <c r="R79" s="36">
        <v>7</v>
      </c>
      <c r="S79" s="36">
        <v>1957</v>
      </c>
      <c r="T79" s="36">
        <v>4437</v>
      </c>
      <c r="U79" s="36">
        <v>2393</v>
      </c>
      <c r="V79" s="36">
        <v>43</v>
      </c>
      <c r="W79" s="36">
        <v>869</v>
      </c>
      <c r="X79" s="36">
        <v>50</v>
      </c>
      <c r="Y79" s="36">
        <v>1113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193</v>
      </c>
      <c r="D83" s="52">
        <v>185</v>
      </c>
      <c r="E83" s="52">
        <v>190</v>
      </c>
      <c r="F83" s="52">
        <v>223</v>
      </c>
      <c r="G83" s="52">
        <v>227</v>
      </c>
      <c r="H83" s="52">
        <v>361</v>
      </c>
      <c r="I83" s="52">
        <v>275</v>
      </c>
      <c r="J83" s="52">
        <v>443</v>
      </c>
      <c r="K83" s="52">
        <v>437</v>
      </c>
      <c r="L83" s="52">
        <v>337</v>
      </c>
      <c r="M83" s="52">
        <v>394</v>
      </c>
      <c r="N83" s="52">
        <v>1036</v>
      </c>
      <c r="O83" s="52">
        <v>793</v>
      </c>
      <c r="P83" s="52">
        <v>1572</v>
      </c>
      <c r="Q83" s="52">
        <v>648</v>
      </c>
      <c r="R83" s="52">
        <v>781</v>
      </c>
      <c r="S83" s="52">
        <v>99</v>
      </c>
      <c r="T83" s="52">
        <v>213</v>
      </c>
      <c r="U83" s="52">
        <v>0</v>
      </c>
      <c r="V83" s="52">
        <v>28</v>
      </c>
      <c r="W83" s="52">
        <v>908</v>
      </c>
      <c r="X83" s="52">
        <v>1926</v>
      </c>
      <c r="Y83" s="52">
        <v>2050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14</v>
      </c>
      <c r="D86" s="52">
        <v>1</v>
      </c>
      <c r="E86" s="52">
        <v>49</v>
      </c>
      <c r="F86" s="52">
        <v>1</v>
      </c>
      <c r="G86" s="52">
        <v>5</v>
      </c>
      <c r="H86" s="52">
        <v>91</v>
      </c>
      <c r="I86" s="52">
        <v>37</v>
      </c>
      <c r="J86" s="52">
        <v>46</v>
      </c>
      <c r="K86" s="52">
        <v>63</v>
      </c>
      <c r="L86" s="52">
        <v>189</v>
      </c>
      <c r="M86" s="52">
        <v>184</v>
      </c>
      <c r="N86" s="52">
        <v>230</v>
      </c>
      <c r="O86" s="52">
        <v>169</v>
      </c>
      <c r="P86" s="52">
        <v>197</v>
      </c>
      <c r="Q86" s="52">
        <v>176</v>
      </c>
      <c r="R86" s="52">
        <v>118</v>
      </c>
      <c r="S86" s="52">
        <v>11</v>
      </c>
      <c r="T86" s="52">
        <v>52</v>
      </c>
      <c r="U86" s="52">
        <v>0</v>
      </c>
      <c r="V86" s="52">
        <v>10</v>
      </c>
      <c r="W86" s="52">
        <v>244</v>
      </c>
      <c r="X86" s="52">
        <v>682</v>
      </c>
      <c r="Y86" s="52">
        <v>1188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6</v>
      </c>
      <c r="D88" s="52">
        <v>10</v>
      </c>
      <c r="E88" s="52">
        <v>15</v>
      </c>
      <c r="F88" s="52">
        <v>21</v>
      </c>
      <c r="G88" s="52">
        <v>21</v>
      </c>
      <c r="H88" s="52">
        <v>40</v>
      </c>
      <c r="I88" s="52">
        <v>83</v>
      </c>
      <c r="J88" s="52">
        <v>173</v>
      </c>
      <c r="K88" s="52">
        <v>162</v>
      </c>
      <c r="L88" s="52">
        <v>85</v>
      </c>
      <c r="M88" s="52">
        <v>33</v>
      </c>
      <c r="N88" s="52">
        <v>59</v>
      </c>
      <c r="O88" s="52">
        <v>95</v>
      </c>
      <c r="P88" s="52">
        <v>833</v>
      </c>
      <c r="Q88" s="52">
        <v>468</v>
      </c>
      <c r="R88" s="52">
        <v>252</v>
      </c>
      <c r="S88" s="52">
        <v>97</v>
      </c>
      <c r="T88" s="52">
        <v>147</v>
      </c>
      <c r="U88" s="52">
        <v>0</v>
      </c>
      <c r="V88" s="52">
        <v>20</v>
      </c>
      <c r="W88" s="52">
        <v>248</v>
      </c>
      <c r="X88" s="52">
        <v>478</v>
      </c>
      <c r="Y88" s="52">
        <v>705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1</v>
      </c>
      <c r="K89" s="52">
        <v>2</v>
      </c>
      <c r="L89" s="52">
        <v>1</v>
      </c>
      <c r="M89" s="52">
        <v>1</v>
      </c>
      <c r="N89" s="52">
        <v>1</v>
      </c>
      <c r="O89" s="52">
        <v>0</v>
      </c>
      <c r="P89" s="52">
        <v>6</v>
      </c>
      <c r="Q89" s="52">
        <v>13</v>
      </c>
      <c r="R89" s="52">
        <v>0</v>
      </c>
      <c r="S89" s="52">
        <v>1</v>
      </c>
      <c r="T89" s="52">
        <v>4</v>
      </c>
      <c r="U89" s="52">
        <v>0</v>
      </c>
      <c r="V89" s="52">
        <v>0</v>
      </c>
      <c r="W89" s="52">
        <v>3</v>
      </c>
      <c r="X89" s="52">
        <v>0</v>
      </c>
      <c r="Y89" s="52">
        <v>13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6</v>
      </c>
      <c r="D92" s="52">
        <v>14</v>
      </c>
      <c r="E92" s="52">
        <v>5</v>
      </c>
      <c r="F92" s="52">
        <v>11</v>
      </c>
      <c r="G92" s="52">
        <v>21</v>
      </c>
      <c r="H92" s="52">
        <v>38</v>
      </c>
      <c r="I92" s="52">
        <v>7</v>
      </c>
      <c r="J92" s="52">
        <v>6</v>
      </c>
      <c r="K92" s="52">
        <v>8</v>
      </c>
      <c r="L92" s="52">
        <v>4</v>
      </c>
      <c r="M92" s="52">
        <v>8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171</v>
      </c>
      <c r="D96" s="52">
        <v>131</v>
      </c>
      <c r="E96" s="52">
        <v>143</v>
      </c>
      <c r="F96" s="52">
        <v>167</v>
      </c>
      <c r="G96" s="52">
        <v>156</v>
      </c>
      <c r="H96" s="52">
        <v>246</v>
      </c>
      <c r="I96" s="52">
        <v>0</v>
      </c>
      <c r="J96" s="52">
        <v>0</v>
      </c>
      <c r="K96" s="52">
        <v>0</v>
      </c>
      <c r="L96" s="52">
        <v>157</v>
      </c>
      <c r="M96" s="52">
        <v>205</v>
      </c>
      <c r="N96" s="52">
        <v>396</v>
      </c>
      <c r="O96" s="52">
        <v>337</v>
      </c>
      <c r="P96" s="52">
        <v>487</v>
      </c>
      <c r="Q96" s="52">
        <v>14</v>
      </c>
      <c r="R96" s="52">
        <v>0</v>
      </c>
      <c r="S96" s="52">
        <v>0</v>
      </c>
      <c r="T96" s="52">
        <v>12</v>
      </c>
      <c r="U96" s="52">
        <v>0</v>
      </c>
      <c r="V96" s="52">
        <v>0</v>
      </c>
      <c r="W96" s="52">
        <v>381</v>
      </c>
      <c r="X96" s="52">
        <v>155</v>
      </c>
      <c r="Y96" s="52">
        <v>110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10</v>
      </c>
      <c r="D97" s="52">
        <v>30</v>
      </c>
      <c r="E97" s="52">
        <v>27</v>
      </c>
      <c r="F97" s="52">
        <v>24</v>
      </c>
      <c r="G97" s="52">
        <v>29</v>
      </c>
      <c r="H97" s="52">
        <v>37</v>
      </c>
      <c r="I97" s="52">
        <v>185</v>
      </c>
      <c r="J97" s="52">
        <v>263</v>
      </c>
      <c r="K97" s="52">
        <v>265</v>
      </c>
      <c r="L97" s="52">
        <v>90</v>
      </c>
      <c r="M97" s="52">
        <v>147</v>
      </c>
      <c r="N97" s="52">
        <v>580</v>
      </c>
      <c r="O97" s="52">
        <v>361</v>
      </c>
      <c r="P97" s="52">
        <v>246</v>
      </c>
      <c r="Q97" s="52">
        <v>153</v>
      </c>
      <c r="R97" s="52">
        <v>529</v>
      </c>
      <c r="S97" s="52">
        <v>1</v>
      </c>
      <c r="T97" s="52">
        <v>50</v>
      </c>
      <c r="U97" s="52">
        <v>0</v>
      </c>
      <c r="V97" s="52">
        <v>8</v>
      </c>
      <c r="W97" s="52">
        <v>276</v>
      </c>
      <c r="X97" s="52">
        <v>1293</v>
      </c>
      <c r="Y97" s="52">
        <v>1222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12</v>
      </c>
      <c r="D102" s="52">
        <v>0</v>
      </c>
      <c r="E102" s="52">
        <v>0</v>
      </c>
      <c r="F102" s="52">
        <v>41</v>
      </c>
      <c r="G102" s="52">
        <v>81</v>
      </c>
      <c r="H102" s="52">
        <v>87</v>
      </c>
      <c r="I102" s="52">
        <v>13</v>
      </c>
      <c r="J102" s="52">
        <v>13</v>
      </c>
      <c r="K102" s="52">
        <v>40</v>
      </c>
      <c r="L102" s="52">
        <v>9</v>
      </c>
      <c r="M102" s="52">
        <v>7</v>
      </c>
      <c r="N102" s="52">
        <v>30</v>
      </c>
      <c r="O102" s="52">
        <v>51</v>
      </c>
      <c r="P102" s="52">
        <v>156</v>
      </c>
      <c r="Q102" s="52">
        <v>22</v>
      </c>
      <c r="R102" s="52">
        <v>40</v>
      </c>
      <c r="S102" s="52">
        <v>7</v>
      </c>
      <c r="T102" s="52">
        <v>19</v>
      </c>
      <c r="U102" s="52">
        <v>0</v>
      </c>
      <c r="V102" s="52">
        <v>2</v>
      </c>
      <c r="W102" s="52">
        <v>2</v>
      </c>
      <c r="X102" s="52">
        <v>2</v>
      </c>
      <c r="Y102" s="52">
        <v>0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181</v>
      </c>
      <c r="D103" s="36">
        <v>185</v>
      </c>
      <c r="E103" s="36">
        <v>190</v>
      </c>
      <c r="F103" s="36">
        <v>182</v>
      </c>
      <c r="G103" s="36">
        <v>146</v>
      </c>
      <c r="H103" s="36">
        <v>274</v>
      </c>
      <c r="I103" s="36">
        <v>262</v>
      </c>
      <c r="J103" s="36">
        <v>430</v>
      </c>
      <c r="K103" s="36">
        <v>397</v>
      </c>
      <c r="L103" s="36">
        <v>328</v>
      </c>
      <c r="M103" s="36">
        <v>387</v>
      </c>
      <c r="N103" s="36">
        <v>1006</v>
      </c>
      <c r="O103" s="36">
        <v>742</v>
      </c>
      <c r="P103" s="36">
        <v>1416</v>
      </c>
      <c r="Q103" s="36">
        <v>626</v>
      </c>
      <c r="R103" s="36">
        <v>741</v>
      </c>
      <c r="S103" s="36">
        <v>92</v>
      </c>
      <c r="T103" s="36">
        <v>194</v>
      </c>
      <c r="U103" s="36">
        <v>0</v>
      </c>
      <c r="V103" s="36">
        <v>26</v>
      </c>
      <c r="W103" s="36">
        <v>906</v>
      </c>
      <c r="X103" s="36">
        <v>1924</v>
      </c>
      <c r="Y103" s="36">
        <v>2050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2</v>
      </c>
      <c r="D145" s="52">
        <v>5</v>
      </c>
      <c r="E145" s="52">
        <v>5</v>
      </c>
      <c r="F145" s="52">
        <v>5</v>
      </c>
      <c r="G145" s="52">
        <v>7</v>
      </c>
      <c r="H145" s="52">
        <v>15</v>
      </c>
      <c r="I145" s="52">
        <v>18</v>
      </c>
      <c r="J145" s="52">
        <v>32</v>
      </c>
      <c r="K145" s="52">
        <v>43</v>
      </c>
      <c r="L145" s="52">
        <v>41</v>
      </c>
      <c r="M145" s="52">
        <v>67</v>
      </c>
      <c r="N145" s="52">
        <v>126</v>
      </c>
      <c r="O145" s="52">
        <v>123</v>
      </c>
      <c r="P145" s="52">
        <v>349</v>
      </c>
      <c r="Q145" s="52">
        <v>322</v>
      </c>
      <c r="R145" s="52">
        <v>418</v>
      </c>
      <c r="S145" s="52">
        <v>465</v>
      </c>
      <c r="T145" s="52">
        <v>572</v>
      </c>
      <c r="U145" s="52">
        <v>503</v>
      </c>
      <c r="V145" s="52">
        <v>499</v>
      </c>
      <c r="W145" s="52">
        <v>422</v>
      </c>
      <c r="X145" s="52">
        <v>481</v>
      </c>
      <c r="Y145" s="52">
        <v>344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</v>
      </c>
      <c r="D147" s="52">
        <v>0</v>
      </c>
      <c r="E147" s="52">
        <v>3</v>
      </c>
      <c r="F147" s="52">
        <v>0</v>
      </c>
      <c r="G147" s="52">
        <v>2</v>
      </c>
      <c r="H147" s="52">
        <v>11</v>
      </c>
      <c r="I147" s="52">
        <v>13</v>
      </c>
      <c r="J147" s="52">
        <v>24</v>
      </c>
      <c r="K147" s="52">
        <v>34</v>
      </c>
      <c r="L147" s="52">
        <v>33</v>
      </c>
      <c r="M147" s="52">
        <v>54</v>
      </c>
      <c r="N147" s="52">
        <v>104</v>
      </c>
      <c r="O147" s="52">
        <v>99</v>
      </c>
      <c r="P147" s="52">
        <v>282</v>
      </c>
      <c r="Q147" s="52">
        <v>261</v>
      </c>
      <c r="R147" s="52">
        <v>340</v>
      </c>
      <c r="S147" s="52">
        <v>378</v>
      </c>
      <c r="T147" s="52">
        <v>469</v>
      </c>
      <c r="U147" s="52">
        <v>414</v>
      </c>
      <c r="V147" s="52">
        <v>427</v>
      </c>
      <c r="W147" s="52">
        <v>352</v>
      </c>
      <c r="X147" s="52">
        <v>427</v>
      </c>
      <c r="Y147" s="52">
        <v>311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1</v>
      </c>
      <c r="H149" s="52">
        <v>2</v>
      </c>
      <c r="I149" s="52">
        <v>1</v>
      </c>
      <c r="J149" s="52">
        <v>1</v>
      </c>
      <c r="K149" s="52">
        <v>1</v>
      </c>
      <c r="L149" s="52">
        <v>1</v>
      </c>
      <c r="M149" s="52">
        <v>1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2</v>
      </c>
      <c r="D153" s="52">
        <v>4</v>
      </c>
      <c r="E153" s="52">
        <v>4</v>
      </c>
      <c r="F153" s="52">
        <v>4</v>
      </c>
      <c r="G153" s="52">
        <v>5</v>
      </c>
      <c r="H153" s="52">
        <v>11</v>
      </c>
      <c r="I153" s="52">
        <v>0</v>
      </c>
      <c r="J153" s="52">
        <v>0</v>
      </c>
      <c r="K153" s="52">
        <v>0</v>
      </c>
      <c r="L153" s="52">
        <v>25</v>
      </c>
      <c r="M153" s="52">
        <v>38</v>
      </c>
      <c r="N153" s="52">
        <v>51</v>
      </c>
      <c r="O153" s="52">
        <v>59</v>
      </c>
      <c r="P153" s="52">
        <v>232</v>
      </c>
      <c r="Q153" s="52">
        <v>27</v>
      </c>
      <c r="R153" s="52">
        <v>0</v>
      </c>
      <c r="S153" s="52">
        <v>0</v>
      </c>
      <c r="T153" s="52">
        <v>111</v>
      </c>
      <c r="U153" s="52">
        <v>357</v>
      </c>
      <c r="V153" s="52">
        <v>7</v>
      </c>
      <c r="W153" s="52">
        <v>245</v>
      </c>
      <c r="X153" s="52">
        <v>51</v>
      </c>
      <c r="Y153" s="52">
        <v>28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1</v>
      </c>
      <c r="E154" s="52">
        <v>1</v>
      </c>
      <c r="F154" s="52">
        <v>1</v>
      </c>
      <c r="G154" s="52">
        <v>1</v>
      </c>
      <c r="H154" s="52">
        <v>2</v>
      </c>
      <c r="I154" s="52">
        <v>17</v>
      </c>
      <c r="J154" s="52">
        <v>31</v>
      </c>
      <c r="K154" s="52">
        <v>42</v>
      </c>
      <c r="L154" s="52">
        <v>15</v>
      </c>
      <c r="M154" s="52">
        <v>28</v>
      </c>
      <c r="N154" s="52">
        <v>75</v>
      </c>
      <c r="O154" s="52">
        <v>64</v>
      </c>
      <c r="P154" s="52">
        <v>117</v>
      </c>
      <c r="Q154" s="52">
        <v>295</v>
      </c>
      <c r="R154" s="52">
        <v>418</v>
      </c>
      <c r="S154" s="52">
        <v>465</v>
      </c>
      <c r="T154" s="52">
        <v>461</v>
      </c>
      <c r="U154" s="52">
        <v>146</v>
      </c>
      <c r="V154" s="52">
        <v>492</v>
      </c>
      <c r="W154" s="52">
        <v>177</v>
      </c>
      <c r="X154" s="52">
        <v>430</v>
      </c>
      <c r="Y154" s="52">
        <v>316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1</v>
      </c>
      <c r="G158" s="52">
        <v>3</v>
      </c>
      <c r="H158" s="52">
        <v>4</v>
      </c>
      <c r="I158" s="52">
        <v>1</v>
      </c>
      <c r="J158" s="52">
        <v>1</v>
      </c>
      <c r="K158" s="52">
        <v>4</v>
      </c>
      <c r="L158" s="52">
        <v>1</v>
      </c>
      <c r="M158" s="52">
        <v>1</v>
      </c>
      <c r="N158" s="52">
        <v>4</v>
      </c>
      <c r="O158" s="52">
        <v>8</v>
      </c>
      <c r="P158" s="52">
        <v>35</v>
      </c>
      <c r="Q158" s="52">
        <v>11</v>
      </c>
      <c r="R158" s="52">
        <v>21</v>
      </c>
      <c r="S158" s="52">
        <v>33</v>
      </c>
      <c r="T158" s="52">
        <v>50</v>
      </c>
      <c r="U158" s="52">
        <v>48</v>
      </c>
      <c r="V158" s="52">
        <v>29</v>
      </c>
      <c r="W158" s="52">
        <v>1</v>
      </c>
      <c r="X158" s="52">
        <v>1</v>
      </c>
      <c r="Y158" s="52">
        <v>0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2</v>
      </c>
      <c r="D159" s="36">
        <v>5</v>
      </c>
      <c r="E159" s="36">
        <v>5</v>
      </c>
      <c r="F159" s="36">
        <v>4</v>
      </c>
      <c r="G159" s="36">
        <v>4</v>
      </c>
      <c r="H159" s="36">
        <v>11</v>
      </c>
      <c r="I159" s="36">
        <v>17</v>
      </c>
      <c r="J159" s="36">
        <v>31</v>
      </c>
      <c r="K159" s="36">
        <v>39</v>
      </c>
      <c r="L159" s="36">
        <v>40</v>
      </c>
      <c r="M159" s="36">
        <v>66</v>
      </c>
      <c r="N159" s="36">
        <v>122</v>
      </c>
      <c r="O159" s="36">
        <v>115</v>
      </c>
      <c r="P159" s="36">
        <v>314</v>
      </c>
      <c r="Q159" s="36">
        <v>311</v>
      </c>
      <c r="R159" s="36">
        <v>397</v>
      </c>
      <c r="S159" s="36">
        <v>432</v>
      </c>
      <c r="T159" s="36">
        <v>522</v>
      </c>
      <c r="U159" s="36">
        <v>455</v>
      </c>
      <c r="V159" s="36">
        <v>470</v>
      </c>
      <c r="W159" s="36">
        <v>421</v>
      </c>
      <c r="X159" s="36">
        <v>480</v>
      </c>
      <c r="Y159" s="36">
        <v>344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160</v>
      </c>
      <c r="D163" s="52">
        <v>140</v>
      </c>
      <c r="E163" s="52">
        <v>189</v>
      </c>
      <c r="F163" s="52">
        <v>231</v>
      </c>
      <c r="G163" s="52">
        <v>260</v>
      </c>
      <c r="H163" s="52">
        <v>0</v>
      </c>
      <c r="I163" s="52">
        <v>178</v>
      </c>
      <c r="J163" s="52">
        <v>137</v>
      </c>
      <c r="K163" s="52">
        <v>413</v>
      </c>
      <c r="L163" s="52">
        <v>238</v>
      </c>
      <c r="M163" s="52">
        <v>776</v>
      </c>
      <c r="N163" s="52">
        <v>442</v>
      </c>
      <c r="O163" s="52">
        <v>297</v>
      </c>
      <c r="P163" s="52">
        <v>340</v>
      </c>
      <c r="Q163" s="52">
        <v>184</v>
      </c>
      <c r="R163" s="52">
        <v>0</v>
      </c>
      <c r="S163" s="52">
        <v>0</v>
      </c>
      <c r="T163" s="52">
        <v>154</v>
      </c>
      <c r="U163" s="52">
        <v>364</v>
      </c>
      <c r="V163" s="52">
        <v>613</v>
      </c>
      <c r="W163" s="52">
        <v>540</v>
      </c>
      <c r="X163" s="52">
        <v>638</v>
      </c>
      <c r="Y163" s="52">
        <v>458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57</v>
      </c>
      <c r="D165" s="52">
        <v>3</v>
      </c>
      <c r="E165" s="52">
        <v>124</v>
      </c>
      <c r="F165" s="52">
        <v>5</v>
      </c>
      <c r="G165" s="52">
        <v>32</v>
      </c>
      <c r="H165" s="52">
        <v>0</v>
      </c>
      <c r="I165" s="52">
        <v>119</v>
      </c>
      <c r="J165" s="52">
        <v>72</v>
      </c>
      <c r="K165" s="52">
        <v>296</v>
      </c>
      <c r="L165" s="52">
        <v>189</v>
      </c>
      <c r="M165" s="52">
        <v>623</v>
      </c>
      <c r="N165" s="52">
        <v>361</v>
      </c>
      <c r="O165" s="52">
        <v>240</v>
      </c>
      <c r="P165" s="52">
        <v>213</v>
      </c>
      <c r="Q165" s="52">
        <v>149</v>
      </c>
      <c r="R165" s="52">
        <v>0</v>
      </c>
      <c r="S165" s="52">
        <v>0</v>
      </c>
      <c r="T165" s="52">
        <v>126</v>
      </c>
      <c r="U165" s="52">
        <v>251</v>
      </c>
      <c r="V165" s="52">
        <v>515</v>
      </c>
      <c r="W165" s="52">
        <v>449</v>
      </c>
      <c r="X165" s="52">
        <v>550</v>
      </c>
      <c r="Y165" s="52">
        <v>400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5</v>
      </c>
      <c r="D167" s="52">
        <v>11</v>
      </c>
      <c r="E167" s="52">
        <v>5</v>
      </c>
      <c r="F167" s="52">
        <v>13</v>
      </c>
      <c r="G167" s="52">
        <v>26</v>
      </c>
      <c r="H167" s="52">
        <v>0</v>
      </c>
      <c r="I167" s="52">
        <v>6</v>
      </c>
      <c r="J167" s="52">
        <v>3</v>
      </c>
      <c r="K167" s="52">
        <v>11</v>
      </c>
      <c r="L167" s="52">
        <v>3</v>
      </c>
      <c r="M167" s="52">
        <v>17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1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146</v>
      </c>
      <c r="D171" s="52">
        <v>105</v>
      </c>
      <c r="E171" s="52">
        <v>155</v>
      </c>
      <c r="F171" s="52">
        <v>190</v>
      </c>
      <c r="G171" s="52">
        <v>198</v>
      </c>
      <c r="H171" s="52">
        <v>0</v>
      </c>
      <c r="I171" s="52">
        <v>0</v>
      </c>
      <c r="J171" s="52">
        <v>0</v>
      </c>
      <c r="K171" s="52">
        <v>0</v>
      </c>
      <c r="L171" s="52">
        <v>150</v>
      </c>
      <c r="M171" s="52">
        <v>441</v>
      </c>
      <c r="N171" s="52">
        <v>179</v>
      </c>
      <c r="O171" s="52">
        <v>143</v>
      </c>
      <c r="P171" s="52">
        <v>226</v>
      </c>
      <c r="Q171" s="52">
        <v>16</v>
      </c>
      <c r="R171" s="52">
        <v>0</v>
      </c>
      <c r="S171" s="52">
        <v>0</v>
      </c>
      <c r="T171" s="52">
        <v>30</v>
      </c>
      <c r="U171" s="52">
        <v>259</v>
      </c>
      <c r="V171" s="52">
        <v>8</v>
      </c>
      <c r="W171" s="52">
        <v>313</v>
      </c>
      <c r="X171" s="52">
        <v>68</v>
      </c>
      <c r="Y171" s="52">
        <v>38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9</v>
      </c>
      <c r="D172" s="52">
        <v>24</v>
      </c>
      <c r="E172" s="52">
        <v>29</v>
      </c>
      <c r="F172" s="52">
        <v>28</v>
      </c>
      <c r="G172" s="52">
        <v>36</v>
      </c>
      <c r="H172" s="52">
        <v>0</v>
      </c>
      <c r="I172" s="52">
        <v>172</v>
      </c>
      <c r="J172" s="52">
        <v>134</v>
      </c>
      <c r="K172" s="52">
        <v>401</v>
      </c>
      <c r="L172" s="52">
        <v>85</v>
      </c>
      <c r="M172" s="52">
        <v>318</v>
      </c>
      <c r="N172" s="52">
        <v>263</v>
      </c>
      <c r="O172" s="52">
        <v>154</v>
      </c>
      <c r="P172" s="52">
        <v>114</v>
      </c>
      <c r="Q172" s="52">
        <v>168</v>
      </c>
      <c r="R172" s="52">
        <v>0</v>
      </c>
      <c r="S172" s="52">
        <v>0</v>
      </c>
      <c r="T172" s="52">
        <v>124</v>
      </c>
      <c r="U172" s="52">
        <v>105</v>
      </c>
      <c r="V172" s="52">
        <v>605</v>
      </c>
      <c r="W172" s="52">
        <v>227</v>
      </c>
      <c r="X172" s="52">
        <v>570</v>
      </c>
      <c r="Y172" s="52">
        <v>420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10</v>
      </c>
      <c r="D176" s="52">
        <v>0</v>
      </c>
      <c r="E176" s="52">
        <v>0</v>
      </c>
      <c r="F176" s="52">
        <v>43</v>
      </c>
      <c r="G176" s="52">
        <v>93</v>
      </c>
      <c r="H176" s="52">
        <v>0</v>
      </c>
      <c r="I176" s="52">
        <v>9</v>
      </c>
      <c r="J176" s="52">
        <v>4</v>
      </c>
      <c r="K176" s="52">
        <v>38</v>
      </c>
      <c r="L176" s="52">
        <v>6</v>
      </c>
      <c r="M176" s="52">
        <v>13</v>
      </c>
      <c r="N176" s="52">
        <v>13</v>
      </c>
      <c r="O176" s="52">
        <v>19</v>
      </c>
      <c r="P176" s="52">
        <v>34</v>
      </c>
      <c r="Q176" s="52">
        <v>6</v>
      </c>
      <c r="R176" s="52">
        <v>0</v>
      </c>
      <c r="S176" s="52">
        <v>0</v>
      </c>
      <c r="T176" s="52">
        <v>13</v>
      </c>
      <c r="U176" s="52">
        <v>35</v>
      </c>
      <c r="V176" s="52">
        <v>36</v>
      </c>
      <c r="W176" s="52">
        <v>1</v>
      </c>
      <c r="X176" s="52">
        <v>1</v>
      </c>
      <c r="Y176" s="52">
        <v>0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150</v>
      </c>
      <c r="D177" s="36">
        <v>140</v>
      </c>
      <c r="E177" s="36">
        <v>189</v>
      </c>
      <c r="F177" s="36">
        <v>188</v>
      </c>
      <c r="G177" s="36">
        <v>167</v>
      </c>
      <c r="H177" s="36">
        <v>0</v>
      </c>
      <c r="I177" s="36">
        <v>169</v>
      </c>
      <c r="J177" s="36">
        <v>133</v>
      </c>
      <c r="K177" s="36">
        <v>375</v>
      </c>
      <c r="L177" s="36">
        <v>232</v>
      </c>
      <c r="M177" s="36">
        <v>763</v>
      </c>
      <c r="N177" s="36">
        <v>429</v>
      </c>
      <c r="O177" s="36">
        <v>278</v>
      </c>
      <c r="P177" s="36">
        <v>306</v>
      </c>
      <c r="Q177" s="36">
        <v>178</v>
      </c>
      <c r="R177" s="36">
        <v>0</v>
      </c>
      <c r="S177" s="36">
        <v>0</v>
      </c>
      <c r="T177" s="36">
        <v>141</v>
      </c>
      <c r="U177" s="36">
        <v>329</v>
      </c>
      <c r="V177" s="36">
        <v>577</v>
      </c>
      <c r="W177" s="36">
        <v>539</v>
      </c>
      <c r="X177" s="36">
        <v>637</v>
      </c>
      <c r="Y177" s="36">
        <v>458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39</v>
      </c>
      <c r="L5" s="52">
        <v>60</v>
      </c>
      <c r="M5" s="52">
        <v>52</v>
      </c>
      <c r="N5" s="52">
        <v>34</v>
      </c>
      <c r="O5" s="52">
        <v>54</v>
      </c>
      <c r="P5" s="52">
        <v>3</v>
      </c>
      <c r="Q5" s="52">
        <v>2</v>
      </c>
      <c r="R5" s="52">
        <v>0</v>
      </c>
      <c r="S5" s="52">
        <v>0</v>
      </c>
      <c r="T5" s="52">
        <v>0</v>
      </c>
      <c r="U5" s="52">
        <v>0</v>
      </c>
      <c r="V5" s="52">
        <v>27</v>
      </c>
      <c r="W5" s="52">
        <v>43</v>
      </c>
      <c r="X5" s="52">
        <v>8</v>
      </c>
      <c r="Y5" s="52">
        <v>5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12</v>
      </c>
      <c r="D8" s="52">
        <v>8</v>
      </c>
      <c r="E8" s="52">
        <v>0</v>
      </c>
      <c r="F8" s="52">
        <v>0</v>
      </c>
      <c r="G8" s="52">
        <v>0</v>
      </c>
      <c r="H8" s="52">
        <v>1</v>
      </c>
      <c r="I8" s="52">
        <v>0</v>
      </c>
      <c r="J8" s="52">
        <v>0</v>
      </c>
      <c r="K8" s="52">
        <v>0</v>
      </c>
      <c r="L8" s="52">
        <v>12</v>
      </c>
      <c r="M8" s="52">
        <v>31</v>
      </c>
      <c r="N8" s="52">
        <v>27</v>
      </c>
      <c r="O8" s="52">
        <v>19</v>
      </c>
      <c r="P8" s="52">
        <v>21</v>
      </c>
      <c r="Q8" s="52">
        <v>6</v>
      </c>
      <c r="R8" s="52">
        <v>1</v>
      </c>
      <c r="S8" s="52">
        <v>1</v>
      </c>
      <c r="T8" s="52">
        <v>0</v>
      </c>
      <c r="U8" s="52">
        <v>0</v>
      </c>
      <c r="V8" s="52">
        <v>0</v>
      </c>
      <c r="W8" s="52">
        <v>25</v>
      </c>
      <c r="X8" s="52">
        <v>31</v>
      </c>
      <c r="Y8" s="52">
        <v>12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X10" s="52">
        <f>RES_hhdet_in!X10-RES_hhdet_in_new!X10</f>
        <v>0</v>
      </c>
      <c r="Y10" s="52">
        <f>RES_hhdet_in!Y10-RES_hhdet_in_new!Y10</f>
        <v>0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3</v>
      </c>
      <c r="G11" s="52">
        <f>RES_hhdet_in!G11-RES_hhdet_in_new!G11</f>
        <v>10</v>
      </c>
      <c r="H11" s="52">
        <f>RES_hhdet_in!H11-RES_hhdet_in_new!H11</f>
        <v>12</v>
      </c>
      <c r="I11" s="52">
        <f>RES_hhdet_in!I11-RES_hhdet_in_new!I11</f>
        <v>1</v>
      </c>
      <c r="J11" s="52">
        <f>RES_hhdet_in!J11-RES_hhdet_in_new!J11</f>
        <v>0</v>
      </c>
      <c r="K11" s="52">
        <f>RES_hhdet_in!K11-RES_hhdet_in_new!K11</f>
        <v>1</v>
      </c>
      <c r="L11" s="52">
        <f>RES_hhdet_in!L11-RES_hhdet_in_new!L11</f>
        <v>1</v>
      </c>
      <c r="M11" s="52">
        <f>RES_hhdet_in!M11-RES_hhdet_in_new!M11</f>
        <v>1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X11" s="52">
        <f>RES_hhdet_in!X11-RES_hhdet_in_new!X11</f>
        <v>0</v>
      </c>
      <c r="Y11" s="52">
        <f>RES_hhdet_in!Y11-RES_hhdet_in_new!Y11</f>
        <v>0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X12" s="52">
        <f>RES_hhdet_in!X12-RES_hhdet_in_new!X12</f>
        <v>0</v>
      </c>
      <c r="Y12" s="52">
        <f>RES_hhdet_in!Y12-RES_hhdet_in_new!Y12</f>
        <v>0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10</v>
      </c>
      <c r="D15" s="52">
        <f>RES_hhdet_in!D15-RES_hhdet_in_new!D15</f>
        <v>1</v>
      </c>
      <c r="E15" s="52">
        <f>RES_hhdet_in!E15-RES_hhdet_in_new!E15</f>
        <v>0</v>
      </c>
      <c r="F15" s="52">
        <f>RES_hhdet_in!F15-RES_hhdet_in_new!F15</f>
        <v>48</v>
      </c>
      <c r="G15" s="52">
        <f>RES_hhdet_in!G15-RES_hhdet_in_new!G15</f>
        <v>76</v>
      </c>
      <c r="H15" s="52">
        <f>RES_hhdet_in!H15-RES_hhdet_in_new!H15</f>
        <v>78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38</v>
      </c>
      <c r="M15" s="52">
        <f>RES_hhdet_in!M15-RES_hhdet_in_new!M15</f>
        <v>32</v>
      </c>
      <c r="N15" s="52">
        <f>RES_hhdet_in!N15-RES_hhdet_in_new!N15</f>
        <v>16</v>
      </c>
      <c r="O15" s="52">
        <f>RES_hhdet_in!O15-RES_hhdet_in_new!O15</f>
        <v>27</v>
      </c>
      <c r="P15" s="52">
        <f>RES_hhdet_in!P15-RES_hhdet_in_new!P15</f>
        <v>11</v>
      </c>
      <c r="Q15" s="52">
        <f>RES_hhdet_in!Q15-RES_hhdet_in_new!Q15</f>
        <v>2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3</v>
      </c>
      <c r="U15" s="52">
        <f>RES_hhdet_in!U15-RES_hhdet_in_new!U15</f>
        <v>25</v>
      </c>
      <c r="V15" s="52">
        <f>RES_hhdet_in!V15-RES_hhdet_in_new!V15</f>
        <v>0</v>
      </c>
      <c r="W15" s="52">
        <f>RES_hhdet_in!W15-RES_hhdet_in_new!W15</f>
        <v>57</v>
      </c>
      <c r="X15" s="52">
        <f>RES_hhdet_in!X15-RES_hhdet_in_new!X15</f>
        <v>1</v>
      </c>
      <c r="Y15" s="52">
        <f>RES_hhdet_in!Y15-RES_hhdet_in_new!Y15</f>
        <v>0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1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7</v>
      </c>
      <c r="G16" s="52">
        <f>RES_hhdet_in!G16-RES_hhdet_in_new!G16</f>
        <v>14</v>
      </c>
      <c r="H16" s="52">
        <f>RES_hhdet_in!H16-RES_hhdet_in_new!H16</f>
        <v>12</v>
      </c>
      <c r="I16" s="52">
        <f>RES_hhdet_in!I16-RES_hhdet_in_new!I16</f>
        <v>29</v>
      </c>
      <c r="J16" s="52">
        <f>RES_hhdet_in!J16-RES_hhdet_in_new!J16</f>
        <v>3</v>
      </c>
      <c r="K16" s="52">
        <f>RES_hhdet_in!K16-RES_hhdet_in_new!K16</f>
        <v>38</v>
      </c>
      <c r="L16" s="52">
        <f>RES_hhdet_in!L16-RES_hhdet_in_new!L16</f>
        <v>21</v>
      </c>
      <c r="M16" s="52">
        <f>RES_hhdet_in!M16-RES_hhdet_in_new!M16</f>
        <v>21</v>
      </c>
      <c r="N16" s="52">
        <f>RES_hhdet_in!N16-RES_hhdet_in_new!N16</f>
        <v>26</v>
      </c>
      <c r="O16" s="52">
        <f>RES_hhdet_in!O16-RES_hhdet_in_new!O16</f>
        <v>34</v>
      </c>
      <c r="P16" s="52">
        <f>RES_hhdet_in!P16-RES_hhdet_in_new!P16</f>
        <v>7</v>
      </c>
      <c r="Q16" s="52">
        <f>RES_hhdet_in!Q16-RES_hhdet_in_new!Q16</f>
        <v>26</v>
      </c>
      <c r="R16" s="52">
        <f>RES_hhdet_in!R16-RES_hhdet_in_new!R16</f>
        <v>11</v>
      </c>
      <c r="S16" s="52">
        <f>RES_hhdet_in!S16-RES_hhdet_in_new!S16</f>
        <v>14</v>
      </c>
      <c r="T16" s="52">
        <f>RES_hhdet_in!T16-RES_hhdet_in_new!T16</f>
        <v>17</v>
      </c>
      <c r="U16" s="52">
        <f>RES_hhdet_in!U16-RES_hhdet_in_new!U16</f>
        <v>9</v>
      </c>
      <c r="V16" s="52">
        <f>RES_hhdet_in!V16-RES_hhdet_in_new!V16</f>
        <v>78</v>
      </c>
      <c r="W16" s="52">
        <f>RES_hhdet_in!W16-RES_hhdet_in_new!W16</f>
        <v>33</v>
      </c>
      <c r="X16" s="52">
        <f>RES_hhdet_in!X16-RES_hhdet_in_new!X16</f>
        <v>22</v>
      </c>
      <c r="Y16" s="52">
        <f>RES_hhdet_in!Y16-RES_hhdet_in_new!Y16</f>
        <v>19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5</v>
      </c>
      <c r="G21" s="52">
        <v>36</v>
      </c>
      <c r="H21" s="52">
        <v>24</v>
      </c>
      <c r="I21" s="52">
        <v>2</v>
      </c>
      <c r="J21" s="52">
        <v>0</v>
      </c>
      <c r="K21" s="52">
        <v>4</v>
      </c>
      <c r="L21" s="52">
        <v>2</v>
      </c>
      <c r="M21" s="52">
        <v>1</v>
      </c>
      <c r="N21" s="52">
        <v>1</v>
      </c>
      <c r="O21" s="52">
        <v>3</v>
      </c>
      <c r="P21" s="52">
        <v>0</v>
      </c>
      <c r="Q21" s="52">
        <v>0</v>
      </c>
      <c r="R21" s="52">
        <v>0</v>
      </c>
      <c r="S21" s="52">
        <v>0</v>
      </c>
      <c r="T21" s="52">
        <v>1</v>
      </c>
      <c r="U21" s="52">
        <v>2</v>
      </c>
      <c r="V21" s="52">
        <v>3</v>
      </c>
      <c r="W21" s="52">
        <v>0</v>
      </c>
      <c r="X21" s="52">
        <v>0</v>
      </c>
      <c r="Y21" s="52">
        <v>0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5</v>
      </c>
      <c r="D22" s="36">
        <v>36</v>
      </c>
      <c r="E22" s="36">
        <v>0</v>
      </c>
      <c r="F22" s="36">
        <v>24</v>
      </c>
      <c r="G22" s="36">
        <v>66</v>
      </c>
      <c r="H22" s="36">
        <v>78</v>
      </c>
      <c r="I22" s="36">
        <v>32</v>
      </c>
      <c r="J22" s="36">
        <v>3</v>
      </c>
      <c r="K22" s="36">
        <v>35</v>
      </c>
      <c r="L22" s="36">
        <v>58</v>
      </c>
      <c r="M22" s="36">
        <v>53</v>
      </c>
      <c r="N22" s="36">
        <v>37</v>
      </c>
      <c r="O22" s="36">
        <v>58</v>
      </c>
      <c r="P22" s="36">
        <v>19</v>
      </c>
      <c r="Q22" s="36">
        <v>30</v>
      </c>
      <c r="R22" s="36">
        <v>11</v>
      </c>
      <c r="S22" s="36">
        <v>15</v>
      </c>
      <c r="T22" s="36">
        <v>20</v>
      </c>
      <c r="U22" s="36">
        <v>31</v>
      </c>
      <c r="V22" s="36">
        <v>71</v>
      </c>
      <c r="W22" s="36">
        <v>88</v>
      </c>
      <c r="X22" s="36">
        <v>25</v>
      </c>
      <c r="Y22" s="36">
        <v>20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21</v>
      </c>
      <c r="O26" s="52">
        <v>17</v>
      </c>
      <c r="P26" s="52">
        <v>0</v>
      </c>
      <c r="Q26" s="52">
        <v>0</v>
      </c>
      <c r="R26" s="52">
        <v>2</v>
      </c>
      <c r="S26" s="52">
        <v>3</v>
      </c>
      <c r="T26" s="52">
        <v>2</v>
      </c>
      <c r="U26" s="52">
        <v>4</v>
      </c>
      <c r="V26" s="52">
        <v>0</v>
      </c>
      <c r="W26" s="52">
        <v>0</v>
      </c>
      <c r="X26" s="52">
        <v>0</v>
      </c>
      <c r="Y26" s="52">
        <v>0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11</v>
      </c>
      <c r="D29" s="52">
        <v>7</v>
      </c>
      <c r="E29" s="52">
        <v>0</v>
      </c>
      <c r="F29" s="52">
        <v>0</v>
      </c>
      <c r="G29" s="52">
        <v>0</v>
      </c>
      <c r="H29" s="52">
        <v>1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1</v>
      </c>
      <c r="O29" s="52">
        <v>11</v>
      </c>
      <c r="P29" s="52">
        <v>5</v>
      </c>
      <c r="Q29" s="52">
        <v>0</v>
      </c>
      <c r="R29" s="52">
        <v>0</v>
      </c>
      <c r="S29" s="52">
        <v>1</v>
      </c>
      <c r="T29" s="52">
        <v>2</v>
      </c>
      <c r="U29" s="52">
        <v>2</v>
      </c>
      <c r="V29" s="52">
        <v>1</v>
      </c>
      <c r="W29" s="52">
        <v>0</v>
      </c>
      <c r="X29" s="52">
        <v>0</v>
      </c>
      <c r="Y29" s="52">
        <v>0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0</v>
      </c>
      <c r="E31" s="52">
        <f>RES_hhdet_in!E31-RES_hhdet_in_new!E31</f>
        <v>0</v>
      </c>
      <c r="F31" s="52">
        <f>RES_hhdet_in!F31-RES_hhdet_in_new!F31</f>
        <v>3</v>
      </c>
      <c r="G31" s="52">
        <f>RES_hhdet_in!G31-RES_hhdet_in_new!G31</f>
        <v>12</v>
      </c>
      <c r="H31" s="52">
        <f>RES_hhdet_in!H31-RES_hhdet_in_new!H31</f>
        <v>13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0</v>
      </c>
      <c r="M31" s="52">
        <f>RES_hhdet_in!M31-RES_hhdet_in_new!M31</f>
        <v>0</v>
      </c>
      <c r="N31" s="52">
        <f>RES_hhdet_in!N31-RES_hhdet_in_new!N31</f>
        <v>0</v>
      </c>
      <c r="O31" s="52">
        <f>RES_hhdet_in!O31-RES_hhdet_in_new!O31</f>
        <v>0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0</v>
      </c>
      <c r="T31" s="52">
        <f>RES_hhdet_in!T31-RES_hhdet_in_new!T31</f>
        <v>0</v>
      </c>
      <c r="U31" s="52">
        <f>RES_hhdet_in!U31-RES_hhdet_in_new!U31</f>
        <v>0</v>
      </c>
      <c r="V31" s="52">
        <f>RES_hhdet_in!V31-RES_hhdet_in_new!V31</f>
        <v>0</v>
      </c>
      <c r="W31" s="52">
        <f>RES_hhdet_in!W31-RES_hhdet_in_new!W31</f>
        <v>0</v>
      </c>
      <c r="X31" s="52">
        <f>RES_hhdet_in!X31-RES_hhdet_in_new!X31</f>
        <v>0</v>
      </c>
      <c r="Y31" s="52">
        <f>RES_hhdet_in!Y31-RES_hhdet_in_new!Y31</f>
        <v>0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X32" s="52">
        <f>RES_hhdet_in!X32-RES_hhdet_in_new!X32</f>
        <v>0</v>
      </c>
      <c r="Y32" s="52">
        <f>RES_hhdet_in!Y32-RES_hhdet_in_new!Y32</f>
        <v>0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0</v>
      </c>
      <c r="D35" s="52">
        <f>RES_hhdet_in!D35-RES_hhdet_in_new!D35</f>
        <v>0</v>
      </c>
      <c r="E35" s="52">
        <f>RES_hhdet_in!E35-RES_hhdet_in_new!E35</f>
        <v>0</v>
      </c>
      <c r="F35" s="52">
        <f>RES_hhdet_in!F35-RES_hhdet_in_new!F35</f>
        <v>40</v>
      </c>
      <c r="G35" s="52">
        <f>RES_hhdet_in!G35-RES_hhdet_in_new!G35</f>
        <v>93</v>
      </c>
      <c r="H35" s="52">
        <f>RES_hhdet_in!H35-RES_hhdet_in_new!H35</f>
        <v>80</v>
      </c>
      <c r="I35" s="52">
        <f>RES_hhdet_in!I35-RES_hhdet_in_new!I35</f>
        <v>0</v>
      </c>
      <c r="J35" s="52">
        <f>RES_hhdet_in!J35-RES_hhdet_in_new!J35</f>
        <v>0</v>
      </c>
      <c r="K35" s="52">
        <f>RES_hhdet_in!K35-RES_hhdet_in_new!K35</f>
        <v>0</v>
      </c>
      <c r="L35" s="52">
        <f>RES_hhdet_in!L35-RES_hhdet_in_new!L35</f>
        <v>0</v>
      </c>
      <c r="M35" s="52">
        <f>RES_hhdet_in!M35-RES_hhdet_in_new!M35</f>
        <v>0</v>
      </c>
      <c r="N35" s="52">
        <f>RES_hhdet_in!N35-RES_hhdet_in_new!N35</f>
        <v>9</v>
      </c>
      <c r="O35" s="52">
        <f>RES_hhdet_in!O35-RES_hhdet_in_new!O35</f>
        <v>8</v>
      </c>
      <c r="P35" s="52">
        <f>RES_hhdet_in!P35-RES_hhdet_in_new!P35</f>
        <v>0</v>
      </c>
      <c r="Q35" s="52">
        <f>RES_hhdet_in!Q35-RES_hhdet_in_new!Q35</f>
        <v>0</v>
      </c>
      <c r="R35" s="52">
        <f>RES_hhdet_in!R35-RES_hhdet_in_new!R35</f>
        <v>0</v>
      </c>
      <c r="S35" s="52">
        <f>RES_hhdet_in!S35-RES_hhdet_in_new!S35</f>
        <v>0</v>
      </c>
      <c r="T35" s="52">
        <f>RES_hhdet_in!T35-RES_hhdet_in_new!T35</f>
        <v>0</v>
      </c>
      <c r="U35" s="52">
        <f>RES_hhdet_in!U35-RES_hhdet_in_new!U35</f>
        <v>10</v>
      </c>
      <c r="V35" s="52">
        <f>RES_hhdet_in!V35-RES_hhdet_in_new!V35</f>
        <v>0</v>
      </c>
      <c r="W35" s="52">
        <f>RES_hhdet_in!W35-RES_hhdet_in_new!W35</f>
        <v>5</v>
      </c>
      <c r="X35" s="52">
        <f>RES_hhdet_in!X35-RES_hhdet_in_new!X35</f>
        <v>0</v>
      </c>
      <c r="Y35" s="52">
        <f>RES_hhdet_in!Y35-RES_hhdet_in_new!Y35</f>
        <v>0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6</v>
      </c>
      <c r="G36" s="52">
        <f>RES_hhdet_in!G36-RES_hhdet_in_new!G36</f>
        <v>17</v>
      </c>
      <c r="H36" s="52">
        <f>RES_hhdet_in!H36-RES_hhdet_in_new!H36</f>
        <v>12</v>
      </c>
      <c r="I36" s="52">
        <f>RES_hhdet_in!I36-RES_hhdet_in_new!I36</f>
        <v>0</v>
      </c>
      <c r="J36" s="52">
        <f>RES_hhdet_in!J36-RES_hhdet_in_new!J36</f>
        <v>1</v>
      </c>
      <c r="K36" s="52">
        <f>RES_hhdet_in!K36-RES_hhdet_in_new!K36</f>
        <v>0</v>
      </c>
      <c r="L36" s="52">
        <f>RES_hhdet_in!L36-RES_hhdet_in_new!L36</f>
        <v>0</v>
      </c>
      <c r="M36" s="52">
        <f>RES_hhdet_in!M36-RES_hhdet_in_new!M36</f>
        <v>0</v>
      </c>
      <c r="N36" s="52">
        <f>RES_hhdet_in!N36-RES_hhdet_in_new!N36</f>
        <v>12</v>
      </c>
      <c r="O36" s="52">
        <f>RES_hhdet_in!O36-RES_hhdet_in_new!O36</f>
        <v>9</v>
      </c>
      <c r="P36" s="52">
        <f>RES_hhdet_in!P36-RES_hhdet_in_new!P36</f>
        <v>0</v>
      </c>
      <c r="Q36" s="52">
        <f>RES_hhdet_in!Q36-RES_hhdet_in_new!Q36</f>
        <v>0</v>
      </c>
      <c r="R36" s="52">
        <f>RES_hhdet_in!R36-RES_hhdet_in_new!R36</f>
        <v>2</v>
      </c>
      <c r="S36" s="52">
        <f>RES_hhdet_in!S36-RES_hhdet_in_new!S36</f>
        <v>3</v>
      </c>
      <c r="T36" s="52">
        <f>RES_hhdet_in!T36-RES_hhdet_in_new!T36</f>
        <v>2</v>
      </c>
      <c r="U36" s="52">
        <f>RES_hhdet_in!U36-RES_hhdet_in_new!U36</f>
        <v>3</v>
      </c>
      <c r="V36" s="52">
        <f>RES_hhdet_in!V36-RES_hhdet_in_new!V36</f>
        <v>5</v>
      </c>
      <c r="W36" s="52">
        <f>RES_hhdet_in!W36-RES_hhdet_in_new!W36</f>
        <v>3</v>
      </c>
      <c r="X36" s="52">
        <f>RES_hhdet_in!X36-RES_hhdet_in_new!X36</f>
        <v>0</v>
      </c>
      <c r="Y36" s="52">
        <f>RES_hhdet_in!Y36-RES_hhdet_in_new!Y36</f>
        <v>1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9</v>
      </c>
      <c r="G40" s="52">
        <v>44</v>
      </c>
      <c r="H40" s="52">
        <v>25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1</v>
      </c>
      <c r="O40" s="52">
        <v>1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39</v>
      </c>
      <c r="G41" s="36">
        <v>79</v>
      </c>
      <c r="H41" s="36">
        <v>80</v>
      </c>
      <c r="I41" s="36">
        <v>1</v>
      </c>
      <c r="J41" s="36">
        <v>0</v>
      </c>
      <c r="K41" s="36">
        <v>0</v>
      </c>
      <c r="L41" s="36">
        <v>0</v>
      </c>
      <c r="M41" s="36">
        <v>1</v>
      </c>
      <c r="N41" s="36">
        <v>20</v>
      </c>
      <c r="O41" s="36">
        <v>16</v>
      </c>
      <c r="P41" s="36">
        <v>0</v>
      </c>
      <c r="Q41" s="36">
        <v>0</v>
      </c>
      <c r="R41" s="36">
        <v>2</v>
      </c>
      <c r="S41" s="36">
        <v>3</v>
      </c>
      <c r="T41" s="36">
        <v>2</v>
      </c>
      <c r="U41" s="36">
        <v>14</v>
      </c>
      <c r="V41" s="36">
        <v>6</v>
      </c>
      <c r="W41" s="36">
        <v>6</v>
      </c>
      <c r="X41" s="36">
        <v>0</v>
      </c>
      <c r="Y41" s="36">
        <v>1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4857</v>
      </c>
      <c r="D45" s="52">
        <v>3772</v>
      </c>
      <c r="E45" s="52">
        <v>3855</v>
      </c>
      <c r="F45" s="52">
        <v>4321</v>
      </c>
      <c r="G45" s="52">
        <v>4761</v>
      </c>
      <c r="H45" s="52">
        <v>6384</v>
      </c>
      <c r="I45" s="52">
        <v>4758</v>
      </c>
      <c r="J45" s="52">
        <v>4222</v>
      </c>
      <c r="K45" s="52">
        <v>2760</v>
      </c>
      <c r="L45" s="52">
        <v>2980</v>
      </c>
      <c r="M45" s="52">
        <v>5074</v>
      </c>
      <c r="N45" s="52">
        <v>5883</v>
      </c>
      <c r="O45" s="52">
        <v>5484</v>
      </c>
      <c r="P45" s="52">
        <v>883</v>
      </c>
      <c r="Q45" s="52">
        <v>1636</v>
      </c>
      <c r="R45" s="52">
        <v>1874</v>
      </c>
      <c r="S45" s="52">
        <v>1703</v>
      </c>
      <c r="T45" s="52">
        <v>2646</v>
      </c>
      <c r="U45" s="52">
        <v>3010</v>
      </c>
      <c r="V45" s="52">
        <v>4854</v>
      </c>
      <c r="W45" s="52">
        <v>6808</v>
      </c>
      <c r="X45" s="52">
        <v>7097</v>
      </c>
      <c r="Y45" s="52">
        <v>5475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1510</v>
      </c>
      <c r="D48" s="52">
        <v>1412</v>
      </c>
      <c r="E48" s="52">
        <v>1552</v>
      </c>
      <c r="F48" s="52">
        <v>1185</v>
      </c>
      <c r="G48" s="52">
        <v>1514</v>
      </c>
      <c r="H48" s="52">
        <v>2114</v>
      </c>
      <c r="I48" s="52">
        <v>1832</v>
      </c>
      <c r="J48" s="52">
        <v>1507</v>
      </c>
      <c r="K48" s="52">
        <v>1811</v>
      </c>
      <c r="L48" s="52">
        <v>1732</v>
      </c>
      <c r="M48" s="52">
        <v>2034</v>
      </c>
      <c r="N48" s="52">
        <v>3195</v>
      </c>
      <c r="O48" s="52">
        <v>3347</v>
      </c>
      <c r="P48" s="52">
        <v>2504</v>
      </c>
      <c r="Q48" s="52">
        <v>1368</v>
      </c>
      <c r="R48" s="52">
        <v>1518</v>
      </c>
      <c r="S48" s="52">
        <v>1893</v>
      </c>
      <c r="T48" s="52">
        <v>2048</v>
      </c>
      <c r="U48" s="52">
        <v>2374</v>
      </c>
      <c r="V48" s="52">
        <v>3409</v>
      </c>
      <c r="W48" s="52">
        <v>4880</v>
      </c>
      <c r="X48" s="52">
        <v>6015</v>
      </c>
      <c r="Y48" s="52">
        <v>6752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4557</v>
      </c>
      <c r="D50" s="52">
        <f>RES_hhdet_in!D50-RES_hhdet_in_new!D50</f>
        <v>4476</v>
      </c>
      <c r="E50" s="52">
        <f>RES_hhdet_in!E50-RES_hhdet_in_new!E50</f>
        <v>4644</v>
      </c>
      <c r="F50" s="52">
        <f>RES_hhdet_in!F50-RES_hhdet_in_new!F50</f>
        <v>4969</v>
      </c>
      <c r="G50" s="52">
        <f>RES_hhdet_in!G50-RES_hhdet_in_new!G50</f>
        <v>5674</v>
      </c>
      <c r="H50" s="52">
        <f>RES_hhdet_in!H50-RES_hhdet_in_new!H50</f>
        <v>6208</v>
      </c>
      <c r="I50" s="52">
        <f>RES_hhdet_in!I50-RES_hhdet_in_new!I50</f>
        <v>5972</v>
      </c>
      <c r="J50" s="52">
        <f>RES_hhdet_in!J50-RES_hhdet_in_new!J50</f>
        <v>6281</v>
      </c>
      <c r="K50" s="52">
        <f>RES_hhdet_in!K50-RES_hhdet_in_new!K50</f>
        <v>5903</v>
      </c>
      <c r="L50" s="52">
        <f>RES_hhdet_in!L50-RES_hhdet_in_new!L50</f>
        <v>4485</v>
      </c>
      <c r="M50" s="52">
        <f>RES_hhdet_in!M50-RES_hhdet_in_new!M50</f>
        <v>5053</v>
      </c>
      <c r="N50" s="52">
        <f>RES_hhdet_in!N50-RES_hhdet_in_new!N50</f>
        <v>5317</v>
      </c>
      <c r="O50" s="52">
        <f>RES_hhdet_in!O50-RES_hhdet_in_new!O50</f>
        <v>3728</v>
      </c>
      <c r="P50" s="52">
        <f>RES_hhdet_in!P50-RES_hhdet_in_new!P50</f>
        <v>1472</v>
      </c>
      <c r="Q50" s="52">
        <f>RES_hhdet_in!Q50-RES_hhdet_in_new!Q50</f>
        <v>4159</v>
      </c>
      <c r="R50" s="52">
        <f>RES_hhdet_in!R50-RES_hhdet_in_new!R50</f>
        <v>3697</v>
      </c>
      <c r="S50" s="52">
        <f>RES_hhdet_in!S50-RES_hhdet_in_new!S50</f>
        <v>2866</v>
      </c>
      <c r="T50" s="52">
        <f>RES_hhdet_in!T50-RES_hhdet_in_new!T50</f>
        <v>3119</v>
      </c>
      <c r="U50" s="52">
        <f>RES_hhdet_in!U50-RES_hhdet_in_new!U50</f>
        <v>3650</v>
      </c>
      <c r="V50" s="52">
        <f>RES_hhdet_in!V50-RES_hhdet_in_new!V50</f>
        <v>5546</v>
      </c>
      <c r="W50" s="52">
        <f>RES_hhdet_in!W50-RES_hhdet_in_new!W50</f>
        <v>6930</v>
      </c>
      <c r="X50" s="52">
        <f>RES_hhdet_in!X50-RES_hhdet_in_new!X50</f>
        <v>7175</v>
      </c>
      <c r="Y50" s="52">
        <f>RES_hhdet_in!Y50-RES_hhdet_in_new!Y50</f>
        <v>3440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3</v>
      </c>
      <c r="D51" s="52">
        <f>RES_hhdet_in!D51-RES_hhdet_in_new!D51</f>
        <v>9</v>
      </c>
      <c r="E51" s="52">
        <f>RES_hhdet_in!E51-RES_hhdet_in_new!E51</f>
        <v>9</v>
      </c>
      <c r="F51" s="52">
        <f>RES_hhdet_in!F51-RES_hhdet_in_new!F51</f>
        <v>10</v>
      </c>
      <c r="G51" s="52">
        <f>RES_hhdet_in!G51-RES_hhdet_in_new!G51</f>
        <v>13</v>
      </c>
      <c r="H51" s="52">
        <f>RES_hhdet_in!H51-RES_hhdet_in_new!H51</f>
        <v>26</v>
      </c>
      <c r="I51" s="52">
        <f>RES_hhdet_in!I51-RES_hhdet_in_new!I51</f>
        <v>33</v>
      </c>
      <c r="J51" s="52">
        <f>RES_hhdet_in!J51-RES_hhdet_in_new!J51</f>
        <v>43</v>
      </c>
      <c r="K51" s="52">
        <f>RES_hhdet_in!K51-RES_hhdet_in_new!K51</f>
        <v>112</v>
      </c>
      <c r="L51" s="52">
        <f>RES_hhdet_in!L51-RES_hhdet_in_new!L51</f>
        <v>37</v>
      </c>
      <c r="M51" s="52">
        <f>RES_hhdet_in!M51-RES_hhdet_in_new!M51</f>
        <v>15</v>
      </c>
      <c r="N51" s="52">
        <f>RES_hhdet_in!N51-RES_hhdet_in_new!N51</f>
        <v>155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36</v>
      </c>
      <c r="R51" s="52">
        <f>RES_hhdet_in!R51-RES_hhdet_in_new!R51</f>
        <v>53</v>
      </c>
      <c r="S51" s="52">
        <f>RES_hhdet_in!S51-RES_hhdet_in_new!S51</f>
        <v>0</v>
      </c>
      <c r="T51" s="52">
        <f>RES_hhdet_in!T51-RES_hhdet_in_new!T51</f>
        <v>29</v>
      </c>
      <c r="U51" s="52">
        <f>RES_hhdet_in!U51-RES_hhdet_in_new!U51</f>
        <v>0</v>
      </c>
      <c r="V51" s="52">
        <f>RES_hhdet_in!V51-RES_hhdet_in_new!V51</f>
        <v>81</v>
      </c>
      <c r="W51" s="52">
        <f>RES_hhdet_in!W51-RES_hhdet_in_new!W51</f>
        <v>139</v>
      </c>
      <c r="X51" s="52">
        <f>RES_hhdet_in!X51-RES_hhdet_in_new!X51</f>
        <v>49</v>
      </c>
      <c r="Y51" s="52">
        <f>RES_hhdet_in!Y51-RES_hhdet_in_new!Y51</f>
        <v>13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2547</v>
      </c>
      <c r="D54" s="52">
        <f>RES_hhdet_in!D54-RES_hhdet_in_new!D54</f>
        <v>1375</v>
      </c>
      <c r="E54" s="52">
        <f>RES_hhdet_in!E54-RES_hhdet_in_new!E54</f>
        <v>1405</v>
      </c>
      <c r="F54" s="52">
        <f>RES_hhdet_in!F54-RES_hhdet_in_new!F54</f>
        <v>1690</v>
      </c>
      <c r="G54" s="52">
        <f>RES_hhdet_in!G54-RES_hhdet_in_new!G54</f>
        <v>1611</v>
      </c>
      <c r="H54" s="52">
        <f>RES_hhdet_in!H54-RES_hhdet_in_new!H54</f>
        <v>2929</v>
      </c>
      <c r="I54" s="52">
        <f>RES_hhdet_in!I54-RES_hhdet_in_new!I54</f>
        <v>0</v>
      </c>
      <c r="J54" s="52">
        <f>RES_hhdet_in!J54-RES_hhdet_in_new!J54</f>
        <v>0</v>
      </c>
      <c r="K54" s="52">
        <f>RES_hhdet_in!K54-RES_hhdet_in_new!K54</f>
        <v>0</v>
      </c>
      <c r="L54" s="52">
        <f>RES_hhdet_in!L54-RES_hhdet_in_new!L54</f>
        <v>438</v>
      </c>
      <c r="M54" s="52">
        <f>RES_hhdet_in!M54-RES_hhdet_in_new!M54</f>
        <v>1531</v>
      </c>
      <c r="N54" s="52">
        <f>RES_hhdet_in!N54-RES_hhdet_in_new!N54</f>
        <v>1229</v>
      </c>
      <c r="O54" s="52">
        <f>RES_hhdet_in!O54-RES_hhdet_in_new!O54</f>
        <v>2121</v>
      </c>
      <c r="P54" s="52">
        <f>RES_hhdet_in!P54-RES_hhdet_in_new!P54</f>
        <v>1396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186</v>
      </c>
      <c r="U54" s="52">
        <f>RES_hhdet_in!U54-RES_hhdet_in_new!U54</f>
        <v>1502</v>
      </c>
      <c r="V54" s="52">
        <f>RES_hhdet_in!V54-RES_hhdet_in_new!V54</f>
        <v>34</v>
      </c>
      <c r="W54" s="52">
        <f>RES_hhdet_in!W54-RES_hhdet_in_new!W54</f>
        <v>1247</v>
      </c>
      <c r="X54" s="52">
        <f>RES_hhdet_in!X54-RES_hhdet_in_new!X54</f>
        <v>111</v>
      </c>
      <c r="Y54" s="52">
        <f>RES_hhdet_in!Y54-RES_hhdet_in_new!Y54</f>
        <v>223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149</v>
      </c>
      <c r="D55" s="52">
        <f>RES_hhdet_in!D55-RES_hhdet_in_new!D55</f>
        <v>319</v>
      </c>
      <c r="E55" s="52">
        <f>RES_hhdet_in!E55-RES_hhdet_in_new!E55</f>
        <v>260</v>
      </c>
      <c r="F55" s="52">
        <f>RES_hhdet_in!F55-RES_hhdet_in_new!F55</f>
        <v>245</v>
      </c>
      <c r="G55" s="52">
        <f>RES_hhdet_in!G55-RES_hhdet_in_new!G55</f>
        <v>295</v>
      </c>
      <c r="H55" s="52">
        <f>RES_hhdet_in!H55-RES_hhdet_in_new!H55</f>
        <v>445</v>
      </c>
      <c r="I55" s="52">
        <f>RES_hhdet_in!I55-RES_hhdet_in_new!I55</f>
        <v>29</v>
      </c>
      <c r="J55" s="52">
        <f>RES_hhdet_in!J55-RES_hhdet_in_new!J55</f>
        <v>1</v>
      </c>
      <c r="K55" s="52">
        <f>RES_hhdet_in!K55-RES_hhdet_in_new!K55</f>
        <v>0</v>
      </c>
      <c r="L55" s="52">
        <f>RES_hhdet_in!L55-RES_hhdet_in_new!L55</f>
        <v>247</v>
      </c>
      <c r="M55" s="52">
        <f>RES_hhdet_in!M55-RES_hhdet_in_new!M55</f>
        <v>1099</v>
      </c>
      <c r="N55" s="52">
        <f>RES_hhdet_in!N55-RES_hhdet_in_new!N55</f>
        <v>1807</v>
      </c>
      <c r="O55" s="52">
        <f>RES_hhdet_in!O55-RES_hhdet_in_new!O55</f>
        <v>2276</v>
      </c>
      <c r="P55" s="52">
        <f>RES_hhdet_in!P55-RES_hhdet_in_new!P55</f>
        <v>702</v>
      </c>
      <c r="Q55" s="52">
        <f>RES_hhdet_in!Q55-RES_hhdet_in_new!Q55</f>
        <v>0</v>
      </c>
      <c r="R55" s="52">
        <f>RES_hhdet_in!R55-RES_hhdet_in_new!R55</f>
        <v>1</v>
      </c>
      <c r="S55" s="52">
        <f>RES_hhdet_in!S55-RES_hhdet_in_new!S55</f>
        <v>352</v>
      </c>
      <c r="T55" s="52">
        <f>RES_hhdet_in!T55-RES_hhdet_in_new!T55</f>
        <v>781</v>
      </c>
      <c r="U55" s="52">
        <f>RES_hhdet_in!U55-RES_hhdet_in_new!U55</f>
        <v>616</v>
      </c>
      <c r="V55" s="52">
        <f>RES_hhdet_in!V55-RES_hhdet_in_new!V55</f>
        <v>2548</v>
      </c>
      <c r="W55" s="52">
        <f>RES_hhdet_in!W55-RES_hhdet_in_new!W55</f>
        <v>896</v>
      </c>
      <c r="X55" s="52">
        <f>RES_hhdet_in!X55-RES_hhdet_in_new!X55</f>
        <v>951</v>
      </c>
      <c r="Y55" s="52">
        <f>RES_hhdet_in!Y55-RES_hhdet_in_new!Y55</f>
        <v>2482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717</v>
      </c>
      <c r="D59" s="52">
        <v>8</v>
      </c>
      <c r="E59" s="52">
        <v>3</v>
      </c>
      <c r="F59" s="52">
        <v>1493</v>
      </c>
      <c r="G59" s="52">
        <v>4791</v>
      </c>
      <c r="H59" s="52">
        <v>4001</v>
      </c>
      <c r="I59" s="52">
        <v>451</v>
      </c>
      <c r="J59" s="52">
        <v>244</v>
      </c>
      <c r="K59" s="52">
        <v>850</v>
      </c>
      <c r="L59" s="52">
        <v>247</v>
      </c>
      <c r="M59" s="52">
        <v>210</v>
      </c>
      <c r="N59" s="52">
        <v>390</v>
      </c>
      <c r="O59" s="52">
        <v>798</v>
      </c>
      <c r="P59" s="52">
        <v>881</v>
      </c>
      <c r="Q59" s="52">
        <v>276</v>
      </c>
      <c r="R59" s="52">
        <v>406</v>
      </c>
      <c r="S59" s="52">
        <v>551</v>
      </c>
      <c r="T59" s="52">
        <v>846</v>
      </c>
      <c r="U59" s="52">
        <v>1066</v>
      </c>
      <c r="V59" s="52">
        <v>736</v>
      </c>
      <c r="W59" s="52">
        <v>20</v>
      </c>
      <c r="X59" s="52">
        <v>11</v>
      </c>
      <c r="Y59" s="52">
        <v>0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11035</v>
      </c>
      <c r="D60" s="36">
        <v>16130</v>
      </c>
      <c r="E60" s="36">
        <v>9724</v>
      </c>
      <c r="F60" s="36">
        <v>6596</v>
      </c>
      <c r="G60" s="36">
        <v>8617</v>
      </c>
      <c r="H60" s="36">
        <v>12658</v>
      </c>
      <c r="I60" s="36">
        <v>8770</v>
      </c>
      <c r="J60" s="36">
        <v>8210</v>
      </c>
      <c r="K60" s="36">
        <v>8387</v>
      </c>
      <c r="L60" s="36">
        <v>8998</v>
      </c>
      <c r="M60" s="36">
        <v>12209</v>
      </c>
      <c r="N60" s="36">
        <v>13235</v>
      </c>
      <c r="O60" s="36">
        <v>11700</v>
      </c>
      <c r="P60" s="36">
        <v>8052</v>
      </c>
      <c r="Q60" s="36">
        <v>7849</v>
      </c>
      <c r="R60" s="36">
        <v>7695</v>
      </c>
      <c r="S60" s="36">
        <v>7343</v>
      </c>
      <c r="T60" s="36">
        <v>8917</v>
      </c>
      <c r="U60" s="36">
        <v>10190</v>
      </c>
      <c r="V60" s="36">
        <v>11917</v>
      </c>
      <c r="W60" s="36">
        <v>12653</v>
      </c>
      <c r="X60" s="36">
        <v>11580</v>
      </c>
      <c r="Y60" s="36">
        <v>10320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4741</v>
      </c>
      <c r="D64" s="52">
        <v>5834</v>
      </c>
      <c r="E64" s="52">
        <v>5527</v>
      </c>
      <c r="F64" s="52">
        <v>4859</v>
      </c>
      <c r="G64" s="52">
        <v>4429</v>
      </c>
      <c r="H64" s="52">
        <v>3454</v>
      </c>
      <c r="I64" s="52">
        <v>4882</v>
      </c>
      <c r="J64" s="52">
        <v>5774</v>
      </c>
      <c r="K64" s="52">
        <v>7402</v>
      </c>
      <c r="L64" s="52">
        <v>7793</v>
      </c>
      <c r="M64" s="52">
        <v>6201</v>
      </c>
      <c r="N64" s="52">
        <v>7148</v>
      </c>
      <c r="O64" s="52">
        <v>5977</v>
      </c>
      <c r="P64" s="52">
        <v>3077</v>
      </c>
      <c r="Q64" s="52">
        <v>4470</v>
      </c>
      <c r="R64" s="52">
        <v>6887</v>
      </c>
      <c r="S64" s="52">
        <v>10302</v>
      </c>
      <c r="T64" s="52">
        <v>8716</v>
      </c>
      <c r="U64" s="52">
        <v>9397</v>
      </c>
      <c r="V64" s="52">
        <v>6775</v>
      </c>
      <c r="W64" s="52">
        <v>3783</v>
      </c>
      <c r="X64" s="52">
        <v>2809</v>
      </c>
      <c r="Y64" s="52">
        <v>5072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1185</v>
      </c>
      <c r="D67" s="52">
        <v>1171</v>
      </c>
      <c r="E67" s="52">
        <v>1897</v>
      </c>
      <c r="F67" s="52">
        <v>1766</v>
      </c>
      <c r="G67" s="52">
        <v>1803</v>
      </c>
      <c r="H67" s="52">
        <v>2097</v>
      </c>
      <c r="I67" s="52">
        <v>1180</v>
      </c>
      <c r="J67" s="52">
        <v>1135</v>
      </c>
      <c r="K67" s="52">
        <v>2223</v>
      </c>
      <c r="L67" s="52">
        <v>3555</v>
      </c>
      <c r="M67" s="52">
        <v>5244</v>
      </c>
      <c r="N67" s="52">
        <v>3887</v>
      </c>
      <c r="O67" s="52">
        <v>4072</v>
      </c>
      <c r="P67" s="52">
        <v>2846</v>
      </c>
      <c r="Q67" s="52">
        <v>3873</v>
      </c>
      <c r="R67" s="52">
        <v>4648</v>
      </c>
      <c r="S67" s="52">
        <v>6397</v>
      </c>
      <c r="T67" s="52">
        <v>10118</v>
      </c>
      <c r="U67" s="52">
        <v>8837</v>
      </c>
      <c r="V67" s="52">
        <v>9422</v>
      </c>
      <c r="W67" s="52">
        <v>7001</v>
      </c>
      <c r="X67" s="52">
        <v>5678</v>
      </c>
      <c r="Y67" s="52">
        <v>5771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5070</v>
      </c>
      <c r="D69" s="52">
        <f>RES_hhdet_in!D69-RES_hhdet_in_new!D69</f>
        <v>6488</v>
      </c>
      <c r="E69" s="52">
        <f>RES_hhdet_in!E69-RES_hhdet_in_new!E69</f>
        <v>6106</v>
      </c>
      <c r="F69" s="52">
        <f>RES_hhdet_in!F69-RES_hhdet_in_new!F69</f>
        <v>5377</v>
      </c>
      <c r="G69" s="52">
        <f>RES_hhdet_in!G69-RES_hhdet_in_new!G69</f>
        <v>5011</v>
      </c>
      <c r="H69" s="52">
        <f>RES_hhdet_in!H69-RES_hhdet_in_new!H69</f>
        <v>6337</v>
      </c>
      <c r="I69" s="52">
        <f>RES_hhdet_in!I69-RES_hhdet_in_new!I69</f>
        <v>4779</v>
      </c>
      <c r="J69" s="52">
        <f>RES_hhdet_in!J69-RES_hhdet_in_new!J69</f>
        <v>6025</v>
      </c>
      <c r="K69" s="52">
        <f>RES_hhdet_in!K69-RES_hhdet_in_new!K69</f>
        <v>5560</v>
      </c>
      <c r="L69" s="52">
        <f>RES_hhdet_in!L69-RES_hhdet_in_new!L69</f>
        <v>5552</v>
      </c>
      <c r="M69" s="52">
        <f>RES_hhdet_in!M69-RES_hhdet_in_new!M69</f>
        <v>6173</v>
      </c>
      <c r="N69" s="52">
        <f>RES_hhdet_in!N69-RES_hhdet_in_new!N69</f>
        <v>5481</v>
      </c>
      <c r="O69" s="52">
        <f>RES_hhdet_in!O69-RES_hhdet_in_new!O69</f>
        <v>5386</v>
      </c>
      <c r="P69" s="52">
        <f>RES_hhdet_in!P69-RES_hhdet_in_new!P69</f>
        <v>2965</v>
      </c>
      <c r="Q69" s="52">
        <f>RES_hhdet_in!Q69-RES_hhdet_in_new!Q69</f>
        <v>2453</v>
      </c>
      <c r="R69" s="52">
        <f>RES_hhdet_in!R69-RES_hhdet_in_new!R69</f>
        <v>5633</v>
      </c>
      <c r="S69" s="52">
        <f>RES_hhdet_in!S69-RES_hhdet_in_new!S69</f>
        <v>8758</v>
      </c>
      <c r="T69" s="52">
        <f>RES_hhdet_in!T69-RES_hhdet_in_new!T69</f>
        <v>7568</v>
      </c>
      <c r="U69" s="52">
        <f>RES_hhdet_in!U69-RES_hhdet_in_new!U69</f>
        <v>7123</v>
      </c>
      <c r="V69" s="52">
        <f>RES_hhdet_in!V69-RES_hhdet_in_new!V69</f>
        <v>4450</v>
      </c>
      <c r="W69" s="52">
        <f>RES_hhdet_in!W69-RES_hhdet_in_new!W69</f>
        <v>1717</v>
      </c>
      <c r="X69" s="52">
        <f>RES_hhdet_in!X69-RES_hhdet_in_new!X69</f>
        <v>2097</v>
      </c>
      <c r="Y69" s="52">
        <f>RES_hhdet_in!Y69-RES_hhdet_in_new!Y69</f>
        <v>6420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55</v>
      </c>
      <c r="D70" s="52">
        <f>RES_hhdet_in!D70-RES_hhdet_in_new!D70</f>
        <v>162</v>
      </c>
      <c r="E70" s="52">
        <f>RES_hhdet_in!E70-RES_hhdet_in_new!E70</f>
        <v>196</v>
      </c>
      <c r="F70" s="52">
        <f>RES_hhdet_in!F70-RES_hhdet_in_new!F70</f>
        <v>204</v>
      </c>
      <c r="G70" s="52">
        <f>RES_hhdet_in!G70-RES_hhdet_in_new!G70</f>
        <v>354</v>
      </c>
      <c r="H70" s="52">
        <f>RES_hhdet_in!H70-RES_hhdet_in_new!H70</f>
        <v>456</v>
      </c>
      <c r="I70" s="52">
        <f>RES_hhdet_in!I70-RES_hhdet_in_new!I70</f>
        <v>771</v>
      </c>
      <c r="J70" s="52">
        <f>RES_hhdet_in!J70-RES_hhdet_in_new!J70</f>
        <v>999</v>
      </c>
      <c r="K70" s="52">
        <f>RES_hhdet_in!K70-RES_hhdet_in_new!K70</f>
        <v>1420</v>
      </c>
      <c r="L70" s="52">
        <f>RES_hhdet_in!L70-RES_hhdet_in_new!L70</f>
        <v>2668</v>
      </c>
      <c r="M70" s="52">
        <f>RES_hhdet_in!M70-RES_hhdet_in_new!M70</f>
        <v>841</v>
      </c>
      <c r="N70" s="52">
        <f>RES_hhdet_in!N70-RES_hhdet_in_new!N70</f>
        <v>1532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1858</v>
      </c>
      <c r="R70" s="52">
        <f>RES_hhdet_in!R70-RES_hhdet_in_new!R70</f>
        <v>1314</v>
      </c>
      <c r="S70" s="52">
        <f>RES_hhdet_in!S70-RES_hhdet_in_new!S70</f>
        <v>1559</v>
      </c>
      <c r="T70" s="52">
        <f>RES_hhdet_in!T70-RES_hhdet_in_new!T70</f>
        <v>1809</v>
      </c>
      <c r="U70" s="52">
        <f>RES_hhdet_in!U70-RES_hhdet_in_new!U70</f>
        <v>2440</v>
      </c>
      <c r="V70" s="52">
        <f>RES_hhdet_in!V70-RES_hhdet_in_new!V70</f>
        <v>2022</v>
      </c>
      <c r="W70" s="52">
        <f>RES_hhdet_in!W70-RES_hhdet_in_new!W70</f>
        <v>2001</v>
      </c>
      <c r="X70" s="52">
        <f>RES_hhdet_in!X70-RES_hhdet_in_new!X70</f>
        <v>0</v>
      </c>
      <c r="Y70" s="52">
        <f>RES_hhdet_in!Y70-RES_hhdet_in_new!Y70</f>
        <v>77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836</v>
      </c>
      <c r="D73" s="52">
        <f>RES_hhdet_in!D73-RES_hhdet_in_new!D73</f>
        <v>369</v>
      </c>
      <c r="E73" s="52">
        <f>RES_hhdet_in!E73-RES_hhdet_in_new!E73</f>
        <v>433</v>
      </c>
      <c r="F73" s="52">
        <f>RES_hhdet_in!F73-RES_hhdet_in_new!F73</f>
        <v>535</v>
      </c>
      <c r="G73" s="52">
        <f>RES_hhdet_in!G73-RES_hhdet_in_new!G73</f>
        <v>407</v>
      </c>
      <c r="H73" s="52">
        <f>RES_hhdet_in!H73-RES_hhdet_in_new!H73</f>
        <v>0</v>
      </c>
      <c r="I73" s="52">
        <f>RES_hhdet_in!I73-RES_hhdet_in_new!I73</f>
        <v>0</v>
      </c>
      <c r="J73" s="52">
        <f>RES_hhdet_in!J73-RES_hhdet_in_new!J73</f>
        <v>0</v>
      </c>
      <c r="K73" s="52">
        <f>RES_hhdet_in!K73-RES_hhdet_in_new!K73</f>
        <v>0</v>
      </c>
      <c r="L73" s="52">
        <f>RES_hhdet_in!L73-RES_hhdet_in_new!L73</f>
        <v>0</v>
      </c>
      <c r="M73" s="52">
        <f>RES_hhdet_in!M73-RES_hhdet_in_new!M73</f>
        <v>1</v>
      </c>
      <c r="N73" s="52">
        <f>RES_hhdet_in!N73-RES_hhdet_in_new!N73</f>
        <v>65</v>
      </c>
      <c r="O73" s="52">
        <f>RES_hhdet_in!O73-RES_hhdet_in_new!O73</f>
        <v>328</v>
      </c>
      <c r="P73" s="52">
        <f>RES_hhdet_in!P73-RES_hhdet_in_new!P73</f>
        <v>134</v>
      </c>
      <c r="Q73" s="52">
        <f>RES_hhdet_in!Q73-RES_hhdet_in_new!Q73</f>
        <v>26</v>
      </c>
      <c r="R73" s="52">
        <f>RES_hhdet_in!R73-RES_hhdet_in_new!R73</f>
        <v>0</v>
      </c>
      <c r="S73" s="52">
        <f>RES_hhdet_in!S73-RES_hhdet_in_new!S73</f>
        <v>0</v>
      </c>
      <c r="T73" s="52">
        <f>RES_hhdet_in!T73-RES_hhdet_in_new!T73</f>
        <v>0</v>
      </c>
      <c r="U73" s="52">
        <f>RES_hhdet_in!U73-RES_hhdet_in_new!U73</f>
        <v>0</v>
      </c>
      <c r="V73" s="52">
        <f>RES_hhdet_in!V73-RES_hhdet_in_new!V73</f>
        <v>10</v>
      </c>
      <c r="W73" s="52">
        <f>RES_hhdet_in!W73-RES_hhdet_in_new!W73</f>
        <v>465</v>
      </c>
      <c r="X73" s="52">
        <f>RES_hhdet_in!X73-RES_hhdet_in_new!X73</f>
        <v>138</v>
      </c>
      <c r="Y73" s="52">
        <f>RES_hhdet_in!Y73-RES_hhdet_in_new!Y73</f>
        <v>0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49</v>
      </c>
      <c r="D74" s="52">
        <f>RES_hhdet_in!D74-RES_hhdet_in_new!D74</f>
        <v>86</v>
      </c>
      <c r="E74" s="52">
        <f>RES_hhdet_in!E74-RES_hhdet_in_new!E74</f>
        <v>80</v>
      </c>
      <c r="F74" s="52">
        <f>RES_hhdet_in!F74-RES_hhdet_in_new!F74</f>
        <v>77</v>
      </c>
      <c r="G74" s="52">
        <f>RES_hhdet_in!G74-RES_hhdet_in_new!G74</f>
        <v>74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473</v>
      </c>
      <c r="L74" s="52">
        <f>RES_hhdet_in!L74-RES_hhdet_in_new!L74</f>
        <v>0</v>
      </c>
      <c r="M74" s="52">
        <f>RES_hhdet_in!M74-RES_hhdet_in_new!M74</f>
        <v>0</v>
      </c>
      <c r="N74" s="52">
        <f>RES_hhdet_in!N74-RES_hhdet_in_new!N74</f>
        <v>97</v>
      </c>
      <c r="O74" s="52">
        <f>RES_hhdet_in!O74-RES_hhdet_in_new!O74</f>
        <v>354</v>
      </c>
      <c r="P74" s="52">
        <f>RES_hhdet_in!P74-RES_hhdet_in_new!P74</f>
        <v>69</v>
      </c>
      <c r="Q74" s="52">
        <f>RES_hhdet_in!Q74-RES_hhdet_in_new!Q74</f>
        <v>280</v>
      </c>
      <c r="R74" s="52">
        <f>RES_hhdet_in!R74-RES_hhdet_in_new!R74</f>
        <v>183</v>
      </c>
      <c r="S74" s="52">
        <f>RES_hhdet_in!S74-RES_hhdet_in_new!S74</f>
        <v>353</v>
      </c>
      <c r="T74" s="52">
        <f>RES_hhdet_in!T74-RES_hhdet_in_new!T74</f>
        <v>1</v>
      </c>
      <c r="U74" s="52">
        <f>RES_hhdet_in!U74-RES_hhdet_in_new!U74</f>
        <v>0</v>
      </c>
      <c r="V74" s="52">
        <f>RES_hhdet_in!V74-RES_hhdet_in_new!V74</f>
        <v>768</v>
      </c>
      <c r="W74" s="52">
        <f>RES_hhdet_in!W74-RES_hhdet_in_new!W74</f>
        <v>333</v>
      </c>
      <c r="X74" s="52">
        <f>RES_hhdet_in!X74-RES_hhdet_in_new!X74</f>
        <v>1169</v>
      </c>
      <c r="Y74" s="52">
        <f>RES_hhdet_in!Y74-RES_hhdet_in_new!Y74</f>
        <v>0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8362</v>
      </c>
      <c r="D78" s="52">
        <v>5321</v>
      </c>
      <c r="E78" s="52">
        <v>5582</v>
      </c>
      <c r="F78" s="52">
        <v>5133</v>
      </c>
      <c r="G78" s="52">
        <v>6901</v>
      </c>
      <c r="H78" s="52">
        <v>8714</v>
      </c>
      <c r="I78" s="52">
        <v>7742</v>
      </c>
      <c r="J78" s="52">
        <v>9456</v>
      </c>
      <c r="K78" s="52">
        <v>9897</v>
      </c>
      <c r="L78" s="52">
        <v>10223</v>
      </c>
      <c r="M78" s="52">
        <v>5953</v>
      </c>
      <c r="N78" s="52">
        <v>7247</v>
      </c>
      <c r="O78" s="52">
        <v>8420</v>
      </c>
      <c r="P78" s="52">
        <v>8589</v>
      </c>
      <c r="Q78" s="52">
        <v>21156</v>
      </c>
      <c r="R78" s="52">
        <v>14148</v>
      </c>
      <c r="S78" s="52">
        <v>16289</v>
      </c>
      <c r="T78" s="52">
        <v>12381</v>
      </c>
      <c r="U78" s="52">
        <v>16281</v>
      </c>
      <c r="V78" s="52">
        <v>26111</v>
      </c>
      <c r="W78" s="52">
        <v>24313</v>
      </c>
      <c r="X78" s="52">
        <v>20551</v>
      </c>
      <c r="Y78" s="52">
        <v>20537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1704</v>
      </c>
      <c r="D79" s="36">
        <v>5861</v>
      </c>
      <c r="E79" s="36">
        <v>5462</v>
      </c>
      <c r="F79" s="36">
        <v>5704</v>
      </c>
      <c r="G79" s="36">
        <v>4427</v>
      </c>
      <c r="H79" s="36">
        <v>3158</v>
      </c>
      <c r="I79" s="36">
        <v>1448</v>
      </c>
      <c r="J79" s="36">
        <v>1258</v>
      </c>
      <c r="K79" s="36">
        <v>4936</v>
      </c>
      <c r="L79" s="36">
        <v>5204</v>
      </c>
      <c r="M79" s="36">
        <v>7507</v>
      </c>
      <c r="N79" s="36">
        <v>6956</v>
      </c>
      <c r="O79" s="36">
        <v>4900</v>
      </c>
      <c r="P79" s="36">
        <v>2730</v>
      </c>
      <c r="Q79" s="36">
        <v>2724</v>
      </c>
      <c r="R79" s="36">
        <v>2</v>
      </c>
      <c r="S79" s="36">
        <v>1878</v>
      </c>
      <c r="T79" s="36">
        <v>5622</v>
      </c>
      <c r="U79" s="36">
        <v>4385</v>
      </c>
      <c r="V79" s="36">
        <v>79</v>
      </c>
      <c r="W79" s="36">
        <v>4854</v>
      </c>
      <c r="X79" s="36">
        <v>214</v>
      </c>
      <c r="Y79" s="36">
        <v>3561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322</v>
      </c>
      <c r="D83" s="52">
        <v>309</v>
      </c>
      <c r="E83" s="52">
        <v>328</v>
      </c>
      <c r="F83" s="52">
        <v>368</v>
      </c>
      <c r="G83" s="52">
        <v>367</v>
      </c>
      <c r="H83" s="52">
        <v>383</v>
      </c>
      <c r="I83" s="52">
        <v>467</v>
      </c>
      <c r="J83" s="52">
        <v>666</v>
      </c>
      <c r="K83" s="52">
        <v>656</v>
      </c>
      <c r="L83" s="52">
        <v>827</v>
      </c>
      <c r="M83" s="52">
        <v>675</v>
      </c>
      <c r="N83" s="52">
        <v>1065</v>
      </c>
      <c r="O83" s="52">
        <v>1288</v>
      </c>
      <c r="P83" s="52">
        <v>496</v>
      </c>
      <c r="Q83" s="52">
        <v>392</v>
      </c>
      <c r="R83" s="52">
        <v>498</v>
      </c>
      <c r="S83" s="52">
        <v>95</v>
      </c>
      <c r="T83" s="52">
        <v>200</v>
      </c>
      <c r="U83" s="52">
        <v>0</v>
      </c>
      <c r="V83" s="52">
        <v>24</v>
      </c>
      <c r="W83" s="52">
        <v>1331</v>
      </c>
      <c r="X83" s="52">
        <v>2705</v>
      </c>
      <c r="Y83" s="52">
        <v>2721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105</v>
      </c>
      <c r="D86" s="52">
        <v>99</v>
      </c>
      <c r="E86" s="52">
        <v>112</v>
      </c>
      <c r="F86" s="52">
        <v>98</v>
      </c>
      <c r="G86" s="52">
        <v>126</v>
      </c>
      <c r="H86" s="52">
        <v>168</v>
      </c>
      <c r="I86" s="52">
        <v>118</v>
      </c>
      <c r="J86" s="52">
        <v>115</v>
      </c>
      <c r="K86" s="52">
        <v>239</v>
      </c>
      <c r="L86" s="52">
        <v>343</v>
      </c>
      <c r="M86" s="52">
        <v>499</v>
      </c>
      <c r="N86" s="52">
        <v>403</v>
      </c>
      <c r="O86" s="52">
        <v>602</v>
      </c>
      <c r="P86" s="52">
        <v>544</v>
      </c>
      <c r="Q86" s="52">
        <v>643</v>
      </c>
      <c r="R86" s="52">
        <v>570</v>
      </c>
      <c r="S86" s="52">
        <v>482</v>
      </c>
      <c r="T86" s="52">
        <v>297</v>
      </c>
      <c r="U86" s="52">
        <v>155</v>
      </c>
      <c r="V86" s="52">
        <v>176</v>
      </c>
      <c r="W86" s="52">
        <v>40</v>
      </c>
      <c r="X86" s="52">
        <v>1174</v>
      </c>
      <c r="Y86" s="52">
        <v>2209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200</v>
      </c>
      <c r="D88" s="52">
        <f>RES_hhdet_in!D88-RES_hhdet_in_new!D88</f>
        <v>213</v>
      </c>
      <c r="E88" s="52">
        <f>RES_hhdet_in!E88-RES_hhdet_in_new!E88</f>
        <v>215</v>
      </c>
      <c r="F88" s="52">
        <f>RES_hhdet_in!F88-RES_hhdet_in_new!F88</f>
        <v>234</v>
      </c>
      <c r="G88" s="52">
        <f>RES_hhdet_in!G88-RES_hhdet_in_new!G88</f>
        <v>241</v>
      </c>
      <c r="H88" s="52">
        <f>RES_hhdet_in!H88-RES_hhdet_in_new!H88</f>
        <v>286</v>
      </c>
      <c r="I88" s="52">
        <f>RES_hhdet_in!I88-RES_hhdet_in_new!I88</f>
        <v>280</v>
      </c>
      <c r="J88" s="52">
        <f>RES_hhdet_in!J88-RES_hhdet_in_new!J88</f>
        <v>481</v>
      </c>
      <c r="K88" s="52">
        <f>RES_hhdet_in!K88-RES_hhdet_in_new!K88</f>
        <v>540</v>
      </c>
      <c r="L88" s="52">
        <f>RES_hhdet_in!L88-RES_hhdet_in_new!L88</f>
        <v>455</v>
      </c>
      <c r="M88" s="52">
        <f>RES_hhdet_in!M88-RES_hhdet_in_new!M88</f>
        <v>252</v>
      </c>
      <c r="N88" s="52">
        <f>RES_hhdet_in!N88-RES_hhdet_in_new!N88</f>
        <v>248</v>
      </c>
      <c r="O88" s="52">
        <f>RES_hhdet_in!O88-RES_hhdet_in_new!O88</f>
        <v>373</v>
      </c>
      <c r="P88" s="52">
        <f>RES_hhdet_in!P88-RES_hhdet_in_new!P88</f>
        <v>737</v>
      </c>
      <c r="Q88" s="52">
        <f>RES_hhdet_in!Q88-RES_hhdet_in_new!Q88</f>
        <v>849</v>
      </c>
      <c r="R88" s="52">
        <f>RES_hhdet_in!R88-RES_hhdet_in_new!R88</f>
        <v>702</v>
      </c>
      <c r="S88" s="52">
        <f>RES_hhdet_in!S88-RES_hhdet_in_new!S88</f>
        <v>968</v>
      </c>
      <c r="T88" s="52">
        <f>RES_hhdet_in!T88-RES_hhdet_in_new!T88</f>
        <v>1016</v>
      </c>
      <c r="U88" s="52">
        <f>RES_hhdet_in!U88-RES_hhdet_in_new!U88</f>
        <v>765</v>
      </c>
      <c r="V88" s="52">
        <f>RES_hhdet_in!V88-RES_hhdet_in_new!V88</f>
        <v>1052</v>
      </c>
      <c r="W88" s="52">
        <f>RES_hhdet_in!W88-RES_hhdet_in_new!W88</f>
        <v>955</v>
      </c>
      <c r="X88" s="52">
        <f>RES_hhdet_in!X88-RES_hhdet_in_new!X88</f>
        <v>1057</v>
      </c>
      <c r="Y88" s="52">
        <f>RES_hhdet_in!Y88-RES_hhdet_in_new!Y88</f>
        <v>1177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1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1</v>
      </c>
      <c r="H89" s="52">
        <f>RES_hhdet_in!H89-RES_hhdet_in_new!H89</f>
        <v>1</v>
      </c>
      <c r="I89" s="52">
        <f>RES_hhdet_in!I89-RES_hhdet_in_new!I89</f>
        <v>1</v>
      </c>
      <c r="J89" s="52">
        <f>RES_hhdet_in!J89-RES_hhdet_in_new!J89</f>
        <v>2</v>
      </c>
      <c r="K89" s="52">
        <f>RES_hhdet_in!K89-RES_hhdet_in_new!K89</f>
        <v>4</v>
      </c>
      <c r="L89" s="52">
        <f>RES_hhdet_in!L89-RES_hhdet_in_new!L89</f>
        <v>3</v>
      </c>
      <c r="M89" s="52">
        <f>RES_hhdet_in!M89-RES_hhdet_in_new!M89</f>
        <v>1</v>
      </c>
      <c r="N89" s="52">
        <f>RES_hhdet_in!N89-RES_hhdet_in_new!N89</f>
        <v>1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23</v>
      </c>
      <c r="R89" s="52">
        <f>RES_hhdet_in!R89-RES_hhdet_in_new!R89</f>
        <v>0</v>
      </c>
      <c r="S89" s="52">
        <f>RES_hhdet_in!S89-RES_hhdet_in_new!S89</f>
        <v>5</v>
      </c>
      <c r="T89" s="52">
        <f>RES_hhdet_in!T89-RES_hhdet_in_new!T89</f>
        <v>21</v>
      </c>
      <c r="U89" s="52">
        <f>RES_hhdet_in!U89-RES_hhdet_in_new!U89</f>
        <v>0</v>
      </c>
      <c r="V89" s="52">
        <f>RES_hhdet_in!V89-RES_hhdet_in_new!V89</f>
        <v>16</v>
      </c>
      <c r="W89" s="52">
        <f>RES_hhdet_in!W89-RES_hhdet_in_new!W89</f>
        <v>6</v>
      </c>
      <c r="X89" s="52">
        <f>RES_hhdet_in!X89-RES_hhdet_in_new!X89</f>
        <v>0</v>
      </c>
      <c r="Y89" s="52">
        <f>RES_hhdet_in!Y89-RES_hhdet_in_new!Y89</f>
        <v>17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15</v>
      </c>
      <c r="D92" s="52">
        <f>RES_hhdet_in!D92-RES_hhdet_in_new!D92</f>
        <v>41</v>
      </c>
      <c r="E92" s="52">
        <f>RES_hhdet_in!E92-RES_hhdet_in_new!E92</f>
        <v>12</v>
      </c>
      <c r="F92" s="52">
        <f>RES_hhdet_in!F92-RES_hhdet_in_new!F92</f>
        <v>26</v>
      </c>
      <c r="G92" s="52">
        <f>RES_hhdet_in!G92-RES_hhdet_in_new!G92</f>
        <v>54</v>
      </c>
      <c r="H92" s="52">
        <f>RES_hhdet_in!H92-RES_hhdet_in_new!H92</f>
        <v>69</v>
      </c>
      <c r="I92" s="52">
        <f>RES_hhdet_in!I92-RES_hhdet_in_new!I92</f>
        <v>13</v>
      </c>
      <c r="J92" s="52">
        <f>RES_hhdet_in!J92-RES_hhdet_in_new!J92</f>
        <v>10</v>
      </c>
      <c r="K92" s="52">
        <f>RES_hhdet_in!K92-RES_hhdet_in_new!K92</f>
        <v>14</v>
      </c>
      <c r="L92" s="52">
        <f>RES_hhdet_in!L92-RES_hhdet_in_new!L92</f>
        <v>10</v>
      </c>
      <c r="M92" s="52">
        <f>RES_hhdet_in!M92-RES_hhdet_in_new!M92</f>
        <v>21</v>
      </c>
      <c r="N92" s="52">
        <f>RES_hhdet_in!N92-RES_hhdet_in_new!N92</f>
        <v>0</v>
      </c>
      <c r="O92" s="52">
        <f>RES_hhdet_in!O92-RES_hhdet_in_new!O92</f>
        <v>0</v>
      </c>
      <c r="P92" s="52">
        <f>RES_hhdet_in!P92-RES_hhdet_in_new!P92</f>
        <v>0</v>
      </c>
      <c r="Q92" s="52">
        <f>RES_hhdet_in!Q92-RES_hhdet_in_new!Q92</f>
        <v>0</v>
      </c>
      <c r="R92" s="52">
        <f>RES_hhdet_in!R92-RES_hhdet_in_new!R92</f>
        <v>0</v>
      </c>
      <c r="S92" s="52">
        <f>RES_hhdet_in!S92-RES_hhdet_in_new!S92</f>
        <v>0</v>
      </c>
      <c r="T92" s="52">
        <f>RES_hhdet_in!T92-RES_hhdet_in_new!T92</f>
        <v>0</v>
      </c>
      <c r="U92" s="52">
        <f>RES_hhdet_in!U92-RES_hhdet_in_new!U92</f>
        <v>0</v>
      </c>
      <c r="V92" s="52">
        <f>RES_hhdet_in!V92-RES_hhdet_in_new!V92</f>
        <v>0</v>
      </c>
      <c r="W92" s="52">
        <f>RES_hhdet_in!W92-RES_hhdet_in_new!W92</f>
        <v>0</v>
      </c>
      <c r="X92" s="52">
        <f>RES_hhdet_in!X92-RES_hhdet_in_new!X92</f>
        <v>0</v>
      </c>
      <c r="Y92" s="52">
        <f>RES_hhdet_in!Y92-RES_hhdet_in_new!Y92</f>
        <v>0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X93" s="52">
        <f>RES_hhdet_in!X93-RES_hhdet_in_new!X93</f>
        <v>0</v>
      </c>
      <c r="Y93" s="52">
        <f>RES_hhdet_in!Y93-RES_hhdet_in_new!Y93</f>
        <v>0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456</v>
      </c>
      <c r="D96" s="52">
        <f>RES_hhdet_in!D96-RES_hhdet_in_new!D96</f>
        <v>375</v>
      </c>
      <c r="E96" s="52">
        <f>RES_hhdet_in!E96-RES_hhdet_in_new!E96</f>
        <v>339</v>
      </c>
      <c r="F96" s="52">
        <f>RES_hhdet_in!F96-RES_hhdet_in_new!F96</f>
        <v>390</v>
      </c>
      <c r="G96" s="52">
        <f>RES_hhdet_in!G96-RES_hhdet_in_new!G96</f>
        <v>412</v>
      </c>
      <c r="H96" s="52">
        <f>RES_hhdet_in!H96-RES_hhdet_in_new!H96</f>
        <v>451</v>
      </c>
      <c r="I96" s="52">
        <f>RES_hhdet_in!I96-RES_hhdet_in_new!I96</f>
        <v>0</v>
      </c>
      <c r="J96" s="52">
        <f>RES_hhdet_in!J96-RES_hhdet_in_new!J96</f>
        <v>0</v>
      </c>
      <c r="K96" s="52">
        <f>RES_hhdet_in!K96-RES_hhdet_in_new!K96</f>
        <v>0</v>
      </c>
      <c r="L96" s="52">
        <f>RES_hhdet_in!L96-RES_hhdet_in_new!L96</f>
        <v>514</v>
      </c>
      <c r="M96" s="52">
        <f>RES_hhdet_in!M96-RES_hhdet_in_new!M96</f>
        <v>592</v>
      </c>
      <c r="N96" s="52">
        <f>RES_hhdet_in!N96-RES_hhdet_in_new!N96</f>
        <v>558</v>
      </c>
      <c r="O96" s="52">
        <f>RES_hhdet_in!O96-RES_hhdet_in_new!O96</f>
        <v>668</v>
      </c>
      <c r="P96" s="52">
        <f>RES_hhdet_in!P96-RES_hhdet_in_new!P96</f>
        <v>202</v>
      </c>
      <c r="Q96" s="52">
        <f>RES_hhdet_in!Q96-RES_hhdet_in_new!Q96</f>
        <v>12</v>
      </c>
      <c r="R96" s="52">
        <f>RES_hhdet_in!R96-RES_hhdet_in_new!R96</f>
        <v>0</v>
      </c>
      <c r="S96" s="52">
        <f>RES_hhdet_in!S96-RES_hhdet_in_new!S96</f>
        <v>0</v>
      </c>
      <c r="T96" s="52">
        <f>RES_hhdet_in!T96-RES_hhdet_in_new!T96</f>
        <v>37</v>
      </c>
      <c r="U96" s="52">
        <f>RES_hhdet_in!U96-RES_hhdet_in_new!U96</f>
        <v>0</v>
      </c>
      <c r="V96" s="52">
        <f>RES_hhdet_in!V96-RES_hhdet_in_new!V96</f>
        <v>3</v>
      </c>
      <c r="W96" s="52">
        <f>RES_hhdet_in!W96-RES_hhdet_in_new!W96</f>
        <v>817</v>
      </c>
      <c r="X96" s="52">
        <f>RES_hhdet_in!X96-RES_hhdet_in_new!X96</f>
        <v>234</v>
      </c>
      <c r="Y96" s="52">
        <f>RES_hhdet_in!Y96-RES_hhdet_in_new!Y96</f>
        <v>153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27</v>
      </c>
      <c r="D97" s="52">
        <f>RES_hhdet_in!D97-RES_hhdet_in_new!D97</f>
        <v>88</v>
      </c>
      <c r="E97" s="52">
        <f>RES_hhdet_in!E97-RES_hhdet_in_new!E97</f>
        <v>63</v>
      </c>
      <c r="F97" s="52">
        <f>RES_hhdet_in!F97-RES_hhdet_in_new!F97</f>
        <v>57</v>
      </c>
      <c r="G97" s="52">
        <f>RES_hhdet_in!G97-RES_hhdet_in_new!G97</f>
        <v>75</v>
      </c>
      <c r="H97" s="52">
        <f>RES_hhdet_in!H97-RES_hhdet_in_new!H97</f>
        <v>67</v>
      </c>
      <c r="I97" s="52">
        <f>RES_hhdet_in!I97-RES_hhdet_in_new!I97</f>
        <v>371</v>
      </c>
      <c r="J97" s="52">
        <f>RES_hhdet_in!J97-RES_hhdet_in_new!J97</f>
        <v>466</v>
      </c>
      <c r="K97" s="52">
        <f>RES_hhdet_in!K97-RES_hhdet_in_new!K97</f>
        <v>533</v>
      </c>
      <c r="L97" s="52">
        <f>RES_hhdet_in!L97-RES_hhdet_in_new!L97</f>
        <v>293</v>
      </c>
      <c r="M97" s="52">
        <f>RES_hhdet_in!M97-RES_hhdet_in_new!M97</f>
        <v>427</v>
      </c>
      <c r="N97" s="52">
        <f>RES_hhdet_in!N97-RES_hhdet_in_new!N97</f>
        <v>826</v>
      </c>
      <c r="O97" s="52">
        <f>RES_hhdet_in!O97-RES_hhdet_in_new!O97</f>
        <v>725</v>
      </c>
      <c r="P97" s="52">
        <f>RES_hhdet_in!P97-RES_hhdet_in_new!P97</f>
        <v>97</v>
      </c>
      <c r="Q97" s="52">
        <f>RES_hhdet_in!Q97-RES_hhdet_in_new!Q97</f>
        <v>125</v>
      </c>
      <c r="R97" s="52">
        <f>RES_hhdet_in!R97-RES_hhdet_in_new!R97</f>
        <v>564</v>
      </c>
      <c r="S97" s="52">
        <f>RES_hhdet_in!S97-RES_hhdet_in_new!S97</f>
        <v>2</v>
      </c>
      <c r="T97" s="52">
        <f>RES_hhdet_in!T97-RES_hhdet_in_new!T97</f>
        <v>168</v>
      </c>
      <c r="U97" s="52">
        <f>RES_hhdet_in!U97-RES_hhdet_in_new!U97</f>
        <v>0</v>
      </c>
      <c r="V97" s="52">
        <f>RES_hhdet_in!V97-RES_hhdet_in_new!V97</f>
        <v>229</v>
      </c>
      <c r="W97" s="52">
        <f>RES_hhdet_in!W97-RES_hhdet_in_new!W97</f>
        <v>588</v>
      </c>
      <c r="X97" s="52">
        <f>RES_hhdet_in!X97-RES_hhdet_in_new!X97</f>
        <v>1970</v>
      </c>
      <c r="Y97" s="52">
        <f>RES_hhdet_in!Y97-RES_hhdet_in_new!Y97</f>
        <v>1691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49</v>
      </c>
      <c r="D102" s="52">
        <v>0</v>
      </c>
      <c r="E102" s="52">
        <v>0</v>
      </c>
      <c r="F102" s="52">
        <v>117</v>
      </c>
      <c r="G102" s="52">
        <v>347</v>
      </c>
      <c r="H102" s="52">
        <v>266</v>
      </c>
      <c r="I102" s="52">
        <v>37</v>
      </c>
      <c r="J102" s="52">
        <v>27</v>
      </c>
      <c r="K102" s="52">
        <v>104</v>
      </c>
      <c r="L102" s="52">
        <v>36</v>
      </c>
      <c r="M102" s="52">
        <v>20</v>
      </c>
      <c r="N102" s="52">
        <v>49</v>
      </c>
      <c r="O102" s="52">
        <v>123</v>
      </c>
      <c r="P102" s="52">
        <v>125</v>
      </c>
      <c r="Q102" s="52">
        <v>42</v>
      </c>
      <c r="R102" s="52">
        <v>79</v>
      </c>
      <c r="S102" s="52">
        <v>88</v>
      </c>
      <c r="T102" s="52">
        <v>133</v>
      </c>
      <c r="U102" s="52">
        <v>80</v>
      </c>
      <c r="V102" s="52">
        <v>109</v>
      </c>
      <c r="W102" s="52">
        <v>4</v>
      </c>
      <c r="X102" s="52">
        <v>2</v>
      </c>
      <c r="Y102" s="52">
        <v>0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755</v>
      </c>
      <c r="D103" s="36">
        <v>1170</v>
      </c>
      <c r="E103" s="36">
        <v>739</v>
      </c>
      <c r="F103" s="36">
        <v>514</v>
      </c>
      <c r="G103" s="36">
        <v>625</v>
      </c>
      <c r="H103" s="36">
        <v>841</v>
      </c>
      <c r="I103" s="36">
        <v>753</v>
      </c>
      <c r="J103" s="36">
        <v>948</v>
      </c>
      <c r="K103" s="36">
        <v>1037</v>
      </c>
      <c r="L103" s="36">
        <v>1305</v>
      </c>
      <c r="M103" s="36">
        <v>1268</v>
      </c>
      <c r="N103" s="36">
        <v>1692</v>
      </c>
      <c r="O103" s="36">
        <v>1825</v>
      </c>
      <c r="P103" s="36">
        <v>1195</v>
      </c>
      <c r="Q103" s="36">
        <v>1317</v>
      </c>
      <c r="R103" s="36">
        <v>1566</v>
      </c>
      <c r="S103" s="36">
        <v>1256</v>
      </c>
      <c r="T103" s="36">
        <v>1455</v>
      </c>
      <c r="U103" s="36">
        <v>825</v>
      </c>
      <c r="V103" s="36">
        <v>1896</v>
      </c>
      <c r="W103" s="36">
        <v>2978</v>
      </c>
      <c r="X103" s="36">
        <v>4005</v>
      </c>
      <c r="Y103" s="36">
        <v>3550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X112" s="52">
        <f>RES_hhdet_in!X112-RES_hhdet_in_new!X112</f>
        <v>0</v>
      </c>
      <c r="Y112" s="52">
        <f>RES_hhdet_in!Y112-RES_hhdet_in_new!Y112</f>
        <v>0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X113" s="52">
        <f>RES_hhdet_in!X113-RES_hhdet_in_new!X113</f>
        <v>0</v>
      </c>
      <c r="Y113" s="52">
        <f>RES_hhdet_in!Y113-RES_hhdet_in_new!Y113</f>
        <v>0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X117" s="52">
        <f>RES_hhdet_in!X117-RES_hhdet_in_new!X117</f>
        <v>0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0</v>
      </c>
      <c r="D131" s="52">
        <f>RES_hhdet_in!D131-RES_hhdet_in_new!D131</f>
        <v>0</v>
      </c>
      <c r="E131" s="52">
        <f>RES_hhdet_in!E131-RES_hhdet_in_new!E131</f>
        <v>0</v>
      </c>
      <c r="F131" s="52">
        <f>RES_hhdet_in!F131-RES_hhdet_in_new!F131</f>
        <v>0</v>
      </c>
      <c r="G131" s="52">
        <f>RES_hhdet_in!G131-RES_hhdet_in_new!G131</f>
        <v>0</v>
      </c>
      <c r="H131" s="52">
        <f>RES_hhdet_in!H131-RES_hhdet_in_new!H131</f>
        <v>0</v>
      </c>
      <c r="I131" s="52">
        <f>RES_hhdet_in!I131-RES_hhdet_in_new!I131</f>
        <v>0</v>
      </c>
      <c r="J131" s="52">
        <f>RES_hhdet_in!J131-RES_hhdet_in_new!J131</f>
        <v>0</v>
      </c>
      <c r="K131" s="52">
        <f>RES_hhdet_in!K131-RES_hhdet_in_new!K131</f>
        <v>0</v>
      </c>
      <c r="L131" s="52">
        <f>RES_hhdet_in!L131-RES_hhdet_in_new!L131</f>
        <v>0</v>
      </c>
      <c r="M131" s="52">
        <f>RES_hhdet_in!M131-RES_hhdet_in_new!M131</f>
        <v>0</v>
      </c>
      <c r="N131" s="52">
        <f>RES_hhdet_in!N131-RES_hhdet_in_new!N131</f>
        <v>0</v>
      </c>
      <c r="O131" s="52">
        <f>RES_hhdet_in!O131-RES_hhdet_in_new!O131</f>
        <v>0</v>
      </c>
      <c r="P131" s="52">
        <f>RES_hhdet_in!P131-RES_hhdet_in_new!P131</f>
        <v>0</v>
      </c>
      <c r="Q131" s="52">
        <f>RES_hhdet_in!Q131-RES_hhdet_in_new!Q131</f>
        <v>0</v>
      </c>
      <c r="R131" s="52">
        <f>RES_hhdet_in!R131-RES_hhdet_in_new!R131</f>
        <v>0</v>
      </c>
      <c r="S131" s="52">
        <f>RES_hhdet_in!S131-RES_hhdet_in_new!S131</f>
        <v>0</v>
      </c>
      <c r="T131" s="52">
        <f>RES_hhdet_in!T131-RES_hhdet_in_new!T131</f>
        <v>0</v>
      </c>
      <c r="U131" s="52">
        <f>RES_hhdet_in!U131-RES_hhdet_in_new!U131</f>
        <v>0</v>
      </c>
      <c r="V131" s="52">
        <f>RES_hhdet_in!V131-RES_hhdet_in_new!V131</f>
        <v>0</v>
      </c>
      <c r="W131" s="52">
        <f>RES_hhdet_in!W131-RES_hhdet_in_new!W131</f>
        <v>0</v>
      </c>
      <c r="X131" s="52">
        <f>RES_hhdet_in!X131-RES_hhdet_in_new!X131</f>
        <v>0</v>
      </c>
      <c r="Y131" s="52">
        <f>RES_hhdet_in!Y131-RES_hhdet_in_new!Y131</f>
        <v>0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X132" s="52">
        <f>RES_hhdet_in!X132-RES_hhdet_in_new!X132</f>
        <v>0</v>
      </c>
      <c r="Y132" s="52">
        <f>RES_hhdet_in!Y132-RES_hhdet_in_new!Y132</f>
        <v>0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0</v>
      </c>
      <c r="D135" s="52">
        <f>RES_hhdet_in!D135-RES_hhdet_in_new!D135</f>
        <v>0</v>
      </c>
      <c r="E135" s="52">
        <f>RES_hhdet_in!E135-RES_hhdet_in_new!E135</f>
        <v>0</v>
      </c>
      <c r="F135" s="52">
        <f>RES_hhdet_in!F135-RES_hhdet_in_new!F135</f>
        <v>0</v>
      </c>
      <c r="G135" s="52">
        <f>RES_hhdet_in!G135-RES_hhdet_in_new!G135</f>
        <v>0</v>
      </c>
      <c r="H135" s="52">
        <f>RES_hhdet_in!H135-RES_hhdet_in_new!H135</f>
        <v>0</v>
      </c>
      <c r="I135" s="52">
        <f>RES_hhdet_in!I135-RES_hhdet_in_new!I135</f>
        <v>0</v>
      </c>
      <c r="J135" s="52">
        <f>RES_hhdet_in!J135-RES_hhdet_in_new!J135</f>
        <v>0</v>
      </c>
      <c r="K135" s="52">
        <f>RES_hhdet_in!K135-RES_hhdet_in_new!K135</f>
        <v>0</v>
      </c>
      <c r="L135" s="52">
        <f>RES_hhdet_in!L135-RES_hhdet_in_new!L135</f>
        <v>0</v>
      </c>
      <c r="M135" s="52">
        <f>RES_hhdet_in!M135-RES_hhdet_in_new!M135</f>
        <v>0</v>
      </c>
      <c r="N135" s="52">
        <f>RES_hhdet_in!N135-RES_hhdet_in_new!N135</f>
        <v>0</v>
      </c>
      <c r="O135" s="52">
        <f>RES_hhdet_in!O135-RES_hhdet_in_new!O135</f>
        <v>0</v>
      </c>
      <c r="P135" s="52">
        <f>RES_hhdet_in!P135-RES_hhdet_in_new!P135</f>
        <v>0</v>
      </c>
      <c r="Q135" s="52">
        <f>RES_hhdet_in!Q135-RES_hhdet_in_new!Q135</f>
        <v>0</v>
      </c>
      <c r="R135" s="52">
        <f>RES_hhdet_in!R135-RES_hhdet_in_new!R135</f>
        <v>0</v>
      </c>
      <c r="S135" s="52">
        <f>RES_hhdet_in!S135-RES_hhdet_in_new!S135</f>
        <v>0</v>
      </c>
      <c r="T135" s="52">
        <f>RES_hhdet_in!T135-RES_hhdet_in_new!T135</f>
        <v>0</v>
      </c>
      <c r="U135" s="52">
        <f>RES_hhdet_in!U135-RES_hhdet_in_new!U135</f>
        <v>0</v>
      </c>
      <c r="V135" s="52">
        <f>RES_hhdet_in!V135-RES_hhdet_in_new!V135</f>
        <v>0</v>
      </c>
      <c r="W135" s="52">
        <f>RES_hhdet_in!W135-RES_hhdet_in_new!W135</f>
        <v>0</v>
      </c>
      <c r="X135" s="52">
        <f>RES_hhdet_in!X135-RES_hhdet_in_new!X135</f>
        <v>0</v>
      </c>
      <c r="Y135" s="52">
        <f>RES_hhdet_in!Y135-RES_hhdet_in_new!Y135</f>
        <v>0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X136" s="52">
        <f>RES_hhdet_in!X136-RES_hhdet_in_new!X136</f>
        <v>0</v>
      </c>
      <c r="Y136" s="52">
        <f>RES_hhdet_in!Y136-RES_hhdet_in_new!Y136</f>
        <v>0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4</v>
      </c>
      <c r="D145" s="52">
        <v>9</v>
      </c>
      <c r="E145" s="52">
        <v>11</v>
      </c>
      <c r="F145" s="52">
        <v>10</v>
      </c>
      <c r="G145" s="52">
        <v>13</v>
      </c>
      <c r="H145" s="52">
        <v>16</v>
      </c>
      <c r="I145" s="52">
        <v>33</v>
      </c>
      <c r="J145" s="52">
        <v>50</v>
      </c>
      <c r="K145" s="52">
        <v>66</v>
      </c>
      <c r="L145" s="52">
        <v>102</v>
      </c>
      <c r="M145" s="52">
        <v>116</v>
      </c>
      <c r="N145" s="52">
        <v>130</v>
      </c>
      <c r="O145" s="52">
        <v>202</v>
      </c>
      <c r="P145" s="52">
        <v>110</v>
      </c>
      <c r="Q145" s="52">
        <v>196</v>
      </c>
      <c r="R145" s="52">
        <v>267</v>
      </c>
      <c r="S145" s="52">
        <v>443</v>
      </c>
      <c r="T145" s="52">
        <v>535</v>
      </c>
      <c r="U145" s="52">
        <v>633</v>
      </c>
      <c r="V145" s="52">
        <v>416</v>
      </c>
      <c r="W145" s="52">
        <v>619</v>
      </c>
      <c r="X145" s="52">
        <v>676</v>
      </c>
      <c r="Y145" s="52">
        <v>458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2</v>
      </c>
      <c r="D147" s="52">
        <v>4</v>
      </c>
      <c r="E147" s="52">
        <v>4</v>
      </c>
      <c r="F147" s="52">
        <v>6</v>
      </c>
      <c r="G147" s="52">
        <v>3</v>
      </c>
      <c r="H147" s="52">
        <v>9</v>
      </c>
      <c r="I147" s="52">
        <v>11</v>
      </c>
      <c r="J147" s="52">
        <v>16</v>
      </c>
      <c r="K147" s="52">
        <v>25</v>
      </c>
      <c r="L147" s="52">
        <v>34</v>
      </c>
      <c r="M147" s="52">
        <v>38</v>
      </c>
      <c r="N147" s="52">
        <v>116</v>
      </c>
      <c r="O147" s="52">
        <v>103</v>
      </c>
      <c r="P147" s="52">
        <v>99</v>
      </c>
      <c r="Q147" s="52">
        <v>275</v>
      </c>
      <c r="R147" s="52">
        <v>262</v>
      </c>
      <c r="S147" s="52">
        <v>341</v>
      </c>
      <c r="T147" s="52">
        <v>395</v>
      </c>
      <c r="U147" s="52">
        <v>513</v>
      </c>
      <c r="V147" s="52">
        <v>1005</v>
      </c>
      <c r="W147" s="52">
        <v>484</v>
      </c>
      <c r="X147" s="52">
        <v>1716</v>
      </c>
      <c r="Y147" s="52">
        <v>1721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1</v>
      </c>
      <c r="E149" s="52">
        <f>RES_hhdet_in!E149-RES_hhdet_in_new!E149</f>
        <v>0</v>
      </c>
      <c r="F149" s="52">
        <f>RES_hhdet_in!F149-RES_hhdet_in_new!F149</f>
        <v>1</v>
      </c>
      <c r="G149" s="52">
        <f>RES_hhdet_in!G149-RES_hhdet_in_new!G149</f>
        <v>1</v>
      </c>
      <c r="H149" s="52">
        <f>RES_hhdet_in!H149-RES_hhdet_in_new!H149</f>
        <v>2</v>
      </c>
      <c r="I149" s="52">
        <f>RES_hhdet_in!I149-RES_hhdet_in_new!I149</f>
        <v>1</v>
      </c>
      <c r="J149" s="52">
        <f>RES_hhdet_in!J149-RES_hhdet_in_new!J149</f>
        <v>1</v>
      </c>
      <c r="K149" s="52">
        <f>RES_hhdet_in!K149-RES_hhdet_in_new!K149</f>
        <v>2</v>
      </c>
      <c r="L149" s="52">
        <f>RES_hhdet_in!L149-RES_hhdet_in_new!L149</f>
        <v>1</v>
      </c>
      <c r="M149" s="52">
        <f>RES_hhdet_in!M149-RES_hhdet_in_new!M149</f>
        <v>2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0</v>
      </c>
      <c r="T149" s="52">
        <f>RES_hhdet_in!T149-RES_hhdet_in_new!T149</f>
        <v>0</v>
      </c>
      <c r="U149" s="52">
        <f>RES_hhdet_in!U149-RES_hhdet_in_new!U149</f>
        <v>0</v>
      </c>
      <c r="V149" s="52">
        <f>RES_hhdet_in!V149-RES_hhdet_in_new!V149</f>
        <v>0</v>
      </c>
      <c r="W149" s="52">
        <f>RES_hhdet_in!W149-RES_hhdet_in_new!W149</f>
        <v>0</v>
      </c>
      <c r="X149" s="52">
        <f>RES_hhdet_in!X149-RES_hhdet_in_new!X149</f>
        <v>0</v>
      </c>
      <c r="Y149" s="52">
        <f>RES_hhdet_in!Y149-RES_hhdet_in_new!Y149</f>
        <v>0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X150" s="52">
        <f>RES_hhdet_in!X150-RES_hhdet_in_new!X150</f>
        <v>0</v>
      </c>
      <c r="Y150" s="52">
        <f>RES_hhdet_in!Y150-RES_hhdet_in_new!Y150</f>
        <v>0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6</v>
      </c>
      <c r="D153" s="52">
        <f>RES_hhdet_in!D153-RES_hhdet_in_new!D153</f>
        <v>8</v>
      </c>
      <c r="E153" s="52">
        <f>RES_hhdet_in!E153-RES_hhdet_in_new!E153</f>
        <v>11</v>
      </c>
      <c r="F153" s="52">
        <f>RES_hhdet_in!F153-RES_hhdet_in_new!F153</f>
        <v>11</v>
      </c>
      <c r="G153" s="52">
        <f>RES_hhdet_in!G153-RES_hhdet_in_new!G153</f>
        <v>11</v>
      </c>
      <c r="H153" s="52">
        <f>RES_hhdet_in!H153-RES_hhdet_in_new!H153</f>
        <v>16</v>
      </c>
      <c r="I153" s="52">
        <f>RES_hhdet_in!I153-RES_hhdet_in_new!I153</f>
        <v>0</v>
      </c>
      <c r="J153" s="52">
        <f>RES_hhdet_in!J153-RES_hhdet_in_new!J153</f>
        <v>0</v>
      </c>
      <c r="K153" s="52">
        <f>RES_hhdet_in!K153-RES_hhdet_in_new!K153</f>
        <v>0</v>
      </c>
      <c r="L153" s="52">
        <f>RES_hhdet_in!L153-RES_hhdet_in_new!L153</f>
        <v>73</v>
      </c>
      <c r="M153" s="52">
        <f>RES_hhdet_in!M153-RES_hhdet_in_new!M153</f>
        <v>84</v>
      </c>
      <c r="N153" s="52">
        <f>RES_hhdet_in!N153-RES_hhdet_in_new!N153</f>
        <v>67</v>
      </c>
      <c r="O153" s="52">
        <f>RES_hhdet_in!O153-RES_hhdet_in_new!O153</f>
        <v>111</v>
      </c>
      <c r="P153" s="52">
        <f>RES_hhdet_in!P153-RES_hhdet_in_new!P153</f>
        <v>111</v>
      </c>
      <c r="Q153" s="52">
        <f>RES_hhdet_in!Q153-RES_hhdet_in_new!Q153</f>
        <v>24</v>
      </c>
      <c r="R153" s="52">
        <f>RES_hhdet_in!R153-RES_hhdet_in_new!R153</f>
        <v>0</v>
      </c>
      <c r="S153" s="52">
        <f>RES_hhdet_in!S153-RES_hhdet_in_new!S153</f>
        <v>0</v>
      </c>
      <c r="T153" s="52">
        <f>RES_hhdet_in!T153-RES_hhdet_in_new!T153</f>
        <v>140</v>
      </c>
      <c r="U153" s="52">
        <f>RES_hhdet_in!U153-RES_hhdet_in_new!U153</f>
        <v>662</v>
      </c>
      <c r="V153" s="52">
        <f>RES_hhdet_in!V153-RES_hhdet_in_new!V153</f>
        <v>8</v>
      </c>
      <c r="W153" s="52">
        <f>RES_hhdet_in!W153-RES_hhdet_in_new!W153</f>
        <v>648</v>
      </c>
      <c r="X153" s="52">
        <f>RES_hhdet_in!X153-RES_hhdet_in_new!X153</f>
        <v>125</v>
      </c>
      <c r="Y153" s="52">
        <f>RES_hhdet_in!Y153-RES_hhdet_in_new!Y153</f>
        <v>80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2</v>
      </c>
      <c r="E154" s="52">
        <f>RES_hhdet_in!E154-RES_hhdet_in_new!E154</f>
        <v>2</v>
      </c>
      <c r="F154" s="52">
        <f>RES_hhdet_in!F154-RES_hhdet_in_new!F154</f>
        <v>1</v>
      </c>
      <c r="G154" s="52">
        <f>RES_hhdet_in!G154-RES_hhdet_in_new!G154</f>
        <v>2</v>
      </c>
      <c r="H154" s="52">
        <f>RES_hhdet_in!H154-RES_hhdet_in_new!H154</f>
        <v>2</v>
      </c>
      <c r="I154" s="52">
        <f>RES_hhdet_in!I154-RES_hhdet_in_new!I154</f>
        <v>37</v>
      </c>
      <c r="J154" s="52">
        <f>RES_hhdet_in!J154-RES_hhdet_in_new!J154</f>
        <v>58</v>
      </c>
      <c r="K154" s="52">
        <f>RES_hhdet_in!K154-RES_hhdet_in_new!K154</f>
        <v>77</v>
      </c>
      <c r="L154" s="52">
        <f>RES_hhdet_in!L154-RES_hhdet_in_new!L154</f>
        <v>41</v>
      </c>
      <c r="M154" s="52">
        <f>RES_hhdet_in!M154-RES_hhdet_in_new!M154</f>
        <v>58</v>
      </c>
      <c r="N154" s="52">
        <f>RES_hhdet_in!N154-RES_hhdet_in_new!N154</f>
        <v>103</v>
      </c>
      <c r="O154" s="52">
        <f>RES_hhdet_in!O154-RES_hhdet_in_new!O154</f>
        <v>129</v>
      </c>
      <c r="P154" s="52">
        <f>RES_hhdet_in!P154-RES_hhdet_in_new!P154</f>
        <v>57</v>
      </c>
      <c r="Q154" s="52">
        <f>RES_hhdet_in!Q154-RES_hhdet_in_new!Q154</f>
        <v>260</v>
      </c>
      <c r="R154" s="52">
        <f>RES_hhdet_in!R154-RES_hhdet_in_new!R154</f>
        <v>386</v>
      </c>
      <c r="S154" s="52">
        <f>RES_hhdet_in!S154-RES_hhdet_in_new!S154</f>
        <v>602</v>
      </c>
      <c r="T154" s="52">
        <f>RES_hhdet_in!T154-RES_hhdet_in_new!T154</f>
        <v>624</v>
      </c>
      <c r="U154" s="52">
        <f>RES_hhdet_in!U154-RES_hhdet_in_new!U154</f>
        <v>261</v>
      </c>
      <c r="V154" s="52">
        <f>RES_hhdet_in!V154-RES_hhdet_in_new!V154</f>
        <v>781</v>
      </c>
      <c r="W154" s="52">
        <f>RES_hhdet_in!W154-RES_hhdet_in_new!W154</f>
        <v>442</v>
      </c>
      <c r="X154" s="52">
        <f>RES_hhdet_in!X154-RES_hhdet_in_new!X154</f>
        <v>1137</v>
      </c>
      <c r="Y154" s="52">
        <f>RES_hhdet_in!Y154-RES_hhdet_in_new!Y154</f>
        <v>1057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2</v>
      </c>
      <c r="G158" s="52">
        <v>5</v>
      </c>
      <c r="H158" s="52">
        <v>4</v>
      </c>
      <c r="I158" s="52">
        <v>2</v>
      </c>
      <c r="J158" s="52">
        <v>1</v>
      </c>
      <c r="K158" s="52">
        <v>6</v>
      </c>
      <c r="L158" s="52">
        <v>3</v>
      </c>
      <c r="M158" s="52">
        <v>2</v>
      </c>
      <c r="N158" s="52">
        <v>3</v>
      </c>
      <c r="O158" s="52">
        <v>12</v>
      </c>
      <c r="P158" s="52">
        <v>14</v>
      </c>
      <c r="Q158" s="52">
        <v>6</v>
      </c>
      <c r="R158" s="52">
        <v>16</v>
      </c>
      <c r="S158" s="52">
        <v>42</v>
      </c>
      <c r="T158" s="52">
        <v>63</v>
      </c>
      <c r="U158" s="52">
        <v>82</v>
      </c>
      <c r="V158" s="52">
        <v>39</v>
      </c>
      <c r="W158" s="52">
        <v>0</v>
      </c>
      <c r="X158" s="52">
        <v>0</v>
      </c>
      <c r="Y158" s="52">
        <v>0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6</v>
      </c>
      <c r="D159" s="36">
        <v>13</v>
      </c>
      <c r="E159" s="36">
        <v>12</v>
      </c>
      <c r="F159" s="36">
        <v>10</v>
      </c>
      <c r="G159" s="36">
        <v>9</v>
      </c>
      <c r="H159" s="36">
        <v>18</v>
      </c>
      <c r="I159" s="36">
        <v>37</v>
      </c>
      <c r="J159" s="36">
        <v>56</v>
      </c>
      <c r="K159" s="36">
        <v>72</v>
      </c>
      <c r="L159" s="36">
        <v>115</v>
      </c>
      <c r="M159" s="36">
        <v>140</v>
      </c>
      <c r="N159" s="36">
        <v>156</v>
      </c>
      <c r="O159" s="36">
        <v>231</v>
      </c>
      <c r="P159" s="36">
        <v>156</v>
      </c>
      <c r="Q159" s="36">
        <v>278</v>
      </c>
      <c r="R159" s="36">
        <v>377</v>
      </c>
      <c r="S159" s="36">
        <v>570</v>
      </c>
      <c r="T159" s="36">
        <v>693</v>
      </c>
      <c r="U159" s="36">
        <v>832</v>
      </c>
      <c r="V159" s="36">
        <v>748</v>
      </c>
      <c r="W159" s="36">
        <v>1105</v>
      </c>
      <c r="X159" s="36">
        <v>1264</v>
      </c>
      <c r="Y159" s="36">
        <v>1162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267</v>
      </c>
      <c r="D163" s="52">
        <v>236</v>
      </c>
      <c r="E163" s="52">
        <v>327</v>
      </c>
      <c r="F163" s="52">
        <v>382</v>
      </c>
      <c r="G163" s="52">
        <v>418</v>
      </c>
      <c r="H163" s="52">
        <v>1</v>
      </c>
      <c r="I163" s="52">
        <v>303</v>
      </c>
      <c r="J163" s="52">
        <v>207</v>
      </c>
      <c r="K163" s="52">
        <v>620</v>
      </c>
      <c r="L163" s="52">
        <v>584</v>
      </c>
      <c r="M163" s="52">
        <v>1327</v>
      </c>
      <c r="N163" s="52">
        <v>454</v>
      </c>
      <c r="O163" s="52">
        <v>484</v>
      </c>
      <c r="P163" s="52">
        <v>108</v>
      </c>
      <c r="Q163" s="52">
        <v>112</v>
      </c>
      <c r="R163" s="52">
        <v>0</v>
      </c>
      <c r="S163" s="52">
        <v>0</v>
      </c>
      <c r="T163" s="52">
        <v>145</v>
      </c>
      <c r="U163" s="52">
        <v>460</v>
      </c>
      <c r="V163" s="52">
        <v>510</v>
      </c>
      <c r="W163" s="52">
        <v>793</v>
      </c>
      <c r="X163" s="52">
        <v>897</v>
      </c>
      <c r="Y163" s="52">
        <v>608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383</v>
      </c>
      <c r="D165" s="52">
        <v>354</v>
      </c>
      <c r="E165" s="52">
        <v>216</v>
      </c>
      <c r="F165" s="52">
        <v>200</v>
      </c>
      <c r="G165" s="52">
        <v>188</v>
      </c>
      <c r="H165" s="52">
        <v>388</v>
      </c>
      <c r="I165" s="52">
        <v>58</v>
      </c>
      <c r="J165" s="52">
        <v>79</v>
      </c>
      <c r="K165" s="52">
        <v>111</v>
      </c>
      <c r="L165" s="52">
        <v>329</v>
      </c>
      <c r="M165" s="52">
        <v>235</v>
      </c>
      <c r="N165" s="52">
        <v>961</v>
      </c>
      <c r="O165" s="52">
        <v>312</v>
      </c>
      <c r="P165" s="52">
        <v>190</v>
      </c>
      <c r="Q165" s="52">
        <v>257</v>
      </c>
      <c r="R165" s="52">
        <v>71</v>
      </c>
      <c r="S165" s="52">
        <v>5</v>
      </c>
      <c r="T165" s="52">
        <v>24</v>
      </c>
      <c r="U165" s="52">
        <v>166</v>
      </c>
      <c r="V165" s="52">
        <v>833</v>
      </c>
      <c r="W165" s="52">
        <v>569</v>
      </c>
      <c r="X165" s="52">
        <v>1516</v>
      </c>
      <c r="Y165" s="52">
        <v>1620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26</v>
      </c>
      <c r="D167" s="52">
        <f>RES_hhdet_in!D167-RES_hhdet_in_new!D167</f>
        <v>74</v>
      </c>
      <c r="E167" s="52">
        <f>RES_hhdet_in!E167-RES_hhdet_in_new!E167</f>
        <v>23</v>
      </c>
      <c r="F167" s="52">
        <f>RES_hhdet_in!F167-RES_hhdet_in_new!F167</f>
        <v>51</v>
      </c>
      <c r="G167" s="52">
        <f>RES_hhdet_in!G167-RES_hhdet_in_new!G167</f>
        <v>110</v>
      </c>
      <c r="H167" s="52">
        <f>RES_hhdet_in!H167-RES_hhdet_in_new!H167</f>
        <v>90</v>
      </c>
      <c r="I167" s="52">
        <f>RES_hhdet_in!I167-RES_hhdet_in_new!I167</f>
        <v>24</v>
      </c>
      <c r="J167" s="52">
        <f>RES_hhdet_in!J167-RES_hhdet_in_new!J167</f>
        <v>10</v>
      </c>
      <c r="K167" s="52">
        <f>RES_hhdet_in!K167-RES_hhdet_in_new!K167</f>
        <v>29</v>
      </c>
      <c r="L167" s="52">
        <f>RES_hhdet_in!L167-RES_hhdet_in_new!L167</f>
        <v>15</v>
      </c>
      <c r="M167" s="52">
        <f>RES_hhdet_in!M167-RES_hhdet_in_new!M167</f>
        <v>37</v>
      </c>
      <c r="N167" s="52">
        <f>RES_hhdet_in!N167-RES_hhdet_in_new!N167</f>
        <v>0</v>
      </c>
      <c r="O167" s="52">
        <f>RES_hhdet_in!O167-RES_hhdet_in_new!O167</f>
        <v>0</v>
      </c>
      <c r="P167" s="52">
        <f>RES_hhdet_in!P167-RES_hhdet_in_new!P167</f>
        <v>0</v>
      </c>
      <c r="Q167" s="52">
        <f>RES_hhdet_in!Q167-RES_hhdet_in_new!Q167</f>
        <v>0</v>
      </c>
      <c r="R167" s="52">
        <f>RES_hhdet_in!R167-RES_hhdet_in_new!R167</f>
        <v>0</v>
      </c>
      <c r="S167" s="52">
        <f>RES_hhdet_in!S167-RES_hhdet_in_new!S167</f>
        <v>0</v>
      </c>
      <c r="T167" s="52">
        <f>RES_hhdet_in!T167-RES_hhdet_in_new!T167</f>
        <v>0</v>
      </c>
      <c r="U167" s="52">
        <f>RES_hhdet_in!U167-RES_hhdet_in_new!U167</f>
        <v>0</v>
      </c>
      <c r="V167" s="52">
        <f>RES_hhdet_in!V167-RES_hhdet_in_new!V167</f>
        <v>0</v>
      </c>
      <c r="W167" s="52">
        <f>RES_hhdet_in!W167-RES_hhdet_in_new!W167</f>
        <v>0</v>
      </c>
      <c r="X167" s="52">
        <f>RES_hhdet_in!X167-RES_hhdet_in_new!X167</f>
        <v>0</v>
      </c>
      <c r="Y167" s="52">
        <f>RES_hhdet_in!Y167-RES_hhdet_in_new!Y167</f>
        <v>0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1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1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X168" s="52">
        <f>RES_hhdet_in!X168-RES_hhdet_in_new!X168</f>
        <v>0</v>
      </c>
      <c r="Y168" s="52">
        <f>RES_hhdet_in!Y168-RES_hhdet_in_new!Y168</f>
        <v>0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815</v>
      </c>
      <c r="D171" s="52">
        <f>RES_hhdet_in!D171-RES_hhdet_in_new!D171</f>
        <v>686</v>
      </c>
      <c r="E171" s="52">
        <f>RES_hhdet_in!E171-RES_hhdet_in_new!E171</f>
        <v>679</v>
      </c>
      <c r="F171" s="52">
        <f>RES_hhdet_in!F171-RES_hhdet_in_new!F171</f>
        <v>777</v>
      </c>
      <c r="G171" s="52">
        <f>RES_hhdet_in!G171-RES_hhdet_in_new!G171</f>
        <v>840</v>
      </c>
      <c r="H171" s="52">
        <f>RES_hhdet_in!H171-RES_hhdet_in_new!H171</f>
        <v>583</v>
      </c>
      <c r="I171" s="52">
        <f>RES_hhdet_in!I171-RES_hhdet_in_new!I171</f>
        <v>0</v>
      </c>
      <c r="J171" s="52">
        <f>RES_hhdet_in!J171-RES_hhdet_in_new!J171</f>
        <v>0</v>
      </c>
      <c r="K171" s="52">
        <f>RES_hhdet_in!K171-RES_hhdet_in_new!K171</f>
        <v>0</v>
      </c>
      <c r="L171" s="52">
        <f>RES_hhdet_in!L171-RES_hhdet_in_new!L171</f>
        <v>635</v>
      </c>
      <c r="M171" s="52">
        <f>RES_hhdet_in!M171-RES_hhdet_in_new!M171</f>
        <v>1060</v>
      </c>
      <c r="N171" s="52">
        <f>RES_hhdet_in!N171-RES_hhdet_in_new!N171</f>
        <v>400</v>
      </c>
      <c r="O171" s="52">
        <f>RES_hhdet_in!O171-RES_hhdet_in_new!O171</f>
        <v>430</v>
      </c>
      <c r="P171" s="52">
        <f>RES_hhdet_in!P171-RES_hhdet_in_new!P171</f>
        <v>349</v>
      </c>
      <c r="Q171" s="52">
        <f>RES_hhdet_in!Q171-RES_hhdet_in_new!Q171</f>
        <v>63</v>
      </c>
      <c r="R171" s="52">
        <f>RES_hhdet_in!R171-RES_hhdet_in_new!R171</f>
        <v>0</v>
      </c>
      <c r="S171" s="52">
        <f>RES_hhdet_in!S171-RES_hhdet_in_new!S171</f>
        <v>0</v>
      </c>
      <c r="T171" s="52">
        <f>RES_hhdet_in!T171-RES_hhdet_in_new!T171</f>
        <v>260</v>
      </c>
      <c r="U171" s="52">
        <f>RES_hhdet_in!U171-RES_hhdet_in_new!U171</f>
        <v>1129</v>
      </c>
      <c r="V171" s="52">
        <f>RES_hhdet_in!V171-RES_hhdet_in_new!V171</f>
        <v>13</v>
      </c>
      <c r="W171" s="52">
        <f>RES_hhdet_in!W171-RES_hhdet_in_new!W171</f>
        <v>735</v>
      </c>
      <c r="X171" s="52">
        <f>RES_hhdet_in!X171-RES_hhdet_in_new!X171</f>
        <v>120</v>
      </c>
      <c r="Y171" s="52">
        <f>RES_hhdet_in!Y171-RES_hhdet_in_new!Y171</f>
        <v>69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47</v>
      </c>
      <c r="D172" s="52">
        <f>RES_hhdet_in!D172-RES_hhdet_in_new!D172</f>
        <v>159</v>
      </c>
      <c r="E172" s="52">
        <f>RES_hhdet_in!E172-RES_hhdet_in_new!E172</f>
        <v>125</v>
      </c>
      <c r="F172" s="52">
        <f>RES_hhdet_in!F172-RES_hhdet_in_new!F172</f>
        <v>113</v>
      </c>
      <c r="G172" s="52">
        <f>RES_hhdet_in!G172-RES_hhdet_in_new!G172</f>
        <v>153</v>
      </c>
      <c r="H172" s="52">
        <f>RES_hhdet_in!H172-RES_hhdet_in_new!H172</f>
        <v>89</v>
      </c>
      <c r="I172" s="52">
        <f>RES_hhdet_in!I172-RES_hhdet_in_new!I172</f>
        <v>625</v>
      </c>
      <c r="J172" s="52">
        <f>RES_hhdet_in!J172-RES_hhdet_in_new!J172</f>
        <v>470</v>
      </c>
      <c r="K172" s="52">
        <f>RES_hhdet_in!K172-RES_hhdet_in_new!K172</f>
        <v>997</v>
      </c>
      <c r="L172" s="52">
        <f>RES_hhdet_in!L172-RES_hhdet_in_new!L172</f>
        <v>359</v>
      </c>
      <c r="M172" s="52">
        <f>RES_hhdet_in!M172-RES_hhdet_in_new!M172</f>
        <v>764</v>
      </c>
      <c r="N172" s="52">
        <f>RES_hhdet_in!N172-RES_hhdet_in_new!N172</f>
        <v>588</v>
      </c>
      <c r="O172" s="52">
        <f>RES_hhdet_in!O172-RES_hhdet_in_new!O172</f>
        <v>467</v>
      </c>
      <c r="P172" s="52">
        <f>RES_hhdet_in!P172-RES_hhdet_in_new!P172</f>
        <v>171</v>
      </c>
      <c r="Q172" s="52">
        <f>RES_hhdet_in!Q172-RES_hhdet_in_new!Q172</f>
        <v>719</v>
      </c>
      <c r="R172" s="52">
        <f>RES_hhdet_in!R172-RES_hhdet_in_new!R172</f>
        <v>693</v>
      </c>
      <c r="S172" s="52">
        <f>RES_hhdet_in!S172-RES_hhdet_in_new!S172</f>
        <v>857</v>
      </c>
      <c r="T172" s="52">
        <f>RES_hhdet_in!T172-RES_hhdet_in_new!T172</f>
        <v>1097</v>
      </c>
      <c r="U172" s="52">
        <f>RES_hhdet_in!U172-RES_hhdet_in_new!U172</f>
        <v>458</v>
      </c>
      <c r="V172" s="52">
        <f>RES_hhdet_in!V172-RES_hhdet_in_new!V172</f>
        <v>1102</v>
      </c>
      <c r="W172" s="52">
        <f>RES_hhdet_in!W172-RES_hhdet_in_new!W172</f>
        <v>516</v>
      </c>
      <c r="X172" s="52">
        <f>RES_hhdet_in!X172-RES_hhdet_in_new!X172</f>
        <v>1088</v>
      </c>
      <c r="Y172" s="52">
        <f>RES_hhdet_in!Y172-RES_hhdet_in_new!Y172</f>
        <v>817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51</v>
      </c>
      <c r="D176" s="52">
        <v>0</v>
      </c>
      <c r="E176" s="52">
        <v>0</v>
      </c>
      <c r="F176" s="52">
        <v>126</v>
      </c>
      <c r="G176" s="52">
        <v>397</v>
      </c>
      <c r="H176" s="52">
        <v>185</v>
      </c>
      <c r="I176" s="52">
        <v>32</v>
      </c>
      <c r="J176" s="52">
        <v>14</v>
      </c>
      <c r="K176" s="52">
        <v>96</v>
      </c>
      <c r="L176" s="52">
        <v>25</v>
      </c>
      <c r="M176" s="52">
        <v>29</v>
      </c>
      <c r="N176" s="52">
        <v>25</v>
      </c>
      <c r="O176" s="52">
        <v>57</v>
      </c>
      <c r="P176" s="52">
        <v>46</v>
      </c>
      <c r="Q176" s="52">
        <v>24</v>
      </c>
      <c r="R176" s="52">
        <v>32</v>
      </c>
      <c r="S176" s="52">
        <v>58</v>
      </c>
      <c r="T176" s="52">
        <v>109</v>
      </c>
      <c r="U176" s="52">
        <v>145</v>
      </c>
      <c r="V176" s="52">
        <v>59</v>
      </c>
      <c r="W176" s="52">
        <v>1</v>
      </c>
      <c r="X176" s="52">
        <v>0</v>
      </c>
      <c r="Y176" s="52">
        <v>0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785</v>
      </c>
      <c r="D177" s="36">
        <v>1252</v>
      </c>
      <c r="E177" s="36">
        <v>807</v>
      </c>
      <c r="F177" s="36">
        <v>561</v>
      </c>
      <c r="G177" s="36">
        <v>715</v>
      </c>
      <c r="H177" s="36">
        <v>593</v>
      </c>
      <c r="I177" s="36">
        <v>632</v>
      </c>
      <c r="J177" s="36">
        <v>470</v>
      </c>
      <c r="K177" s="36">
        <v>933</v>
      </c>
      <c r="L177" s="36">
        <v>982</v>
      </c>
      <c r="M177" s="36">
        <v>1788</v>
      </c>
      <c r="N177" s="36">
        <v>925</v>
      </c>
      <c r="O177" s="36">
        <v>836</v>
      </c>
      <c r="P177" s="36">
        <v>472</v>
      </c>
      <c r="Q177" s="36">
        <v>757</v>
      </c>
      <c r="R177" s="36">
        <v>676</v>
      </c>
      <c r="S177" s="36">
        <v>812</v>
      </c>
      <c r="T177" s="36">
        <v>1242</v>
      </c>
      <c r="U177" s="36">
        <v>1425</v>
      </c>
      <c r="V177" s="36">
        <v>1067</v>
      </c>
      <c r="W177" s="36">
        <v>1254</v>
      </c>
      <c r="X177" s="36">
        <v>1229</v>
      </c>
      <c r="Y177" s="36">
        <v>890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21</v>
      </c>
      <c r="L5" s="52">
        <v>31</v>
      </c>
      <c r="M5" s="52">
        <v>36</v>
      </c>
      <c r="N5" s="52">
        <v>34</v>
      </c>
      <c r="O5" s="52">
        <v>47</v>
      </c>
      <c r="P5" s="52">
        <v>6</v>
      </c>
      <c r="Q5" s="52">
        <v>4</v>
      </c>
      <c r="R5" s="52">
        <v>0</v>
      </c>
      <c r="S5" s="52">
        <v>0</v>
      </c>
      <c r="T5" s="52">
        <v>0</v>
      </c>
      <c r="U5" s="52">
        <v>0</v>
      </c>
      <c r="V5" s="52">
        <v>58</v>
      </c>
      <c r="W5" s="52">
        <v>71</v>
      </c>
      <c r="X5" s="52">
        <v>12</v>
      </c>
      <c r="Y5" s="52">
        <v>8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1</v>
      </c>
      <c r="T8" s="52">
        <v>0</v>
      </c>
      <c r="U8" s="52">
        <v>0</v>
      </c>
      <c r="V8" s="52">
        <v>9</v>
      </c>
      <c r="W8" s="52">
        <v>28</v>
      </c>
      <c r="X8" s="52">
        <v>30</v>
      </c>
      <c r="Y8" s="52">
        <v>14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3</v>
      </c>
      <c r="U15" s="52">
        <v>23</v>
      </c>
      <c r="V15" s="52">
        <v>0</v>
      </c>
      <c r="W15" s="52">
        <v>73</v>
      </c>
      <c r="X15" s="52">
        <v>1</v>
      </c>
      <c r="Y15" s="52">
        <v>0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4</v>
      </c>
      <c r="S16" s="52">
        <v>5</v>
      </c>
      <c r="T16" s="52">
        <v>14</v>
      </c>
      <c r="U16" s="52">
        <v>9</v>
      </c>
      <c r="V16" s="52">
        <v>104</v>
      </c>
      <c r="W16" s="52">
        <v>45</v>
      </c>
      <c r="X16" s="52">
        <v>25</v>
      </c>
      <c r="Y16" s="52">
        <v>22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1</v>
      </c>
      <c r="U21" s="52">
        <v>2</v>
      </c>
      <c r="V21" s="52">
        <v>5</v>
      </c>
      <c r="W21" s="52">
        <v>0</v>
      </c>
      <c r="X21" s="52">
        <v>0</v>
      </c>
      <c r="Y21" s="52">
        <v>0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4</v>
      </c>
      <c r="S22" s="36">
        <v>6</v>
      </c>
      <c r="T22" s="36">
        <v>17</v>
      </c>
      <c r="U22" s="36">
        <v>29</v>
      </c>
      <c r="V22" s="36">
        <v>96</v>
      </c>
      <c r="W22" s="36">
        <v>116</v>
      </c>
      <c r="X22" s="36">
        <v>29</v>
      </c>
      <c r="Y22" s="36">
        <v>23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3</v>
      </c>
      <c r="O26" s="52">
        <v>4</v>
      </c>
      <c r="P26" s="52">
        <v>0</v>
      </c>
      <c r="Q26" s="52">
        <v>0</v>
      </c>
      <c r="R26" s="52">
        <v>2</v>
      </c>
      <c r="S26" s="52">
        <v>4</v>
      </c>
      <c r="T26" s="52">
        <v>2</v>
      </c>
      <c r="U26" s="52">
        <v>3</v>
      </c>
      <c r="V26" s="52">
        <v>0</v>
      </c>
      <c r="W26" s="52">
        <v>0</v>
      </c>
      <c r="X26" s="52">
        <v>0</v>
      </c>
      <c r="Y26" s="52">
        <v>0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1</v>
      </c>
      <c r="T29" s="52">
        <v>1</v>
      </c>
      <c r="U29" s="52">
        <v>2</v>
      </c>
      <c r="V29" s="52">
        <v>1</v>
      </c>
      <c r="W29" s="52">
        <v>0</v>
      </c>
      <c r="X29" s="52">
        <v>0</v>
      </c>
      <c r="Y29" s="52">
        <v>0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3</v>
      </c>
      <c r="V35" s="52">
        <v>0</v>
      </c>
      <c r="W35" s="52">
        <v>2</v>
      </c>
      <c r="X35" s="52">
        <v>0</v>
      </c>
      <c r="Y35" s="52">
        <v>0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1</v>
      </c>
      <c r="S36" s="52">
        <v>4</v>
      </c>
      <c r="T36" s="52">
        <v>2</v>
      </c>
      <c r="U36" s="52">
        <v>1</v>
      </c>
      <c r="V36" s="52">
        <v>2</v>
      </c>
      <c r="W36" s="52">
        <v>2</v>
      </c>
      <c r="X36" s="52">
        <v>0</v>
      </c>
      <c r="Y36" s="52">
        <v>1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1</v>
      </c>
      <c r="S41" s="36">
        <v>4</v>
      </c>
      <c r="T41" s="36">
        <v>2</v>
      </c>
      <c r="U41" s="36">
        <v>5</v>
      </c>
      <c r="V41" s="36">
        <v>3</v>
      </c>
      <c r="W41" s="36">
        <v>2</v>
      </c>
      <c r="X41" s="36">
        <v>0</v>
      </c>
      <c r="Y41" s="36">
        <v>1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1238</v>
      </c>
      <c r="K45" s="52">
        <v>1519</v>
      </c>
      <c r="L45" s="52">
        <v>1945</v>
      </c>
      <c r="M45" s="52">
        <v>4651</v>
      </c>
      <c r="N45" s="52">
        <v>7837</v>
      </c>
      <c r="O45" s="52">
        <v>6702</v>
      </c>
      <c r="P45" s="52">
        <v>3030</v>
      </c>
      <c r="Q45" s="52">
        <v>3801</v>
      </c>
      <c r="R45" s="52">
        <v>4418</v>
      </c>
      <c r="S45" s="52">
        <v>3309</v>
      </c>
      <c r="T45" s="52">
        <v>5312</v>
      </c>
      <c r="U45" s="52">
        <v>5320</v>
      </c>
      <c r="V45" s="52">
        <v>10626</v>
      </c>
      <c r="W45" s="52">
        <v>11440</v>
      </c>
      <c r="X45" s="52">
        <v>12156</v>
      </c>
      <c r="Y45" s="52">
        <v>9605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648</v>
      </c>
      <c r="S48" s="52">
        <v>1214</v>
      </c>
      <c r="T48" s="52">
        <v>2065</v>
      </c>
      <c r="U48" s="52">
        <v>2350</v>
      </c>
      <c r="V48" s="52">
        <v>4865</v>
      </c>
      <c r="W48" s="52">
        <v>5316</v>
      </c>
      <c r="X48" s="52">
        <v>7321</v>
      </c>
      <c r="Y48" s="52">
        <v>9145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1133</v>
      </c>
      <c r="K50" s="52">
        <v>1424</v>
      </c>
      <c r="L50" s="52">
        <v>1356</v>
      </c>
      <c r="M50" s="52">
        <v>2198</v>
      </c>
      <c r="N50" s="52">
        <v>3597</v>
      </c>
      <c r="O50" s="52">
        <v>2425</v>
      </c>
      <c r="P50" s="52">
        <v>1063</v>
      </c>
      <c r="Q50" s="52">
        <v>5363</v>
      </c>
      <c r="R50" s="52">
        <v>5586</v>
      </c>
      <c r="S50" s="52">
        <v>3933</v>
      </c>
      <c r="T50" s="52">
        <v>4641</v>
      </c>
      <c r="U50" s="52">
        <v>4448</v>
      </c>
      <c r="V50" s="52">
        <v>8412</v>
      </c>
      <c r="W50" s="52">
        <v>10061</v>
      </c>
      <c r="X50" s="52">
        <v>11453</v>
      </c>
      <c r="Y50" s="52">
        <v>5518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8</v>
      </c>
      <c r="K51" s="52">
        <v>25</v>
      </c>
      <c r="L51" s="52">
        <v>11</v>
      </c>
      <c r="M51" s="52">
        <v>7</v>
      </c>
      <c r="N51" s="52">
        <v>107</v>
      </c>
      <c r="O51" s="52">
        <v>0</v>
      </c>
      <c r="P51" s="52">
        <v>0</v>
      </c>
      <c r="Q51" s="52">
        <v>53</v>
      </c>
      <c r="R51" s="52">
        <v>88</v>
      </c>
      <c r="S51" s="52">
        <v>0</v>
      </c>
      <c r="T51" s="52">
        <v>47</v>
      </c>
      <c r="U51" s="52">
        <v>0</v>
      </c>
      <c r="V51" s="52">
        <v>128</v>
      </c>
      <c r="W51" s="52">
        <v>204</v>
      </c>
      <c r="X51" s="52">
        <v>81</v>
      </c>
      <c r="Y51" s="52">
        <v>24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288</v>
      </c>
      <c r="U54" s="52">
        <v>2071</v>
      </c>
      <c r="V54" s="52">
        <v>66</v>
      </c>
      <c r="W54" s="52">
        <v>1947</v>
      </c>
      <c r="X54" s="52">
        <v>187</v>
      </c>
      <c r="Y54" s="52">
        <v>392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1</v>
      </c>
      <c r="S55" s="52">
        <v>404</v>
      </c>
      <c r="T55" s="52">
        <v>1200</v>
      </c>
      <c r="U55" s="52">
        <v>847</v>
      </c>
      <c r="V55" s="52">
        <v>4775</v>
      </c>
      <c r="W55" s="52">
        <v>1405</v>
      </c>
      <c r="X55" s="52">
        <v>1578</v>
      </c>
      <c r="Y55" s="52">
        <v>4354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155</v>
      </c>
      <c r="S59" s="52">
        <v>342</v>
      </c>
      <c r="T59" s="52">
        <v>708</v>
      </c>
      <c r="U59" s="52">
        <v>914</v>
      </c>
      <c r="V59" s="52">
        <v>784</v>
      </c>
      <c r="W59" s="52">
        <v>27</v>
      </c>
      <c r="X59" s="52">
        <v>16</v>
      </c>
      <c r="Y59" s="52">
        <v>0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3295</v>
      </c>
      <c r="S60" s="36">
        <v>4886</v>
      </c>
      <c r="T60" s="36">
        <v>8121</v>
      </c>
      <c r="U60" s="36">
        <v>10067</v>
      </c>
      <c r="V60" s="36">
        <v>15872</v>
      </c>
      <c r="W60" s="36">
        <v>16702</v>
      </c>
      <c r="X60" s="36">
        <v>16570</v>
      </c>
      <c r="Y60" s="36">
        <v>14450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1692</v>
      </c>
      <c r="K64" s="52">
        <v>4079</v>
      </c>
      <c r="L64" s="52">
        <v>5087</v>
      </c>
      <c r="M64" s="52">
        <v>5684</v>
      </c>
      <c r="N64" s="52">
        <v>9527</v>
      </c>
      <c r="O64" s="52">
        <v>7311</v>
      </c>
      <c r="P64" s="52">
        <v>10569</v>
      </c>
      <c r="Q64" s="52">
        <v>10391</v>
      </c>
      <c r="R64" s="52">
        <v>16247</v>
      </c>
      <c r="S64" s="52">
        <v>20016</v>
      </c>
      <c r="T64" s="52">
        <v>17503</v>
      </c>
      <c r="U64" s="52">
        <v>16609</v>
      </c>
      <c r="V64" s="52">
        <v>14836</v>
      </c>
      <c r="W64" s="52">
        <v>6355</v>
      </c>
      <c r="X64" s="52">
        <v>4809</v>
      </c>
      <c r="Y64" s="52">
        <v>8894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2075</v>
      </c>
      <c r="S67" s="52">
        <v>4416</v>
      </c>
      <c r="T67" s="52">
        <v>9381</v>
      </c>
      <c r="U67" s="52">
        <v>8627</v>
      </c>
      <c r="V67" s="52">
        <v>11292</v>
      </c>
      <c r="W67" s="52">
        <v>6693</v>
      </c>
      <c r="X67" s="52">
        <v>6100</v>
      </c>
      <c r="Y67" s="52">
        <v>7986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1447</v>
      </c>
      <c r="K69" s="52">
        <v>2805</v>
      </c>
      <c r="L69" s="52">
        <v>3428</v>
      </c>
      <c r="M69" s="52">
        <v>5003</v>
      </c>
      <c r="N69" s="52">
        <v>7222</v>
      </c>
      <c r="O69" s="52">
        <v>6401</v>
      </c>
      <c r="P69" s="52">
        <v>9899</v>
      </c>
      <c r="Q69" s="52">
        <v>5573</v>
      </c>
      <c r="R69" s="52">
        <v>12989</v>
      </c>
      <c r="S69" s="52">
        <v>16681</v>
      </c>
      <c r="T69" s="52">
        <v>14629</v>
      </c>
      <c r="U69" s="52">
        <v>12490</v>
      </c>
      <c r="V69" s="52">
        <v>9348</v>
      </c>
      <c r="W69" s="52">
        <v>2661</v>
      </c>
      <c r="X69" s="52">
        <v>3172</v>
      </c>
      <c r="Y69" s="52">
        <v>10193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241</v>
      </c>
      <c r="K70" s="52">
        <v>718</v>
      </c>
      <c r="L70" s="52">
        <v>1652</v>
      </c>
      <c r="M70" s="52">
        <v>683</v>
      </c>
      <c r="N70" s="52">
        <v>2027</v>
      </c>
      <c r="O70" s="52">
        <v>0</v>
      </c>
      <c r="P70" s="52">
        <v>0</v>
      </c>
      <c r="Q70" s="52">
        <v>4232</v>
      </c>
      <c r="R70" s="52">
        <v>3033</v>
      </c>
      <c r="S70" s="52">
        <v>2977</v>
      </c>
      <c r="T70" s="52">
        <v>3502</v>
      </c>
      <c r="U70" s="52">
        <v>4281</v>
      </c>
      <c r="V70" s="52">
        <v>4258</v>
      </c>
      <c r="W70" s="52">
        <v>3081</v>
      </c>
      <c r="X70" s="52">
        <v>0</v>
      </c>
      <c r="Y70" s="52">
        <v>126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19</v>
      </c>
      <c r="W73" s="52">
        <v>770</v>
      </c>
      <c r="X73" s="52">
        <v>237</v>
      </c>
      <c r="Y73" s="52">
        <v>0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1286</v>
      </c>
      <c r="W74" s="52">
        <v>554</v>
      </c>
      <c r="X74" s="52">
        <v>1991</v>
      </c>
      <c r="Y74" s="52">
        <v>0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8128</v>
      </c>
      <c r="S78" s="52">
        <v>14272</v>
      </c>
      <c r="T78" s="52">
        <v>12621</v>
      </c>
      <c r="U78" s="52">
        <v>18098</v>
      </c>
      <c r="V78" s="52">
        <v>30495</v>
      </c>
      <c r="W78" s="52">
        <v>25393</v>
      </c>
      <c r="X78" s="52">
        <v>22418</v>
      </c>
      <c r="Y78" s="52">
        <v>23246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X79" s="36">
        <v>264</v>
      </c>
      <c r="Y79" s="36">
        <v>4674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195</v>
      </c>
      <c r="K83" s="52">
        <v>361</v>
      </c>
      <c r="L83" s="52">
        <v>539</v>
      </c>
      <c r="M83" s="52">
        <v>618</v>
      </c>
      <c r="N83" s="52">
        <v>1417</v>
      </c>
      <c r="O83" s="52">
        <v>1574</v>
      </c>
      <c r="P83" s="52">
        <v>1699</v>
      </c>
      <c r="Q83" s="52">
        <v>911</v>
      </c>
      <c r="R83" s="52">
        <v>1172</v>
      </c>
      <c r="S83" s="52">
        <v>182</v>
      </c>
      <c r="T83" s="52">
        <v>387</v>
      </c>
      <c r="U83" s="52">
        <v>0</v>
      </c>
      <c r="V83" s="52">
        <v>52</v>
      </c>
      <c r="W83" s="52">
        <v>2236</v>
      </c>
      <c r="X83" s="52">
        <v>4631</v>
      </c>
      <c r="Y83" s="52">
        <v>4771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227</v>
      </c>
      <c r="S86" s="52">
        <v>285</v>
      </c>
      <c r="T86" s="52">
        <v>265</v>
      </c>
      <c r="U86" s="52">
        <v>137</v>
      </c>
      <c r="V86" s="52">
        <v>167</v>
      </c>
      <c r="W86" s="52">
        <v>251</v>
      </c>
      <c r="X86" s="52">
        <v>1765</v>
      </c>
      <c r="Y86" s="52">
        <v>3397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45</v>
      </c>
      <c r="K88" s="52">
        <v>96</v>
      </c>
      <c r="L88" s="52">
        <v>108</v>
      </c>
      <c r="M88" s="52">
        <v>77</v>
      </c>
      <c r="N88" s="52">
        <v>117</v>
      </c>
      <c r="O88" s="52">
        <v>229</v>
      </c>
      <c r="P88" s="52">
        <v>993</v>
      </c>
      <c r="Q88" s="52">
        <v>892</v>
      </c>
      <c r="R88" s="52">
        <v>718</v>
      </c>
      <c r="S88" s="52">
        <v>771</v>
      </c>
      <c r="T88" s="52">
        <v>938</v>
      </c>
      <c r="U88" s="52">
        <v>595</v>
      </c>
      <c r="V88" s="52">
        <v>892</v>
      </c>
      <c r="W88" s="52">
        <v>1172</v>
      </c>
      <c r="X88" s="52">
        <v>1531</v>
      </c>
      <c r="Y88" s="52">
        <v>1882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2</v>
      </c>
      <c r="L89" s="52">
        <v>1</v>
      </c>
      <c r="M89" s="52">
        <v>2</v>
      </c>
      <c r="N89" s="52">
        <v>2</v>
      </c>
      <c r="O89" s="52">
        <v>0</v>
      </c>
      <c r="P89" s="52">
        <v>5</v>
      </c>
      <c r="Q89" s="52">
        <v>30</v>
      </c>
      <c r="R89" s="52">
        <v>0</v>
      </c>
      <c r="S89" s="52">
        <v>6</v>
      </c>
      <c r="T89" s="52">
        <v>24</v>
      </c>
      <c r="U89" s="52">
        <v>0</v>
      </c>
      <c r="V89" s="52">
        <v>16</v>
      </c>
      <c r="W89" s="52">
        <v>9</v>
      </c>
      <c r="X89" s="52">
        <v>0</v>
      </c>
      <c r="Y89" s="52">
        <v>30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0</v>
      </c>
      <c r="S96" s="52">
        <v>0</v>
      </c>
      <c r="T96" s="52">
        <v>36</v>
      </c>
      <c r="U96" s="52">
        <v>0</v>
      </c>
      <c r="V96" s="52">
        <v>3</v>
      </c>
      <c r="W96" s="52">
        <v>1159</v>
      </c>
      <c r="X96" s="52">
        <v>389</v>
      </c>
      <c r="Y96" s="52">
        <v>263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337</v>
      </c>
      <c r="S97" s="52">
        <v>3</v>
      </c>
      <c r="T97" s="52">
        <v>161</v>
      </c>
      <c r="U97" s="52">
        <v>0</v>
      </c>
      <c r="V97" s="52">
        <v>201</v>
      </c>
      <c r="W97" s="52">
        <v>840</v>
      </c>
      <c r="X97" s="52">
        <v>3257</v>
      </c>
      <c r="Y97" s="52">
        <v>2913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37</v>
      </c>
      <c r="S102" s="52">
        <v>51</v>
      </c>
      <c r="T102" s="52">
        <v>103</v>
      </c>
      <c r="U102" s="52">
        <v>61</v>
      </c>
      <c r="V102" s="52">
        <v>86</v>
      </c>
      <c r="W102" s="52">
        <v>6</v>
      </c>
      <c r="X102" s="52">
        <v>4</v>
      </c>
      <c r="Y102" s="52">
        <v>0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743</v>
      </c>
      <c r="S103" s="36">
        <v>757</v>
      </c>
      <c r="T103" s="36">
        <v>1205</v>
      </c>
      <c r="U103" s="36">
        <v>710</v>
      </c>
      <c r="V103" s="36">
        <v>1721</v>
      </c>
      <c r="W103" s="36">
        <v>3765</v>
      </c>
      <c r="X103" s="36">
        <v>5896</v>
      </c>
      <c r="Y103" s="36">
        <v>5600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15</v>
      </c>
      <c r="K145" s="52">
        <v>35</v>
      </c>
      <c r="L145" s="52">
        <v>66</v>
      </c>
      <c r="M145" s="52">
        <v>107</v>
      </c>
      <c r="N145" s="52">
        <v>173</v>
      </c>
      <c r="O145" s="52">
        <v>246</v>
      </c>
      <c r="P145" s="52">
        <v>377</v>
      </c>
      <c r="Q145" s="52">
        <v>454</v>
      </c>
      <c r="R145" s="52">
        <v>628</v>
      </c>
      <c r="S145" s="52">
        <v>861</v>
      </c>
      <c r="T145" s="52">
        <v>1074</v>
      </c>
      <c r="U145" s="52">
        <v>1120</v>
      </c>
      <c r="V145" s="52">
        <v>911</v>
      </c>
      <c r="W145" s="52">
        <v>1040</v>
      </c>
      <c r="X145" s="52">
        <v>1157</v>
      </c>
      <c r="Y145" s="52">
        <v>802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198</v>
      </c>
      <c r="S147" s="52">
        <v>414</v>
      </c>
      <c r="T147" s="52">
        <v>514</v>
      </c>
      <c r="U147" s="52">
        <v>563</v>
      </c>
      <c r="V147" s="52">
        <v>1056</v>
      </c>
      <c r="W147" s="52">
        <v>518</v>
      </c>
      <c r="X147" s="52">
        <v>1983</v>
      </c>
      <c r="Y147" s="52">
        <v>2032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193</v>
      </c>
      <c r="U153" s="52">
        <v>894</v>
      </c>
      <c r="V153" s="52">
        <v>15</v>
      </c>
      <c r="W153" s="52">
        <v>879</v>
      </c>
      <c r="X153" s="52">
        <v>176</v>
      </c>
      <c r="Y153" s="52">
        <v>108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265</v>
      </c>
      <c r="S154" s="52">
        <v>615</v>
      </c>
      <c r="T154" s="52">
        <v>824</v>
      </c>
      <c r="U154" s="52">
        <v>356</v>
      </c>
      <c r="V154" s="52">
        <v>1199</v>
      </c>
      <c r="W154" s="52">
        <v>613</v>
      </c>
      <c r="X154" s="52">
        <v>1556</v>
      </c>
      <c r="Y154" s="52">
        <v>1373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8</v>
      </c>
      <c r="S158" s="52">
        <v>46</v>
      </c>
      <c r="T158" s="52">
        <v>84</v>
      </c>
      <c r="U158" s="52">
        <v>111</v>
      </c>
      <c r="V158" s="52">
        <v>59</v>
      </c>
      <c r="W158" s="52">
        <v>1</v>
      </c>
      <c r="X158" s="52">
        <v>1</v>
      </c>
      <c r="Y158" s="52">
        <v>0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249</v>
      </c>
      <c r="S159" s="36">
        <v>580</v>
      </c>
      <c r="T159" s="36">
        <v>921</v>
      </c>
      <c r="U159" s="36">
        <v>1126</v>
      </c>
      <c r="V159" s="36">
        <v>1149</v>
      </c>
      <c r="W159" s="36">
        <v>1490</v>
      </c>
      <c r="X159" s="36">
        <v>1735</v>
      </c>
      <c r="Y159" s="36">
        <v>1506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60</v>
      </c>
      <c r="K163" s="52">
        <v>340</v>
      </c>
      <c r="L163" s="52">
        <v>382</v>
      </c>
      <c r="M163" s="52">
        <v>1217</v>
      </c>
      <c r="N163" s="52">
        <v>604</v>
      </c>
      <c r="O163" s="52">
        <v>592</v>
      </c>
      <c r="P163" s="52">
        <v>367</v>
      </c>
      <c r="Q163" s="52">
        <v>261</v>
      </c>
      <c r="R163" s="52">
        <v>0</v>
      </c>
      <c r="S163" s="52">
        <v>0</v>
      </c>
      <c r="T163" s="52">
        <v>292</v>
      </c>
      <c r="U163" s="52">
        <v>812</v>
      </c>
      <c r="V163" s="52">
        <v>1118</v>
      </c>
      <c r="W163" s="52">
        <v>1331</v>
      </c>
      <c r="X163" s="52">
        <v>1535</v>
      </c>
      <c r="Y163" s="52">
        <v>1066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23</v>
      </c>
      <c r="S165" s="52">
        <v>5</v>
      </c>
      <c r="T165" s="52">
        <v>92</v>
      </c>
      <c r="U165" s="52">
        <v>271</v>
      </c>
      <c r="V165" s="52">
        <v>975</v>
      </c>
      <c r="W165" s="52">
        <v>626</v>
      </c>
      <c r="X165" s="52">
        <v>1866</v>
      </c>
      <c r="Y165" s="52">
        <v>2020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0</v>
      </c>
      <c r="S171" s="52">
        <v>0</v>
      </c>
      <c r="T171" s="52">
        <v>213</v>
      </c>
      <c r="U171" s="52">
        <v>1183</v>
      </c>
      <c r="V171" s="52">
        <v>21</v>
      </c>
      <c r="W171" s="52">
        <v>1021</v>
      </c>
      <c r="X171" s="52">
        <v>188</v>
      </c>
      <c r="Y171" s="52">
        <v>107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216</v>
      </c>
      <c r="S172" s="52">
        <v>483</v>
      </c>
      <c r="T172" s="52">
        <v>874</v>
      </c>
      <c r="U172" s="52">
        <v>483</v>
      </c>
      <c r="V172" s="52">
        <v>1580</v>
      </c>
      <c r="W172" s="52">
        <v>725</v>
      </c>
      <c r="X172" s="52">
        <v>1646</v>
      </c>
      <c r="Y172" s="52">
        <v>1237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10</v>
      </c>
      <c r="S176" s="52">
        <v>29</v>
      </c>
      <c r="T176" s="52">
        <v>82</v>
      </c>
      <c r="U176" s="52">
        <v>139</v>
      </c>
      <c r="V176" s="52">
        <v>78</v>
      </c>
      <c r="W176" s="52">
        <v>2</v>
      </c>
      <c r="X176" s="52">
        <v>1</v>
      </c>
      <c r="Y176" s="52">
        <v>0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205</v>
      </c>
      <c r="S177" s="36">
        <v>461</v>
      </c>
      <c r="T177" s="36">
        <v>992</v>
      </c>
      <c r="U177" s="36">
        <v>1511</v>
      </c>
      <c r="V177" s="36">
        <v>1529</v>
      </c>
      <c r="W177" s="36">
        <v>1735</v>
      </c>
      <c r="X177" s="36">
        <v>1855</v>
      </c>
      <c r="Y177" s="36">
        <v>1348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1.7087592684968302</v>
      </c>
      <c r="C3" s="117">
        <f t="shared" si="0"/>
        <v>1.3818809334834061</v>
      </c>
      <c r="D3" s="117">
        <f t="shared" si="0"/>
        <v>1.0862553083031232</v>
      </c>
      <c r="E3" s="117">
        <f t="shared" si="0"/>
        <v>0.7909008439261892</v>
      </c>
      <c r="F3" s="117">
        <f t="shared" si="0"/>
        <v>0.73239407180686955</v>
      </c>
      <c r="G3" s="117">
        <f t="shared" si="0"/>
        <v>0.79448469524073873</v>
      </c>
      <c r="H3" s="117">
        <f t="shared" si="0"/>
        <v>0.68375874259474168</v>
      </c>
      <c r="I3" s="117">
        <f t="shared" si="0"/>
        <v>0.56749824724055875</v>
      </c>
      <c r="J3" s="117">
        <f t="shared" si="0"/>
        <v>0.52573542235511073</v>
      </c>
      <c r="K3" s="117">
        <f t="shared" si="0"/>
        <v>0.57510956440530969</v>
      </c>
      <c r="L3" s="117">
        <f t="shared" si="0"/>
        <v>0.66144314738680643</v>
      </c>
      <c r="M3" s="117">
        <f t="shared" si="0"/>
        <v>0.61177208512299719</v>
      </c>
      <c r="N3" s="117">
        <f t="shared" si="0"/>
        <v>0.50998228365438258</v>
      </c>
      <c r="O3" s="117">
        <f t="shared" si="0"/>
        <v>0.71959205007849292</v>
      </c>
      <c r="P3" s="117">
        <f t="shared" si="0"/>
        <v>0.59863334094885279</v>
      </c>
      <c r="Q3" s="117">
        <f t="shared" si="0"/>
        <v>0.68289366271071583</v>
      </c>
      <c r="R3" s="117">
        <f t="shared" ref="R3:V3" si="1">R4+R7+R9+R19</f>
        <v>0.64666012111184479</v>
      </c>
      <c r="S3" s="117">
        <f t="shared" si="1"/>
        <v>0.4261202226027378</v>
      </c>
      <c r="T3" s="117">
        <f t="shared" si="1"/>
        <v>0.27543983385290555</v>
      </c>
      <c r="U3" s="117">
        <f t="shared" si="1"/>
        <v>0.28383281955275863</v>
      </c>
      <c r="V3" s="117">
        <f t="shared" si="1"/>
        <v>0.26521444984720122</v>
      </c>
      <c r="W3" s="117">
        <f t="shared" ref="W3:Y3" si="2">W4+W7+W9+W19</f>
        <v>0.254249022185286</v>
      </c>
      <c r="X3" s="117">
        <f t="shared" si="2"/>
        <v>1.0718609223077304</v>
      </c>
      <c r="Y3" s="117">
        <f t="shared" si="2"/>
        <v>0.28567404048869388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1.5298420126234507</v>
      </c>
      <c r="C4" s="122">
        <f t="shared" si="3"/>
        <v>1.2341820412722142</v>
      </c>
      <c r="D4" s="122">
        <f t="shared" si="3"/>
        <v>0.9765845406129573</v>
      </c>
      <c r="E4" s="122">
        <f t="shared" si="3"/>
        <v>0.70891545386857646</v>
      </c>
      <c r="F4" s="122">
        <f t="shared" si="3"/>
        <v>0.65776498107476167</v>
      </c>
      <c r="G4" s="122">
        <f t="shared" si="3"/>
        <v>0.72211418107556402</v>
      </c>
      <c r="H4" s="122">
        <f t="shared" si="3"/>
        <v>0.61925125792272651</v>
      </c>
      <c r="I4" s="122">
        <f t="shared" si="3"/>
        <v>0.51698593430702566</v>
      </c>
      <c r="J4" s="122">
        <f t="shared" si="3"/>
        <v>0.47657913161493975</v>
      </c>
      <c r="K4" s="122">
        <f t="shared" si="3"/>
        <v>0.52138249328075159</v>
      </c>
      <c r="L4" s="122">
        <f t="shared" si="3"/>
        <v>0.60866490801610618</v>
      </c>
      <c r="M4" s="122">
        <f t="shared" si="3"/>
        <v>0.5475263692378598</v>
      </c>
      <c r="N4" s="122">
        <f t="shared" si="3"/>
        <v>0.45031904900467346</v>
      </c>
      <c r="O4" s="122">
        <f t="shared" si="3"/>
        <v>0.63877345229340954</v>
      </c>
      <c r="P4" s="122">
        <f t="shared" si="3"/>
        <v>0.50082030151119616</v>
      </c>
      <c r="Q4" s="122">
        <f t="shared" si="3"/>
        <v>0.61984820505781901</v>
      </c>
      <c r="R4" s="122">
        <f t="shared" ref="R4:V4" si="4">SUM(R5:R6)</f>
        <v>0.58999068643240726</v>
      </c>
      <c r="S4" s="122">
        <f t="shared" si="4"/>
        <v>0.38291545574059627</v>
      </c>
      <c r="T4" s="122">
        <f t="shared" si="4"/>
        <v>0.23885599270872357</v>
      </c>
      <c r="U4" s="122">
        <f t="shared" si="4"/>
        <v>0.25011398434096843</v>
      </c>
      <c r="V4" s="122">
        <f t="shared" si="4"/>
        <v>0.2316194371389311</v>
      </c>
      <c r="W4" s="122">
        <f t="shared" ref="W4:Y4" si="5">SUM(W5:W6)</f>
        <v>0.21573454246974447</v>
      </c>
      <c r="X4" s="122">
        <f t="shared" si="5"/>
        <v>1.0274218201421412</v>
      </c>
      <c r="Y4" s="122">
        <f t="shared" si="5"/>
        <v>0.24348837315659144</v>
      </c>
      <c r="DA4" s="130" t="s">
        <v>1573</v>
      </c>
    </row>
    <row r="5" spans="1:105" ht="12" customHeight="1" x14ac:dyDescent="0.25">
      <c r="A5" s="97" t="s">
        <v>51</v>
      </c>
      <c r="B5" s="98">
        <v>1.5202063628546862</v>
      </c>
      <c r="C5" s="98">
        <v>1.2265692175408422</v>
      </c>
      <c r="D5" s="98">
        <v>0.97067927773000862</v>
      </c>
      <c r="E5" s="98">
        <v>0.70481513327601031</v>
      </c>
      <c r="F5" s="98">
        <v>0.65391229578675836</v>
      </c>
      <c r="G5" s="98">
        <v>0.71797076526225279</v>
      </c>
      <c r="H5" s="98">
        <v>0.61582115219260525</v>
      </c>
      <c r="I5" s="98">
        <v>0.51410146173688742</v>
      </c>
      <c r="J5" s="98">
        <v>0.47394668959587277</v>
      </c>
      <c r="K5" s="98">
        <v>0.51848667239896806</v>
      </c>
      <c r="L5" s="98">
        <v>0.60524505588993982</v>
      </c>
      <c r="M5" s="98">
        <v>0.54436801375752364</v>
      </c>
      <c r="N5" s="98">
        <v>0.44772141014617362</v>
      </c>
      <c r="O5" s="98">
        <v>0.63499570077386081</v>
      </c>
      <c r="P5" s="98">
        <v>0.49785038693035255</v>
      </c>
      <c r="Q5" s="98">
        <v>0.61625107480653485</v>
      </c>
      <c r="R5" s="98">
        <v>0.58658641444539983</v>
      </c>
      <c r="S5" s="98">
        <v>0.38073946689595861</v>
      </c>
      <c r="T5" s="98">
        <v>0.23748925193465176</v>
      </c>
      <c r="U5" s="98">
        <v>0.24866723989681858</v>
      </c>
      <c r="V5" s="98">
        <v>0.23026655202063631</v>
      </c>
      <c r="W5" s="98">
        <v>0.21444539982803099</v>
      </c>
      <c r="X5" s="98">
        <v>1.0212381771281172</v>
      </c>
      <c r="Y5" s="98">
        <v>0.24204643164230441</v>
      </c>
      <c r="DA5" s="63" t="s">
        <v>1574</v>
      </c>
    </row>
    <row r="6" spans="1:105" ht="12" customHeight="1" x14ac:dyDescent="0.25">
      <c r="A6" s="97" t="s">
        <v>53</v>
      </c>
      <c r="B6" s="98">
        <v>9.6356497687644215E-3</v>
      </c>
      <c r="C6" s="98">
        <v>7.6128237313718861E-3</v>
      </c>
      <c r="D6" s="98">
        <v>5.9052628829486939E-3</v>
      </c>
      <c r="E6" s="98">
        <v>4.1003205925661361E-3</v>
      </c>
      <c r="F6" s="98">
        <v>3.8526852880033003E-3</v>
      </c>
      <c r="G6" s="98">
        <v>4.143415813311231E-3</v>
      </c>
      <c r="H6" s="98">
        <v>3.4301057301212353E-3</v>
      </c>
      <c r="I6" s="98">
        <v>2.8844725701382551E-3</v>
      </c>
      <c r="J6" s="98">
        <v>2.6324420190669624E-3</v>
      </c>
      <c r="K6" s="98">
        <v>2.895820881783502E-3</v>
      </c>
      <c r="L6" s="98">
        <v>3.4198521261663492E-3</v>
      </c>
      <c r="M6" s="98">
        <v>3.1583554803362003E-3</v>
      </c>
      <c r="N6" s="98">
        <v>2.5976388584998556E-3</v>
      </c>
      <c r="O6" s="98">
        <v>3.7777515195487662E-3</v>
      </c>
      <c r="P6" s="98">
        <v>2.9699145808436446E-3</v>
      </c>
      <c r="Q6" s="98">
        <v>3.5971302512841146E-3</v>
      </c>
      <c r="R6" s="98">
        <v>3.4042719870074258E-3</v>
      </c>
      <c r="S6" s="98">
        <v>2.1759888446376747E-3</v>
      </c>
      <c r="T6" s="98">
        <v>1.3667407740718194E-3</v>
      </c>
      <c r="U6" s="98">
        <v>1.4467444441498361E-3</v>
      </c>
      <c r="V6" s="98">
        <v>1.3528851182947755E-3</v>
      </c>
      <c r="W6" s="98">
        <v>1.2891426417134698E-3</v>
      </c>
      <c r="X6" s="98">
        <v>6.1836430140240631E-3</v>
      </c>
      <c r="Y6" s="98">
        <v>1.4419415142870454E-3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2.4099550637168895E-3</v>
      </c>
      <c r="C7" s="122">
        <f t="shared" si="6"/>
        <v>2.4348177248353225E-3</v>
      </c>
      <c r="D7" s="122">
        <f t="shared" si="6"/>
        <v>2.5587943730733314E-3</v>
      </c>
      <c r="E7" s="122">
        <f t="shared" si="6"/>
        <v>4.4927027054801642E-3</v>
      </c>
      <c r="F7" s="122">
        <f t="shared" si="6"/>
        <v>1.5014051039001018E-3</v>
      </c>
      <c r="G7" s="122">
        <f t="shared" si="6"/>
        <v>1.3815893744144536E-3</v>
      </c>
      <c r="H7" s="122">
        <f t="shared" si="6"/>
        <v>1.3460229170877201E-3</v>
      </c>
      <c r="I7" s="122">
        <f t="shared" si="6"/>
        <v>4.5375411246738887E-4</v>
      </c>
      <c r="J7" s="122">
        <f t="shared" si="6"/>
        <v>3.2515068327704824E-4</v>
      </c>
      <c r="K7" s="122">
        <f t="shared" si="6"/>
        <v>2.2575196318870609E-4</v>
      </c>
      <c r="L7" s="122">
        <f t="shared" si="6"/>
        <v>8.2173597686342097E-4</v>
      </c>
      <c r="M7" s="122">
        <f t="shared" si="6"/>
        <v>1.9063179103857362E-3</v>
      </c>
      <c r="N7" s="122">
        <f t="shared" si="6"/>
        <v>2.573126428265802E-3</v>
      </c>
      <c r="O7" s="122">
        <f t="shared" si="6"/>
        <v>3.1653718409894839E-3</v>
      </c>
      <c r="P7" s="122">
        <f t="shared" si="6"/>
        <v>3.8487682187829256E-3</v>
      </c>
      <c r="Q7" s="122">
        <f t="shared" si="6"/>
        <v>4.1606289046647411E-3</v>
      </c>
      <c r="R7" s="122">
        <f t="shared" si="6"/>
        <v>3.8394118861243224E-3</v>
      </c>
      <c r="S7" s="122">
        <f t="shared" si="6"/>
        <v>2.6633216208651229E-3</v>
      </c>
      <c r="T7" s="122">
        <f t="shared" si="6"/>
        <v>2.1073919233221866E-3</v>
      </c>
      <c r="U7" s="122">
        <f t="shared" si="6"/>
        <v>1.4585248320429576E-3</v>
      </c>
      <c r="V7" s="122">
        <f t="shared" si="6"/>
        <v>1.1262644853527173E-3</v>
      </c>
      <c r="W7" s="122">
        <f t="shared" si="6"/>
        <v>1.363434449235097E-3</v>
      </c>
      <c r="X7" s="122">
        <f t="shared" si="6"/>
        <v>1.5816939221537673E-3</v>
      </c>
      <c r="Y7" s="122">
        <f t="shared" si="6"/>
        <v>1.7593180982517346E-3</v>
      </c>
      <c r="DA7" s="130" t="s">
        <v>1576</v>
      </c>
    </row>
    <row r="8" spans="1:105" ht="12" customHeight="1" x14ac:dyDescent="0.25">
      <c r="A8" s="97" t="s">
        <v>53</v>
      </c>
      <c r="B8" s="98">
        <v>2.4099550637168895E-3</v>
      </c>
      <c r="C8" s="98">
        <v>2.4348177248353225E-3</v>
      </c>
      <c r="D8" s="98">
        <v>2.5587943730733314E-3</v>
      </c>
      <c r="E8" s="98">
        <v>4.4927027054801642E-3</v>
      </c>
      <c r="F8" s="98">
        <v>1.5014051039001018E-3</v>
      </c>
      <c r="G8" s="98">
        <v>1.3815893744144536E-3</v>
      </c>
      <c r="H8" s="98">
        <v>1.3460229170877201E-3</v>
      </c>
      <c r="I8" s="98">
        <v>4.5375411246738887E-4</v>
      </c>
      <c r="J8" s="98">
        <v>3.2515068327704824E-4</v>
      </c>
      <c r="K8" s="98">
        <v>2.2575196318870609E-4</v>
      </c>
      <c r="L8" s="98">
        <v>8.2173597686342097E-4</v>
      </c>
      <c r="M8" s="98">
        <v>1.9063179103857362E-3</v>
      </c>
      <c r="N8" s="98">
        <v>2.573126428265802E-3</v>
      </c>
      <c r="O8" s="98">
        <v>3.1653718409894839E-3</v>
      </c>
      <c r="P8" s="98">
        <v>3.8487682187829256E-3</v>
      </c>
      <c r="Q8" s="98">
        <v>4.1606289046647411E-3</v>
      </c>
      <c r="R8" s="98">
        <v>3.8394118861243224E-3</v>
      </c>
      <c r="S8" s="98">
        <v>2.6633216208651229E-3</v>
      </c>
      <c r="T8" s="98">
        <v>2.1073919233221866E-3</v>
      </c>
      <c r="U8" s="98">
        <v>1.4585248320429576E-3</v>
      </c>
      <c r="V8" s="98">
        <v>1.1262644853527173E-3</v>
      </c>
      <c r="W8" s="98">
        <v>1.363434449235097E-3</v>
      </c>
      <c r="X8" s="98">
        <v>1.5816939221537673E-3</v>
      </c>
      <c r="Y8" s="98">
        <v>1.7593180982517346E-3</v>
      </c>
      <c r="DA8" s="63" t="s">
        <v>1577</v>
      </c>
    </row>
    <row r="9" spans="1:105" ht="12" customHeight="1" x14ac:dyDescent="0.25">
      <c r="A9" s="121" t="s">
        <v>55</v>
      </c>
      <c r="B9" s="122">
        <v>0.11883012709031381</v>
      </c>
      <c r="C9" s="122">
        <v>9.3683764672866932E-2</v>
      </c>
      <c r="D9" s="122">
        <v>7.3365594275647997E-2</v>
      </c>
      <c r="E9" s="122">
        <v>5.4669449938769488E-2</v>
      </c>
      <c r="F9" s="122">
        <v>4.9778051478629015E-2</v>
      </c>
      <c r="G9" s="122">
        <v>4.6316511746550791E-2</v>
      </c>
      <c r="H9" s="122">
        <v>4.072827288749889E-2</v>
      </c>
      <c r="I9" s="122">
        <v>3.3500780729109461E-2</v>
      </c>
      <c r="J9" s="122">
        <v>3.1940816276147935E-2</v>
      </c>
      <c r="K9" s="122">
        <v>3.2133063328718278E-2</v>
      </c>
      <c r="L9" s="122">
        <v>3.2745050743896505E-2</v>
      </c>
      <c r="M9" s="122">
        <v>3.871958826825804E-2</v>
      </c>
      <c r="N9" s="122">
        <v>3.3279890824708516E-2</v>
      </c>
      <c r="O9" s="122">
        <v>5.0606723582089119E-2</v>
      </c>
      <c r="P9" s="122">
        <v>6.4848114781837329E-2</v>
      </c>
      <c r="Q9" s="122">
        <v>3.8677180130361352E-2</v>
      </c>
      <c r="R9" s="122">
        <v>3.4599839118860443E-2</v>
      </c>
      <c r="S9" s="122">
        <v>2.7945420021361016E-2</v>
      </c>
      <c r="T9" s="122">
        <v>2.3009589302853423E-2</v>
      </c>
      <c r="U9" s="122">
        <v>2.1245295125305957E-2</v>
      </c>
      <c r="V9" s="122">
        <v>2.4149763354180863E-2</v>
      </c>
      <c r="W9" s="122">
        <v>2.8908768993311115E-2</v>
      </c>
      <c r="X9" s="122">
        <v>3.3080729268705401E-2</v>
      </c>
      <c r="Y9" s="122">
        <v>3.1076898143556825E-2</v>
      </c>
      <c r="DA9" s="130" t="s">
        <v>1578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1579</v>
      </c>
    </row>
    <row r="11" spans="1:105" ht="12" customHeight="1" x14ac:dyDescent="0.25">
      <c r="A11" s="97" t="s">
        <v>124</v>
      </c>
      <c r="B11" s="98">
        <v>1.5635731983872747E-2</v>
      </c>
      <c r="C11" s="98">
        <v>1.1856367069528457E-2</v>
      </c>
      <c r="D11" s="98">
        <v>5.1456987406568342E-3</v>
      </c>
      <c r="E11" s="98">
        <v>2.6772728376698385E-3</v>
      </c>
      <c r="F11" s="98">
        <v>4.7205737345968213E-3</v>
      </c>
      <c r="G11" s="98">
        <v>6.3507959515183132E-3</v>
      </c>
      <c r="H11" s="98">
        <v>6.0439577943981956E-3</v>
      </c>
      <c r="I11" s="98">
        <v>1.8925919881130867E-3</v>
      </c>
      <c r="J11" s="98">
        <v>1.8059977253003501E-3</v>
      </c>
      <c r="K11" s="98">
        <v>3.9254808278186819E-3</v>
      </c>
      <c r="L11" s="98">
        <v>3.7103713343544661E-3</v>
      </c>
      <c r="M11" s="98">
        <v>9.7663598142263804E-4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1580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1581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1582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1583</v>
      </c>
    </row>
    <row r="15" spans="1:105" ht="12" customHeight="1" x14ac:dyDescent="0.25">
      <c r="A15" s="106" t="s">
        <v>122</v>
      </c>
      <c r="B15" s="101">
        <v>0.10319439510644106</v>
      </c>
      <c r="C15" s="101">
        <v>8.1714199677987404E-2</v>
      </c>
      <c r="D15" s="101">
        <v>6.8104480515424282E-2</v>
      </c>
      <c r="E15" s="101">
        <v>5.1878998794926766E-2</v>
      </c>
      <c r="F15" s="101">
        <v>4.4136716172838375E-2</v>
      </c>
      <c r="G15" s="101">
        <v>3.7549826217143117E-2</v>
      </c>
      <c r="H15" s="101">
        <v>3.1153561987031349E-2</v>
      </c>
      <c r="I15" s="101">
        <v>2.5087938259215521E-2</v>
      </c>
      <c r="J15" s="101">
        <v>2.3699287445033669E-2</v>
      </c>
      <c r="K15" s="101">
        <v>1.7524713056101839E-2</v>
      </c>
      <c r="L15" s="101">
        <v>1.7477481929655595E-2</v>
      </c>
      <c r="M15" s="101">
        <v>2.1906205351712667E-2</v>
      </c>
      <c r="N15" s="101">
        <v>1.7143324846942476E-2</v>
      </c>
      <c r="O15" s="101">
        <v>2.4087454127032958E-2</v>
      </c>
      <c r="P15" s="101">
        <v>3.1724401881670229E-2</v>
      </c>
      <c r="Q15" s="101">
        <v>1.8508421272401154E-2</v>
      </c>
      <c r="R15" s="101">
        <v>1.63868372499953E-2</v>
      </c>
      <c r="S15" s="101">
        <v>1.2767558511757706E-2</v>
      </c>
      <c r="T15" s="101">
        <v>9.0898540245191485E-3</v>
      </c>
      <c r="U15" s="101">
        <v>8.9749599057818725E-3</v>
      </c>
      <c r="V15" s="101">
        <v>5.7465211131537833E-3</v>
      </c>
      <c r="W15" s="101">
        <v>1.0242333383622451E-2</v>
      </c>
      <c r="X15" s="101">
        <v>1.0707984142719664E-2</v>
      </c>
      <c r="Y15" s="101">
        <v>1.0125020090144788E-2</v>
      </c>
      <c r="DA15" s="131" t="s">
        <v>1584</v>
      </c>
    </row>
    <row r="16" spans="1:105" ht="12" customHeight="1" x14ac:dyDescent="0.25">
      <c r="A16" s="107" t="s">
        <v>121</v>
      </c>
      <c r="B16" s="104">
        <v>0</v>
      </c>
      <c r="C16" s="104">
        <v>1.1319792535107522E-4</v>
      </c>
      <c r="D16" s="104">
        <v>1.1541501956688376E-4</v>
      </c>
      <c r="E16" s="104">
        <v>1.1317830617288599E-4</v>
      </c>
      <c r="F16" s="104">
        <v>9.2076157119382225E-4</v>
      </c>
      <c r="G16" s="104">
        <v>2.4158895778893567E-3</v>
      </c>
      <c r="H16" s="104">
        <v>3.5307531060693423E-3</v>
      </c>
      <c r="I16" s="104">
        <v>6.5202504817808531E-3</v>
      </c>
      <c r="J16" s="104">
        <v>6.4355311058139179E-3</v>
      </c>
      <c r="K16" s="104">
        <v>1.0682869444797759E-2</v>
      </c>
      <c r="L16" s="104">
        <v>1.1557197479886445E-2</v>
      </c>
      <c r="M16" s="104">
        <v>1.5836746935122738E-2</v>
      </c>
      <c r="N16" s="104">
        <v>1.6136565977766044E-2</v>
      </c>
      <c r="O16" s="104">
        <v>2.6519269455056164E-2</v>
      </c>
      <c r="P16" s="104">
        <v>3.31237129001671E-2</v>
      </c>
      <c r="Q16" s="104">
        <v>2.0168758857960201E-2</v>
      </c>
      <c r="R16" s="104">
        <v>1.8213001868865146E-2</v>
      </c>
      <c r="S16" s="104">
        <v>1.5177861509603308E-2</v>
      </c>
      <c r="T16" s="104">
        <v>1.3919735278334275E-2</v>
      </c>
      <c r="U16" s="104">
        <v>1.2270335219524087E-2</v>
      </c>
      <c r="V16" s="104">
        <v>1.840324224102708E-2</v>
      </c>
      <c r="W16" s="104">
        <v>1.8666435609688663E-2</v>
      </c>
      <c r="X16" s="104">
        <v>2.2372745125985735E-2</v>
      </c>
      <c r="Y16" s="104">
        <v>2.0951878053412039E-2</v>
      </c>
      <c r="DA16" s="132" t="s">
        <v>1585</v>
      </c>
    </row>
    <row r="17" spans="1:105" ht="12" customHeight="1" x14ac:dyDescent="0.25">
      <c r="A17" s="108" t="s">
        <v>53</v>
      </c>
      <c r="B17" s="98">
        <v>0</v>
      </c>
      <c r="C17" s="98">
        <v>6.6549389203042722E-5</v>
      </c>
      <c r="D17" s="98">
        <v>6.8115491789861527E-5</v>
      </c>
      <c r="E17" s="98">
        <v>6.643546390734091E-5</v>
      </c>
      <c r="F17" s="98">
        <v>5.4648593216147885E-4</v>
      </c>
      <c r="G17" s="98">
        <v>1.4274774229417315E-3</v>
      </c>
      <c r="H17" s="98">
        <v>2.0404829698455122E-3</v>
      </c>
      <c r="I17" s="98">
        <v>3.7172880409012394E-3</v>
      </c>
      <c r="J17" s="98">
        <v>3.5522248367608469E-3</v>
      </c>
      <c r="K17" s="98">
        <v>5.7150397859759925E-3</v>
      </c>
      <c r="L17" s="98">
        <v>6.0441681858592073E-3</v>
      </c>
      <c r="M17" s="98">
        <v>8.9875367145065589E-3</v>
      </c>
      <c r="N17" s="98">
        <v>8.5032504522998889E-3</v>
      </c>
      <c r="O17" s="98">
        <v>1.6674223821143322E-2</v>
      </c>
      <c r="P17" s="98">
        <v>2.2516245335661208E-2</v>
      </c>
      <c r="Q17" s="98">
        <v>1.013525149444691E-2</v>
      </c>
      <c r="R17" s="98">
        <v>9.0047625969544871E-3</v>
      </c>
      <c r="S17" s="98">
        <v>7.4972204608105544E-3</v>
      </c>
      <c r="T17" s="98">
        <v>7.7196429011807512E-3</v>
      </c>
      <c r="U17" s="98">
        <v>7.3044472398826584E-3</v>
      </c>
      <c r="V17" s="98">
        <v>1.05248038480498E-2</v>
      </c>
      <c r="W17" s="98">
        <v>1.0431412864365563E-2</v>
      </c>
      <c r="X17" s="98">
        <v>1.3423463531411941E-2</v>
      </c>
      <c r="Y17" s="98">
        <v>1.2380442263936999E-2</v>
      </c>
      <c r="DA17" s="63" t="s">
        <v>1586</v>
      </c>
    </row>
    <row r="18" spans="1:105" ht="12" customHeight="1" x14ac:dyDescent="0.25">
      <c r="A18" s="108" t="s">
        <v>52</v>
      </c>
      <c r="B18" s="98">
        <v>0</v>
      </c>
      <c r="C18" s="98">
        <v>4.6648536148032497E-5</v>
      </c>
      <c r="D18" s="98">
        <v>4.7299527777022243E-5</v>
      </c>
      <c r="E18" s="98">
        <v>4.6742842265545077E-5</v>
      </c>
      <c r="F18" s="98">
        <v>3.7427563903234346E-4</v>
      </c>
      <c r="G18" s="98">
        <v>9.8841215494762519E-4</v>
      </c>
      <c r="H18" s="98">
        <v>1.4902701362238301E-3</v>
      </c>
      <c r="I18" s="98">
        <v>2.8029624408796141E-3</v>
      </c>
      <c r="J18" s="98">
        <v>2.8833062690530715E-3</v>
      </c>
      <c r="K18" s="98">
        <v>4.9678296588217671E-3</v>
      </c>
      <c r="L18" s="98">
        <v>5.5130292940272366E-3</v>
      </c>
      <c r="M18" s="98">
        <v>6.8492102206161786E-3</v>
      </c>
      <c r="N18" s="98">
        <v>7.633315525466154E-3</v>
      </c>
      <c r="O18" s="98">
        <v>9.8450456339128408E-3</v>
      </c>
      <c r="P18" s="98">
        <v>1.0607467564505892E-2</v>
      </c>
      <c r="Q18" s="98">
        <v>1.0033507363513291E-2</v>
      </c>
      <c r="R18" s="98">
        <v>9.2082392719106589E-3</v>
      </c>
      <c r="S18" s="98">
        <v>7.6806410487927548E-3</v>
      </c>
      <c r="T18" s="98">
        <v>6.2000923771535228E-3</v>
      </c>
      <c r="U18" s="98">
        <v>4.9658879796414292E-3</v>
      </c>
      <c r="V18" s="98">
        <v>7.878438392977279E-3</v>
      </c>
      <c r="W18" s="98">
        <v>8.2350227453231017E-3</v>
      </c>
      <c r="X18" s="98">
        <v>8.9492815945737964E-3</v>
      </c>
      <c r="Y18" s="98">
        <v>8.5714357894750397E-3</v>
      </c>
      <c r="DA18" s="63" t="s">
        <v>1587</v>
      </c>
    </row>
    <row r="19" spans="1:105" ht="12" customHeight="1" x14ac:dyDescent="0.25">
      <c r="A19" s="121" t="s">
        <v>54</v>
      </c>
      <c r="B19" s="122">
        <v>5.767717371934878E-2</v>
      </c>
      <c r="C19" s="122">
        <v>5.1580309813489635E-2</v>
      </c>
      <c r="D19" s="122">
        <v>3.3746379041444445E-2</v>
      </c>
      <c r="E19" s="122">
        <v>2.2823237413363087E-2</v>
      </c>
      <c r="F19" s="122">
        <v>2.3349634149578843E-2</v>
      </c>
      <c r="G19" s="122">
        <v>2.4672413044209456E-2</v>
      </c>
      <c r="H19" s="122">
        <v>2.2433188867428552E-2</v>
      </c>
      <c r="I19" s="122">
        <v>1.6557778091956209E-2</v>
      </c>
      <c r="J19" s="122">
        <v>1.6890323780745991E-2</v>
      </c>
      <c r="K19" s="122">
        <v>2.1368255832651131E-2</v>
      </c>
      <c r="L19" s="122">
        <v>1.9211452649940328E-2</v>
      </c>
      <c r="M19" s="122">
        <v>2.361980970649356E-2</v>
      </c>
      <c r="N19" s="122">
        <v>2.3810217396734817E-2</v>
      </c>
      <c r="O19" s="122">
        <v>2.7046502362004732E-2</v>
      </c>
      <c r="P19" s="122">
        <v>2.9116156437036494E-2</v>
      </c>
      <c r="Q19" s="122">
        <v>2.0207648617870673E-2</v>
      </c>
      <c r="R19" s="122">
        <v>1.8230183674452744E-2</v>
      </c>
      <c r="S19" s="122">
        <v>1.2596025219915373E-2</v>
      </c>
      <c r="T19" s="122">
        <v>1.1466859918006391E-2</v>
      </c>
      <c r="U19" s="122">
        <v>1.1015015254441244E-2</v>
      </c>
      <c r="V19" s="122">
        <v>8.318984868736572E-3</v>
      </c>
      <c r="W19" s="122">
        <v>8.2422762729953275E-3</v>
      </c>
      <c r="X19" s="122">
        <v>9.7766789747298997E-3</v>
      </c>
      <c r="Y19" s="122">
        <v>9.3494510902938921E-3</v>
      </c>
      <c r="DA19" s="130" t="s">
        <v>1588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1589</v>
      </c>
    </row>
    <row r="21" spans="1:105" ht="12" customHeight="1" x14ac:dyDescent="0.25">
      <c r="A21" s="97" t="s">
        <v>50</v>
      </c>
      <c r="B21" s="98">
        <v>2.476658926155665E-2</v>
      </c>
      <c r="C21" s="98">
        <v>2.6650833418539226E-2</v>
      </c>
      <c r="D21" s="98">
        <v>9.7653480448500387E-3</v>
      </c>
      <c r="E21" s="98">
        <v>4.5476129420598558E-3</v>
      </c>
      <c r="F21" s="98">
        <v>8.1263463785737448E-3</v>
      </c>
      <c r="G21" s="98">
        <v>1.0838544586396527E-2</v>
      </c>
      <c r="H21" s="98">
        <v>8.8616229225868311E-3</v>
      </c>
      <c r="I21" s="98">
        <v>2.6736216395602851E-3</v>
      </c>
      <c r="J21" s="98">
        <v>2.8563973237554492E-3</v>
      </c>
      <c r="K21" s="98">
        <v>7.2013439195642032E-3</v>
      </c>
      <c r="L21" s="98">
        <v>5.2879140185303191E-3</v>
      </c>
      <c r="M21" s="98">
        <v>2.2762156891799473E-3</v>
      </c>
      <c r="N21" s="98">
        <v>1.106046827351993E-3</v>
      </c>
      <c r="O21" s="98">
        <v>1.2289636912908373E-3</v>
      </c>
      <c r="P21" s="98">
        <v>1.5751176208371074E-3</v>
      </c>
      <c r="Q21" s="98">
        <v>1.1404228016160742E-3</v>
      </c>
      <c r="R21" s="98">
        <v>9.8990380744335294E-4</v>
      </c>
      <c r="S21" s="98">
        <v>5.4219921343749288E-4</v>
      </c>
      <c r="T21" s="98">
        <v>4.8055150665526425E-4</v>
      </c>
      <c r="U21" s="98">
        <v>5.1939662697570224E-4</v>
      </c>
      <c r="V21" s="98">
        <v>6.8534429545481909E-4</v>
      </c>
      <c r="W21" s="98">
        <v>2.5932414974907752E-4</v>
      </c>
      <c r="X21" s="98">
        <v>3.6127535207367678E-4</v>
      </c>
      <c r="Y21" s="98">
        <v>2.5753794558113505E-4</v>
      </c>
      <c r="DA21" s="63" t="s">
        <v>1590</v>
      </c>
    </row>
    <row r="22" spans="1:105" ht="12" customHeight="1" x14ac:dyDescent="0.25">
      <c r="A22" s="109" t="s">
        <v>120</v>
      </c>
      <c r="B22" s="33">
        <v>3.291058445779213E-2</v>
      </c>
      <c r="C22" s="33">
        <v>2.4929476394950408E-2</v>
      </c>
      <c r="D22" s="33">
        <v>2.3981030996594405E-2</v>
      </c>
      <c r="E22" s="33">
        <v>1.827562447130323E-2</v>
      </c>
      <c r="F22" s="33">
        <v>1.5223287771005099E-2</v>
      </c>
      <c r="G22" s="33">
        <v>1.3833868457812929E-2</v>
      </c>
      <c r="H22" s="33">
        <v>1.3571565944841719E-2</v>
      </c>
      <c r="I22" s="33">
        <v>1.3884156452395923E-2</v>
      </c>
      <c r="J22" s="33">
        <v>1.4033926456990541E-2</v>
      </c>
      <c r="K22" s="33">
        <v>1.4166911913086928E-2</v>
      </c>
      <c r="L22" s="33">
        <v>1.3923538631410009E-2</v>
      </c>
      <c r="M22" s="33">
        <v>2.1343594017313613E-2</v>
      </c>
      <c r="N22" s="33">
        <v>2.2704170569382825E-2</v>
      </c>
      <c r="O22" s="33">
        <v>2.5817538670713895E-2</v>
      </c>
      <c r="P22" s="33">
        <v>2.7541038816199386E-2</v>
      </c>
      <c r="Q22" s="33">
        <v>1.9067225816254599E-2</v>
      </c>
      <c r="R22" s="33">
        <v>1.7240279867009392E-2</v>
      </c>
      <c r="S22" s="33">
        <v>1.2053826006477879E-2</v>
      </c>
      <c r="T22" s="33">
        <v>1.0986308411351127E-2</v>
      </c>
      <c r="U22" s="33">
        <v>1.0495618627465541E-2</v>
      </c>
      <c r="V22" s="33">
        <v>7.6336405732817525E-3</v>
      </c>
      <c r="W22" s="33">
        <v>7.9829521232462498E-3</v>
      </c>
      <c r="X22" s="33">
        <v>9.4154036226562227E-3</v>
      </c>
      <c r="Y22" s="33">
        <v>9.0919131447127575E-3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2.1678297864971667</v>
      </c>
      <c r="C24" s="117">
        <f t="shared" si="7"/>
        <v>1.8328152374371236</v>
      </c>
      <c r="D24" s="117">
        <f t="shared" si="7"/>
        <v>0.8640145702758536</v>
      </c>
      <c r="E24" s="117">
        <f t="shared" si="7"/>
        <v>0.49264243791255091</v>
      </c>
      <c r="F24" s="117">
        <f t="shared" si="7"/>
        <v>0.9427866092130156</v>
      </c>
      <c r="G24" s="117">
        <f t="shared" si="7"/>
        <v>1.3554706850489691</v>
      </c>
      <c r="H24" s="117">
        <f t="shared" si="7"/>
        <v>1.2713108306375738</v>
      </c>
      <c r="I24" s="117">
        <f t="shared" si="7"/>
        <v>0.43047030965262961</v>
      </c>
      <c r="J24" s="117">
        <f t="shared" si="7"/>
        <v>0.38823652604443837</v>
      </c>
      <c r="K24" s="117">
        <f t="shared" si="7"/>
        <v>0.36275465809700075</v>
      </c>
      <c r="L24" s="117">
        <f t="shared" si="7"/>
        <v>0.7118800020594751</v>
      </c>
      <c r="M24" s="117">
        <f t="shared" si="7"/>
        <v>8.175528666265873E-2</v>
      </c>
      <c r="N24" s="117">
        <f t="shared" si="7"/>
        <v>2.742715954931272E-2</v>
      </c>
      <c r="O24" s="117">
        <f t="shared" si="7"/>
        <v>2.7281583811037312E-2</v>
      </c>
      <c r="P24" s="117">
        <f t="shared" si="7"/>
        <v>4.5178892847415449E-2</v>
      </c>
      <c r="Q24" s="117">
        <f t="shared" si="7"/>
        <v>9.8747120116477335E-2</v>
      </c>
      <c r="R24" s="117">
        <f t="shared" ref="R24:V24" si="8">R25+R28+R30+R39</f>
        <v>8.1428049624495846E-2</v>
      </c>
      <c r="S24" s="117">
        <f t="shared" si="8"/>
        <v>6.5393475232371601E-2</v>
      </c>
      <c r="T24" s="117">
        <f t="shared" si="8"/>
        <v>8.2191833067692302E-2</v>
      </c>
      <c r="U24" s="117">
        <f t="shared" si="8"/>
        <v>0.14709113855121958</v>
      </c>
      <c r="V24" s="117">
        <f t="shared" si="8"/>
        <v>1.5023624556836717E-2</v>
      </c>
      <c r="W24" s="117">
        <f t="shared" ref="W24:Y24" si="9">W25+W28+W30+W39</f>
        <v>3.4507593688310752E-2</v>
      </c>
      <c r="X24" s="117">
        <f t="shared" si="9"/>
        <v>3.635566761508336E-2</v>
      </c>
      <c r="Y24" s="117">
        <f t="shared" si="9"/>
        <v>2.2381492063040742E-2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1.9864034363303347</v>
      </c>
      <c r="C25" s="122">
        <f t="shared" si="10"/>
        <v>1.6925332486862861</v>
      </c>
      <c r="D25" s="122">
        <f t="shared" si="10"/>
        <v>0.76800727582101602</v>
      </c>
      <c r="E25" s="122">
        <f t="shared" si="10"/>
        <v>0.4208771126823167</v>
      </c>
      <c r="F25" s="122">
        <f t="shared" si="10"/>
        <v>0.87147156023709971</v>
      </c>
      <c r="G25" s="122">
        <f t="shared" si="10"/>
        <v>1.2818117256235346</v>
      </c>
      <c r="H25" s="122">
        <f t="shared" si="10"/>
        <v>1.2048134450553722</v>
      </c>
      <c r="I25" s="122">
        <f t="shared" si="10"/>
        <v>0.38671149167541718</v>
      </c>
      <c r="J25" s="122">
        <f t="shared" si="10"/>
        <v>0.35423871959548869</v>
      </c>
      <c r="K25" s="122">
        <f t="shared" si="10"/>
        <v>0.33231678709110551</v>
      </c>
      <c r="L25" s="122">
        <f t="shared" si="10"/>
        <v>0.68704937322303039</v>
      </c>
      <c r="M25" s="122">
        <f t="shared" si="10"/>
        <v>6.2188565838599413E-2</v>
      </c>
      <c r="N25" s="122">
        <f t="shared" si="10"/>
        <v>1.2217127269644155E-2</v>
      </c>
      <c r="O25" s="122">
        <f t="shared" si="10"/>
        <v>1.3355368252494405E-2</v>
      </c>
      <c r="P25" s="122">
        <f t="shared" si="10"/>
        <v>3.1153525677313786E-2</v>
      </c>
      <c r="Q25" s="122">
        <f t="shared" si="10"/>
        <v>9.2332226866065389E-2</v>
      </c>
      <c r="R25" s="122">
        <f t="shared" ref="R25:V25" si="11">SUM(R26:R27)</f>
        <v>7.4512900294355783E-2</v>
      </c>
      <c r="S25" s="122">
        <f t="shared" si="11"/>
        <v>5.7898599103630849E-2</v>
      </c>
      <c r="T25" s="122">
        <f t="shared" si="11"/>
        <v>7.3469118356887214E-2</v>
      </c>
      <c r="U25" s="122">
        <f t="shared" si="11"/>
        <v>0.13696047542938031</v>
      </c>
      <c r="V25" s="122">
        <f t="shared" si="11"/>
        <v>1.0016035103150437E-2</v>
      </c>
      <c r="W25" s="122">
        <f t="shared" ref="W25:Y25" si="12">SUM(W26:W27)</f>
        <v>3.1175215045281347E-2</v>
      </c>
      <c r="X25" s="122">
        <f t="shared" si="12"/>
        <v>3.3369053201409073E-2</v>
      </c>
      <c r="Y25" s="122">
        <f t="shared" si="12"/>
        <v>2.0018066116225693E-2</v>
      </c>
      <c r="DA25" s="130" t="s">
        <v>1593</v>
      </c>
    </row>
    <row r="26" spans="1:105" ht="12" customHeight="1" x14ac:dyDescent="0.25">
      <c r="A26" s="97" t="s">
        <v>74</v>
      </c>
      <c r="B26" s="98">
        <v>1.9626933886909055</v>
      </c>
      <c r="C26" s="98">
        <v>1.6727460086553174</v>
      </c>
      <c r="D26" s="98">
        <v>0.7592044175278847</v>
      </c>
      <c r="E26" s="98">
        <v>0.41626169983955463</v>
      </c>
      <c r="F26" s="98">
        <v>0.86179437194687791</v>
      </c>
      <c r="G26" s="98">
        <v>1.2678664603947629</v>
      </c>
      <c r="H26" s="98">
        <v>1.1921576883929106</v>
      </c>
      <c r="I26" s="98">
        <v>0.38261995267499183</v>
      </c>
      <c r="J26" s="98">
        <v>0.35052803885498207</v>
      </c>
      <c r="K26" s="98">
        <v>0.32890063291633531</v>
      </c>
      <c r="L26" s="98">
        <v>0.68012802140059181</v>
      </c>
      <c r="M26" s="98">
        <v>6.1564918314703232E-2</v>
      </c>
      <c r="N26" s="98">
        <v>1.2085602369351358E-2</v>
      </c>
      <c r="O26" s="98">
        <v>1.3184293493837648E-2</v>
      </c>
      <c r="P26" s="98">
        <v>3.0753797649756335E-2</v>
      </c>
      <c r="Q26" s="98">
        <v>9.117225566064778E-2</v>
      </c>
      <c r="R26" s="98">
        <v>7.3574089997133718E-2</v>
      </c>
      <c r="S26" s="98">
        <v>5.7170153816757392E-2</v>
      </c>
      <c r="T26" s="98">
        <v>7.253272188783795E-2</v>
      </c>
      <c r="U26" s="98">
        <v>0.13517722365529763</v>
      </c>
      <c r="V26" s="98">
        <v>9.888220120378266E-3</v>
      </c>
      <c r="W26" s="98">
        <v>3.0772905321486552E-2</v>
      </c>
      <c r="X26" s="98">
        <v>3.2932072226999121E-2</v>
      </c>
      <c r="Y26" s="98">
        <v>1.9757332569026481E-2</v>
      </c>
      <c r="DA26" s="63" t="s">
        <v>1594</v>
      </c>
    </row>
    <row r="27" spans="1:105" ht="12" customHeight="1" x14ac:dyDescent="0.25">
      <c r="A27" s="97" t="s">
        <v>53</v>
      </c>
      <c r="B27" s="98">
        <v>2.3710047639429119E-2</v>
      </c>
      <c r="C27" s="98">
        <v>1.9787240030968743E-2</v>
      </c>
      <c r="D27" s="98">
        <v>8.8028582931312712E-3</v>
      </c>
      <c r="E27" s="98">
        <v>4.6154128427620521E-3</v>
      </c>
      <c r="F27" s="98">
        <v>9.6771882902218099E-3</v>
      </c>
      <c r="G27" s="98">
        <v>1.3945265228771679E-2</v>
      </c>
      <c r="H27" s="98">
        <v>1.2655756662461737E-2</v>
      </c>
      <c r="I27" s="98">
        <v>4.0915390004253854E-3</v>
      </c>
      <c r="J27" s="98">
        <v>3.7106807405066409E-3</v>
      </c>
      <c r="K27" s="98">
        <v>3.416154174770186E-3</v>
      </c>
      <c r="L27" s="98">
        <v>6.9213518224385357E-3</v>
      </c>
      <c r="M27" s="98">
        <v>6.2364752389618215E-4</v>
      </c>
      <c r="N27" s="98">
        <v>1.3152490029279729E-4</v>
      </c>
      <c r="O27" s="98">
        <v>1.71074758656757E-4</v>
      </c>
      <c r="P27" s="98">
        <v>3.9972802755744988E-4</v>
      </c>
      <c r="Q27" s="98">
        <v>1.1599712054176136E-3</v>
      </c>
      <c r="R27" s="98">
        <v>9.388102972220587E-4</v>
      </c>
      <c r="S27" s="98">
        <v>7.2844528687345542E-4</v>
      </c>
      <c r="T27" s="98">
        <v>9.3639646904925954E-4</v>
      </c>
      <c r="U27" s="98">
        <v>1.7832517740826799E-3</v>
      </c>
      <c r="V27" s="98">
        <v>1.2781498277217131E-4</v>
      </c>
      <c r="W27" s="98">
        <v>4.0230972379479358E-4</v>
      </c>
      <c r="X27" s="98">
        <v>4.3698097440995545E-4</v>
      </c>
      <c r="Y27" s="98">
        <v>2.6073354719921273E-4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2.4416649987657958E-3</v>
      </c>
      <c r="C28" s="122">
        <f t="shared" si="13"/>
        <v>2.442832014996307E-3</v>
      </c>
      <c r="D28" s="122">
        <f t="shared" si="13"/>
        <v>2.5401855090265123E-3</v>
      </c>
      <c r="E28" s="122">
        <f t="shared" si="13"/>
        <v>4.4528918698810045E-3</v>
      </c>
      <c r="F28" s="122">
        <f t="shared" si="13"/>
        <v>1.4496997734330678E-3</v>
      </c>
      <c r="G28" s="122">
        <f t="shared" si="13"/>
        <v>1.3156942277755186E-3</v>
      </c>
      <c r="H28" s="122">
        <f t="shared" si="13"/>
        <v>1.2319668437070169E-3</v>
      </c>
      <c r="I28" s="122">
        <f t="shared" si="13"/>
        <v>3.8825517072151673E-4</v>
      </c>
      <c r="J28" s="122">
        <f t="shared" si="13"/>
        <v>2.9272561512324257E-4</v>
      </c>
      <c r="K28" s="122">
        <f t="shared" si="13"/>
        <v>9.8270846878944731E-5</v>
      </c>
      <c r="L28" s="122">
        <f t="shared" si="13"/>
        <v>3.5557130192868082E-5</v>
      </c>
      <c r="M28" s="122">
        <f t="shared" si="13"/>
        <v>3.4257591521912155E-5</v>
      </c>
      <c r="N28" s="122">
        <f t="shared" si="13"/>
        <v>1.621964771429543E-4</v>
      </c>
      <c r="O28" s="122">
        <f t="shared" si="13"/>
        <v>4.3220392880761782E-4</v>
      </c>
      <c r="P28" s="122">
        <f t="shared" si="13"/>
        <v>5.7933823784101087E-4</v>
      </c>
      <c r="Q28" s="122">
        <f t="shared" si="13"/>
        <v>4.7286102045788212E-4</v>
      </c>
      <c r="R28" s="122">
        <f t="shared" si="13"/>
        <v>4.7325894426947365E-4</v>
      </c>
      <c r="S28" s="122">
        <f t="shared" si="13"/>
        <v>4.4967407476530745E-4</v>
      </c>
      <c r="T28" s="122">
        <f t="shared" si="13"/>
        <v>5.4085523405992197E-4</v>
      </c>
      <c r="U28" s="122">
        <f t="shared" si="13"/>
        <v>5.2216057054622488E-4</v>
      </c>
      <c r="V28" s="122">
        <f t="shared" si="13"/>
        <v>3.8903278641700268E-4</v>
      </c>
      <c r="W28" s="122">
        <f t="shared" si="13"/>
        <v>1.6131325109073003E-4</v>
      </c>
      <c r="X28" s="122">
        <f t="shared" si="13"/>
        <v>1.1888639615507929E-4</v>
      </c>
      <c r="Y28" s="122">
        <f t="shared" si="13"/>
        <v>1.1625323643980836E-4</v>
      </c>
      <c r="DA28" s="130" t="s">
        <v>1596</v>
      </c>
    </row>
    <row r="29" spans="1:105" ht="12" customHeight="1" x14ac:dyDescent="0.25">
      <c r="A29" s="97" t="s">
        <v>53</v>
      </c>
      <c r="B29" s="98">
        <v>2.4416649987657958E-3</v>
      </c>
      <c r="C29" s="98">
        <v>2.442832014996307E-3</v>
      </c>
      <c r="D29" s="98">
        <v>2.5401855090265123E-3</v>
      </c>
      <c r="E29" s="98">
        <v>4.4528918698810045E-3</v>
      </c>
      <c r="F29" s="98">
        <v>1.4496997734330678E-3</v>
      </c>
      <c r="G29" s="98">
        <v>1.3156942277755186E-3</v>
      </c>
      <c r="H29" s="98">
        <v>1.2319668437070169E-3</v>
      </c>
      <c r="I29" s="98">
        <v>3.8825517072151673E-4</v>
      </c>
      <c r="J29" s="98">
        <v>2.9272561512324257E-4</v>
      </c>
      <c r="K29" s="98">
        <v>9.8270846878944731E-5</v>
      </c>
      <c r="L29" s="98">
        <v>3.5557130192868082E-5</v>
      </c>
      <c r="M29" s="98">
        <v>3.4257591521912155E-5</v>
      </c>
      <c r="N29" s="98">
        <v>1.621964771429543E-4</v>
      </c>
      <c r="O29" s="98">
        <v>4.3220392880761782E-4</v>
      </c>
      <c r="P29" s="98">
        <v>5.7933823784101087E-4</v>
      </c>
      <c r="Q29" s="98">
        <v>4.7286102045788212E-4</v>
      </c>
      <c r="R29" s="98">
        <v>4.7325894426947365E-4</v>
      </c>
      <c r="S29" s="98">
        <v>4.4967407476530745E-4</v>
      </c>
      <c r="T29" s="98">
        <v>5.4085523405992197E-4</v>
      </c>
      <c r="U29" s="98">
        <v>5.2216057054622488E-4</v>
      </c>
      <c r="V29" s="98">
        <v>3.8903278641700268E-4</v>
      </c>
      <c r="W29" s="98">
        <v>1.6131325109073003E-4</v>
      </c>
      <c r="X29" s="98">
        <v>1.1888639615507929E-4</v>
      </c>
      <c r="Y29" s="98">
        <v>1.1625323643980836E-4</v>
      </c>
      <c r="DA29" s="63" t="s">
        <v>1597</v>
      </c>
    </row>
    <row r="30" spans="1:105" ht="12" customHeight="1" x14ac:dyDescent="0.25">
      <c r="A30" s="121" t="s">
        <v>55</v>
      </c>
      <c r="B30" s="122">
        <v>0.12049104493138837</v>
      </c>
      <c r="C30" s="122">
        <v>8.885086868017221E-2</v>
      </c>
      <c r="D30" s="122">
        <v>6.406052231967943E-2</v>
      </c>
      <c r="E30" s="122">
        <v>4.7708813202650607E-2</v>
      </c>
      <c r="F30" s="122">
        <v>4.7544362406758064E-2</v>
      </c>
      <c r="G30" s="122">
        <v>4.6925186468147632E-2</v>
      </c>
      <c r="H30" s="122">
        <v>4.1772127304876963E-2</v>
      </c>
      <c r="I30" s="122">
        <v>2.929136535217404E-2</v>
      </c>
      <c r="J30" s="122">
        <v>2.2277987262196229E-2</v>
      </c>
      <c r="K30" s="122">
        <v>1.8224819000177504E-2</v>
      </c>
      <c r="L30" s="122">
        <v>1.5554823371062749E-2</v>
      </c>
      <c r="M30" s="122">
        <v>1.2448416076975083E-2</v>
      </c>
      <c r="N30" s="122">
        <v>8.988887500785029E-3</v>
      </c>
      <c r="O30" s="122">
        <v>8.7718424741327836E-3</v>
      </c>
      <c r="P30" s="122">
        <v>9.2501917212991572E-3</v>
      </c>
      <c r="Q30" s="122">
        <v>3.8697591549052687E-3</v>
      </c>
      <c r="R30" s="122">
        <v>4.1834223906303397E-3</v>
      </c>
      <c r="S30" s="122">
        <v>4.825986964014907E-3</v>
      </c>
      <c r="T30" s="122">
        <v>5.4408588405398528E-3</v>
      </c>
      <c r="U30" s="122">
        <v>6.3395620642873723E-3</v>
      </c>
      <c r="V30" s="122">
        <v>3.4911678685557238E-3</v>
      </c>
      <c r="W30" s="122">
        <v>2.4755475187384483E-3</v>
      </c>
      <c r="X30" s="122">
        <v>2.217123548631272E-3</v>
      </c>
      <c r="Y30" s="122">
        <v>1.7238496605783205E-3</v>
      </c>
      <c r="DA30" s="130" t="s">
        <v>1598</v>
      </c>
    </row>
    <row r="31" spans="1:105" ht="12" customHeight="1" x14ac:dyDescent="0.25">
      <c r="A31" s="97" t="s">
        <v>141</v>
      </c>
      <c r="B31" s="98">
        <v>1.5807553214464757E-2</v>
      </c>
      <c r="C31" s="98">
        <v>1.1355393813069509E-2</v>
      </c>
      <c r="D31" s="98">
        <v>4.5863836601506558E-3</v>
      </c>
      <c r="E31" s="98">
        <v>2.103571515312016E-3</v>
      </c>
      <c r="F31" s="98">
        <v>4.5924556919899953E-3</v>
      </c>
      <c r="G31" s="98">
        <v>6.7220149094483267E-3</v>
      </c>
      <c r="H31" s="98">
        <v>6.6220111373677028E-3</v>
      </c>
      <c r="I31" s="98">
        <v>1.8934776278523632E-3</v>
      </c>
      <c r="J31" s="98">
        <v>1.3731673839925942E-3</v>
      </c>
      <c r="K31" s="98">
        <v>2.7425482889312305E-3</v>
      </c>
      <c r="L31" s="98">
        <v>2.6147097983262382E-3</v>
      </c>
      <c r="M31" s="98">
        <v>5.0209327125391799E-4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1599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1600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1601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1602</v>
      </c>
    </row>
    <row r="35" spans="1:105" ht="12" customHeight="1" x14ac:dyDescent="0.25">
      <c r="A35" s="106" t="s">
        <v>122</v>
      </c>
      <c r="B35" s="101">
        <v>0.10468349171692362</v>
      </c>
      <c r="C35" s="101">
        <v>7.7495474867102704E-2</v>
      </c>
      <c r="D35" s="101">
        <v>5.9474138659528775E-2</v>
      </c>
      <c r="E35" s="101">
        <v>4.5605241687338594E-2</v>
      </c>
      <c r="F35" s="101">
        <v>4.2261579286504994E-2</v>
      </c>
      <c r="G35" s="101">
        <v>3.767806314743339E-2</v>
      </c>
      <c r="H35" s="101">
        <v>3.1516009576919995E-2</v>
      </c>
      <c r="I35" s="101">
        <v>2.3979500393815946E-2</v>
      </c>
      <c r="J35" s="101">
        <v>1.8348618348404046E-2</v>
      </c>
      <c r="K35" s="101">
        <v>1.3532035206051545E-2</v>
      </c>
      <c r="L35" s="101">
        <v>1.1271430808298699E-2</v>
      </c>
      <c r="M35" s="101">
        <v>1.0360925784915959E-2</v>
      </c>
      <c r="N35" s="101">
        <v>6.2697275978879459E-3</v>
      </c>
      <c r="O35" s="101">
        <v>4.2135609401241798E-3</v>
      </c>
      <c r="P35" s="101">
        <v>4.5608631082938679E-3</v>
      </c>
      <c r="Q35" s="101">
        <v>1.9513370080483201E-3</v>
      </c>
      <c r="R35" s="101">
        <v>1.9743044996500298E-3</v>
      </c>
      <c r="S35" s="101">
        <v>2.0197770056686118E-3</v>
      </c>
      <c r="T35" s="101">
        <v>2.1315327220537261E-3</v>
      </c>
      <c r="U35" s="101">
        <v>2.9808507053115008E-3</v>
      </c>
      <c r="V35" s="101">
        <v>1.5011834954499921E-3</v>
      </c>
      <c r="W35" s="101">
        <v>1.0705505916295318E-3</v>
      </c>
      <c r="X35" s="101">
        <v>7.5046658934515111E-4</v>
      </c>
      <c r="Y35" s="101">
        <v>5.1133451814886193E-4</v>
      </c>
      <c r="DA35" s="131" t="s">
        <v>1603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6.9032742826307249E-4</v>
      </c>
      <c r="G36" s="104">
        <v>2.5251084112659136E-3</v>
      </c>
      <c r="H36" s="104">
        <v>3.6341065905892635E-3</v>
      </c>
      <c r="I36" s="104">
        <v>3.4183873305057284E-3</v>
      </c>
      <c r="J36" s="104">
        <v>2.556201529799591E-3</v>
      </c>
      <c r="K36" s="104">
        <v>1.9502355051947281E-3</v>
      </c>
      <c r="L36" s="104">
        <v>1.6686827644378116E-3</v>
      </c>
      <c r="M36" s="104">
        <v>1.5853970208052073E-3</v>
      </c>
      <c r="N36" s="104">
        <v>2.7191599028970831E-3</v>
      </c>
      <c r="O36" s="104">
        <v>4.5582815340086038E-3</v>
      </c>
      <c r="P36" s="104">
        <v>4.6893286130052902E-3</v>
      </c>
      <c r="Q36" s="104">
        <v>1.9184221468569488E-3</v>
      </c>
      <c r="R36" s="104">
        <v>2.2091178909803104E-3</v>
      </c>
      <c r="S36" s="104">
        <v>2.8062099583462956E-3</v>
      </c>
      <c r="T36" s="104">
        <v>3.3093261184861272E-3</v>
      </c>
      <c r="U36" s="104">
        <v>3.3587113589758711E-3</v>
      </c>
      <c r="V36" s="104">
        <v>1.9899843731057314E-3</v>
      </c>
      <c r="W36" s="104">
        <v>1.4049969271089165E-3</v>
      </c>
      <c r="X36" s="104">
        <v>1.466656959286121E-3</v>
      </c>
      <c r="Y36" s="104">
        <v>1.2125151424294586E-3</v>
      </c>
      <c r="DA36" s="132" t="s">
        <v>1604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4.0962069898881493E-4</v>
      </c>
      <c r="G37" s="98">
        <v>1.4917684310933965E-3</v>
      </c>
      <c r="H37" s="98">
        <v>2.1000049797706153E-3</v>
      </c>
      <c r="I37" s="98">
        <v>1.9501689090925972E-3</v>
      </c>
      <c r="J37" s="98">
        <v>1.4120323754134518E-3</v>
      </c>
      <c r="K37" s="98">
        <v>1.0458247681367401E-3</v>
      </c>
      <c r="L37" s="98">
        <v>8.7554615314221998E-4</v>
      </c>
      <c r="M37" s="98">
        <v>9.0335378529617159E-4</v>
      </c>
      <c r="N37" s="98">
        <v>1.4292788316893042E-3</v>
      </c>
      <c r="O37" s="98">
        <v>2.8552475182309247E-3</v>
      </c>
      <c r="P37" s="98">
        <v>3.1796536536696333E-3</v>
      </c>
      <c r="Q37" s="98">
        <v>9.6378536122771494E-4</v>
      </c>
      <c r="R37" s="98">
        <v>1.091292531040255E-3</v>
      </c>
      <c r="S37" s="98">
        <v>1.3848891802901444E-3</v>
      </c>
      <c r="T37" s="98">
        <v>1.8385408503681353E-3</v>
      </c>
      <c r="U37" s="98">
        <v>2.0015685860229489E-3</v>
      </c>
      <c r="V37" s="98">
        <v>1.1447324848408605E-3</v>
      </c>
      <c r="W37" s="98">
        <v>7.8773057435700905E-4</v>
      </c>
      <c r="X37" s="98">
        <v>8.8508179068727652E-4</v>
      </c>
      <c r="Y37" s="98">
        <v>7.216974487408369E-4</v>
      </c>
      <c r="DA37" s="63" t="s">
        <v>1605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2.8070672927425761E-4</v>
      </c>
      <c r="G38" s="98">
        <v>1.0333399801725172E-3</v>
      </c>
      <c r="H38" s="98">
        <v>1.5341016108186482E-3</v>
      </c>
      <c r="I38" s="98">
        <v>1.4682184214131313E-3</v>
      </c>
      <c r="J38" s="98">
        <v>1.1441691543861393E-3</v>
      </c>
      <c r="K38" s="98">
        <v>9.0441073705798802E-4</v>
      </c>
      <c r="L38" s="98">
        <v>7.9313661129559168E-4</v>
      </c>
      <c r="M38" s="98">
        <v>6.8204323550903568E-4</v>
      </c>
      <c r="N38" s="98">
        <v>1.2898810712077791E-3</v>
      </c>
      <c r="O38" s="98">
        <v>1.7030340157776793E-3</v>
      </c>
      <c r="P38" s="98">
        <v>1.5096749593356566E-3</v>
      </c>
      <c r="Q38" s="98">
        <v>9.54636785629234E-4</v>
      </c>
      <c r="R38" s="98">
        <v>1.1178253599400557E-3</v>
      </c>
      <c r="S38" s="98">
        <v>1.4213207780561512E-3</v>
      </c>
      <c r="T38" s="98">
        <v>1.4707852681179918E-3</v>
      </c>
      <c r="U38" s="98">
        <v>1.3571427729529221E-3</v>
      </c>
      <c r="V38" s="98">
        <v>8.4525188826487115E-4</v>
      </c>
      <c r="W38" s="98">
        <v>6.1726635275190743E-4</v>
      </c>
      <c r="X38" s="98">
        <v>5.8157516859884449E-4</v>
      </c>
      <c r="Y38" s="98">
        <v>4.9081769368862168E-4</v>
      </c>
      <c r="DA38" s="63" t="s">
        <v>1606</v>
      </c>
    </row>
    <row r="39" spans="1:105" ht="12" customHeight="1" x14ac:dyDescent="0.25">
      <c r="A39" s="121" t="s">
        <v>54</v>
      </c>
      <c r="B39" s="122">
        <v>5.8493640236677649E-2</v>
      </c>
      <c r="C39" s="122">
        <v>4.8988288055669023E-2</v>
      </c>
      <c r="D39" s="122">
        <v>2.9406586626131714E-2</v>
      </c>
      <c r="E39" s="122">
        <v>1.9603620157702544E-2</v>
      </c>
      <c r="F39" s="122">
        <v>2.2320986795724734E-2</v>
      </c>
      <c r="G39" s="122">
        <v>2.5418078729511222E-2</v>
      </c>
      <c r="H39" s="122">
        <v>2.3493291433617378E-2</v>
      </c>
      <c r="I39" s="122">
        <v>1.4079197454316884E-2</v>
      </c>
      <c r="J39" s="122">
        <v>1.1427093571630244E-2</v>
      </c>
      <c r="K39" s="122">
        <v>1.2114781158838749E-2</v>
      </c>
      <c r="L39" s="122">
        <v>9.2402483351890705E-3</v>
      </c>
      <c r="M39" s="122">
        <v>7.0840471555623291E-3</v>
      </c>
      <c r="N39" s="122">
        <v>6.0589483017405802E-3</v>
      </c>
      <c r="O39" s="122">
        <v>4.7221691556025031E-3</v>
      </c>
      <c r="P39" s="122">
        <v>4.1958372109614939E-3</v>
      </c>
      <c r="Q39" s="122">
        <v>2.0722730750488065E-3</v>
      </c>
      <c r="R39" s="122">
        <v>2.2584679952402553E-3</v>
      </c>
      <c r="S39" s="122">
        <v>2.2192150899605417E-3</v>
      </c>
      <c r="T39" s="122">
        <v>2.741000636205321E-3</v>
      </c>
      <c r="U39" s="122">
        <v>3.268940487005672E-3</v>
      </c>
      <c r="V39" s="122">
        <v>1.1273887987135543E-3</v>
      </c>
      <c r="W39" s="122">
        <v>6.9551787320022576E-4</v>
      </c>
      <c r="X39" s="122">
        <v>6.5060446888793189E-4</v>
      </c>
      <c r="Y39" s="122">
        <v>5.2332304979691943E-4</v>
      </c>
      <c r="DA39" s="130" t="s">
        <v>1607</v>
      </c>
    </row>
    <row r="40" spans="1:105" ht="12" customHeight="1" x14ac:dyDescent="0.25">
      <c r="A40" s="97" t="s">
        <v>50</v>
      </c>
      <c r="B40" s="98">
        <v>2.5167343133102874E-2</v>
      </c>
      <c r="C40" s="98">
        <v>2.55276182169916E-2</v>
      </c>
      <c r="D40" s="98">
        <v>9.2947288619657006E-3</v>
      </c>
      <c r="E40" s="98">
        <v>4.230337620520796E-3</v>
      </c>
      <c r="F40" s="98">
        <v>8.5266026692757384E-3</v>
      </c>
      <c r="G40" s="98">
        <v>1.2123536631056444E-2</v>
      </c>
      <c r="H40" s="98">
        <v>1.0336165091107697E-2</v>
      </c>
      <c r="I40" s="98">
        <v>2.8762406908140353E-3</v>
      </c>
      <c r="J40" s="98">
        <v>2.4547866373219006E-3</v>
      </c>
      <c r="K40" s="98">
        <v>5.2272616890168284E-3</v>
      </c>
      <c r="L40" s="98">
        <v>3.9665750607720133E-3</v>
      </c>
      <c r="M40" s="98">
        <v>1.707612902633099E-3</v>
      </c>
      <c r="N40" s="98">
        <v>6.5377456611148818E-4</v>
      </c>
      <c r="O40" s="98">
        <v>2.8911766613631378E-4</v>
      </c>
      <c r="P40" s="98">
        <v>3.4997163555316253E-4</v>
      </c>
      <c r="Q40" s="98">
        <v>2.8507077045330945E-4</v>
      </c>
      <c r="R40" s="98">
        <v>2.8280339562472329E-4</v>
      </c>
      <c r="S40" s="98">
        <v>2.1687444567989309E-4</v>
      </c>
      <c r="T40" s="98">
        <v>2.4046508928109842E-4</v>
      </c>
      <c r="U40" s="98">
        <v>1.4887119582993483E-4</v>
      </c>
      <c r="V40" s="98">
        <v>0</v>
      </c>
      <c r="W40" s="98">
        <v>0</v>
      </c>
      <c r="X40" s="98">
        <v>0</v>
      </c>
      <c r="Y40" s="98">
        <v>0</v>
      </c>
      <c r="DA40" s="63" t="s">
        <v>1608</v>
      </c>
    </row>
    <row r="41" spans="1:105" ht="12" customHeight="1" x14ac:dyDescent="0.25">
      <c r="A41" s="109" t="s">
        <v>120</v>
      </c>
      <c r="B41" s="33">
        <v>3.3326297103574772E-2</v>
      </c>
      <c r="C41" s="33">
        <v>2.3460669838677423E-2</v>
      </c>
      <c r="D41" s="33">
        <v>2.0111857764166016E-2</v>
      </c>
      <c r="E41" s="33">
        <v>1.5373282537181747E-2</v>
      </c>
      <c r="F41" s="33">
        <v>1.3794384126448995E-2</v>
      </c>
      <c r="G41" s="33">
        <v>1.3294542098454779E-2</v>
      </c>
      <c r="H41" s="33">
        <v>1.3157126342509678E-2</v>
      </c>
      <c r="I41" s="33">
        <v>1.120295676350285E-2</v>
      </c>
      <c r="J41" s="33">
        <v>8.9723069343083436E-3</v>
      </c>
      <c r="K41" s="33">
        <v>6.88751946982192E-3</v>
      </c>
      <c r="L41" s="33">
        <v>5.2736732744170581E-3</v>
      </c>
      <c r="M41" s="33">
        <v>5.3764342529292299E-3</v>
      </c>
      <c r="N41" s="33">
        <v>5.4051737356290916E-3</v>
      </c>
      <c r="O41" s="33">
        <v>4.4330514894661893E-3</v>
      </c>
      <c r="P41" s="33">
        <v>3.8458655754083316E-3</v>
      </c>
      <c r="Q41" s="33">
        <v>1.7872023045954969E-3</v>
      </c>
      <c r="R41" s="33">
        <v>1.9756645996155319E-3</v>
      </c>
      <c r="S41" s="33">
        <v>2.0023406442806488E-3</v>
      </c>
      <c r="T41" s="33">
        <v>2.5005355469242224E-3</v>
      </c>
      <c r="U41" s="33">
        <v>3.1200692911757372E-3</v>
      </c>
      <c r="V41" s="33">
        <v>1.1273887987135543E-3</v>
      </c>
      <c r="W41" s="33">
        <v>6.9551787320022576E-4</v>
      </c>
      <c r="X41" s="33">
        <v>6.5060446888793189E-4</v>
      </c>
      <c r="Y41" s="33">
        <v>5.2332304979691943E-4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234.79544315892798</v>
      </c>
      <c r="C43" s="117">
        <f t="shared" si="14"/>
        <v>252.44711056955799</v>
      </c>
      <c r="D43" s="117">
        <f t="shared" si="14"/>
        <v>232.68158398305516</v>
      </c>
      <c r="E43" s="117">
        <f t="shared" si="14"/>
        <v>236.80450503700888</v>
      </c>
      <c r="F43" s="117">
        <f t="shared" si="14"/>
        <v>249.83673428423643</v>
      </c>
      <c r="G43" s="117">
        <f t="shared" si="14"/>
        <v>240.30055669932094</v>
      </c>
      <c r="H43" s="117">
        <f t="shared" si="14"/>
        <v>248.12808398523748</v>
      </c>
      <c r="I43" s="117">
        <f t="shared" si="14"/>
        <v>236.18306312260651</v>
      </c>
      <c r="J43" s="117">
        <f t="shared" si="14"/>
        <v>237.0934144616416</v>
      </c>
      <c r="K43" s="117">
        <f t="shared" si="14"/>
        <v>233.37022535990459</v>
      </c>
      <c r="L43" s="117">
        <f t="shared" si="14"/>
        <v>199.95637069342771</v>
      </c>
      <c r="M43" s="117">
        <f t="shared" si="14"/>
        <v>181.59164983572063</v>
      </c>
      <c r="N43" s="117">
        <f t="shared" si="14"/>
        <v>201.63644206397467</v>
      </c>
      <c r="O43" s="117">
        <f t="shared" si="14"/>
        <v>191.41899880562448</v>
      </c>
      <c r="P43" s="117">
        <f t="shared" si="14"/>
        <v>165.39157852450873</v>
      </c>
      <c r="Q43" s="117">
        <f t="shared" si="14"/>
        <v>184.47785005026751</v>
      </c>
      <c r="R43" s="117">
        <f t="shared" ref="R43:V43" si="15">R44+R47+R49+R58</f>
        <v>184.14327584430259</v>
      </c>
      <c r="S43" s="117">
        <f t="shared" si="15"/>
        <v>164.04544100468445</v>
      </c>
      <c r="T43" s="117">
        <f t="shared" si="15"/>
        <v>154.08787301404428</v>
      </c>
      <c r="U43" s="117">
        <f t="shared" si="15"/>
        <v>124.07523291962185</v>
      </c>
      <c r="V43" s="117">
        <f t="shared" si="15"/>
        <v>141.54846338932552</v>
      </c>
      <c r="W43" s="117">
        <f t="shared" ref="W43:Y43" si="16">W44+W47+W49+W58</f>
        <v>139.76026292639185</v>
      </c>
      <c r="X43" s="117">
        <f t="shared" si="16"/>
        <v>135.52190240419233</v>
      </c>
      <c r="Y43" s="117">
        <f t="shared" si="16"/>
        <v>141.12765103462158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213.29854019256408</v>
      </c>
      <c r="C44" s="122">
        <f t="shared" si="17"/>
        <v>231.15237380246941</v>
      </c>
      <c r="D44" s="122">
        <f t="shared" si="17"/>
        <v>212.4596813710541</v>
      </c>
      <c r="E44" s="122">
        <f t="shared" si="17"/>
        <v>217.09652861927896</v>
      </c>
      <c r="F44" s="122">
        <f t="shared" si="17"/>
        <v>230.19200796702984</v>
      </c>
      <c r="G44" s="122">
        <f t="shared" si="17"/>
        <v>220.90311758734231</v>
      </c>
      <c r="H44" s="122">
        <f t="shared" si="17"/>
        <v>227.24952900056147</v>
      </c>
      <c r="I44" s="122">
        <f t="shared" si="17"/>
        <v>216.62488438954057</v>
      </c>
      <c r="J44" s="122">
        <f t="shared" si="17"/>
        <v>217.38446787262072</v>
      </c>
      <c r="K44" s="122">
        <f t="shared" si="17"/>
        <v>214.09894988830067</v>
      </c>
      <c r="L44" s="122">
        <f t="shared" si="17"/>
        <v>182.48070468161481</v>
      </c>
      <c r="M44" s="122">
        <f t="shared" si="17"/>
        <v>162.5855899563584</v>
      </c>
      <c r="N44" s="122">
        <f t="shared" si="17"/>
        <v>182.16624683835224</v>
      </c>
      <c r="O44" s="122">
        <f t="shared" si="17"/>
        <v>171.1325369471752</v>
      </c>
      <c r="P44" s="122">
        <f t="shared" si="17"/>
        <v>144.3845128631755</v>
      </c>
      <c r="Q44" s="122">
        <f t="shared" si="17"/>
        <v>166.99067831210456</v>
      </c>
      <c r="R44" s="122">
        <f t="shared" ref="R44:V44" si="18">SUM(R45:R46)</f>
        <v>166.95745201932408</v>
      </c>
      <c r="S44" s="122">
        <f t="shared" si="18"/>
        <v>150.67399630377574</v>
      </c>
      <c r="T44" s="122">
        <f t="shared" si="18"/>
        <v>138.66118884086484</v>
      </c>
      <c r="U44" s="122">
        <f t="shared" si="18"/>
        <v>107.95431938775741</v>
      </c>
      <c r="V44" s="122">
        <f t="shared" si="18"/>
        <v>129.29974606720509</v>
      </c>
      <c r="W44" s="122">
        <f t="shared" ref="W44:Y44" si="19">SUM(W45:W46)</f>
        <v>126.73435174154355</v>
      </c>
      <c r="X44" s="122">
        <f t="shared" si="19"/>
        <v>121.88731413310278</v>
      </c>
      <c r="Y44" s="122">
        <f t="shared" si="19"/>
        <v>128.60565103491757</v>
      </c>
      <c r="DA44" s="130" t="s">
        <v>1611</v>
      </c>
    </row>
    <row r="45" spans="1:105" ht="12" customHeight="1" x14ac:dyDescent="0.25">
      <c r="A45" s="97" t="s">
        <v>211</v>
      </c>
      <c r="B45" s="98">
        <v>210.8343275064023</v>
      </c>
      <c r="C45" s="98">
        <v>228.5138955089825</v>
      </c>
      <c r="D45" s="98">
        <v>210.06411640134613</v>
      </c>
      <c r="E45" s="98">
        <v>214.73484487288621</v>
      </c>
      <c r="F45" s="98">
        <v>227.630533611684</v>
      </c>
      <c r="G45" s="98">
        <v>218.46649414748975</v>
      </c>
      <c r="H45" s="98">
        <v>224.7883819692035</v>
      </c>
      <c r="I45" s="98">
        <v>214.23228457824882</v>
      </c>
      <c r="J45" s="98">
        <v>214.97674780168126</v>
      </c>
      <c r="K45" s="98">
        <v>211.74428972500095</v>
      </c>
      <c r="L45" s="98">
        <v>180.48804337441473</v>
      </c>
      <c r="M45" s="98">
        <v>160.78310045858416</v>
      </c>
      <c r="N45" s="98">
        <v>180.14947453902752</v>
      </c>
      <c r="O45" s="98">
        <v>169.19025031049978</v>
      </c>
      <c r="P45" s="98">
        <v>142.72858507690836</v>
      </c>
      <c r="Q45" s="98">
        <v>165.0949555746632</v>
      </c>
      <c r="R45" s="98">
        <v>165.04596828126498</v>
      </c>
      <c r="S45" s="98">
        <v>148.9505971147417</v>
      </c>
      <c r="T45" s="98">
        <v>137.03492882392302</v>
      </c>
      <c r="U45" s="98">
        <v>106.64988057705175</v>
      </c>
      <c r="V45" s="98">
        <v>127.72569504155928</v>
      </c>
      <c r="W45" s="98">
        <v>125.15541224801777</v>
      </c>
      <c r="X45" s="98">
        <v>120.32457724276296</v>
      </c>
      <c r="Y45" s="98">
        <v>126.96275437087989</v>
      </c>
      <c r="DA45" s="63" t="s">
        <v>1612</v>
      </c>
    </row>
    <row r="46" spans="1:105" ht="12" customHeight="1" x14ac:dyDescent="0.25">
      <c r="A46" s="97" t="s">
        <v>53</v>
      </c>
      <c r="B46" s="98">
        <v>2.4642126861617619</v>
      </c>
      <c r="C46" s="98">
        <v>2.6384782934869015</v>
      </c>
      <c r="D46" s="98">
        <v>2.3955649697079866</v>
      </c>
      <c r="E46" s="98">
        <v>2.3616837463927349</v>
      </c>
      <c r="F46" s="98">
        <v>2.5614743553458506</v>
      </c>
      <c r="G46" s="98">
        <v>2.4366234398525499</v>
      </c>
      <c r="H46" s="98">
        <v>2.4611470313579584</v>
      </c>
      <c r="I46" s="98">
        <v>2.3925998112917517</v>
      </c>
      <c r="J46" s="98">
        <v>2.4077200709394728</v>
      </c>
      <c r="K46" s="98">
        <v>2.3546601632997164</v>
      </c>
      <c r="L46" s="98">
        <v>1.9926613072000858</v>
      </c>
      <c r="M46" s="98">
        <v>1.8024894977742505</v>
      </c>
      <c r="N46" s="98">
        <v>2.0167722993247215</v>
      </c>
      <c r="O46" s="98">
        <v>1.9422866366754286</v>
      </c>
      <c r="P46" s="98">
        <v>1.6559277862671529</v>
      </c>
      <c r="Q46" s="98">
        <v>1.8957227374413654</v>
      </c>
      <c r="R46" s="98">
        <v>1.9114837380591081</v>
      </c>
      <c r="S46" s="98">
        <v>1.7233991890340545</v>
      </c>
      <c r="T46" s="98">
        <v>1.6262600169418266</v>
      </c>
      <c r="U46" s="98">
        <v>1.304438810705669</v>
      </c>
      <c r="V46" s="98">
        <v>1.5740510256458118</v>
      </c>
      <c r="W46" s="98">
        <v>1.5789394935257874</v>
      </c>
      <c r="X46" s="98">
        <v>1.562736890339816</v>
      </c>
      <c r="Y46" s="98">
        <v>1.6428966640376865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0.27140533408359024</v>
      </c>
      <c r="C47" s="122">
        <f t="shared" si="20"/>
        <v>0.28369774200739989</v>
      </c>
      <c r="D47" s="122">
        <f t="shared" si="20"/>
        <v>0.31389135371960125</v>
      </c>
      <c r="E47" s="122">
        <f t="shared" si="20"/>
        <v>0.67521044576030098</v>
      </c>
      <c r="F47" s="122">
        <f t="shared" si="20"/>
        <v>0.26446371273014585</v>
      </c>
      <c r="G47" s="122">
        <f t="shared" si="20"/>
        <v>0.31336590392775859</v>
      </c>
      <c r="H47" s="122">
        <f t="shared" si="20"/>
        <v>0.57700114972335681</v>
      </c>
      <c r="I47" s="122">
        <f t="shared" si="20"/>
        <v>0.33892752654461888</v>
      </c>
      <c r="J47" s="122">
        <f t="shared" si="20"/>
        <v>0.34946081989822947</v>
      </c>
      <c r="K47" s="122">
        <f t="shared" si="20"/>
        <v>0.36398105271250725</v>
      </c>
      <c r="L47" s="122">
        <f t="shared" si="20"/>
        <v>0.44060543430772597</v>
      </c>
      <c r="M47" s="122">
        <f t="shared" si="20"/>
        <v>0.4429866509648655</v>
      </c>
      <c r="N47" s="122">
        <f t="shared" si="20"/>
        <v>0.4980985557058219</v>
      </c>
      <c r="O47" s="122">
        <f t="shared" si="20"/>
        <v>0.53873522101074345</v>
      </c>
      <c r="P47" s="122">
        <f t="shared" si="20"/>
        <v>0.5499301875219792</v>
      </c>
      <c r="Q47" s="122">
        <f t="shared" si="20"/>
        <v>0.56727002820227312</v>
      </c>
      <c r="R47" s="122">
        <f t="shared" si="20"/>
        <v>0.54548004867489763</v>
      </c>
      <c r="S47" s="122">
        <f t="shared" si="20"/>
        <v>0.46092502195501783</v>
      </c>
      <c r="T47" s="122">
        <f t="shared" si="20"/>
        <v>0.49704356719630854</v>
      </c>
      <c r="U47" s="122">
        <f t="shared" si="20"/>
        <v>0.49853950240512168</v>
      </c>
      <c r="V47" s="122">
        <f t="shared" si="20"/>
        <v>0.52540269977332743</v>
      </c>
      <c r="W47" s="122">
        <f t="shared" si="20"/>
        <v>0.57247636644770672</v>
      </c>
      <c r="X47" s="122">
        <f t="shared" si="20"/>
        <v>0.60530996413318505</v>
      </c>
      <c r="Y47" s="122">
        <f t="shared" si="20"/>
        <v>0.69718759102735417</v>
      </c>
      <c r="DA47" s="130" t="s">
        <v>1614</v>
      </c>
    </row>
    <row r="48" spans="1:105" ht="12" customHeight="1" x14ac:dyDescent="0.25">
      <c r="A48" s="97" t="s">
        <v>53</v>
      </c>
      <c r="B48" s="98">
        <v>0.27140533408359024</v>
      </c>
      <c r="C48" s="98">
        <v>0.28369774200739989</v>
      </c>
      <c r="D48" s="98">
        <v>0.31389135371960125</v>
      </c>
      <c r="E48" s="98">
        <v>0.67521044576030098</v>
      </c>
      <c r="F48" s="98">
        <v>0.26446371273014585</v>
      </c>
      <c r="G48" s="98">
        <v>0.31336590392775859</v>
      </c>
      <c r="H48" s="98">
        <v>0.57700114972335681</v>
      </c>
      <c r="I48" s="98">
        <v>0.33892752654461888</v>
      </c>
      <c r="J48" s="98">
        <v>0.34946081989822947</v>
      </c>
      <c r="K48" s="98">
        <v>0.36398105271250725</v>
      </c>
      <c r="L48" s="98">
        <v>0.44060543430772597</v>
      </c>
      <c r="M48" s="98">
        <v>0.4429866509648655</v>
      </c>
      <c r="N48" s="98">
        <v>0.4980985557058219</v>
      </c>
      <c r="O48" s="98">
        <v>0.53873522101074345</v>
      </c>
      <c r="P48" s="98">
        <v>0.5499301875219792</v>
      </c>
      <c r="Q48" s="98">
        <v>0.56727002820227312</v>
      </c>
      <c r="R48" s="98">
        <v>0.54548004867489763</v>
      </c>
      <c r="S48" s="98">
        <v>0.46092502195501783</v>
      </c>
      <c r="T48" s="98">
        <v>0.49704356719630854</v>
      </c>
      <c r="U48" s="98">
        <v>0.49853950240512168</v>
      </c>
      <c r="V48" s="98">
        <v>0.52540269977332743</v>
      </c>
      <c r="W48" s="98">
        <v>0.57247636644770672</v>
      </c>
      <c r="X48" s="98">
        <v>0.60530996413318505</v>
      </c>
      <c r="Y48" s="98">
        <v>0.69718759102735417</v>
      </c>
      <c r="DA48" s="63" t="s">
        <v>1615</v>
      </c>
    </row>
    <row r="49" spans="1:105" ht="12" customHeight="1" x14ac:dyDescent="0.25">
      <c r="A49" s="121" t="s">
        <v>55</v>
      </c>
      <c r="B49" s="122">
        <v>14.731726646416062</v>
      </c>
      <c r="C49" s="122">
        <v>14.318452487175842</v>
      </c>
      <c r="D49" s="122">
        <v>14.305343925839011</v>
      </c>
      <c r="E49" s="122">
        <v>14.011626573627034</v>
      </c>
      <c r="F49" s="122">
        <v>13.850530825006432</v>
      </c>
      <c r="G49" s="122">
        <v>13.210236011775468</v>
      </c>
      <c r="H49" s="122">
        <v>14.122007855697975</v>
      </c>
      <c r="I49" s="122">
        <v>13.788628323668993</v>
      </c>
      <c r="J49" s="122">
        <v>13.639567094123995</v>
      </c>
      <c r="K49" s="122">
        <v>12.711232180114825</v>
      </c>
      <c r="L49" s="122">
        <v>11.929638652684638</v>
      </c>
      <c r="M49" s="122">
        <v>12.610011288148517</v>
      </c>
      <c r="N49" s="122">
        <v>12.911077151664484</v>
      </c>
      <c r="O49" s="122">
        <v>13.490562617856241</v>
      </c>
      <c r="P49" s="122">
        <v>13.871434553420432</v>
      </c>
      <c r="Q49" s="122">
        <v>12.375258990003436</v>
      </c>
      <c r="R49" s="122">
        <v>12.095950191915577</v>
      </c>
      <c r="S49" s="122">
        <v>9.1401905994724615</v>
      </c>
      <c r="T49" s="122">
        <v>10.655253306293037</v>
      </c>
      <c r="U49" s="122">
        <v>11.081077824167249</v>
      </c>
      <c r="V49" s="122">
        <v>8.9133858684357961</v>
      </c>
      <c r="W49" s="122">
        <v>10.205688950530087</v>
      </c>
      <c r="X49" s="122">
        <v>10.340005202315917</v>
      </c>
      <c r="Y49" s="122">
        <v>9.1659996414976117</v>
      </c>
      <c r="DA49" s="130" t="s">
        <v>1616</v>
      </c>
    </row>
    <row r="50" spans="1:105" ht="12" customHeight="1" x14ac:dyDescent="0.25">
      <c r="A50" s="97" t="s">
        <v>138</v>
      </c>
      <c r="B50" s="98">
        <v>10.158277824638054</v>
      </c>
      <c r="C50" s="98">
        <v>10.185599355699978</v>
      </c>
      <c r="D50" s="98">
        <v>10.410723574540446</v>
      </c>
      <c r="E50" s="98">
        <v>10.514093584232594</v>
      </c>
      <c r="F50" s="98">
        <v>10.580211507843316</v>
      </c>
      <c r="G50" s="98">
        <v>10.393889641570405</v>
      </c>
      <c r="H50" s="98">
        <v>11.373471571896397</v>
      </c>
      <c r="I50" s="98">
        <v>11.449326678869706</v>
      </c>
      <c r="J50" s="98">
        <v>11.596523196656211</v>
      </c>
      <c r="K50" s="98">
        <v>11.230377018952924</v>
      </c>
      <c r="L50" s="98">
        <v>10.692672122486874</v>
      </c>
      <c r="M50" s="98">
        <v>11.051626065280155</v>
      </c>
      <c r="N50" s="98">
        <v>11.306308289387561</v>
      </c>
      <c r="O50" s="98">
        <v>10.829100487006437</v>
      </c>
      <c r="P50" s="98">
        <v>10.293436230660676</v>
      </c>
      <c r="Q50" s="98">
        <v>10.49078316624796</v>
      </c>
      <c r="R50" s="98">
        <v>10.411857280666569</v>
      </c>
      <c r="S50" s="98">
        <v>7.5182261683645617</v>
      </c>
      <c r="T50" s="98">
        <v>8.9661981734127885</v>
      </c>
      <c r="U50" s="98">
        <v>9.3825458046186228</v>
      </c>
      <c r="V50" s="98">
        <v>7.3492057990385762</v>
      </c>
      <c r="W50" s="98">
        <v>8.7259102362996384</v>
      </c>
      <c r="X50" s="98">
        <v>8.7275650518440706</v>
      </c>
      <c r="Y50" s="98">
        <v>7.3088681199332131</v>
      </c>
      <c r="DA50" s="63" t="s">
        <v>1617</v>
      </c>
    </row>
    <row r="51" spans="1:105" ht="12" customHeight="1" x14ac:dyDescent="0.25">
      <c r="A51" s="97" t="s">
        <v>137</v>
      </c>
      <c r="B51" s="98">
        <v>0</v>
      </c>
      <c r="C51" s="98">
        <v>5.213395566158077E-4</v>
      </c>
      <c r="D51" s="98">
        <v>2.095097049326455E-3</v>
      </c>
      <c r="E51" s="98">
        <v>3.6218633658974143E-3</v>
      </c>
      <c r="F51" s="98">
        <v>5.2159351749752397E-3</v>
      </c>
      <c r="G51" s="98">
        <v>7.0721305986181128E-3</v>
      </c>
      <c r="H51" s="98">
        <v>1.2006919622852705E-2</v>
      </c>
      <c r="I51" s="98">
        <v>1.7265672233727825E-2</v>
      </c>
      <c r="J51" s="98">
        <v>2.4086271050772559E-2</v>
      </c>
      <c r="K51" s="98">
        <v>3.8439596033877838E-2</v>
      </c>
      <c r="L51" s="98">
        <v>4.2820660358844673E-2</v>
      </c>
      <c r="M51" s="98">
        <v>4.7497805033132862E-2</v>
      </c>
      <c r="N51" s="98">
        <v>7.4613787896136013E-2</v>
      </c>
      <c r="O51" s="98">
        <v>7.7130731016694126E-2</v>
      </c>
      <c r="P51" s="98">
        <v>7.6123439158691186E-2</v>
      </c>
      <c r="Q51" s="98">
        <v>7.3628488448257298E-2</v>
      </c>
      <c r="R51" s="98">
        <v>8.0037700139548834E-2</v>
      </c>
      <c r="S51" s="98">
        <v>5.6703880865688769E-2</v>
      </c>
      <c r="T51" s="98">
        <v>7.2169003748530594E-2</v>
      </c>
      <c r="U51" s="98">
        <v>7.4859949281095975E-2</v>
      </c>
      <c r="V51" s="98">
        <v>6.2748426734174342E-2</v>
      </c>
      <c r="W51" s="98">
        <v>8.7009640591201545E-2</v>
      </c>
      <c r="X51" s="98">
        <v>8.5290148270539046E-2</v>
      </c>
      <c r="Y51" s="98">
        <v>6.9100664051514687E-2</v>
      </c>
      <c r="DA51" s="63" t="s">
        <v>1618</v>
      </c>
    </row>
    <row r="52" spans="1:105" ht="12" customHeight="1" x14ac:dyDescent="0.25">
      <c r="A52" s="100" t="s">
        <v>211</v>
      </c>
      <c r="B52" s="101">
        <v>0</v>
      </c>
      <c r="C52" s="101">
        <v>3.3316627196645172E-4</v>
      </c>
      <c r="D52" s="101">
        <v>1.3423113017152007E-3</v>
      </c>
      <c r="E52" s="101">
        <v>2.3083184616464556E-3</v>
      </c>
      <c r="F52" s="101">
        <v>3.3563422094875315E-3</v>
      </c>
      <c r="G52" s="101">
        <v>4.5345256431657101E-3</v>
      </c>
      <c r="H52" s="101">
        <v>7.5359687882530346E-3</v>
      </c>
      <c r="I52" s="101">
        <v>1.0736120353547726E-2</v>
      </c>
      <c r="J52" s="101">
        <v>1.4691168472540424E-2</v>
      </c>
      <c r="K52" s="101">
        <v>2.2323797748512498E-2</v>
      </c>
      <c r="L52" s="101">
        <v>2.5991295875606252E-2</v>
      </c>
      <c r="M52" s="101">
        <v>3.0105806316294163E-2</v>
      </c>
      <c r="N52" s="101">
        <v>4.3529295402733544E-2</v>
      </c>
      <c r="O52" s="101">
        <v>5.1930371883414157E-2</v>
      </c>
      <c r="P52" s="101">
        <v>5.4848855801525431E-2</v>
      </c>
      <c r="Q52" s="101">
        <v>4.1518352811943868E-2</v>
      </c>
      <c r="R52" s="101">
        <v>4.3980113047008017E-2</v>
      </c>
      <c r="S52" s="101">
        <v>3.0402856188798014E-2</v>
      </c>
      <c r="T52" s="101">
        <v>4.2639124762433804E-2</v>
      </c>
      <c r="U52" s="101">
        <v>4.943088402186558E-2</v>
      </c>
      <c r="V52" s="101">
        <v>3.8082822342902126E-2</v>
      </c>
      <c r="W52" s="101">
        <v>5.3587231933857976E-2</v>
      </c>
      <c r="X52" s="101">
        <v>5.3962606510747461E-2</v>
      </c>
      <c r="Y52" s="101">
        <v>4.1877079264270513E-2</v>
      </c>
      <c r="DA52" s="131" t="s">
        <v>1619</v>
      </c>
    </row>
    <row r="53" spans="1:105" ht="12" customHeight="1" x14ac:dyDescent="0.25">
      <c r="A53" s="103" t="s">
        <v>52</v>
      </c>
      <c r="B53" s="104">
        <v>0</v>
      </c>
      <c r="C53" s="104">
        <v>1.8817328464935604E-4</v>
      </c>
      <c r="D53" s="104">
        <v>7.5278574761125433E-4</v>
      </c>
      <c r="E53" s="104">
        <v>1.3135449042509587E-3</v>
      </c>
      <c r="F53" s="104">
        <v>1.859592965487708E-3</v>
      </c>
      <c r="G53" s="104">
        <v>2.5376049554524023E-3</v>
      </c>
      <c r="H53" s="104">
        <v>4.4709508345996702E-3</v>
      </c>
      <c r="I53" s="104">
        <v>6.5295518801801004E-3</v>
      </c>
      <c r="J53" s="104">
        <v>9.395102578232133E-3</v>
      </c>
      <c r="K53" s="104">
        <v>1.6115798285365343E-2</v>
      </c>
      <c r="L53" s="104">
        <v>1.6829364483238421E-2</v>
      </c>
      <c r="M53" s="104">
        <v>1.7391998716838702E-2</v>
      </c>
      <c r="N53" s="104">
        <v>3.1084492493402477E-2</v>
      </c>
      <c r="O53" s="104">
        <v>2.5200359133279972E-2</v>
      </c>
      <c r="P53" s="104">
        <v>2.1274583357165752E-2</v>
      </c>
      <c r="Q53" s="104">
        <v>3.211013563631343E-2</v>
      </c>
      <c r="R53" s="104">
        <v>3.605758709254081E-2</v>
      </c>
      <c r="S53" s="104">
        <v>2.6301024676890751E-2</v>
      </c>
      <c r="T53" s="104">
        <v>2.952987898609679E-2</v>
      </c>
      <c r="U53" s="104">
        <v>2.5429065259230398E-2</v>
      </c>
      <c r="V53" s="104">
        <v>2.4665604391272213E-2</v>
      </c>
      <c r="W53" s="104">
        <v>3.3422408657343569E-2</v>
      </c>
      <c r="X53" s="104">
        <v>3.1327541759791591E-2</v>
      </c>
      <c r="Y53" s="104">
        <v>2.7223584787244182E-2</v>
      </c>
      <c r="DA53" s="132" t="s">
        <v>1620</v>
      </c>
    </row>
    <row r="54" spans="1:105" ht="12" customHeight="1" x14ac:dyDescent="0.25">
      <c r="A54" s="106" t="s">
        <v>122</v>
      </c>
      <c r="B54" s="101">
        <v>4.5725689618087815</v>
      </c>
      <c r="C54" s="101">
        <v>4.1046064631658838</v>
      </c>
      <c r="D54" s="101">
        <v>3.8056574584732337</v>
      </c>
      <c r="E54" s="101">
        <v>3.3629770076065486</v>
      </c>
      <c r="F54" s="101">
        <v>3.0886455480014687</v>
      </c>
      <c r="G54" s="101">
        <v>2.5930637088664108</v>
      </c>
      <c r="H54" s="101">
        <v>2.4523748435384487</v>
      </c>
      <c r="I54" s="101">
        <v>2.05001169269701</v>
      </c>
      <c r="J54" s="101">
        <v>1.7770116205860687</v>
      </c>
      <c r="K54" s="101">
        <v>1.2646327945309193</v>
      </c>
      <c r="L54" s="101">
        <v>1.0314735535543842</v>
      </c>
      <c r="M54" s="101">
        <v>1.1869423798053624</v>
      </c>
      <c r="N54" s="101">
        <v>0.99095936270293605</v>
      </c>
      <c r="O54" s="101">
        <v>1.4572621716812275</v>
      </c>
      <c r="P54" s="101">
        <v>1.9250384256797999</v>
      </c>
      <c r="Q54" s="101">
        <v>1.0035260960692192</v>
      </c>
      <c r="R54" s="101">
        <v>0.88149622259106863</v>
      </c>
      <c r="S54" s="101">
        <v>0.83019849897414111</v>
      </c>
      <c r="T54" s="101">
        <v>0.79290378348374335</v>
      </c>
      <c r="U54" s="101">
        <v>0.86229920752126754</v>
      </c>
      <c r="V54" s="101">
        <v>0.56940630251745905</v>
      </c>
      <c r="W54" s="101">
        <v>0.53865911620847851</v>
      </c>
      <c r="X54" s="101">
        <v>0.50383700730198322</v>
      </c>
      <c r="Y54" s="101">
        <v>0.49199792733257214</v>
      </c>
      <c r="DA54" s="131" t="s">
        <v>1621</v>
      </c>
    </row>
    <row r="55" spans="1:105" ht="12" customHeight="1" x14ac:dyDescent="0.25">
      <c r="A55" s="107" t="s">
        <v>121</v>
      </c>
      <c r="B55" s="104">
        <v>8.7985996922620546E-4</v>
      </c>
      <c r="C55" s="104">
        <v>2.7725328753363893E-2</v>
      </c>
      <c r="D55" s="104">
        <v>8.686779577600412E-2</v>
      </c>
      <c r="E55" s="104">
        <v>0.13093411842199373</v>
      </c>
      <c r="F55" s="104">
        <v>0.176457833986673</v>
      </c>
      <c r="G55" s="104">
        <v>0.21621053074003149</v>
      </c>
      <c r="H55" s="104">
        <v>0.28415452064027596</v>
      </c>
      <c r="I55" s="104">
        <v>0.27202427986854771</v>
      </c>
      <c r="J55" s="104">
        <v>0.24194600583094125</v>
      </c>
      <c r="K55" s="104">
        <v>0.17778277059710398</v>
      </c>
      <c r="L55" s="104">
        <v>0.1626723162845351</v>
      </c>
      <c r="M55" s="104">
        <v>0.32394503802986552</v>
      </c>
      <c r="N55" s="104">
        <v>0.5391957116778523</v>
      </c>
      <c r="O55" s="104">
        <v>1.127069228151881</v>
      </c>
      <c r="P55" s="104">
        <v>1.5768364579212659</v>
      </c>
      <c r="Q55" s="104">
        <v>0.80732123923800059</v>
      </c>
      <c r="R55" s="104">
        <v>0.72255898851839073</v>
      </c>
      <c r="S55" s="104">
        <v>0.73506205126807045</v>
      </c>
      <c r="T55" s="104">
        <v>0.82398234564797579</v>
      </c>
      <c r="U55" s="104">
        <v>0.76137286274626192</v>
      </c>
      <c r="V55" s="104">
        <v>0.93202534014558591</v>
      </c>
      <c r="W55" s="104">
        <v>0.85410995743076845</v>
      </c>
      <c r="X55" s="104">
        <v>1.0233129948993223</v>
      </c>
      <c r="Y55" s="104">
        <v>1.2960329301803122</v>
      </c>
      <c r="DA55" s="132" t="s">
        <v>1622</v>
      </c>
    </row>
    <row r="56" spans="1:105" ht="12" customHeight="1" x14ac:dyDescent="0.25">
      <c r="A56" s="108" t="s">
        <v>53</v>
      </c>
      <c r="B56" s="98">
        <v>5.3862554741914413E-4</v>
      </c>
      <c r="C56" s="98">
        <v>1.6304834133602578E-2</v>
      </c>
      <c r="D56" s="98">
        <v>5.1250699426446701E-2</v>
      </c>
      <c r="E56" s="98">
        <v>7.6805838397827911E-2</v>
      </c>
      <c r="F56" s="98">
        <v>0.10480199710025753</v>
      </c>
      <c r="G56" s="98">
        <v>0.12786524400164118</v>
      </c>
      <c r="H56" s="98">
        <v>0.16432211044343148</v>
      </c>
      <c r="I56" s="98">
        <v>0.1552829890789108</v>
      </c>
      <c r="J56" s="98">
        <v>0.13373050210815679</v>
      </c>
      <c r="K56" s="98">
        <v>9.5369539797883582E-2</v>
      </c>
      <c r="L56" s="98">
        <v>8.5277193971530565E-2</v>
      </c>
      <c r="M56" s="98">
        <v>0.1837691334179814</v>
      </c>
      <c r="N56" s="98">
        <v>0.2833601035823794</v>
      </c>
      <c r="O56" s="98">
        <v>0.70683394370583008</v>
      </c>
      <c r="P56" s="98">
        <v>1.0684931647328668</v>
      </c>
      <c r="Q56" s="98">
        <v>0.40477957225780192</v>
      </c>
      <c r="R56" s="98">
        <v>0.35715370021833043</v>
      </c>
      <c r="S56" s="98">
        <v>0.36407109562131873</v>
      </c>
      <c r="T56" s="98">
        <v>0.45758059024037256</v>
      </c>
      <c r="U56" s="98">
        <v>0.45316748994040718</v>
      </c>
      <c r="V56" s="98">
        <v>0.53310664295221755</v>
      </c>
      <c r="W56" s="98">
        <v>0.47731410263341151</v>
      </c>
      <c r="X56" s="98">
        <v>0.61347146507029471</v>
      </c>
      <c r="Y56" s="98">
        <v>0.76378794880660594</v>
      </c>
      <c r="DA56" s="63" t="s">
        <v>1623</v>
      </c>
    </row>
    <row r="57" spans="1:105" ht="12" customHeight="1" x14ac:dyDescent="0.25">
      <c r="A57" s="108" t="s">
        <v>52</v>
      </c>
      <c r="B57" s="98">
        <v>3.4123442180706133E-4</v>
      </c>
      <c r="C57" s="98">
        <v>1.1420494619761317E-2</v>
      </c>
      <c r="D57" s="98">
        <v>3.5617096349557426E-2</v>
      </c>
      <c r="E57" s="98">
        <v>5.412828002416583E-2</v>
      </c>
      <c r="F57" s="98">
        <v>7.1655836886415469E-2</v>
      </c>
      <c r="G57" s="98">
        <v>8.8345286738390302E-2</v>
      </c>
      <c r="H57" s="98">
        <v>0.11983241019684449</v>
      </c>
      <c r="I57" s="98">
        <v>0.11674129078963694</v>
      </c>
      <c r="J57" s="98">
        <v>0.10821550372278446</v>
      </c>
      <c r="K57" s="98">
        <v>8.2413230799220402E-2</v>
      </c>
      <c r="L57" s="98">
        <v>7.7395122313004536E-2</v>
      </c>
      <c r="M57" s="98">
        <v>0.14017590461188412</v>
      </c>
      <c r="N57" s="98">
        <v>0.25583560809547284</v>
      </c>
      <c r="O57" s="98">
        <v>0.42023528444605096</v>
      </c>
      <c r="P57" s="98">
        <v>0.50834329318839921</v>
      </c>
      <c r="Q57" s="98">
        <v>0.40254166698019866</v>
      </c>
      <c r="R57" s="98">
        <v>0.36540528830006036</v>
      </c>
      <c r="S57" s="98">
        <v>0.37099095564675172</v>
      </c>
      <c r="T57" s="98">
        <v>0.36640175540760328</v>
      </c>
      <c r="U57" s="98">
        <v>0.30820537280585475</v>
      </c>
      <c r="V57" s="98">
        <v>0.39891869719336837</v>
      </c>
      <c r="W57" s="98">
        <v>0.376795854797357</v>
      </c>
      <c r="X57" s="98">
        <v>0.40984152982902766</v>
      </c>
      <c r="Y57" s="98">
        <v>0.53224498137370613</v>
      </c>
      <c r="DA57" s="63" t="s">
        <v>1624</v>
      </c>
    </row>
    <row r="58" spans="1:105" ht="12" customHeight="1" x14ac:dyDescent="0.25">
      <c r="A58" s="121" t="s">
        <v>54</v>
      </c>
      <c r="B58" s="122">
        <v>6.4937709858642574</v>
      </c>
      <c r="C58" s="122">
        <v>6.6925865379053135</v>
      </c>
      <c r="D58" s="122">
        <v>5.6026673324424534</v>
      </c>
      <c r="E58" s="122">
        <v>5.0211393983425587</v>
      </c>
      <c r="F58" s="122">
        <v>5.5297317794700165</v>
      </c>
      <c r="G58" s="122">
        <v>5.8738371962754101</v>
      </c>
      <c r="H58" s="122">
        <v>6.1795459792546854</v>
      </c>
      <c r="I58" s="122">
        <v>5.4306228828523393</v>
      </c>
      <c r="J58" s="122">
        <v>5.7199186749986319</v>
      </c>
      <c r="K58" s="122">
        <v>6.196062238776598</v>
      </c>
      <c r="L58" s="122">
        <v>5.1054219248205408</v>
      </c>
      <c r="M58" s="122">
        <v>5.9530619402488592</v>
      </c>
      <c r="N58" s="122">
        <v>6.0610195182521647</v>
      </c>
      <c r="O58" s="122">
        <v>6.2571640195823131</v>
      </c>
      <c r="P58" s="122">
        <v>6.5857009203908135</v>
      </c>
      <c r="Q58" s="122">
        <v>4.5446427199572446</v>
      </c>
      <c r="R58" s="122">
        <v>4.5443935843880432</v>
      </c>
      <c r="S58" s="122">
        <v>3.7703290794812565</v>
      </c>
      <c r="T58" s="122">
        <v>4.2743872996900985</v>
      </c>
      <c r="U58" s="122">
        <v>4.5412962052920731</v>
      </c>
      <c r="V58" s="122">
        <v>2.8099287539112816</v>
      </c>
      <c r="W58" s="122">
        <v>2.2477458678705116</v>
      </c>
      <c r="X58" s="122">
        <v>2.6892731046404608</v>
      </c>
      <c r="Y58" s="122">
        <v>2.6588127671790169</v>
      </c>
      <c r="DA58" s="130" t="s">
        <v>1625</v>
      </c>
    </row>
    <row r="59" spans="1:105" ht="12" customHeight="1" x14ac:dyDescent="0.25">
      <c r="A59" s="97" t="s">
        <v>50</v>
      </c>
      <c r="B59" s="98">
        <v>2.7900484537048125</v>
      </c>
      <c r="C59" s="98">
        <v>3.089646248521519</v>
      </c>
      <c r="D59" s="98">
        <v>1.1403573823903619</v>
      </c>
      <c r="E59" s="98">
        <v>0.53525246568316021</v>
      </c>
      <c r="F59" s="98">
        <v>1.0460124508745363</v>
      </c>
      <c r="G59" s="98">
        <v>1.5887617410136918</v>
      </c>
      <c r="H59" s="98">
        <v>1.6835633754242267</v>
      </c>
      <c r="I59" s="98">
        <v>0.57472415447787062</v>
      </c>
      <c r="J59" s="98">
        <v>0.60658741344526879</v>
      </c>
      <c r="K59" s="98">
        <v>1.5736106293481606</v>
      </c>
      <c r="L59" s="98">
        <v>1.2713881737334176</v>
      </c>
      <c r="M59" s="98">
        <v>0.57821131158524441</v>
      </c>
      <c r="N59" s="98">
        <v>0.27494384564746627</v>
      </c>
      <c r="O59" s="98">
        <v>0.30695355971914323</v>
      </c>
      <c r="P59" s="98">
        <v>0.36216866726600511</v>
      </c>
      <c r="Q59" s="98">
        <v>0.29440289130377623</v>
      </c>
      <c r="R59" s="98">
        <v>0.29677574396693246</v>
      </c>
      <c r="S59" s="98">
        <v>0.22786910976052763</v>
      </c>
      <c r="T59" s="98">
        <v>0.28760529628310266</v>
      </c>
      <c r="U59" s="98">
        <v>0.40627763899591668</v>
      </c>
      <c r="V59" s="98">
        <v>0.35916510845487876</v>
      </c>
      <c r="W59" s="98">
        <v>0.15186751377360108</v>
      </c>
      <c r="X59" s="98">
        <v>0.16273909549927726</v>
      </c>
      <c r="Y59" s="98">
        <v>9.4977840475151856E-2</v>
      </c>
      <c r="DA59" s="63" t="s">
        <v>1626</v>
      </c>
    </row>
    <row r="60" spans="1:105" ht="12" customHeight="1" x14ac:dyDescent="0.25">
      <c r="A60" s="109" t="s">
        <v>120</v>
      </c>
      <c r="B60" s="33">
        <v>3.7037225321594449</v>
      </c>
      <c r="C60" s="33">
        <v>3.6029402893837941</v>
      </c>
      <c r="D60" s="33">
        <v>4.4623099500520915</v>
      </c>
      <c r="E60" s="33">
        <v>4.4858869326593984</v>
      </c>
      <c r="F60" s="33">
        <v>4.4837193285954804</v>
      </c>
      <c r="G60" s="33">
        <v>4.2850754552617181</v>
      </c>
      <c r="H60" s="33">
        <v>4.4959826038304591</v>
      </c>
      <c r="I60" s="33">
        <v>4.855898728374469</v>
      </c>
      <c r="J60" s="33">
        <v>5.1133312615533635</v>
      </c>
      <c r="K60" s="33">
        <v>4.6224516094284374</v>
      </c>
      <c r="L60" s="33">
        <v>3.8340337510871234</v>
      </c>
      <c r="M60" s="33">
        <v>5.3748506286636148</v>
      </c>
      <c r="N60" s="33">
        <v>5.7860756726046985</v>
      </c>
      <c r="O60" s="33">
        <v>5.95021045986317</v>
      </c>
      <c r="P60" s="33">
        <v>6.2235322531248087</v>
      </c>
      <c r="Q60" s="33">
        <v>4.2502398286534682</v>
      </c>
      <c r="R60" s="33">
        <v>4.2476178404211105</v>
      </c>
      <c r="S60" s="33">
        <v>3.5424599697207291</v>
      </c>
      <c r="T60" s="33">
        <v>3.9867820034069954</v>
      </c>
      <c r="U60" s="33">
        <v>4.1350185662961563</v>
      </c>
      <c r="V60" s="33">
        <v>2.4507636454564028</v>
      </c>
      <c r="W60" s="33">
        <v>2.0958783540969104</v>
      </c>
      <c r="X60" s="33">
        <v>2.5265340091411836</v>
      </c>
      <c r="Y60" s="33">
        <v>2.5638349267038651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163.19349202007896</v>
      </c>
      <c r="C62" s="117">
        <f t="shared" si="21"/>
        <v>179.38216933520513</v>
      </c>
      <c r="D62" s="117">
        <f t="shared" si="21"/>
        <v>181.3537201452497</v>
      </c>
      <c r="E62" s="117">
        <f t="shared" si="21"/>
        <v>194.50254089666791</v>
      </c>
      <c r="F62" s="117">
        <f t="shared" si="21"/>
        <v>210.04223086172874</v>
      </c>
      <c r="G62" s="117">
        <f t="shared" si="21"/>
        <v>210.01209398973083</v>
      </c>
      <c r="H62" s="117">
        <f t="shared" si="21"/>
        <v>194.08839056037434</v>
      </c>
      <c r="I62" s="117">
        <f t="shared" si="21"/>
        <v>192.89129624763015</v>
      </c>
      <c r="J62" s="117">
        <f t="shared" si="21"/>
        <v>205.96658800335021</v>
      </c>
      <c r="K62" s="117">
        <f t="shared" si="21"/>
        <v>201.63755106125842</v>
      </c>
      <c r="L62" s="117">
        <f t="shared" si="21"/>
        <v>234.84422998076863</v>
      </c>
      <c r="M62" s="117">
        <f t="shared" si="21"/>
        <v>222.07849907430781</v>
      </c>
      <c r="N62" s="117">
        <f t="shared" si="21"/>
        <v>206.40403999732672</v>
      </c>
      <c r="O62" s="117">
        <f t="shared" si="21"/>
        <v>218.50263367534552</v>
      </c>
      <c r="P62" s="117">
        <f t="shared" si="21"/>
        <v>210.80537781159526</v>
      </c>
      <c r="Q62" s="117">
        <f t="shared" si="21"/>
        <v>227.95468058053652</v>
      </c>
      <c r="R62" s="117">
        <f t="shared" ref="R62:V62" si="22">R63+R66+R68+R77</f>
        <v>242.4095163293195</v>
      </c>
      <c r="S62" s="117">
        <f t="shared" si="22"/>
        <v>274.75476539210433</v>
      </c>
      <c r="T62" s="117">
        <f t="shared" si="22"/>
        <v>252.25073154652412</v>
      </c>
      <c r="U62" s="117">
        <f t="shared" si="22"/>
        <v>254.62204561085878</v>
      </c>
      <c r="V62" s="117">
        <f t="shared" si="22"/>
        <v>265.45367180369942</v>
      </c>
      <c r="W62" s="117">
        <f t="shared" ref="W62:Y62" si="23">W63+W66+W68+W77</f>
        <v>247.3566799678261</v>
      </c>
      <c r="X62" s="117">
        <f t="shared" si="23"/>
        <v>220.31985563652432</v>
      </c>
      <c r="Y62" s="117">
        <f t="shared" si="23"/>
        <v>212.74322721075083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146.94876340524488</v>
      </c>
      <c r="C63" s="122">
        <f t="shared" si="24"/>
        <v>162.41222337360546</v>
      </c>
      <c r="D63" s="122">
        <f t="shared" si="24"/>
        <v>163.82392723640382</v>
      </c>
      <c r="E63" s="122">
        <f t="shared" si="24"/>
        <v>176.39183571208099</v>
      </c>
      <c r="F63" s="122">
        <f t="shared" si="24"/>
        <v>191.83082036249775</v>
      </c>
      <c r="G63" s="122">
        <f t="shared" si="24"/>
        <v>191.73128414175048</v>
      </c>
      <c r="H63" s="122">
        <f t="shared" si="24"/>
        <v>176.4439363549217</v>
      </c>
      <c r="I63" s="122">
        <f t="shared" si="24"/>
        <v>175.12066214643593</v>
      </c>
      <c r="J63" s="122">
        <f t="shared" si="24"/>
        <v>186.89334442956059</v>
      </c>
      <c r="K63" s="122">
        <f t="shared" si="24"/>
        <v>183.66831259129972</v>
      </c>
      <c r="L63" s="122">
        <f t="shared" si="24"/>
        <v>213.57854306318137</v>
      </c>
      <c r="M63" s="122">
        <f t="shared" si="24"/>
        <v>198.59499546981809</v>
      </c>
      <c r="N63" s="122">
        <f t="shared" si="24"/>
        <v>184.0371327563355</v>
      </c>
      <c r="O63" s="122">
        <f t="shared" si="24"/>
        <v>194.11236456853928</v>
      </c>
      <c r="P63" s="122">
        <f t="shared" si="24"/>
        <v>182.9800024389385</v>
      </c>
      <c r="Q63" s="122">
        <f t="shared" si="24"/>
        <v>204.02833243658571</v>
      </c>
      <c r="R63" s="122">
        <f t="shared" ref="R63:V63" si="25">SUM(R64:R65)</f>
        <v>217.93126916372793</v>
      </c>
      <c r="S63" s="122">
        <f t="shared" si="25"/>
        <v>248.83313080930603</v>
      </c>
      <c r="T63" s="122">
        <f t="shared" si="25"/>
        <v>224.45800795607803</v>
      </c>
      <c r="U63" s="122">
        <f t="shared" si="25"/>
        <v>221.54549333412837</v>
      </c>
      <c r="V63" s="122">
        <f t="shared" si="25"/>
        <v>238.18066305745816</v>
      </c>
      <c r="W63" s="122">
        <f t="shared" ref="W63:Y63" si="26">SUM(W64:W65)</f>
        <v>220.87079922790778</v>
      </c>
      <c r="X63" s="122">
        <f t="shared" si="26"/>
        <v>196.57952527592511</v>
      </c>
      <c r="Y63" s="122">
        <f t="shared" si="26"/>
        <v>190.68205489026803</v>
      </c>
      <c r="DA63" s="130" t="s">
        <v>1629</v>
      </c>
    </row>
    <row r="64" spans="1:105" ht="12" customHeight="1" x14ac:dyDescent="0.25">
      <c r="A64" s="97" t="s">
        <v>212</v>
      </c>
      <c r="B64" s="98">
        <v>145.07888783239247</v>
      </c>
      <c r="C64" s="98">
        <v>160.36824031592613</v>
      </c>
      <c r="D64" s="98">
        <v>161.77839625279748</v>
      </c>
      <c r="E64" s="98">
        <v>174.26084625546912</v>
      </c>
      <c r="F64" s="98">
        <v>189.45969630641386</v>
      </c>
      <c r="G64" s="98">
        <v>189.38590400267645</v>
      </c>
      <c r="H64" s="98">
        <v>174.33899860223784</v>
      </c>
      <c r="I64" s="98">
        <v>172.99224655607171</v>
      </c>
      <c r="J64" s="98">
        <v>184.61431158238651</v>
      </c>
      <c r="K64" s="98">
        <v>181.43594626202247</v>
      </c>
      <c r="L64" s="98">
        <v>210.99682304702577</v>
      </c>
      <c r="M64" s="98">
        <v>196.16842457246577</v>
      </c>
      <c r="N64" s="98">
        <v>181.80493119757747</v>
      </c>
      <c r="O64" s="98">
        <v>191.71550872635854</v>
      </c>
      <c r="P64" s="98">
        <v>180.67569037008471</v>
      </c>
      <c r="Q64" s="98">
        <v>201.46604619102573</v>
      </c>
      <c r="R64" s="98">
        <v>215.13626304963248</v>
      </c>
      <c r="S64" s="98">
        <v>245.59248101643885</v>
      </c>
      <c r="T64" s="98">
        <v>221.43900342020888</v>
      </c>
      <c r="U64" s="98">
        <v>218.46355458883966</v>
      </c>
      <c r="V64" s="98">
        <v>234.86596008053701</v>
      </c>
      <c r="W64" s="98">
        <v>217.76570667168664</v>
      </c>
      <c r="X64" s="98">
        <v>193.76869881302804</v>
      </c>
      <c r="Y64" s="98">
        <v>187.96998698054097</v>
      </c>
      <c r="DA64" s="63" t="s">
        <v>1630</v>
      </c>
    </row>
    <row r="65" spans="1:105" ht="12" customHeight="1" x14ac:dyDescent="0.25">
      <c r="A65" s="97" t="s">
        <v>53</v>
      </c>
      <c r="B65" s="98">
        <v>1.8698755728524159</v>
      </c>
      <c r="C65" s="98">
        <v>2.0439830576793212</v>
      </c>
      <c r="D65" s="98">
        <v>2.0455309836063433</v>
      </c>
      <c r="E65" s="98">
        <v>2.1309894566118706</v>
      </c>
      <c r="F65" s="98">
        <v>2.3711240560838855</v>
      </c>
      <c r="G65" s="98">
        <v>2.3453801390740239</v>
      </c>
      <c r="H65" s="98">
        <v>2.1049377526838802</v>
      </c>
      <c r="I65" s="98">
        <v>2.1284155903642237</v>
      </c>
      <c r="J65" s="98">
        <v>2.2790328471740824</v>
      </c>
      <c r="K65" s="98">
        <v>2.2323663292772511</v>
      </c>
      <c r="L65" s="98">
        <v>2.5817200161555864</v>
      </c>
      <c r="M65" s="98">
        <v>2.4265708973523075</v>
      </c>
      <c r="N65" s="98">
        <v>2.2322015587580104</v>
      </c>
      <c r="O65" s="98">
        <v>2.3968558421807371</v>
      </c>
      <c r="P65" s="98">
        <v>2.304312068853799</v>
      </c>
      <c r="Q65" s="98">
        <v>2.5622862455600024</v>
      </c>
      <c r="R65" s="98">
        <v>2.7950061140954436</v>
      </c>
      <c r="S65" s="98">
        <v>3.2406497928671625</v>
      </c>
      <c r="T65" s="98">
        <v>3.0190045358691586</v>
      </c>
      <c r="U65" s="98">
        <v>3.0819387452887237</v>
      </c>
      <c r="V65" s="98">
        <v>3.3147029769211445</v>
      </c>
      <c r="W65" s="98">
        <v>3.1050925562211349</v>
      </c>
      <c r="X65" s="98">
        <v>2.8108264628970567</v>
      </c>
      <c r="Y65" s="98">
        <v>2.7120679097270695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0.20957096073822265</v>
      </c>
      <c r="C66" s="122">
        <f t="shared" si="27"/>
        <v>0.22054351475745471</v>
      </c>
      <c r="D66" s="122">
        <f t="shared" si="27"/>
        <v>0.24655062395368221</v>
      </c>
      <c r="E66" s="122">
        <f t="shared" si="27"/>
        <v>0.58812851974498415</v>
      </c>
      <c r="F66" s="122">
        <f t="shared" si="27"/>
        <v>0.25111624678546812</v>
      </c>
      <c r="G66" s="122">
        <f t="shared" si="27"/>
        <v>0.31840651536393327</v>
      </c>
      <c r="H66" s="122">
        <f t="shared" si="27"/>
        <v>0.5795899832666197</v>
      </c>
      <c r="I66" s="122">
        <f t="shared" si="27"/>
        <v>0.33117334877158733</v>
      </c>
      <c r="J66" s="122">
        <f t="shared" si="27"/>
        <v>0.33652200173849994</v>
      </c>
      <c r="K66" s="122">
        <f t="shared" si="27"/>
        <v>0.37127942657477314</v>
      </c>
      <c r="L66" s="122">
        <f t="shared" si="27"/>
        <v>0.52376149578806586</v>
      </c>
      <c r="M66" s="122">
        <f t="shared" si="27"/>
        <v>0.60102671502274996</v>
      </c>
      <c r="N66" s="122">
        <f t="shared" si="27"/>
        <v>0.65483040217985666</v>
      </c>
      <c r="O66" s="122">
        <f t="shared" si="27"/>
        <v>0.73064352509513386</v>
      </c>
      <c r="P66" s="122">
        <f t="shared" si="27"/>
        <v>0.79312161114900259</v>
      </c>
      <c r="Q66" s="122">
        <f t="shared" si="27"/>
        <v>0.91797148262015182</v>
      </c>
      <c r="R66" s="122">
        <f t="shared" si="27"/>
        <v>0.97057669992484363</v>
      </c>
      <c r="S66" s="122">
        <f t="shared" si="27"/>
        <v>0.90707117505556845</v>
      </c>
      <c r="T66" s="122">
        <f t="shared" si="27"/>
        <v>1.1647483113700092</v>
      </c>
      <c r="U66" s="122">
        <f t="shared" si="27"/>
        <v>1.346826497698953</v>
      </c>
      <c r="V66" s="122">
        <f t="shared" si="27"/>
        <v>1.4938976671658608</v>
      </c>
      <c r="W66" s="122">
        <f t="shared" si="27"/>
        <v>1.5082974064637262</v>
      </c>
      <c r="X66" s="122">
        <f t="shared" si="27"/>
        <v>1.3509476728108745</v>
      </c>
      <c r="Y66" s="122">
        <f t="shared" si="27"/>
        <v>1.303357938823648</v>
      </c>
      <c r="DA66" s="130" t="s">
        <v>1632</v>
      </c>
    </row>
    <row r="67" spans="1:105" ht="12" customHeight="1" x14ac:dyDescent="0.25">
      <c r="A67" s="97" t="s">
        <v>53</v>
      </c>
      <c r="B67" s="98">
        <v>0.20957096073822265</v>
      </c>
      <c r="C67" s="98">
        <v>0.22054351475745471</v>
      </c>
      <c r="D67" s="98">
        <v>0.24655062395368221</v>
      </c>
      <c r="E67" s="98">
        <v>0.58812851974498415</v>
      </c>
      <c r="F67" s="98">
        <v>0.25111624678546812</v>
      </c>
      <c r="G67" s="98">
        <v>0.31840651536393327</v>
      </c>
      <c r="H67" s="98">
        <v>0.5795899832666197</v>
      </c>
      <c r="I67" s="98">
        <v>0.33117334877158733</v>
      </c>
      <c r="J67" s="98">
        <v>0.33652200173849994</v>
      </c>
      <c r="K67" s="98">
        <v>0.37127942657477314</v>
      </c>
      <c r="L67" s="98">
        <v>0.52376149578806586</v>
      </c>
      <c r="M67" s="98">
        <v>0.60102671502274996</v>
      </c>
      <c r="N67" s="98">
        <v>0.65483040217985666</v>
      </c>
      <c r="O67" s="98">
        <v>0.73064352509513386</v>
      </c>
      <c r="P67" s="98">
        <v>0.79312161114900259</v>
      </c>
      <c r="Q67" s="98">
        <v>0.91797148262015182</v>
      </c>
      <c r="R67" s="98">
        <v>0.97057669992484363</v>
      </c>
      <c r="S67" s="98">
        <v>0.90707117505556845</v>
      </c>
      <c r="T67" s="98">
        <v>1.1647483113700092</v>
      </c>
      <c r="U67" s="98">
        <v>1.346826497698953</v>
      </c>
      <c r="V67" s="98">
        <v>1.4938976671658608</v>
      </c>
      <c r="W67" s="98">
        <v>1.5082974064637262</v>
      </c>
      <c r="X67" s="98">
        <v>1.3509476728108745</v>
      </c>
      <c r="Y67" s="98">
        <v>1.303357938823648</v>
      </c>
      <c r="DA67" s="63" t="s">
        <v>1633</v>
      </c>
    </row>
    <row r="68" spans="1:105" ht="12" customHeight="1" x14ac:dyDescent="0.25">
      <c r="A68" s="121" t="s">
        <v>55</v>
      </c>
      <c r="B68" s="122">
        <v>11.179055949930403</v>
      </c>
      <c r="C68" s="122">
        <v>11.033096792835487</v>
      </c>
      <c r="D68" s="122">
        <v>11.913931367886377</v>
      </c>
      <c r="E68" s="122">
        <v>12.293337002017756</v>
      </c>
      <c r="F68" s="122">
        <v>12.443442149934105</v>
      </c>
      <c r="G68" s="122">
        <v>12.404298731310364</v>
      </c>
      <c r="H68" s="122">
        <v>11.564632509492219</v>
      </c>
      <c r="I68" s="122">
        <v>11.786674450648169</v>
      </c>
      <c r="J68" s="122">
        <v>12.344629547881473</v>
      </c>
      <c r="K68" s="122">
        <v>10.737125067623294</v>
      </c>
      <c r="L68" s="122">
        <v>13.747328748870697</v>
      </c>
      <c r="M68" s="122">
        <v>15.241745407278536</v>
      </c>
      <c r="N68" s="122">
        <v>12.409882543271596</v>
      </c>
      <c r="O68" s="122">
        <v>15.195190559118426</v>
      </c>
      <c r="P68" s="122">
        <v>18.569479425053089</v>
      </c>
      <c r="Q68" s="122">
        <v>14.762116736737884</v>
      </c>
      <c r="R68" s="122">
        <v>15.185145247952086</v>
      </c>
      <c r="S68" s="122">
        <v>15.408633635267728</v>
      </c>
      <c r="T68" s="122">
        <v>17.196020833086585</v>
      </c>
      <c r="U68" s="122">
        <v>22.219784436135729</v>
      </c>
      <c r="V68" s="122">
        <v>17.279731425654035</v>
      </c>
      <c r="W68" s="122">
        <v>18.327632781071664</v>
      </c>
      <c r="X68" s="122">
        <v>16.117201692126315</v>
      </c>
      <c r="Y68" s="122">
        <v>14.639409082454675</v>
      </c>
      <c r="DA68" s="130" t="s">
        <v>1634</v>
      </c>
    </row>
    <row r="69" spans="1:105" ht="12" customHeight="1" x14ac:dyDescent="0.25">
      <c r="A69" s="97" t="s">
        <v>134</v>
      </c>
      <c r="B69" s="98">
        <v>8.76029232716599</v>
      </c>
      <c r="C69" s="98">
        <v>8.9527136422506111</v>
      </c>
      <c r="D69" s="98">
        <v>10.024971132093846</v>
      </c>
      <c r="E69" s="98">
        <v>10.649762722134453</v>
      </c>
      <c r="F69" s="98">
        <v>10.971845617201522</v>
      </c>
      <c r="G69" s="98">
        <v>11.193252311329353</v>
      </c>
      <c r="H69" s="98">
        <v>10.925763880098268</v>
      </c>
      <c r="I69" s="98">
        <v>11.106737094261062</v>
      </c>
      <c r="J69" s="98">
        <v>11.649165220964431</v>
      </c>
      <c r="K69" s="98">
        <v>9.8834559878432113</v>
      </c>
      <c r="L69" s="98">
        <v>12.380153210413122</v>
      </c>
      <c r="M69" s="98">
        <v>13.681600160019848</v>
      </c>
      <c r="N69" s="98">
        <v>10.914950613023802</v>
      </c>
      <c r="O69" s="98">
        <v>13.210373018759535</v>
      </c>
      <c r="P69" s="98">
        <v>16.137909000535245</v>
      </c>
      <c r="Q69" s="98">
        <v>12.569446229912241</v>
      </c>
      <c r="R69" s="98">
        <v>12.789442422579755</v>
      </c>
      <c r="S69" s="98">
        <v>12.887039488404765</v>
      </c>
      <c r="T69" s="98">
        <v>14.291967559586928</v>
      </c>
      <c r="U69" s="98">
        <v>18.235108716256587</v>
      </c>
      <c r="V69" s="98">
        <v>13.880211931235415</v>
      </c>
      <c r="W69" s="98">
        <v>14.468015518268819</v>
      </c>
      <c r="X69" s="98">
        <v>12.523716370746845</v>
      </c>
      <c r="Y69" s="98">
        <v>11.598393508778624</v>
      </c>
      <c r="DA69" s="63" t="s">
        <v>1635</v>
      </c>
    </row>
    <row r="70" spans="1:105" ht="12" customHeight="1" x14ac:dyDescent="0.25">
      <c r="A70" s="97" t="s">
        <v>133</v>
      </c>
      <c r="B70" s="98">
        <v>2.6576953756935308E-4</v>
      </c>
      <c r="C70" s="98">
        <v>9.8838239249043405E-3</v>
      </c>
      <c r="D70" s="98">
        <v>3.9895130266759379E-2</v>
      </c>
      <c r="E70" s="98">
        <v>7.4830003459751049E-2</v>
      </c>
      <c r="F70" s="98">
        <v>0.10985230279085398</v>
      </c>
      <c r="G70" s="98">
        <v>0.16888195925550348</v>
      </c>
      <c r="H70" s="98">
        <v>0.22734172417091936</v>
      </c>
      <c r="I70" s="98">
        <v>0.35213395638374467</v>
      </c>
      <c r="J70" s="98">
        <v>0.52107851697988994</v>
      </c>
      <c r="K70" s="98">
        <v>0.62868171162807984</v>
      </c>
      <c r="L70" s="98">
        <v>1.2024800252127392</v>
      </c>
      <c r="M70" s="98">
        <v>1.4675321161830417</v>
      </c>
      <c r="N70" s="98">
        <v>1.388802387805381</v>
      </c>
      <c r="O70" s="98">
        <v>1.7117187975076336</v>
      </c>
      <c r="P70" s="98">
        <v>1.9660053713961392</v>
      </c>
      <c r="Q70" s="98">
        <v>1.8568519009684481</v>
      </c>
      <c r="R70" s="98">
        <v>2.0405514883128966</v>
      </c>
      <c r="S70" s="98">
        <v>2.1342752883498233</v>
      </c>
      <c r="T70" s="98">
        <v>2.5656838130866531</v>
      </c>
      <c r="U70" s="98">
        <v>3.6486404218995965</v>
      </c>
      <c r="V70" s="98">
        <v>2.9940715027358267</v>
      </c>
      <c r="W70" s="98">
        <v>3.4377624140730143</v>
      </c>
      <c r="X70" s="98">
        <v>2.9870318657290289</v>
      </c>
      <c r="Y70" s="98">
        <v>2.6009157926129158</v>
      </c>
      <c r="DA70" s="63" t="s">
        <v>1636</v>
      </c>
    </row>
    <row r="71" spans="1:105" ht="12" customHeight="1" x14ac:dyDescent="0.25">
      <c r="A71" s="100" t="s">
        <v>212</v>
      </c>
      <c r="B71" s="101">
        <v>1.7437767611038906E-4</v>
      </c>
      <c r="C71" s="101">
        <v>6.1062799543623271E-3</v>
      </c>
      <c r="D71" s="101">
        <v>2.4653120011404493E-2</v>
      </c>
      <c r="E71" s="101">
        <v>4.5925463489493064E-2</v>
      </c>
      <c r="F71" s="101">
        <v>6.7991886840300941E-2</v>
      </c>
      <c r="G71" s="101">
        <v>0.10404617065825625</v>
      </c>
      <c r="H71" s="101">
        <v>0.13654190825245469</v>
      </c>
      <c r="I71" s="101">
        <v>0.2093394846901146</v>
      </c>
      <c r="J71" s="101">
        <v>0.30376628340577755</v>
      </c>
      <c r="K71" s="101">
        <v>0.3435176779511353</v>
      </c>
      <c r="L71" s="101">
        <v>0.69996555970066066</v>
      </c>
      <c r="M71" s="101">
        <v>0.89057906994097413</v>
      </c>
      <c r="N71" s="101">
        <v>0.76480339050696444</v>
      </c>
      <c r="O71" s="101">
        <v>1.0988388051827889</v>
      </c>
      <c r="P71" s="101">
        <v>1.3590384434625009</v>
      </c>
      <c r="Q71" s="101">
        <v>0.98102616127256814</v>
      </c>
      <c r="R71" s="101">
        <v>1.0458766430070709</v>
      </c>
      <c r="S71" s="101">
        <v>1.0531966060762861</v>
      </c>
      <c r="T71" s="101">
        <v>1.405156850527975</v>
      </c>
      <c r="U71" s="101">
        <v>2.2730239023172771</v>
      </c>
      <c r="V71" s="101">
        <v>1.7030206890969755</v>
      </c>
      <c r="W71" s="101">
        <v>2.0291391518688369</v>
      </c>
      <c r="X71" s="101">
        <v>1.8198746641105388</v>
      </c>
      <c r="Y71" s="101">
        <v>1.504251452321093</v>
      </c>
      <c r="DA71" s="131" t="s">
        <v>1637</v>
      </c>
    </row>
    <row r="72" spans="1:105" ht="12" customHeight="1" x14ac:dyDescent="0.25">
      <c r="A72" s="103" t="s">
        <v>52</v>
      </c>
      <c r="B72" s="104">
        <v>9.1391861458963998E-5</v>
      </c>
      <c r="C72" s="104">
        <v>3.7775439705420126E-3</v>
      </c>
      <c r="D72" s="104">
        <v>1.5242010255354889E-2</v>
      </c>
      <c r="E72" s="104">
        <v>2.8904539970257985E-2</v>
      </c>
      <c r="F72" s="104">
        <v>4.186041595055303E-2</v>
      </c>
      <c r="G72" s="104">
        <v>6.4835788597247229E-2</v>
      </c>
      <c r="H72" s="104">
        <v>9.0799815918464685E-2</v>
      </c>
      <c r="I72" s="104">
        <v>0.14279447169363005</v>
      </c>
      <c r="J72" s="104">
        <v>0.21731223357411233</v>
      </c>
      <c r="K72" s="104">
        <v>0.28516403367694454</v>
      </c>
      <c r="L72" s="104">
        <v>0.50251446551207857</v>
      </c>
      <c r="M72" s="104">
        <v>0.57695304624206745</v>
      </c>
      <c r="N72" s="104">
        <v>0.62399899729841657</v>
      </c>
      <c r="O72" s="104">
        <v>0.61287999232484469</v>
      </c>
      <c r="P72" s="104">
        <v>0.60696692793363827</v>
      </c>
      <c r="Q72" s="104">
        <v>0.87582573969588007</v>
      </c>
      <c r="R72" s="104">
        <v>0.99467484530582539</v>
      </c>
      <c r="S72" s="104">
        <v>1.0810786822735372</v>
      </c>
      <c r="T72" s="104">
        <v>1.160526962558678</v>
      </c>
      <c r="U72" s="104">
        <v>1.3756165195823193</v>
      </c>
      <c r="V72" s="104">
        <v>1.2910508136388512</v>
      </c>
      <c r="W72" s="104">
        <v>1.4086232622041772</v>
      </c>
      <c r="X72" s="104">
        <v>1.1671572016184903</v>
      </c>
      <c r="Y72" s="104">
        <v>1.0966643402918228</v>
      </c>
      <c r="DA72" s="132" t="s">
        <v>1638</v>
      </c>
    </row>
    <row r="73" spans="1:105" ht="12" customHeight="1" x14ac:dyDescent="0.25">
      <c r="A73" s="106" t="s">
        <v>122</v>
      </c>
      <c r="B73" s="101">
        <v>2.4179950761015729</v>
      </c>
      <c r="C73" s="101">
        <v>2.0612177823222475</v>
      </c>
      <c r="D73" s="101">
        <v>1.8238286303378941</v>
      </c>
      <c r="E73" s="101">
        <v>1.5299133628852191</v>
      </c>
      <c r="F73" s="101">
        <v>1.3086338421032733</v>
      </c>
      <c r="G73" s="101">
        <v>0.97987975531146909</v>
      </c>
      <c r="H73" s="101">
        <v>0.35978109145235598</v>
      </c>
      <c r="I73" s="101">
        <v>0.28541244925797643</v>
      </c>
      <c r="J73" s="101">
        <v>0.15339647343340854</v>
      </c>
      <c r="K73" s="101">
        <v>0.13460935867952362</v>
      </c>
      <c r="L73" s="101">
        <v>8.4735528681906383E-2</v>
      </c>
      <c r="M73" s="101">
        <v>1.019141625604714E-2</v>
      </c>
      <c r="N73" s="101">
        <v>2.2039840079935244E-2</v>
      </c>
      <c r="O73" s="101">
        <v>9.2440842910772328E-2</v>
      </c>
      <c r="P73" s="101">
        <v>0.20891683268893391</v>
      </c>
      <c r="Q73" s="101">
        <v>0.13511448598519074</v>
      </c>
      <c r="R73" s="101">
        <v>0.13269936349107689</v>
      </c>
      <c r="S73" s="101">
        <v>0.12726414735497427</v>
      </c>
      <c r="T73" s="101">
        <v>9.7809385247433156E-2</v>
      </c>
      <c r="U73" s="101">
        <v>9.3810615508627487E-2</v>
      </c>
      <c r="V73" s="101">
        <v>6.3502296123536708E-2</v>
      </c>
      <c r="W73" s="101">
        <v>9.8058114649917719E-2</v>
      </c>
      <c r="X73" s="101">
        <v>0.10863332605001484</v>
      </c>
      <c r="Y73" s="101">
        <v>0.10013554308290967</v>
      </c>
      <c r="DA73" s="131" t="s">
        <v>1639</v>
      </c>
    </row>
    <row r="74" spans="1:105" ht="12" customHeight="1" x14ac:dyDescent="0.25">
      <c r="A74" s="107" t="s">
        <v>121</v>
      </c>
      <c r="B74" s="104">
        <v>5.0277712527211737E-4</v>
      </c>
      <c r="C74" s="104">
        <v>9.2815443377239331E-3</v>
      </c>
      <c r="D74" s="104">
        <v>2.523647518787793E-2</v>
      </c>
      <c r="E74" s="104">
        <v>3.8830913538334552E-2</v>
      </c>
      <c r="F74" s="104">
        <v>5.3110387838456827E-2</v>
      </c>
      <c r="G74" s="104">
        <v>6.2284705414038008E-2</v>
      </c>
      <c r="H74" s="104">
        <v>5.1745813770674061E-2</v>
      </c>
      <c r="I74" s="104">
        <v>4.2390950745386985E-2</v>
      </c>
      <c r="J74" s="104">
        <v>2.0989336503743971E-2</v>
      </c>
      <c r="K74" s="104">
        <v>9.0378009472479759E-2</v>
      </c>
      <c r="L74" s="104">
        <v>7.9959984562929451E-2</v>
      </c>
      <c r="M74" s="104">
        <v>8.2421714819599187E-2</v>
      </c>
      <c r="N74" s="104">
        <v>8.4089702362477176E-2</v>
      </c>
      <c r="O74" s="104">
        <v>0.18065789994048409</v>
      </c>
      <c r="P74" s="104">
        <v>0.25664822043276947</v>
      </c>
      <c r="Q74" s="104">
        <v>0.20070411987200362</v>
      </c>
      <c r="R74" s="104">
        <v>0.22245197356835791</v>
      </c>
      <c r="S74" s="104">
        <v>0.26005471115816525</v>
      </c>
      <c r="T74" s="104">
        <v>0.24056007516557326</v>
      </c>
      <c r="U74" s="104">
        <v>0.24222468247091833</v>
      </c>
      <c r="V74" s="104">
        <v>0.3419456955592543</v>
      </c>
      <c r="W74" s="104">
        <v>0.32379673407991144</v>
      </c>
      <c r="X74" s="104">
        <v>0.49782012960042743</v>
      </c>
      <c r="Y74" s="104">
        <v>0.3399642379802234</v>
      </c>
      <c r="DA74" s="132" t="s">
        <v>1640</v>
      </c>
    </row>
    <row r="75" spans="1:105" ht="12" customHeight="1" x14ac:dyDescent="0.25">
      <c r="A75" s="108" t="s">
        <v>53</v>
      </c>
      <c r="B75" s="98">
        <v>3.0778602709665375E-4</v>
      </c>
      <c r="C75" s="98">
        <v>5.4591632857541508E-3</v>
      </c>
      <c r="D75" s="98">
        <v>1.4890925569283443E-2</v>
      </c>
      <c r="E75" s="98">
        <v>2.2778995798363625E-2</v>
      </c>
      <c r="F75" s="98">
        <v>3.1543945691109986E-2</v>
      </c>
      <c r="G75" s="98">
        <v>3.683652861992899E-2</v>
      </c>
      <c r="H75" s="98">
        <v>2.9939990975047744E-2</v>
      </c>
      <c r="I75" s="98">
        <v>2.4209875565061639E-2</v>
      </c>
      <c r="J75" s="98">
        <v>1.1601435073614694E-2</v>
      </c>
      <c r="K75" s="98">
        <v>4.8326216947147574E-2</v>
      </c>
      <c r="L75" s="98">
        <v>4.181922064963503E-2</v>
      </c>
      <c r="M75" s="98">
        <v>4.6804977084598194E-2</v>
      </c>
      <c r="N75" s="98">
        <v>4.4367019130812618E-2</v>
      </c>
      <c r="O75" s="98">
        <v>0.1135229862467584</v>
      </c>
      <c r="P75" s="98">
        <v>0.1741133075309762</v>
      </c>
      <c r="Q75" s="98">
        <v>0.10010785392850313</v>
      </c>
      <c r="R75" s="98">
        <v>0.10885986309322969</v>
      </c>
      <c r="S75" s="98">
        <v>0.12688059884429764</v>
      </c>
      <c r="T75" s="98">
        <v>0.13230017496129101</v>
      </c>
      <c r="U75" s="98">
        <v>0.14373813816328512</v>
      </c>
      <c r="V75" s="98">
        <v>0.19601465472943067</v>
      </c>
      <c r="W75" s="98">
        <v>0.18162094230751366</v>
      </c>
      <c r="X75" s="98">
        <v>0.2981730304488574</v>
      </c>
      <c r="Y75" s="98">
        <v>0.20013561120596451</v>
      </c>
      <c r="DA75" s="63" t="s">
        <v>1641</v>
      </c>
    </row>
    <row r="76" spans="1:105" ht="12" customHeight="1" x14ac:dyDescent="0.25">
      <c r="A76" s="108" t="s">
        <v>52</v>
      </c>
      <c r="B76" s="98">
        <v>1.9499109817546363E-4</v>
      </c>
      <c r="C76" s="98">
        <v>3.8223810519697828E-3</v>
      </c>
      <c r="D76" s="98">
        <v>1.0345549618594489E-2</v>
      </c>
      <c r="E76" s="98">
        <v>1.6051917739970924E-2</v>
      </c>
      <c r="F76" s="98">
        <v>2.1566442147346841E-2</v>
      </c>
      <c r="G76" s="98">
        <v>2.5448176794109018E-2</v>
      </c>
      <c r="H76" s="98">
        <v>2.1805822795626317E-2</v>
      </c>
      <c r="I76" s="98">
        <v>1.818107518032535E-2</v>
      </c>
      <c r="J76" s="98">
        <v>9.3879014301292765E-3</v>
      </c>
      <c r="K76" s="98">
        <v>4.2051792525332192E-2</v>
      </c>
      <c r="L76" s="98">
        <v>3.814076391329442E-2</v>
      </c>
      <c r="M76" s="98">
        <v>3.5616737735000993E-2</v>
      </c>
      <c r="N76" s="98">
        <v>3.9722683231664564E-2</v>
      </c>
      <c r="O76" s="98">
        <v>6.7134913693725679E-2</v>
      </c>
      <c r="P76" s="98">
        <v>8.2534912901793239E-2</v>
      </c>
      <c r="Q76" s="98">
        <v>0.10059626594350049</v>
      </c>
      <c r="R76" s="98">
        <v>0.11359211047512822</v>
      </c>
      <c r="S76" s="98">
        <v>0.13317411231386758</v>
      </c>
      <c r="T76" s="98">
        <v>0.10825990020428226</v>
      </c>
      <c r="U76" s="98">
        <v>9.8486544307633192E-2</v>
      </c>
      <c r="V76" s="98">
        <v>0.14593104082982364</v>
      </c>
      <c r="W76" s="98">
        <v>0.14217579177239778</v>
      </c>
      <c r="X76" s="98">
        <v>0.19964709915157003</v>
      </c>
      <c r="Y76" s="98">
        <v>0.13982862677425889</v>
      </c>
      <c r="DA76" s="63" t="s">
        <v>1642</v>
      </c>
    </row>
    <row r="77" spans="1:105" ht="12" customHeight="1" x14ac:dyDescent="0.25">
      <c r="A77" s="121" t="s">
        <v>54</v>
      </c>
      <c r="B77" s="122">
        <v>4.8561017041654253</v>
      </c>
      <c r="C77" s="122">
        <v>5.7163056540067263</v>
      </c>
      <c r="D77" s="122">
        <v>5.3693109170058264</v>
      </c>
      <c r="E77" s="122">
        <v>5.2292396628241686</v>
      </c>
      <c r="F77" s="122">
        <v>5.5168521025114234</v>
      </c>
      <c r="G77" s="122">
        <v>5.5581046013060487</v>
      </c>
      <c r="H77" s="122">
        <v>5.5002317126937932</v>
      </c>
      <c r="I77" s="122">
        <v>5.6527863017744684</v>
      </c>
      <c r="J77" s="122">
        <v>6.3920920241696466</v>
      </c>
      <c r="K77" s="122">
        <v>6.8608339757606558</v>
      </c>
      <c r="L77" s="122">
        <v>6.9945966729284805</v>
      </c>
      <c r="M77" s="122">
        <v>7.6407314821884391</v>
      </c>
      <c r="N77" s="122">
        <v>9.3021942955397492</v>
      </c>
      <c r="O77" s="122">
        <v>8.4644350225926726</v>
      </c>
      <c r="P77" s="122">
        <v>8.4627743364546735</v>
      </c>
      <c r="Q77" s="122">
        <v>8.2462599245927866</v>
      </c>
      <c r="R77" s="122">
        <v>8.32252521771467</v>
      </c>
      <c r="S77" s="122">
        <v>9.605929772474985</v>
      </c>
      <c r="T77" s="122">
        <v>9.4319544459895042</v>
      </c>
      <c r="U77" s="122">
        <v>9.5099413428957149</v>
      </c>
      <c r="V77" s="122">
        <v>8.4993796534213075</v>
      </c>
      <c r="W77" s="122">
        <v>6.6499505523829381</v>
      </c>
      <c r="X77" s="122">
        <v>6.2721809956620476</v>
      </c>
      <c r="Y77" s="122">
        <v>6.1184052992044862</v>
      </c>
      <c r="DA77" s="130" t="s">
        <v>1643</v>
      </c>
    </row>
    <row r="78" spans="1:105" ht="12" customHeight="1" x14ac:dyDescent="0.25">
      <c r="A78" s="97" t="s">
        <v>189</v>
      </c>
      <c r="B78" s="98">
        <v>2.7958991171076377</v>
      </c>
      <c r="C78" s="98">
        <v>4.0104290138034697</v>
      </c>
      <c r="D78" s="98">
        <v>3.2892623841771393</v>
      </c>
      <c r="E78" s="98">
        <v>3.0319436328536553</v>
      </c>
      <c r="F78" s="98">
        <v>3.1149115893724191</v>
      </c>
      <c r="G78" s="98">
        <v>3.216281608199226</v>
      </c>
      <c r="H78" s="98">
        <v>3.2769415251465914</v>
      </c>
      <c r="I78" s="98">
        <v>3.4442134083993334</v>
      </c>
      <c r="J78" s="98">
        <v>4.2285436716267952</v>
      </c>
      <c r="K78" s="98">
        <v>4.7591780945391493</v>
      </c>
      <c r="L78" s="98">
        <v>5.2325164803668542</v>
      </c>
      <c r="M78" s="98">
        <v>5.0320531193274061</v>
      </c>
      <c r="N78" s="98">
        <v>6.3208178083500508</v>
      </c>
      <c r="O78" s="98">
        <v>5.3144883920894301</v>
      </c>
      <c r="P78" s="98">
        <v>4.9344129167860915</v>
      </c>
      <c r="Q78" s="98">
        <v>6.3477118563103119</v>
      </c>
      <c r="R78" s="98">
        <v>6.5062338779019804</v>
      </c>
      <c r="S78" s="98">
        <v>8.02042132416166</v>
      </c>
      <c r="T78" s="98">
        <v>7.3960303811980745</v>
      </c>
      <c r="U78" s="98">
        <v>7.4204882010127129</v>
      </c>
      <c r="V78" s="98">
        <v>7.7483997324925937</v>
      </c>
      <c r="W78" s="98">
        <v>6.3330973856046784</v>
      </c>
      <c r="X78" s="98">
        <v>6.0976843567576537</v>
      </c>
      <c r="Y78" s="98">
        <v>5.9812803541460795</v>
      </c>
      <c r="DA78" s="63" t="s">
        <v>1644</v>
      </c>
    </row>
    <row r="79" spans="1:105" ht="12" customHeight="1" x14ac:dyDescent="0.25">
      <c r="A79" s="109" t="s">
        <v>120</v>
      </c>
      <c r="B79" s="33">
        <v>2.0602025870577876</v>
      </c>
      <c r="C79" s="33">
        <v>1.7058766402032561</v>
      </c>
      <c r="D79" s="33">
        <v>2.0800485328286871</v>
      </c>
      <c r="E79" s="33">
        <v>2.1972960299705133</v>
      </c>
      <c r="F79" s="33">
        <v>2.4019405131390044</v>
      </c>
      <c r="G79" s="33">
        <v>2.3418229931068222</v>
      </c>
      <c r="H79" s="33">
        <v>2.2232901875472013</v>
      </c>
      <c r="I79" s="33">
        <v>2.208572893375135</v>
      </c>
      <c r="J79" s="33">
        <v>2.1635483525428514</v>
      </c>
      <c r="K79" s="33">
        <v>2.101655881221506</v>
      </c>
      <c r="L79" s="33">
        <v>1.7620801925616261</v>
      </c>
      <c r="M79" s="33">
        <v>2.6086783628610331</v>
      </c>
      <c r="N79" s="33">
        <v>2.9813764871896988</v>
      </c>
      <c r="O79" s="33">
        <v>3.1499466305032429</v>
      </c>
      <c r="P79" s="33">
        <v>3.528361419668582</v>
      </c>
      <c r="Q79" s="33">
        <v>1.8985480682824745</v>
      </c>
      <c r="R79" s="33">
        <v>1.8162913398126896</v>
      </c>
      <c r="S79" s="33">
        <v>1.585508448313325</v>
      </c>
      <c r="T79" s="33">
        <v>2.0359240647914301</v>
      </c>
      <c r="U79" s="33">
        <v>2.0894531418830011</v>
      </c>
      <c r="V79" s="33">
        <v>0.75097992092871402</v>
      </c>
      <c r="W79" s="33">
        <v>0.31685316677825953</v>
      </c>
      <c r="X79" s="33">
        <v>0.17449663890439379</v>
      </c>
      <c r="Y79" s="33">
        <v>0.13712494505840653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16.307378311571025</v>
      </c>
      <c r="C81" s="117">
        <f t="shared" si="28"/>
        <v>17.472699150732165</v>
      </c>
      <c r="D81" s="117">
        <f t="shared" si="28"/>
        <v>16.132763493466111</v>
      </c>
      <c r="E81" s="117">
        <f t="shared" si="28"/>
        <v>16.406389622639168</v>
      </c>
      <c r="F81" s="117">
        <f t="shared" si="28"/>
        <v>17.460818311571447</v>
      </c>
      <c r="G81" s="117">
        <f t="shared" si="28"/>
        <v>16.77170711021569</v>
      </c>
      <c r="H81" s="117">
        <f t="shared" si="28"/>
        <v>16.831772245749466</v>
      </c>
      <c r="I81" s="117">
        <f t="shared" si="28"/>
        <v>15.031140383992721</v>
      </c>
      <c r="J81" s="117">
        <f t="shared" si="28"/>
        <v>16.485709953058031</v>
      </c>
      <c r="K81" s="117">
        <f t="shared" si="28"/>
        <v>18.255118499632871</v>
      </c>
      <c r="L81" s="117">
        <f t="shared" si="28"/>
        <v>18.857227596398182</v>
      </c>
      <c r="M81" s="117">
        <f t="shared" si="28"/>
        <v>15.220161649363812</v>
      </c>
      <c r="N81" s="117">
        <f t="shared" si="28"/>
        <v>18.87771298548974</v>
      </c>
      <c r="O81" s="117">
        <f t="shared" si="28"/>
        <v>21.231832931763339</v>
      </c>
      <c r="P81" s="117">
        <f t="shared" si="28"/>
        <v>23.834519407912751</v>
      </c>
      <c r="Q81" s="117">
        <f t="shared" si="28"/>
        <v>24.227665694974402</v>
      </c>
      <c r="R81" s="117">
        <f t="shared" ref="R81:V81" si="29">R82+R85+R87+R100</f>
        <v>27.129060639051435</v>
      </c>
      <c r="S81" s="117">
        <f t="shared" si="29"/>
        <v>24.301439415021232</v>
      </c>
      <c r="T81" s="117">
        <f t="shared" si="29"/>
        <v>25.554386056744121</v>
      </c>
      <c r="U81" s="117">
        <f t="shared" si="29"/>
        <v>16.812938173414523</v>
      </c>
      <c r="V81" s="117">
        <f t="shared" si="29"/>
        <v>16.184966603635491</v>
      </c>
      <c r="W81" s="117">
        <f t="shared" ref="W81:Y81" si="30">W82+W85+W87+W100</f>
        <v>16.829948732277867</v>
      </c>
      <c r="X81" s="117">
        <f t="shared" si="30"/>
        <v>22.990844062230671</v>
      </c>
      <c r="Y81" s="117">
        <f t="shared" si="30"/>
        <v>29.447318195437116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14.826066123806459</v>
      </c>
      <c r="C82" s="122">
        <f t="shared" si="31"/>
        <v>16.036177964320547</v>
      </c>
      <c r="D82" s="122">
        <f t="shared" si="31"/>
        <v>14.783253324696968</v>
      </c>
      <c r="E82" s="122">
        <f t="shared" si="31"/>
        <v>15.099456911767019</v>
      </c>
      <c r="F82" s="122">
        <f t="shared" si="31"/>
        <v>16.11305979772828</v>
      </c>
      <c r="G82" s="122">
        <f t="shared" si="31"/>
        <v>15.41026989580355</v>
      </c>
      <c r="H82" s="122">
        <f t="shared" si="31"/>
        <v>15.433613511209108</v>
      </c>
      <c r="I82" s="122">
        <f t="shared" si="31"/>
        <v>13.760147570112688</v>
      </c>
      <c r="J82" s="122">
        <f t="shared" si="31"/>
        <v>15.1044293348771</v>
      </c>
      <c r="K82" s="122">
        <f t="shared" si="31"/>
        <v>16.765695100952161</v>
      </c>
      <c r="L82" s="122">
        <f t="shared" si="31"/>
        <v>17.319653441328139</v>
      </c>
      <c r="M82" s="122">
        <f t="shared" si="31"/>
        <v>13.389269993090362</v>
      </c>
      <c r="N82" s="122">
        <f t="shared" si="31"/>
        <v>17.045250500096923</v>
      </c>
      <c r="O82" s="122">
        <f t="shared" si="31"/>
        <v>18.876545277609559</v>
      </c>
      <c r="P82" s="122">
        <f t="shared" si="31"/>
        <v>20.49292671409416</v>
      </c>
      <c r="Q82" s="122">
        <f t="shared" si="31"/>
        <v>21.727497240648233</v>
      </c>
      <c r="R82" s="122">
        <f t="shared" ref="R82:V82" si="32">SUM(R83:R84)</f>
        <v>24.746701063766423</v>
      </c>
      <c r="S82" s="122">
        <f t="shared" si="32"/>
        <v>22.083360543629581</v>
      </c>
      <c r="T82" s="122">
        <f t="shared" si="32"/>
        <v>22.998968088564283</v>
      </c>
      <c r="U82" s="122">
        <f t="shared" si="32"/>
        <v>14.662242079987051</v>
      </c>
      <c r="V82" s="122">
        <f t="shared" si="32"/>
        <v>14.42549165755208</v>
      </c>
      <c r="W82" s="122">
        <f t="shared" ref="W82:Y82" si="33">SUM(W83:W84)</f>
        <v>15.012962805634428</v>
      </c>
      <c r="X82" s="122">
        <f t="shared" si="33"/>
        <v>20.769051409497603</v>
      </c>
      <c r="Y82" s="122">
        <f t="shared" si="33"/>
        <v>26.791167936804456</v>
      </c>
      <c r="DA82" s="130" t="s">
        <v>1647</v>
      </c>
    </row>
    <row r="83" spans="1:105" ht="12" customHeight="1" x14ac:dyDescent="0.25">
      <c r="A83" s="97" t="s">
        <v>199</v>
      </c>
      <c r="B83" s="98">
        <v>14.757122152068227</v>
      </c>
      <c r="C83" s="98">
        <v>15.96187804283395</v>
      </c>
      <c r="D83" s="98">
        <v>14.71488387136057</v>
      </c>
      <c r="E83" s="98">
        <v>15.031292771718325</v>
      </c>
      <c r="F83" s="98">
        <v>16.037606045604019</v>
      </c>
      <c r="G83" s="98">
        <v>15.337771942427155</v>
      </c>
      <c r="H83" s="98">
        <v>15.361374619351922</v>
      </c>
      <c r="I83" s="98">
        <v>13.693243272677941</v>
      </c>
      <c r="J83" s="98">
        <v>15.028848707012729</v>
      </c>
      <c r="K83" s="98">
        <v>16.680312977884153</v>
      </c>
      <c r="L83" s="98">
        <v>17.230018152288139</v>
      </c>
      <c r="M83" s="98">
        <v>13.317922996082917</v>
      </c>
      <c r="N83" s="98">
        <v>16.953267411865852</v>
      </c>
      <c r="O83" s="98">
        <v>18.77156300754751</v>
      </c>
      <c r="P83" s="98">
        <v>20.377371739753503</v>
      </c>
      <c r="Q83" s="98">
        <v>21.606749785038687</v>
      </c>
      <c r="R83" s="98">
        <v>24.608670106047544</v>
      </c>
      <c r="S83" s="98">
        <v>21.961378618515308</v>
      </c>
      <c r="T83" s="98">
        <v>22.870177701347071</v>
      </c>
      <c r="U83" s="98">
        <v>14.578876468902257</v>
      </c>
      <c r="V83" s="98">
        <v>14.344727792384257</v>
      </c>
      <c r="W83" s="98">
        <v>14.927457724276296</v>
      </c>
      <c r="X83" s="98">
        <v>20.646789911149334</v>
      </c>
      <c r="Y83" s="98">
        <v>26.633371548676791</v>
      </c>
      <c r="DA83" s="63" t="s">
        <v>1648</v>
      </c>
    </row>
    <row r="84" spans="1:105" ht="12" customHeight="1" x14ac:dyDescent="0.25">
      <c r="A84" s="97" t="s">
        <v>53</v>
      </c>
      <c r="B84" s="98">
        <v>6.8943971738232177E-2</v>
      </c>
      <c r="C84" s="98">
        <v>7.4299921486595782E-2</v>
      </c>
      <c r="D84" s="98">
        <v>6.8369453336398642E-2</v>
      </c>
      <c r="E84" s="98">
        <v>6.8164140048693297E-2</v>
      </c>
      <c r="F84" s="98">
        <v>7.5453752124262002E-2</v>
      </c>
      <c r="G84" s="98">
        <v>7.2497953376394572E-2</v>
      </c>
      <c r="H84" s="98">
        <v>7.2238891857185836E-2</v>
      </c>
      <c r="I84" s="98">
        <v>6.6904297434747059E-2</v>
      </c>
      <c r="J84" s="98">
        <v>7.5580627864371336E-2</v>
      </c>
      <c r="K84" s="98">
        <v>8.5382123068009005E-2</v>
      </c>
      <c r="L84" s="98">
        <v>8.9635289040000524E-2</v>
      </c>
      <c r="M84" s="98">
        <v>7.1346997007445637E-2</v>
      </c>
      <c r="N84" s="98">
        <v>9.1983088231071056E-2</v>
      </c>
      <c r="O84" s="98">
        <v>0.1049822700620491</v>
      </c>
      <c r="P84" s="98">
        <v>0.11555497434065617</v>
      </c>
      <c r="Q84" s="98">
        <v>0.12074745560954624</v>
      </c>
      <c r="R84" s="98">
        <v>0.13803095771887769</v>
      </c>
      <c r="S84" s="98">
        <v>0.1219819251142731</v>
      </c>
      <c r="T84" s="98">
        <v>0.12879038721721006</v>
      </c>
      <c r="U84" s="98">
        <v>8.3365611084793442E-2</v>
      </c>
      <c r="V84" s="98">
        <v>8.0763865167823537E-2</v>
      </c>
      <c r="W84" s="98">
        <v>8.5505081358132118E-2</v>
      </c>
      <c r="X84" s="98">
        <v>0.12226149834827066</v>
      </c>
      <c r="Y84" s="98">
        <v>0.15779638812766628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1.8962541159246053E-2</v>
      </c>
      <c r="C85" s="122">
        <f t="shared" si="34"/>
        <v>1.980807911393212E-2</v>
      </c>
      <c r="D85" s="122">
        <f t="shared" si="34"/>
        <v>2.1920175176994416E-2</v>
      </c>
      <c r="E85" s="122">
        <f t="shared" si="34"/>
        <v>4.7829655279866302E-2</v>
      </c>
      <c r="F85" s="122">
        <f t="shared" si="34"/>
        <v>1.9105444407791265E-2</v>
      </c>
      <c r="G85" s="122">
        <f t="shared" si="34"/>
        <v>2.3240909632591695E-2</v>
      </c>
      <c r="H85" s="122">
        <f t="shared" si="34"/>
        <v>4.2802700795881068E-2</v>
      </c>
      <c r="I85" s="122">
        <f t="shared" si="34"/>
        <v>2.507351353711014E-2</v>
      </c>
      <c r="J85" s="122">
        <f t="shared" si="34"/>
        <v>2.6616261542371601E-2</v>
      </c>
      <c r="K85" s="122">
        <f t="shared" si="34"/>
        <v>3.1261128289003556E-2</v>
      </c>
      <c r="L85" s="122">
        <f t="shared" si="34"/>
        <v>4.7306156483807808E-2</v>
      </c>
      <c r="M85" s="122">
        <f t="shared" si="34"/>
        <v>5.7478098403858431E-2</v>
      </c>
      <c r="N85" s="122">
        <f t="shared" si="34"/>
        <v>6.6662250230569514E-2</v>
      </c>
      <c r="O85" s="122">
        <f t="shared" si="34"/>
        <v>8.2100527895942979E-2</v>
      </c>
      <c r="P85" s="122">
        <f t="shared" si="34"/>
        <v>9.74291019567122E-2</v>
      </c>
      <c r="Q85" s="122">
        <f t="shared" si="34"/>
        <v>0.1165148233799454</v>
      </c>
      <c r="R85" s="122">
        <f t="shared" si="34"/>
        <v>0.12279688229227737</v>
      </c>
      <c r="S85" s="122">
        <f t="shared" si="34"/>
        <v>0.10722764047636982</v>
      </c>
      <c r="T85" s="122">
        <f t="shared" si="34"/>
        <v>0.11235421337783091</v>
      </c>
      <c r="U85" s="122">
        <f t="shared" si="34"/>
        <v>0.10530305999466368</v>
      </c>
      <c r="V85" s="122">
        <f t="shared" si="34"/>
        <v>8.9027825346764816E-2</v>
      </c>
      <c r="W85" s="122">
        <f t="shared" si="34"/>
        <v>7.3533334552358526E-2</v>
      </c>
      <c r="X85" s="122">
        <f t="shared" si="34"/>
        <v>8.7311906036947246E-2</v>
      </c>
      <c r="Y85" s="122">
        <f t="shared" si="34"/>
        <v>0.1280945637127674</v>
      </c>
      <c r="DA85" s="130" t="s">
        <v>1650</v>
      </c>
    </row>
    <row r="86" spans="1:105" ht="12" customHeight="1" x14ac:dyDescent="0.25">
      <c r="A86" s="97" t="s">
        <v>53</v>
      </c>
      <c r="B86" s="98">
        <v>1.8962541159246053E-2</v>
      </c>
      <c r="C86" s="98">
        <v>1.980807911393212E-2</v>
      </c>
      <c r="D86" s="98">
        <v>2.1920175176994416E-2</v>
      </c>
      <c r="E86" s="98">
        <v>4.7829655279866302E-2</v>
      </c>
      <c r="F86" s="98">
        <v>1.9105444407791265E-2</v>
      </c>
      <c r="G86" s="98">
        <v>2.3240909632591695E-2</v>
      </c>
      <c r="H86" s="98">
        <v>4.2802700795881068E-2</v>
      </c>
      <c r="I86" s="98">
        <v>2.507351353711014E-2</v>
      </c>
      <c r="J86" s="98">
        <v>2.6616261542371601E-2</v>
      </c>
      <c r="K86" s="98">
        <v>3.1261128289003556E-2</v>
      </c>
      <c r="L86" s="98">
        <v>4.7306156483807808E-2</v>
      </c>
      <c r="M86" s="98">
        <v>5.7478098403858431E-2</v>
      </c>
      <c r="N86" s="98">
        <v>6.6662250230569514E-2</v>
      </c>
      <c r="O86" s="98">
        <v>8.2100527895942979E-2</v>
      </c>
      <c r="P86" s="98">
        <v>9.74291019567122E-2</v>
      </c>
      <c r="Q86" s="98">
        <v>0.1165148233799454</v>
      </c>
      <c r="R86" s="98">
        <v>0.12279688229227737</v>
      </c>
      <c r="S86" s="98">
        <v>0.10722764047636982</v>
      </c>
      <c r="T86" s="98">
        <v>0.11235421337783091</v>
      </c>
      <c r="U86" s="98">
        <v>0.10530305999466368</v>
      </c>
      <c r="V86" s="98">
        <v>8.9027825346764816E-2</v>
      </c>
      <c r="W86" s="98">
        <v>7.3533334552358526E-2</v>
      </c>
      <c r="X86" s="98">
        <v>8.7311906036947246E-2</v>
      </c>
      <c r="Y86" s="98">
        <v>0.1280945637127674</v>
      </c>
      <c r="DA86" s="63" t="s">
        <v>1651</v>
      </c>
    </row>
    <row r="87" spans="1:105" ht="12" customHeight="1" x14ac:dyDescent="0.25">
      <c r="A87" s="121" t="s">
        <v>55</v>
      </c>
      <c r="B87" s="122">
        <v>1.0090099993570549</v>
      </c>
      <c r="C87" s="122">
        <v>0.95130591036631762</v>
      </c>
      <c r="D87" s="122">
        <v>0.9336548140983576</v>
      </c>
      <c r="E87" s="122">
        <v>0.90013504704877334</v>
      </c>
      <c r="F87" s="122">
        <v>0.92750933696384341</v>
      </c>
      <c r="G87" s="122">
        <v>0.90903531815812744</v>
      </c>
      <c r="H87" s="122">
        <v>0.91332365817249805</v>
      </c>
      <c r="I87" s="122">
        <v>0.8436281493586395</v>
      </c>
      <c r="J87" s="122">
        <v>0.8921130912650217</v>
      </c>
      <c r="K87" s="122">
        <v>0.91328824149113208</v>
      </c>
      <c r="L87" s="122">
        <v>0.99091504993696866</v>
      </c>
      <c r="M87" s="122">
        <v>1.1395601824184471</v>
      </c>
      <c r="N87" s="122">
        <v>1.0380366888789894</v>
      </c>
      <c r="O87" s="122">
        <v>1.4246277635440028</v>
      </c>
      <c r="P87" s="122">
        <v>2.2188217138605451</v>
      </c>
      <c r="Q87" s="122">
        <v>1.6392950341671928</v>
      </c>
      <c r="R87" s="122">
        <v>1.4674282609034146</v>
      </c>
      <c r="S87" s="122">
        <v>1.4461228950452369</v>
      </c>
      <c r="T87" s="122">
        <v>1.6906537314950409</v>
      </c>
      <c r="U87" s="122">
        <v>1.321108210186597</v>
      </c>
      <c r="V87" s="122">
        <v>1.2515320300179149</v>
      </c>
      <c r="W87" s="122">
        <v>1.3866413294494588</v>
      </c>
      <c r="X87" s="122">
        <v>1.6281424363835533</v>
      </c>
      <c r="Y87" s="122">
        <v>1.940127605185036</v>
      </c>
      <c r="DA87" s="130" t="s">
        <v>1652</v>
      </c>
    </row>
    <row r="88" spans="1:105" ht="12" customHeight="1" x14ac:dyDescent="0.25">
      <c r="A88" s="97" t="s">
        <v>132</v>
      </c>
      <c r="B88" s="98">
        <v>0.34408163125077434</v>
      </c>
      <c r="C88" s="98">
        <v>0.34431284280662899</v>
      </c>
      <c r="D88" s="98">
        <v>0.3528833004134197</v>
      </c>
      <c r="E88" s="98">
        <v>0.3561660639319702</v>
      </c>
      <c r="F88" s="98">
        <v>0.36077275512464246</v>
      </c>
      <c r="G88" s="98">
        <v>0.35315001197994106</v>
      </c>
      <c r="H88" s="98">
        <v>0.37617416239058565</v>
      </c>
      <c r="I88" s="98">
        <v>0.35424659903936967</v>
      </c>
      <c r="J88" s="98">
        <v>0.39242502295796616</v>
      </c>
      <c r="K88" s="98">
        <v>0.42830431240976818</v>
      </c>
      <c r="L88" s="98">
        <v>0.49414303294746287</v>
      </c>
      <c r="M88" s="98">
        <v>0.51074386798765736</v>
      </c>
      <c r="N88" s="98">
        <v>0.35778011440080443</v>
      </c>
      <c r="O88" s="98">
        <v>0.29964005967489699</v>
      </c>
      <c r="P88" s="98">
        <v>0.76122920084820045</v>
      </c>
      <c r="Q88" s="98">
        <v>0.81742772383642714</v>
      </c>
      <c r="R88" s="98">
        <v>0.64752337975577501</v>
      </c>
      <c r="S88" s="98">
        <v>0.73287284673599329</v>
      </c>
      <c r="T88" s="98">
        <v>1.0578500827234527</v>
      </c>
      <c r="U88" s="98">
        <v>0.85977523229197039</v>
      </c>
      <c r="V88" s="98">
        <v>0.95040087988465038</v>
      </c>
      <c r="W88" s="98">
        <v>1.0267563808376112</v>
      </c>
      <c r="X88" s="98">
        <v>0.96013356415674489</v>
      </c>
      <c r="Y88" s="98">
        <v>1.0686128623167395</v>
      </c>
      <c r="DA88" s="63" t="s">
        <v>1653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1.2160664396995721E-4</v>
      </c>
      <c r="E89" s="98">
        <v>1.2025617058792743E-4</v>
      </c>
      <c r="F89" s="98">
        <v>1.1905849700955883E-4</v>
      </c>
      <c r="G89" s="98">
        <v>2.2288773729332211E-4</v>
      </c>
      <c r="H89" s="98">
        <v>3.3551649283215665E-4</v>
      </c>
      <c r="I89" s="98">
        <v>3.9694344938231085E-4</v>
      </c>
      <c r="J89" s="98">
        <v>6.9747469312783454E-4</v>
      </c>
      <c r="K89" s="98">
        <v>1.2615766650595941E-3</v>
      </c>
      <c r="L89" s="98">
        <v>1.8566066664610719E-3</v>
      </c>
      <c r="M89" s="98">
        <v>2.2973402973190081E-3</v>
      </c>
      <c r="N89" s="98">
        <v>1.862890083641314E-3</v>
      </c>
      <c r="O89" s="98">
        <v>1.3687966868812678E-3</v>
      </c>
      <c r="P89" s="98">
        <v>3.3446180197269802E-3</v>
      </c>
      <c r="Q89" s="98">
        <v>6.9174541645587347E-3</v>
      </c>
      <c r="R89" s="98">
        <v>4.9521694144505964E-3</v>
      </c>
      <c r="S89" s="98">
        <v>5.523215581547997E-3</v>
      </c>
      <c r="T89" s="98">
        <v>1.0063145554337374E-2</v>
      </c>
      <c r="U89" s="98">
        <v>8.0792790206675839E-3</v>
      </c>
      <c r="V89" s="98">
        <v>9.4209796740396916E-3</v>
      </c>
      <c r="W89" s="98">
        <v>1.045075186998292E-2</v>
      </c>
      <c r="X89" s="98">
        <v>9.1975946657754104E-3</v>
      </c>
      <c r="Y89" s="98">
        <v>1.1348434950141206E-2</v>
      </c>
      <c r="DA89" s="63" t="s">
        <v>1654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7.4616704078088927E-5</v>
      </c>
      <c r="E90" s="101">
        <v>7.3408545741371039E-5</v>
      </c>
      <c r="F90" s="101">
        <v>7.347786119083551E-5</v>
      </c>
      <c r="G90" s="101">
        <v>1.3565522317480821E-4</v>
      </c>
      <c r="H90" s="101">
        <v>1.9842376049895258E-4</v>
      </c>
      <c r="I90" s="101">
        <v>2.3153842885248634E-4</v>
      </c>
      <c r="J90" s="101">
        <v>3.9436977134610319E-4</v>
      </c>
      <c r="K90" s="101">
        <v>6.6903816695886779E-4</v>
      </c>
      <c r="L90" s="101">
        <v>1.0322799406616079E-3</v>
      </c>
      <c r="M90" s="101">
        <v>1.3417343816938419E-3</v>
      </c>
      <c r="N90" s="101">
        <v>9.9030692335713385E-4</v>
      </c>
      <c r="O90" s="101">
        <v>8.5196287215550488E-4</v>
      </c>
      <c r="P90" s="101">
        <v>2.2417077215900801E-3</v>
      </c>
      <c r="Q90" s="101">
        <v>3.5095074619395888E-3</v>
      </c>
      <c r="R90" s="101">
        <v>2.4479587366295335E-3</v>
      </c>
      <c r="S90" s="101">
        <v>2.6530919283792535E-3</v>
      </c>
      <c r="T90" s="101">
        <v>5.420195293169742E-3</v>
      </c>
      <c r="U90" s="101">
        <v>4.9424518582152129E-3</v>
      </c>
      <c r="V90" s="101">
        <v>5.3012503450117765E-3</v>
      </c>
      <c r="W90" s="101">
        <v>6.0610453590062632E-3</v>
      </c>
      <c r="X90" s="101">
        <v>5.5442804978829523E-3</v>
      </c>
      <c r="Y90" s="101">
        <v>6.5280567622697282E-3</v>
      </c>
      <c r="DA90" s="131" t="s">
        <v>1655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4.698993989186828E-5</v>
      </c>
      <c r="E91" s="104">
        <v>4.6847624846556394E-5</v>
      </c>
      <c r="F91" s="104">
        <v>4.5580635818723322E-5</v>
      </c>
      <c r="G91" s="104">
        <v>8.7232514118513909E-5</v>
      </c>
      <c r="H91" s="104">
        <v>1.3709273233320407E-4</v>
      </c>
      <c r="I91" s="104">
        <v>1.6540502052982448E-4</v>
      </c>
      <c r="J91" s="104">
        <v>3.0310492178173135E-4</v>
      </c>
      <c r="K91" s="104">
        <v>5.9253849810072634E-4</v>
      </c>
      <c r="L91" s="104">
        <v>8.2432672579946394E-4</v>
      </c>
      <c r="M91" s="104">
        <v>9.5560591562516607E-4</v>
      </c>
      <c r="N91" s="104">
        <v>8.7258316028418015E-4</v>
      </c>
      <c r="O91" s="104">
        <v>5.1683381472576284E-4</v>
      </c>
      <c r="P91" s="104">
        <v>1.1029102981368998E-3</v>
      </c>
      <c r="Q91" s="104">
        <v>3.4079467026191463E-3</v>
      </c>
      <c r="R91" s="104">
        <v>2.5042106778210629E-3</v>
      </c>
      <c r="S91" s="104">
        <v>2.8701236531687439E-3</v>
      </c>
      <c r="T91" s="104">
        <v>4.6429502611676308E-3</v>
      </c>
      <c r="U91" s="104">
        <v>3.1368271624523719E-3</v>
      </c>
      <c r="V91" s="104">
        <v>4.1197293290279151E-3</v>
      </c>
      <c r="W91" s="104">
        <v>4.389706510976657E-3</v>
      </c>
      <c r="X91" s="104">
        <v>3.6533141678924586E-3</v>
      </c>
      <c r="Y91" s="104">
        <v>4.8203781878714772E-3</v>
      </c>
      <c r="DA91" s="132" t="s">
        <v>1656</v>
      </c>
    </row>
    <row r="92" spans="1:105" ht="12" customHeight="1" x14ac:dyDescent="0.25">
      <c r="A92" s="106" t="s">
        <v>124</v>
      </c>
      <c r="B92" s="101">
        <v>8.7628827601924184E-2</v>
      </c>
      <c r="C92" s="101">
        <v>6.9833413365386537E-2</v>
      </c>
      <c r="D92" s="101">
        <v>3.6247878662335267E-2</v>
      </c>
      <c r="E92" s="101">
        <v>1.9854599120586063E-2</v>
      </c>
      <c r="F92" s="101">
        <v>3.887964375986426E-2</v>
      </c>
      <c r="G92" s="101">
        <v>5.8034859977674484E-2</v>
      </c>
      <c r="H92" s="101">
        <v>6.4219607163947021E-2</v>
      </c>
      <c r="I92" s="101">
        <v>2.2124154153527673E-2</v>
      </c>
      <c r="J92" s="101">
        <v>2.0969107905192113E-2</v>
      </c>
      <c r="K92" s="101">
        <v>4.6607843373082464E-2</v>
      </c>
      <c r="L92" s="101">
        <v>4.4075641069656217E-2</v>
      </c>
      <c r="M92" s="101">
        <v>9.8341325759242551E-3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1657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1658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1659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1660</v>
      </c>
    </row>
    <row r="96" spans="1:105" ht="12" customHeight="1" x14ac:dyDescent="0.25">
      <c r="A96" s="106" t="s">
        <v>122</v>
      </c>
      <c r="B96" s="101">
        <v>0.57717384622303847</v>
      </c>
      <c r="C96" s="101">
        <v>0.53285836154464938</v>
      </c>
      <c r="D96" s="101">
        <v>0.5264240802594401</v>
      </c>
      <c r="E96" s="101">
        <v>0.49621749416747046</v>
      </c>
      <c r="F96" s="101">
        <v>0.49082190676782039</v>
      </c>
      <c r="G96" s="101">
        <v>0.45176892038748723</v>
      </c>
      <c r="H96" s="101">
        <v>0.42014058140904709</v>
      </c>
      <c r="I96" s="101">
        <v>0.36064737917712653</v>
      </c>
      <c r="J96" s="101">
        <v>0.30614000376057143</v>
      </c>
      <c r="K96" s="101">
        <v>0.21615194350359326</v>
      </c>
      <c r="L96" s="101">
        <v>0.22052369236480435</v>
      </c>
      <c r="M96" s="101">
        <v>0.29725990013463033</v>
      </c>
      <c r="N96" s="101">
        <v>0.30477799496255709</v>
      </c>
      <c r="O96" s="101">
        <v>0.50232982336626519</v>
      </c>
      <c r="P96" s="101">
        <v>0.69112687366177961</v>
      </c>
      <c r="Q96" s="101">
        <v>0.40749248716542552</v>
      </c>
      <c r="R96" s="101">
        <v>0.37453747266796894</v>
      </c>
      <c r="S96" s="101">
        <v>0.3244859531084241</v>
      </c>
      <c r="T96" s="101">
        <v>0.2590027426548388</v>
      </c>
      <c r="U96" s="101">
        <v>0.17214296408594329</v>
      </c>
      <c r="V96" s="101">
        <v>8.7749973303162809E-2</v>
      </c>
      <c r="W96" s="101">
        <v>0.14190288570972154</v>
      </c>
      <c r="X96" s="101">
        <v>0.1674783443313414</v>
      </c>
      <c r="Y96" s="101">
        <v>0.18037836697413873</v>
      </c>
      <c r="DA96" s="131" t="s">
        <v>1661</v>
      </c>
    </row>
    <row r="97" spans="1:105" ht="12" customHeight="1" x14ac:dyDescent="0.25">
      <c r="A97" s="107" t="s">
        <v>121</v>
      </c>
      <c r="B97" s="104">
        <v>1.2569428131802934E-4</v>
      </c>
      <c r="C97" s="104">
        <v>4.3012926496527803E-3</v>
      </c>
      <c r="D97" s="104">
        <v>1.7977948119192608E-2</v>
      </c>
      <c r="E97" s="104">
        <v>2.7776633658158696E-2</v>
      </c>
      <c r="F97" s="104">
        <v>3.6915972814506773E-2</v>
      </c>
      <c r="G97" s="104">
        <v>4.5858638075731283E-2</v>
      </c>
      <c r="H97" s="104">
        <v>5.2453790716086184E-2</v>
      </c>
      <c r="I97" s="104">
        <v>0.10621307353923326</v>
      </c>
      <c r="J97" s="104">
        <v>0.17188148194816424</v>
      </c>
      <c r="K97" s="104">
        <v>0.22096256553962856</v>
      </c>
      <c r="L97" s="104">
        <v>0.23031607688858424</v>
      </c>
      <c r="M97" s="104">
        <v>0.31942494142291622</v>
      </c>
      <c r="N97" s="104">
        <v>0.37361568943198642</v>
      </c>
      <c r="O97" s="104">
        <v>0.62128908381595938</v>
      </c>
      <c r="P97" s="104">
        <v>0.76312102133083792</v>
      </c>
      <c r="Q97" s="104">
        <v>0.40745736900078156</v>
      </c>
      <c r="R97" s="104">
        <v>0.44041523906522001</v>
      </c>
      <c r="S97" s="104">
        <v>0.38324087961927156</v>
      </c>
      <c r="T97" s="104">
        <v>0.36373776056241186</v>
      </c>
      <c r="U97" s="104">
        <v>0.28111073478801568</v>
      </c>
      <c r="V97" s="104">
        <v>0.20396019715606209</v>
      </c>
      <c r="W97" s="104">
        <v>0.20753131103214301</v>
      </c>
      <c r="X97" s="104">
        <v>0.49133293322969152</v>
      </c>
      <c r="Y97" s="104">
        <v>0.67978794094401662</v>
      </c>
      <c r="DA97" s="132" t="s">
        <v>1662</v>
      </c>
    </row>
    <row r="98" spans="1:105" ht="12" customHeight="1" x14ac:dyDescent="0.25">
      <c r="A98" s="108" t="s">
        <v>53</v>
      </c>
      <c r="B98" s="98">
        <v>7.6946506774163437E-5</v>
      </c>
      <c r="C98" s="98">
        <v>2.5295812467505058E-3</v>
      </c>
      <c r="D98" s="98">
        <v>1.060617306647783E-2</v>
      </c>
      <c r="E98" s="98">
        <v>1.6293223884729459E-2</v>
      </c>
      <c r="F98" s="98">
        <v>2.1923990965695611E-2</v>
      </c>
      <c r="G98" s="98">
        <v>2.7119379882685871E-2</v>
      </c>
      <c r="H98" s="98">
        <v>3.0339337535264917E-2</v>
      </c>
      <c r="I98" s="98">
        <v>6.0567690790449012E-2</v>
      </c>
      <c r="J98" s="98">
        <v>9.4817845369697201E-2</v>
      </c>
      <c r="K98" s="98">
        <v>0.11822377879018357</v>
      </c>
      <c r="L98" s="98">
        <v>0.12049274378067232</v>
      </c>
      <c r="M98" s="98">
        <v>0.18136295153789483</v>
      </c>
      <c r="N98" s="98">
        <v>0.19685279803753114</v>
      </c>
      <c r="O98" s="98">
        <v>0.39074949023864985</v>
      </c>
      <c r="P98" s="98">
        <v>0.51858331015248871</v>
      </c>
      <c r="Q98" s="98">
        <v>0.20487037102180986</v>
      </c>
      <c r="R98" s="98">
        <v>0.21682876763137093</v>
      </c>
      <c r="S98" s="98">
        <v>0.18914236684537203</v>
      </c>
      <c r="T98" s="98">
        <v>0.20186781722457364</v>
      </c>
      <c r="U98" s="98">
        <v>0.1676959670158322</v>
      </c>
      <c r="V98" s="98">
        <v>0.11792612495039229</v>
      </c>
      <c r="W98" s="98">
        <v>0.11660354563705108</v>
      </c>
      <c r="X98" s="98">
        <v>0.29336493339958075</v>
      </c>
      <c r="Y98" s="98">
        <v>0.39867977238108326</v>
      </c>
      <c r="DA98" s="63" t="s">
        <v>1663</v>
      </c>
    </row>
    <row r="99" spans="1:105" ht="12" customHeight="1" x14ac:dyDescent="0.25">
      <c r="A99" s="108" t="s">
        <v>52</v>
      </c>
      <c r="B99" s="98">
        <v>4.8747774543865906E-5</v>
      </c>
      <c r="C99" s="98">
        <v>1.7717114029022745E-3</v>
      </c>
      <c r="D99" s="98">
        <v>7.3717750527147758E-3</v>
      </c>
      <c r="E99" s="98">
        <v>1.1483409773429237E-2</v>
      </c>
      <c r="F99" s="98">
        <v>1.4991981848811158E-2</v>
      </c>
      <c r="G99" s="98">
        <v>1.8739258193045411E-2</v>
      </c>
      <c r="H99" s="98">
        <v>2.2114453180821267E-2</v>
      </c>
      <c r="I99" s="98">
        <v>4.5645382748784248E-2</v>
      </c>
      <c r="J99" s="98">
        <v>7.7063636578467043E-2</v>
      </c>
      <c r="K99" s="98">
        <v>0.10273878674944498</v>
      </c>
      <c r="L99" s="98">
        <v>0.10982333310791191</v>
      </c>
      <c r="M99" s="98">
        <v>0.13806198988502141</v>
      </c>
      <c r="N99" s="98">
        <v>0.17676289139445531</v>
      </c>
      <c r="O99" s="98">
        <v>0.23053959357730952</v>
      </c>
      <c r="P99" s="98">
        <v>0.24453771117834916</v>
      </c>
      <c r="Q99" s="98">
        <v>0.20258699797897173</v>
      </c>
      <c r="R99" s="98">
        <v>0.22358647143384908</v>
      </c>
      <c r="S99" s="98">
        <v>0.19409851277389953</v>
      </c>
      <c r="T99" s="98">
        <v>0.16186994333783822</v>
      </c>
      <c r="U99" s="98">
        <v>0.11341476777218348</v>
      </c>
      <c r="V99" s="98">
        <v>8.6034072205669804E-2</v>
      </c>
      <c r="W99" s="98">
        <v>9.0927765395091911E-2</v>
      </c>
      <c r="X99" s="98">
        <v>0.19796799983011074</v>
      </c>
      <c r="Y99" s="98">
        <v>0.2811081685629333</v>
      </c>
      <c r="DA99" s="63" t="s">
        <v>1664</v>
      </c>
    </row>
    <row r="100" spans="1:105" ht="12" customHeight="1" x14ac:dyDescent="0.25">
      <c r="A100" s="121" t="s">
        <v>54</v>
      </c>
      <c r="B100" s="122">
        <v>0.45333964724826536</v>
      </c>
      <c r="C100" s="122">
        <v>0.46540719693136479</v>
      </c>
      <c r="D100" s="122">
        <v>0.39393517949379059</v>
      </c>
      <c r="E100" s="122">
        <v>0.35896800854351146</v>
      </c>
      <c r="F100" s="122">
        <v>0.40114373247153068</v>
      </c>
      <c r="G100" s="122">
        <v>0.4291609866214236</v>
      </c>
      <c r="H100" s="122">
        <v>0.44203237557197772</v>
      </c>
      <c r="I100" s="122">
        <v>0.40229115098428364</v>
      </c>
      <c r="J100" s="122">
        <v>0.46255126537353675</v>
      </c>
      <c r="K100" s="122">
        <v>0.54487402890057623</v>
      </c>
      <c r="L100" s="122">
        <v>0.49935294864926894</v>
      </c>
      <c r="M100" s="122">
        <v>0.63385337545114162</v>
      </c>
      <c r="N100" s="122">
        <v>0.72776354628326101</v>
      </c>
      <c r="O100" s="122">
        <v>0.84855936271383736</v>
      </c>
      <c r="P100" s="122">
        <v>1.0253418780013297</v>
      </c>
      <c r="Q100" s="122">
        <v>0.74435859677902938</v>
      </c>
      <c r="R100" s="122">
        <v>0.79213443208931866</v>
      </c>
      <c r="S100" s="122">
        <v>0.66472833587003999</v>
      </c>
      <c r="T100" s="122">
        <v>0.75241002330696938</v>
      </c>
      <c r="U100" s="122">
        <v>0.72428482324621291</v>
      </c>
      <c r="V100" s="122">
        <v>0.41891509071873095</v>
      </c>
      <c r="W100" s="122">
        <v>0.35681126264161939</v>
      </c>
      <c r="X100" s="122">
        <v>0.50633831031256693</v>
      </c>
      <c r="Y100" s="122">
        <v>0.58792808973485555</v>
      </c>
      <c r="DA100" s="130" t="s">
        <v>1665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1666</v>
      </c>
    </row>
    <row r="102" spans="1:105" ht="12" customHeight="1" x14ac:dyDescent="0.25">
      <c r="A102" s="97" t="s">
        <v>50</v>
      </c>
      <c r="B102" s="98">
        <v>0.19476638157146489</v>
      </c>
      <c r="C102" s="98">
        <v>0.21549179588034134</v>
      </c>
      <c r="D102" s="98">
        <v>7.9564722170880384E-2</v>
      </c>
      <c r="E102" s="98">
        <v>3.7319091489223813E-2</v>
      </c>
      <c r="F102" s="98">
        <v>7.4239131459278171E-2</v>
      </c>
      <c r="G102" s="98">
        <v>0.11474693737214736</v>
      </c>
      <c r="H102" s="98">
        <v>0.11867283180397131</v>
      </c>
      <c r="I102" s="98">
        <v>4.0956451197417455E-2</v>
      </c>
      <c r="J102" s="98">
        <v>4.4140517111864466E-2</v>
      </c>
      <c r="K102" s="98">
        <v>0.12241772367685826</v>
      </c>
      <c r="L102" s="98">
        <v>0.10209526404521276</v>
      </c>
      <c r="M102" s="98">
        <v>4.8307012573897017E-2</v>
      </c>
      <c r="N102" s="98">
        <v>2.6394917316291247E-2</v>
      </c>
      <c r="O102" s="98">
        <v>3.8608370921345343E-2</v>
      </c>
      <c r="P102" s="98">
        <v>6.3960272302378898E-2</v>
      </c>
      <c r="Q102" s="98">
        <v>5.316316310352965E-2</v>
      </c>
      <c r="R102" s="98">
        <v>5.6539212290219576E-2</v>
      </c>
      <c r="S102" s="98">
        <v>4.3390945259590051E-2</v>
      </c>
      <c r="T102" s="98">
        <v>5.2082922668063671E-2</v>
      </c>
      <c r="U102" s="98">
        <v>6.1172690028400589E-2</v>
      </c>
      <c r="V102" s="98">
        <v>5.0083619772685148E-2</v>
      </c>
      <c r="W102" s="98">
        <v>2.0467014821758816E-2</v>
      </c>
      <c r="X102" s="98">
        <v>1.9831105773074058E-2</v>
      </c>
      <c r="Y102" s="98">
        <v>1.122552456180571E-2</v>
      </c>
      <c r="DA102" s="63" t="s">
        <v>1667</v>
      </c>
    </row>
    <row r="103" spans="1:105" ht="12" customHeight="1" x14ac:dyDescent="0.25">
      <c r="A103" s="109" t="s">
        <v>120</v>
      </c>
      <c r="B103" s="33">
        <v>0.25857326567680045</v>
      </c>
      <c r="C103" s="33">
        <v>0.24991540105102342</v>
      </c>
      <c r="D103" s="33">
        <v>0.31437045732291019</v>
      </c>
      <c r="E103" s="33">
        <v>0.32164891705428766</v>
      </c>
      <c r="F103" s="33">
        <v>0.32690460101225249</v>
      </c>
      <c r="G103" s="33">
        <v>0.31441404924927624</v>
      </c>
      <c r="H103" s="33">
        <v>0.32335954376800641</v>
      </c>
      <c r="I103" s="33">
        <v>0.36133469978686616</v>
      </c>
      <c r="J103" s="33">
        <v>0.41841074826167229</v>
      </c>
      <c r="K103" s="33">
        <v>0.42245630522371802</v>
      </c>
      <c r="L103" s="33">
        <v>0.39725768460405619</v>
      </c>
      <c r="M103" s="33">
        <v>0.5855463628772446</v>
      </c>
      <c r="N103" s="33">
        <v>0.70136862896696972</v>
      </c>
      <c r="O103" s="33">
        <v>0.80995099179249197</v>
      </c>
      <c r="P103" s="33">
        <v>0.9613816056989507</v>
      </c>
      <c r="Q103" s="33">
        <v>0.69119543367549974</v>
      </c>
      <c r="R103" s="33">
        <v>0.73559521979909903</v>
      </c>
      <c r="S103" s="33">
        <v>0.6213373906104499</v>
      </c>
      <c r="T103" s="33">
        <v>0.70032710063890569</v>
      </c>
      <c r="U103" s="33">
        <v>0.66311213321781237</v>
      </c>
      <c r="V103" s="33">
        <v>0.36883147094604579</v>
      </c>
      <c r="W103" s="33">
        <v>0.33634424781986055</v>
      </c>
      <c r="X103" s="33">
        <v>0.48650720453949292</v>
      </c>
      <c r="Y103" s="33">
        <v>0.57670256517304985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1670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1671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1673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1674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1675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1679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1680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1681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1682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1683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1684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1685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1688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1689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1691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1692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1693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1694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1695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1696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1697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1698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1699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1700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1701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1702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1703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2.5513615226577357E-2</v>
      </c>
      <c r="C143" s="117">
        <f t="shared" si="49"/>
        <v>3.0939918709785633E-2</v>
      </c>
      <c r="D143" s="117">
        <f t="shared" si="49"/>
        <v>3.7935490010528601E-2</v>
      </c>
      <c r="E143" s="117">
        <f t="shared" si="49"/>
        <v>5.6137633928544213E-2</v>
      </c>
      <c r="F143" s="117">
        <f t="shared" si="49"/>
        <v>6.3611633485401331E-2</v>
      </c>
      <c r="G143" s="117">
        <f t="shared" si="49"/>
        <v>7.5275461535266208E-2</v>
      </c>
      <c r="H143" s="117">
        <f t="shared" si="49"/>
        <v>9.0758792416528969E-2</v>
      </c>
      <c r="I143" s="117">
        <f t="shared" si="49"/>
        <v>0.11091148693148491</v>
      </c>
      <c r="J143" s="117">
        <f t="shared" si="49"/>
        <v>0.17684890827970517</v>
      </c>
      <c r="K143" s="117">
        <f t="shared" si="49"/>
        <v>0.24736228513904845</v>
      </c>
      <c r="L143" s="117">
        <f t="shared" si="49"/>
        <v>0.31707624272176504</v>
      </c>
      <c r="M143" s="117">
        <f t="shared" si="49"/>
        <v>0.42159922995901161</v>
      </c>
      <c r="N143" s="117">
        <f t="shared" si="49"/>
        <v>0.55223889434018403</v>
      </c>
      <c r="O143" s="117">
        <f t="shared" si="49"/>
        <v>0.73152287919100123</v>
      </c>
      <c r="P143" s="117">
        <f t="shared" si="49"/>
        <v>1.0369291604802131</v>
      </c>
      <c r="Q143" s="117">
        <f t="shared" si="49"/>
        <v>1.1809370658109006</v>
      </c>
      <c r="R143" s="117">
        <f t="shared" ref="R143:V143" si="50">R144+R146+R148+R157</f>
        <v>1.4899744824184562</v>
      </c>
      <c r="S143" s="117">
        <f t="shared" si="50"/>
        <v>1.8761544427575547</v>
      </c>
      <c r="T143" s="117">
        <f t="shared" si="50"/>
        <v>2.4033982781948708</v>
      </c>
      <c r="U143" s="117">
        <f t="shared" si="50"/>
        <v>2.9013363633155622</v>
      </c>
      <c r="V143" s="117">
        <f t="shared" si="50"/>
        <v>3.0532708322879736</v>
      </c>
      <c r="W143" s="117">
        <f t="shared" ref="W143:Y143" si="51">W144+W146+W148+W157</f>
        <v>3.2893780193245572</v>
      </c>
      <c r="X143" s="117">
        <f t="shared" si="51"/>
        <v>3.7459810874318897</v>
      </c>
      <c r="Y143" s="117">
        <f t="shared" si="51"/>
        <v>3.9901713203421347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1.8609635785549573E-2</v>
      </c>
      <c r="C144" s="122">
        <f t="shared" si="52"/>
        <v>2.3555771432762648E-2</v>
      </c>
      <c r="D144" s="122">
        <f t="shared" si="52"/>
        <v>2.8546232775010935E-2</v>
      </c>
      <c r="E144" s="122">
        <f t="shared" si="52"/>
        <v>4.3506134633480527E-2</v>
      </c>
      <c r="F144" s="122">
        <f t="shared" si="52"/>
        <v>4.911866390368344E-2</v>
      </c>
      <c r="G144" s="122">
        <f t="shared" si="52"/>
        <v>5.7358238096465591E-2</v>
      </c>
      <c r="H144" s="122">
        <f t="shared" si="52"/>
        <v>6.6447558430210996E-2</v>
      </c>
      <c r="I144" s="122">
        <f t="shared" si="52"/>
        <v>8.1301860504376836E-2</v>
      </c>
      <c r="J144" s="122">
        <f t="shared" si="52"/>
        <v>0.1333722676815367</v>
      </c>
      <c r="K144" s="122">
        <f t="shared" si="52"/>
        <v>0.18665400752625239</v>
      </c>
      <c r="L144" s="122">
        <f t="shared" si="52"/>
        <v>0.23832639934716318</v>
      </c>
      <c r="M144" s="122">
        <f t="shared" si="52"/>
        <v>0.29495394161210525</v>
      </c>
      <c r="N144" s="122">
        <f t="shared" si="52"/>
        <v>0.39133714700960748</v>
      </c>
      <c r="O144" s="122">
        <f t="shared" si="52"/>
        <v>0.467735882063262</v>
      </c>
      <c r="P144" s="122">
        <f t="shared" si="52"/>
        <v>0.61384578493205555</v>
      </c>
      <c r="Q144" s="122">
        <f t="shared" si="52"/>
        <v>0.82497517159933065</v>
      </c>
      <c r="R144" s="122">
        <f t="shared" si="52"/>
        <v>1.032238633080214</v>
      </c>
      <c r="S144" s="122">
        <f t="shared" si="52"/>
        <v>1.3122227563124516</v>
      </c>
      <c r="T144" s="122">
        <f t="shared" si="52"/>
        <v>1.6156962866841225</v>
      </c>
      <c r="U144" s="122">
        <f t="shared" si="52"/>
        <v>1.8725377327895367</v>
      </c>
      <c r="V144" s="122">
        <f t="shared" si="52"/>
        <v>2.0842198691141416</v>
      </c>
      <c r="W144" s="122">
        <f t="shared" si="52"/>
        <v>2.3006240024249434</v>
      </c>
      <c r="X144" s="122">
        <f t="shared" si="52"/>
        <v>2.5110288986219951</v>
      </c>
      <c r="Y144" s="122">
        <f t="shared" si="52"/>
        <v>2.7135411375152305</v>
      </c>
      <c r="DA144" s="130" t="s">
        <v>1706</v>
      </c>
    </row>
    <row r="145" spans="1:105" ht="12" customHeight="1" x14ac:dyDescent="0.25">
      <c r="A145" s="97" t="s">
        <v>53</v>
      </c>
      <c r="B145" s="98">
        <v>1.8609635785549573E-2</v>
      </c>
      <c r="C145" s="98">
        <v>2.3555771432762648E-2</v>
      </c>
      <c r="D145" s="98">
        <v>2.8546232775010935E-2</v>
      </c>
      <c r="E145" s="98">
        <v>4.3506134633480527E-2</v>
      </c>
      <c r="F145" s="98">
        <v>4.911866390368344E-2</v>
      </c>
      <c r="G145" s="98">
        <v>5.7358238096465591E-2</v>
      </c>
      <c r="H145" s="98">
        <v>6.6447558430210996E-2</v>
      </c>
      <c r="I145" s="98">
        <v>8.1301860504376836E-2</v>
      </c>
      <c r="J145" s="98">
        <v>0.1333722676815367</v>
      </c>
      <c r="K145" s="98">
        <v>0.18665400752625239</v>
      </c>
      <c r="L145" s="98">
        <v>0.23832639934716318</v>
      </c>
      <c r="M145" s="98">
        <v>0.29495394161210525</v>
      </c>
      <c r="N145" s="98">
        <v>0.39133714700960748</v>
      </c>
      <c r="O145" s="98">
        <v>0.467735882063262</v>
      </c>
      <c r="P145" s="98">
        <v>0.61384578493205555</v>
      </c>
      <c r="Q145" s="98">
        <v>0.82497517159933065</v>
      </c>
      <c r="R145" s="98">
        <v>1.032238633080214</v>
      </c>
      <c r="S145" s="98">
        <v>1.3122227563124516</v>
      </c>
      <c r="T145" s="98">
        <v>1.6156962866841225</v>
      </c>
      <c r="U145" s="98">
        <v>1.8725377327895367</v>
      </c>
      <c r="V145" s="98">
        <v>2.0842198691141416</v>
      </c>
      <c r="W145" s="98">
        <v>2.3006240024249434</v>
      </c>
      <c r="X145" s="98">
        <v>2.5110288986219951</v>
      </c>
      <c r="Y145" s="98">
        <v>2.7135411375152305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8.2445831127156736E-4</v>
      </c>
      <c r="C146" s="122">
        <f t="shared" si="53"/>
        <v>8.0716409401008094E-4</v>
      </c>
      <c r="D146" s="122">
        <f t="shared" si="53"/>
        <v>8.8491105609078159E-4</v>
      </c>
      <c r="E146" s="122">
        <f t="shared" si="53"/>
        <v>1.9415476128002416E-3</v>
      </c>
      <c r="F146" s="122">
        <f t="shared" si="53"/>
        <v>8.1778010133580297E-4</v>
      </c>
      <c r="G146" s="122">
        <f t="shared" si="53"/>
        <v>9.3920979758613937E-4</v>
      </c>
      <c r="H146" s="122">
        <f t="shared" si="53"/>
        <v>2.192872379977325E-3</v>
      </c>
      <c r="I146" s="122">
        <f t="shared" si="53"/>
        <v>1.6930506698524283E-3</v>
      </c>
      <c r="J146" s="122">
        <f t="shared" si="53"/>
        <v>2.3053644058764152E-3</v>
      </c>
      <c r="K146" s="122">
        <f t="shared" si="53"/>
        <v>3.4458877283079998E-3</v>
      </c>
      <c r="L146" s="122">
        <f t="shared" si="53"/>
        <v>5.2990586109795531E-3</v>
      </c>
      <c r="M146" s="122">
        <f t="shared" si="53"/>
        <v>6.5397326946643811E-3</v>
      </c>
      <c r="N146" s="122">
        <f t="shared" si="53"/>
        <v>1.1662926662598822E-2</v>
      </c>
      <c r="O146" s="122">
        <f t="shared" si="53"/>
        <v>1.628140119756159E-2</v>
      </c>
      <c r="P146" s="122">
        <f t="shared" si="53"/>
        <v>2.3619754229543471E-2</v>
      </c>
      <c r="Q146" s="122">
        <f t="shared" si="53"/>
        <v>3.5104727008402503E-2</v>
      </c>
      <c r="R146" s="122">
        <f t="shared" si="53"/>
        <v>4.2692226575721449E-2</v>
      </c>
      <c r="S146" s="122">
        <f t="shared" si="53"/>
        <v>4.7467005341985356E-2</v>
      </c>
      <c r="T146" s="122">
        <f t="shared" si="53"/>
        <v>6.6631456957902416E-2</v>
      </c>
      <c r="U146" s="122">
        <f t="shared" si="53"/>
        <v>8.6149278064652932E-2</v>
      </c>
      <c r="V146" s="122">
        <f t="shared" si="53"/>
        <v>0.11202182004023391</v>
      </c>
      <c r="W146" s="122">
        <f t="shared" si="53"/>
        <v>0.11787453493779465</v>
      </c>
      <c r="X146" s="122">
        <f t="shared" si="53"/>
        <v>0.14762938914569806</v>
      </c>
      <c r="Y146" s="122">
        <f t="shared" si="53"/>
        <v>0.17781150607214663</v>
      </c>
      <c r="DA146" s="130" t="s">
        <v>1708</v>
      </c>
    </row>
    <row r="147" spans="1:105" ht="12" customHeight="1" x14ac:dyDescent="0.25">
      <c r="A147" s="97" t="s">
        <v>53</v>
      </c>
      <c r="B147" s="98">
        <v>8.2445831127156736E-4</v>
      </c>
      <c r="C147" s="98">
        <v>8.0716409401008094E-4</v>
      </c>
      <c r="D147" s="98">
        <v>8.8491105609078159E-4</v>
      </c>
      <c r="E147" s="98">
        <v>1.9415476128002416E-3</v>
      </c>
      <c r="F147" s="98">
        <v>8.1778010133580297E-4</v>
      </c>
      <c r="G147" s="98">
        <v>9.3920979758613937E-4</v>
      </c>
      <c r="H147" s="98">
        <v>2.192872379977325E-3</v>
      </c>
      <c r="I147" s="98">
        <v>1.6930506698524283E-3</v>
      </c>
      <c r="J147" s="98">
        <v>2.3053644058764152E-3</v>
      </c>
      <c r="K147" s="98">
        <v>3.4458877283079998E-3</v>
      </c>
      <c r="L147" s="98">
        <v>5.2990586109795531E-3</v>
      </c>
      <c r="M147" s="98">
        <v>6.5397326946643811E-3</v>
      </c>
      <c r="N147" s="98">
        <v>1.1662926662598822E-2</v>
      </c>
      <c r="O147" s="98">
        <v>1.628140119756159E-2</v>
      </c>
      <c r="P147" s="98">
        <v>2.3619754229543471E-2</v>
      </c>
      <c r="Q147" s="98">
        <v>3.5104727008402503E-2</v>
      </c>
      <c r="R147" s="98">
        <v>4.2692226575721449E-2</v>
      </c>
      <c r="S147" s="98">
        <v>4.7467005341985356E-2</v>
      </c>
      <c r="T147" s="98">
        <v>6.6631456957902416E-2</v>
      </c>
      <c r="U147" s="98">
        <v>8.6149278064652932E-2</v>
      </c>
      <c r="V147" s="98">
        <v>0.11202182004023391</v>
      </c>
      <c r="W147" s="98">
        <v>0.11787453493779465</v>
      </c>
      <c r="X147" s="98">
        <v>0.14762938914569806</v>
      </c>
      <c r="Y147" s="98">
        <v>0.17781150607214663</v>
      </c>
      <c r="DA147" s="63" t="s">
        <v>1709</v>
      </c>
    </row>
    <row r="148" spans="1:105" ht="12" customHeight="1" x14ac:dyDescent="0.25">
      <c r="A148" s="121" t="s">
        <v>55</v>
      </c>
      <c r="B148" s="122">
        <v>4.0892955569341565E-3</v>
      </c>
      <c r="C148" s="122">
        <v>4.3151104407097469E-3</v>
      </c>
      <c r="D148" s="122">
        <v>5.7657449616271362E-3</v>
      </c>
      <c r="E148" s="122">
        <v>7.3013750592145895E-3</v>
      </c>
      <c r="F148" s="122">
        <v>9.2935689168837377E-3</v>
      </c>
      <c r="G148" s="122">
        <v>1.1311677191599286E-2</v>
      </c>
      <c r="H148" s="122">
        <v>1.4453519527231382E-2</v>
      </c>
      <c r="I148" s="122">
        <v>1.8319724951787519E-2</v>
      </c>
      <c r="J148" s="122">
        <v>2.596994493492924E-2</v>
      </c>
      <c r="K148" s="122">
        <v>3.4362513000535291E-2</v>
      </c>
      <c r="L148" s="122">
        <v>4.6393278296462399E-2</v>
      </c>
      <c r="M148" s="122">
        <v>7.3695385117172135E-2</v>
      </c>
      <c r="N148" s="122">
        <v>8.6094351786148826E-2</v>
      </c>
      <c r="O148" s="122">
        <v>0.1610500725326704</v>
      </c>
      <c r="P148" s="122">
        <v>0.27488791874807217</v>
      </c>
      <c r="Q148" s="122">
        <v>0.20896649105757381</v>
      </c>
      <c r="R148" s="122">
        <v>0.26769426741360175</v>
      </c>
      <c r="S148" s="122">
        <v>0.34979883004627194</v>
      </c>
      <c r="T148" s="122">
        <v>0.47347953226362782</v>
      </c>
      <c r="U148" s="122">
        <v>0.61150040495171032</v>
      </c>
      <c r="V148" s="122">
        <v>0.63051012890301394</v>
      </c>
      <c r="W148" s="122">
        <v>0.67310063600652326</v>
      </c>
      <c r="X148" s="122">
        <v>0.83277186033054384</v>
      </c>
      <c r="Y148" s="122">
        <v>0.83918935467824396</v>
      </c>
      <c r="DA148" s="130" t="s">
        <v>1710</v>
      </c>
    </row>
    <row r="149" spans="1:105" ht="12" customHeight="1" x14ac:dyDescent="0.25">
      <c r="A149" s="97" t="s">
        <v>124</v>
      </c>
      <c r="B149" s="98">
        <v>5.1546369177602467E-4</v>
      </c>
      <c r="C149" s="98">
        <v>5.0097325645894896E-4</v>
      </c>
      <c r="D149" s="98">
        <v>3.3086106681142315E-4</v>
      </c>
      <c r="E149" s="98">
        <v>1.8853955704244878E-4</v>
      </c>
      <c r="F149" s="98">
        <v>3.7234116710733615E-4</v>
      </c>
      <c r="G149" s="98">
        <v>9.4070078043818797E-4</v>
      </c>
      <c r="H149" s="98">
        <v>1.5355581358513781E-3</v>
      </c>
      <c r="I149" s="98">
        <v>7.2324427543161301E-4</v>
      </c>
      <c r="J149" s="98">
        <v>8.5825310017393697E-4</v>
      </c>
      <c r="K149" s="98">
        <v>2.356856012566915E-3</v>
      </c>
      <c r="L149" s="98">
        <v>2.9220149589794502E-3</v>
      </c>
      <c r="M149" s="98">
        <v>1.4541453772238242E-3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1711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1712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1713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1714</v>
      </c>
    </row>
    <row r="153" spans="1:105" ht="12" customHeight="1" x14ac:dyDescent="0.25">
      <c r="A153" s="106" t="s">
        <v>122</v>
      </c>
      <c r="B153" s="101">
        <v>3.5738318651581322E-3</v>
      </c>
      <c r="C153" s="101">
        <v>3.8141371842507982E-3</v>
      </c>
      <c r="D153" s="101">
        <v>5.0894301453905588E-3</v>
      </c>
      <c r="E153" s="101">
        <v>6.4359159662365122E-3</v>
      </c>
      <c r="F153" s="101">
        <v>8.0021292002250104E-3</v>
      </c>
      <c r="G153" s="101">
        <v>9.1653693158004288E-3</v>
      </c>
      <c r="H153" s="101">
        <v>1.1365544661982682E-2</v>
      </c>
      <c r="I153" s="101">
        <v>1.0499807649369615E-2</v>
      </c>
      <c r="J153" s="101">
        <v>9.2097621353745447E-3</v>
      </c>
      <c r="K153" s="101">
        <v>6.8540135336934462E-3</v>
      </c>
      <c r="L153" s="101">
        <v>1.5361426092608703E-2</v>
      </c>
      <c r="M153" s="101">
        <v>3.0995457287267381E-2</v>
      </c>
      <c r="N153" s="101">
        <v>3.7275219394724973E-2</v>
      </c>
      <c r="O153" s="101">
        <v>7.2408247513647092E-2</v>
      </c>
      <c r="P153" s="101">
        <v>0.14437880215190996</v>
      </c>
      <c r="Q153" s="101">
        <v>9.168360982054069E-2</v>
      </c>
      <c r="R153" s="101">
        <v>8.7875390975595755E-2</v>
      </c>
      <c r="S153" s="101">
        <v>8.0133524547911908E-2</v>
      </c>
      <c r="T153" s="101">
        <v>9.5630835170022327E-2</v>
      </c>
      <c r="U153" s="101">
        <v>0.19462429725936201</v>
      </c>
      <c r="V153" s="101">
        <v>0.16312137669374266</v>
      </c>
      <c r="W153" s="101">
        <v>0.22052028803828308</v>
      </c>
      <c r="X153" s="101">
        <v>0.23893743045769272</v>
      </c>
      <c r="Y153" s="101">
        <v>0.22597477100636731</v>
      </c>
      <c r="DA153" s="131" t="s">
        <v>1715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3.4545374942515384E-4</v>
      </c>
      <c r="E154" s="104">
        <v>6.7691953593562813E-4</v>
      </c>
      <c r="F154" s="104">
        <v>9.1909854955139032E-4</v>
      </c>
      <c r="G154" s="104">
        <v>1.2056070953606695E-3</v>
      </c>
      <c r="H154" s="104">
        <v>1.5524167293973208E-3</v>
      </c>
      <c r="I154" s="104">
        <v>7.0966730269862912E-3</v>
      </c>
      <c r="J154" s="104">
        <v>1.5901929699380757E-2</v>
      </c>
      <c r="K154" s="104">
        <v>2.5151643454274931E-2</v>
      </c>
      <c r="L154" s="104">
        <v>2.8109837244874245E-2</v>
      </c>
      <c r="M154" s="104">
        <v>4.1245782452680929E-2</v>
      </c>
      <c r="N154" s="104">
        <v>4.881913239142386E-2</v>
      </c>
      <c r="O154" s="104">
        <v>8.8641825019023318E-2</v>
      </c>
      <c r="P154" s="104">
        <v>0.13050911659616218</v>
      </c>
      <c r="Q154" s="104">
        <v>0.11728288123703312</v>
      </c>
      <c r="R154" s="104">
        <v>0.17981887643800601</v>
      </c>
      <c r="S154" s="104">
        <v>0.26966530549836004</v>
      </c>
      <c r="T154" s="104">
        <v>0.37784869709360547</v>
      </c>
      <c r="U154" s="104">
        <v>0.41687610769234834</v>
      </c>
      <c r="V154" s="104">
        <v>0.46738875220927129</v>
      </c>
      <c r="W154" s="104">
        <v>0.4525803479682402</v>
      </c>
      <c r="X154" s="104">
        <v>0.59383442987285118</v>
      </c>
      <c r="Y154" s="104">
        <v>0.61321458367187665</v>
      </c>
      <c r="DA154" s="132" t="s">
        <v>1716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2.0375534242559224E-4</v>
      </c>
      <c r="E155" s="98">
        <v>3.9697363441277569E-4</v>
      </c>
      <c r="F155" s="98">
        <v>5.4577529536635081E-4</v>
      </c>
      <c r="G155" s="98">
        <v>7.1287249882272708E-4</v>
      </c>
      <c r="H155" s="98">
        <v>8.9775072975016254E-4</v>
      </c>
      <c r="I155" s="98">
        <v>4.0443709521528932E-3</v>
      </c>
      <c r="J155" s="98">
        <v>8.767724479028979E-3</v>
      </c>
      <c r="K155" s="98">
        <v>1.3450768664552472E-2</v>
      </c>
      <c r="L155" s="98">
        <v>1.4700410850431113E-2</v>
      </c>
      <c r="M155" s="98">
        <v>2.3410063199693087E-2</v>
      </c>
      <c r="N155" s="98">
        <v>2.5718746117010673E-2</v>
      </c>
      <c r="O155" s="98">
        <v>5.5721841989230109E-2</v>
      </c>
      <c r="P155" s="98">
        <v>8.8524993963027737E-2</v>
      </c>
      <c r="Q155" s="98">
        <v>5.8369061597472467E-2</v>
      </c>
      <c r="R155" s="98">
        <v>8.755822951280659E-2</v>
      </c>
      <c r="S155" s="98">
        <v>0.13108835775277816</v>
      </c>
      <c r="T155" s="98">
        <v>0.20674163251278457</v>
      </c>
      <c r="U155" s="98">
        <v>0.24576497097237437</v>
      </c>
      <c r="V155" s="98">
        <v>0.2676714103722817</v>
      </c>
      <c r="W155" s="98">
        <v>0.2541103157166581</v>
      </c>
      <c r="X155" s="98">
        <v>0.35679267437852813</v>
      </c>
      <c r="Y155" s="98">
        <v>0.36216735843574793</v>
      </c>
      <c r="DA155" s="63" t="s">
        <v>1717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1.416984069995616E-4</v>
      </c>
      <c r="E156" s="98">
        <v>2.7994590152285249E-4</v>
      </c>
      <c r="F156" s="98">
        <v>3.733232541850395E-4</v>
      </c>
      <c r="G156" s="98">
        <v>4.927345965379423E-4</v>
      </c>
      <c r="H156" s="98">
        <v>6.5466599964715837E-4</v>
      </c>
      <c r="I156" s="98">
        <v>3.052302074833398E-3</v>
      </c>
      <c r="J156" s="98">
        <v>7.1342052203517761E-3</v>
      </c>
      <c r="K156" s="98">
        <v>1.1700874789722459E-2</v>
      </c>
      <c r="L156" s="98">
        <v>1.3409426394443133E-2</v>
      </c>
      <c r="M156" s="98">
        <v>1.7835719252987846E-2</v>
      </c>
      <c r="N156" s="98">
        <v>2.3100386274413187E-2</v>
      </c>
      <c r="O156" s="98">
        <v>3.2919983029793203E-2</v>
      </c>
      <c r="P156" s="98">
        <v>4.1984122633134453E-2</v>
      </c>
      <c r="Q156" s="98">
        <v>5.8913819639560647E-2</v>
      </c>
      <c r="R156" s="98">
        <v>9.2260646925199419E-2</v>
      </c>
      <c r="S156" s="98">
        <v>0.13857694774558188</v>
      </c>
      <c r="T156" s="98">
        <v>0.17110706458082092</v>
      </c>
      <c r="U156" s="98">
        <v>0.17111113671997397</v>
      </c>
      <c r="V156" s="98">
        <v>0.19971734183698958</v>
      </c>
      <c r="W156" s="98">
        <v>0.19847003225158211</v>
      </c>
      <c r="X156" s="98">
        <v>0.23704175549432302</v>
      </c>
      <c r="Y156" s="98">
        <v>0.25104722523612871</v>
      </c>
      <c r="DA156" s="63" t="s">
        <v>1718</v>
      </c>
    </row>
    <row r="157" spans="1:105" ht="12" customHeight="1" x14ac:dyDescent="0.25">
      <c r="A157" s="121" t="s">
        <v>54</v>
      </c>
      <c r="B157" s="122">
        <v>1.9902255728220593E-3</v>
      </c>
      <c r="C157" s="122">
        <v>2.2618727423031585E-3</v>
      </c>
      <c r="D157" s="122">
        <v>2.7386012177997533E-3</v>
      </c>
      <c r="E157" s="122">
        <v>3.3885766230488555E-3</v>
      </c>
      <c r="F157" s="122">
        <v>4.3816205634983445E-3</v>
      </c>
      <c r="G157" s="122">
        <v>5.6663364496151915E-3</v>
      </c>
      <c r="H157" s="122">
        <v>7.6648420791092658E-3</v>
      </c>
      <c r="I157" s="122">
        <v>9.5968508054681302E-3</v>
      </c>
      <c r="J157" s="122">
        <v>1.52013312573628E-2</v>
      </c>
      <c r="K157" s="122">
        <v>2.2899876883952782E-2</v>
      </c>
      <c r="L157" s="122">
        <v>2.7057506467159945E-2</v>
      </c>
      <c r="M157" s="122">
        <v>4.6410170535069871E-2</v>
      </c>
      <c r="N157" s="122">
        <v>6.3144468881828855E-2</v>
      </c>
      <c r="O157" s="122">
        <v>8.6455523397507186E-2</v>
      </c>
      <c r="P157" s="122">
        <v>0.12457570257054187</v>
      </c>
      <c r="Q157" s="122">
        <v>0.11189067614559377</v>
      </c>
      <c r="R157" s="122">
        <v>0.14734935534891885</v>
      </c>
      <c r="S157" s="122">
        <v>0.16666585105684584</v>
      </c>
      <c r="T157" s="122">
        <v>0.2475910022892181</v>
      </c>
      <c r="U157" s="122">
        <v>0.33114894750966239</v>
      </c>
      <c r="V157" s="122">
        <v>0.22651901423058413</v>
      </c>
      <c r="W157" s="122">
        <v>0.19777884595529627</v>
      </c>
      <c r="X157" s="122">
        <v>0.25455093933365286</v>
      </c>
      <c r="Y157" s="122">
        <v>0.25962932207651374</v>
      </c>
      <c r="DA157" s="130" t="s">
        <v>1719</v>
      </c>
    </row>
    <row r="158" spans="1:105" ht="12" customHeight="1" x14ac:dyDescent="0.25">
      <c r="A158" s="97" t="s">
        <v>50</v>
      </c>
      <c r="B158" s="98">
        <v>8.81658517401693E-4</v>
      </c>
      <c r="C158" s="98">
        <v>9.1899425581169769E-4</v>
      </c>
      <c r="D158" s="98">
        <v>3.5296438716325446E-4</v>
      </c>
      <c r="E158" s="98">
        <v>1.7626406752169985E-4</v>
      </c>
      <c r="F158" s="98">
        <v>4.6816635933037834E-4</v>
      </c>
      <c r="G158" s="98">
        <v>1.2860625876521775E-3</v>
      </c>
      <c r="H158" s="98">
        <v>2.1058135005381094E-3</v>
      </c>
      <c r="I158" s="98">
        <v>8.9118260125774641E-4</v>
      </c>
      <c r="J158" s="98">
        <v>1.0710839180011582E-3</v>
      </c>
      <c r="K158" s="98">
        <v>3.832273704526165E-3</v>
      </c>
      <c r="L158" s="98">
        <v>3.5584506906627248E-3</v>
      </c>
      <c r="M158" s="98">
        <v>2.0861404609015988E-3</v>
      </c>
      <c r="N158" s="98">
        <v>1.6085645403558883E-3</v>
      </c>
      <c r="O158" s="98">
        <v>3.3254591974488136E-3</v>
      </c>
      <c r="P158" s="98">
        <v>8.0491907128624144E-3</v>
      </c>
      <c r="Q158" s="98">
        <v>7.4106899924783597E-3</v>
      </c>
      <c r="R158" s="98">
        <v>9.6794585644171382E-3</v>
      </c>
      <c r="S158" s="98">
        <v>1.0930825139478732E-2</v>
      </c>
      <c r="T158" s="98">
        <v>1.8330523314999618E-2</v>
      </c>
      <c r="U158" s="98">
        <v>3.1254896240438035E-2</v>
      </c>
      <c r="V158" s="98">
        <v>2.9171605363067347E-2</v>
      </c>
      <c r="W158" s="98">
        <v>1.3679598872439922E-2</v>
      </c>
      <c r="X158" s="98">
        <v>1.6652366168397426E-2</v>
      </c>
      <c r="Y158" s="98">
        <v>9.9957808740810325E-3</v>
      </c>
      <c r="DA158" s="63" t="s">
        <v>1720</v>
      </c>
    </row>
    <row r="159" spans="1:105" ht="12" customHeight="1" x14ac:dyDescent="0.25">
      <c r="A159" s="109" t="s">
        <v>120</v>
      </c>
      <c r="B159" s="33">
        <v>1.1085670554203664E-3</v>
      </c>
      <c r="C159" s="33">
        <v>1.3428784864914609E-3</v>
      </c>
      <c r="D159" s="33">
        <v>2.3856368306364988E-3</v>
      </c>
      <c r="E159" s="33">
        <v>3.2123125555271557E-3</v>
      </c>
      <c r="F159" s="33">
        <v>3.9134542041679658E-3</v>
      </c>
      <c r="G159" s="33">
        <v>4.3802738619630136E-3</v>
      </c>
      <c r="H159" s="33">
        <v>5.559028578571156E-3</v>
      </c>
      <c r="I159" s="33">
        <v>8.7056682042103845E-3</v>
      </c>
      <c r="J159" s="33">
        <v>1.4130247339361642E-2</v>
      </c>
      <c r="K159" s="33">
        <v>1.9067603179426618E-2</v>
      </c>
      <c r="L159" s="33">
        <v>2.3499055776497219E-2</v>
      </c>
      <c r="M159" s="33">
        <v>4.4324030074168269E-2</v>
      </c>
      <c r="N159" s="33">
        <v>6.1535904341472963E-2</v>
      </c>
      <c r="O159" s="33">
        <v>8.3130064200058376E-2</v>
      </c>
      <c r="P159" s="33">
        <v>0.11652651185767945</v>
      </c>
      <c r="Q159" s="33">
        <v>0.10447998615311541</v>
      </c>
      <c r="R159" s="33">
        <v>0.13766989678450173</v>
      </c>
      <c r="S159" s="33">
        <v>0.1557350259173671</v>
      </c>
      <c r="T159" s="33">
        <v>0.22926047897421847</v>
      </c>
      <c r="U159" s="33">
        <v>0.29989405126922436</v>
      </c>
      <c r="V159" s="33">
        <v>0.19734740886751678</v>
      </c>
      <c r="W159" s="33">
        <v>0.18409924708285635</v>
      </c>
      <c r="X159" s="33">
        <v>0.23789857316525545</v>
      </c>
      <c r="Y159" s="33">
        <v>0.24963354120243272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13.514080164865788</v>
      </c>
      <c r="C161" s="117">
        <f t="shared" si="54"/>
        <v>13.987336452931745</v>
      </c>
      <c r="D161" s="117">
        <f t="shared" si="54"/>
        <v>12.722811922331008</v>
      </c>
      <c r="E161" s="117">
        <f t="shared" si="54"/>
        <v>12.649278671890643</v>
      </c>
      <c r="F161" s="117">
        <f t="shared" si="54"/>
        <v>13.889946034581492</v>
      </c>
      <c r="G161" s="117">
        <f t="shared" si="54"/>
        <v>14.606336554541251</v>
      </c>
      <c r="H161" s="117">
        <f t="shared" si="54"/>
        <v>11.729742938016892</v>
      </c>
      <c r="I161" s="117">
        <f t="shared" si="54"/>
        <v>12.36208430170907</v>
      </c>
      <c r="J161" s="117">
        <f t="shared" si="54"/>
        <v>5.4666560261617683</v>
      </c>
      <c r="K161" s="117">
        <f t="shared" si="54"/>
        <v>16.4615919561965</v>
      </c>
      <c r="L161" s="117">
        <f t="shared" si="54"/>
        <v>9.536246241107504</v>
      </c>
      <c r="M161" s="117">
        <f t="shared" si="54"/>
        <v>9.2296982401563437</v>
      </c>
      <c r="N161" s="117">
        <f t="shared" si="54"/>
        <v>11.820818925231279</v>
      </c>
      <c r="O161" s="117">
        <f t="shared" si="54"/>
        <v>14.133634290111392</v>
      </c>
      <c r="P161" s="117">
        <f t="shared" si="54"/>
        <v>13.308588346841779</v>
      </c>
      <c r="Q161" s="117">
        <f t="shared" si="54"/>
        <v>15.831067130364127</v>
      </c>
      <c r="R161" s="117">
        <f t="shared" ref="R161:V161" si="55">R162+R164+R166+R175</f>
        <v>13.787710235886133</v>
      </c>
      <c r="S161" s="117">
        <f t="shared" si="55"/>
        <v>14.178566090131596</v>
      </c>
      <c r="T161" s="117">
        <f t="shared" si="55"/>
        <v>9.3864840352018621</v>
      </c>
      <c r="U161" s="117">
        <f t="shared" si="55"/>
        <v>7.6072969876119201</v>
      </c>
      <c r="V161" s="117">
        <f t="shared" si="55"/>
        <v>12.285645246560467</v>
      </c>
      <c r="W161" s="117">
        <f t="shared" ref="W161:Y161" si="56">W162+W164+W166+W175</f>
        <v>10.898835206704037</v>
      </c>
      <c r="X161" s="117">
        <f t="shared" si="56"/>
        <v>12.296305511368672</v>
      </c>
      <c r="Y161" s="117">
        <f t="shared" si="56"/>
        <v>11.999512117806603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11.762673656913758</v>
      </c>
      <c r="C162" s="122">
        <f t="shared" si="57"/>
        <v>12.342539607198539</v>
      </c>
      <c r="D162" s="122">
        <f t="shared" si="57"/>
        <v>11.22356131762907</v>
      </c>
      <c r="E162" s="122">
        <f t="shared" si="57"/>
        <v>11.14715871840677</v>
      </c>
      <c r="F162" s="122">
        <f t="shared" si="57"/>
        <v>12.440960173053348</v>
      </c>
      <c r="G162" s="122">
        <f t="shared" si="57"/>
        <v>13.127790728985973</v>
      </c>
      <c r="H162" s="122">
        <f t="shared" si="57"/>
        <v>10.398257094085766</v>
      </c>
      <c r="I162" s="122">
        <f t="shared" si="57"/>
        <v>11.219867779663121</v>
      </c>
      <c r="J162" s="122">
        <f t="shared" si="57"/>
        <v>4.3680553228776304</v>
      </c>
      <c r="K162" s="122">
        <f t="shared" si="57"/>
        <v>15.292945571099722</v>
      </c>
      <c r="L162" s="122">
        <f t="shared" si="57"/>
        <v>8.4277973897116976</v>
      </c>
      <c r="M162" s="122">
        <f t="shared" si="57"/>
        <v>7.6958197495662448</v>
      </c>
      <c r="N162" s="122">
        <f t="shared" si="57"/>
        <v>10.372291793728499</v>
      </c>
      <c r="O162" s="122">
        <f t="shared" si="57"/>
        <v>12.337919051589802</v>
      </c>
      <c r="P162" s="122">
        <f t="shared" si="57"/>
        <v>11.145177972039175</v>
      </c>
      <c r="Q162" s="122">
        <f t="shared" si="57"/>
        <v>14.442648748638632</v>
      </c>
      <c r="R162" s="122">
        <f t="shared" si="57"/>
        <v>12.482563069594411</v>
      </c>
      <c r="S162" s="122">
        <f t="shared" si="57"/>
        <v>13.048151960593335</v>
      </c>
      <c r="T162" s="122">
        <f t="shared" si="57"/>
        <v>8.1805746998692346</v>
      </c>
      <c r="U162" s="122">
        <f t="shared" si="57"/>
        <v>6.3002013666389178</v>
      </c>
      <c r="V162" s="122">
        <f t="shared" si="57"/>
        <v>11.155188051613649</v>
      </c>
      <c r="W162" s="122">
        <f t="shared" si="57"/>
        <v>9.7951818287632886</v>
      </c>
      <c r="X162" s="122">
        <f t="shared" si="57"/>
        <v>10.943291301156945</v>
      </c>
      <c r="Y162" s="122">
        <f t="shared" si="57"/>
        <v>10.644080070185346</v>
      </c>
      <c r="DA162" s="130" t="s">
        <v>1723</v>
      </c>
    </row>
    <row r="163" spans="1:105" ht="12" customHeight="1" x14ac:dyDescent="0.25">
      <c r="A163" s="97" t="s">
        <v>53</v>
      </c>
      <c r="B163" s="33">
        <v>11.762673656913758</v>
      </c>
      <c r="C163" s="33">
        <v>12.342539607198539</v>
      </c>
      <c r="D163" s="33">
        <v>11.22356131762907</v>
      </c>
      <c r="E163" s="33">
        <v>11.14715871840677</v>
      </c>
      <c r="F163" s="33">
        <v>12.440960173053348</v>
      </c>
      <c r="G163" s="33">
        <v>13.127790728985973</v>
      </c>
      <c r="H163" s="33">
        <v>10.398257094085766</v>
      </c>
      <c r="I163" s="33">
        <v>11.219867779663121</v>
      </c>
      <c r="J163" s="33">
        <v>4.3680553228776304</v>
      </c>
      <c r="K163" s="33">
        <v>15.292945571099722</v>
      </c>
      <c r="L163" s="33">
        <v>8.4277973897116976</v>
      </c>
      <c r="M163" s="33">
        <v>7.6958197495662448</v>
      </c>
      <c r="N163" s="33">
        <v>10.372291793728499</v>
      </c>
      <c r="O163" s="33">
        <v>12.337919051589802</v>
      </c>
      <c r="P163" s="33">
        <v>11.145177972039175</v>
      </c>
      <c r="Q163" s="33">
        <v>14.442648748638632</v>
      </c>
      <c r="R163" s="33">
        <v>12.482563069594411</v>
      </c>
      <c r="S163" s="33">
        <v>13.048151960593335</v>
      </c>
      <c r="T163" s="33">
        <v>8.1805746998692346</v>
      </c>
      <c r="U163" s="33">
        <v>6.3002013666389178</v>
      </c>
      <c r="V163" s="33">
        <v>11.155188051613649</v>
      </c>
      <c r="W163" s="33">
        <v>9.7951818287632886</v>
      </c>
      <c r="X163" s="33">
        <v>10.943291301156945</v>
      </c>
      <c r="Y163" s="33">
        <v>10.644080070185346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0.11196778065768864</v>
      </c>
      <c r="C164" s="122">
        <f t="shared" si="58"/>
        <v>0.11025767349334438</v>
      </c>
      <c r="D164" s="122">
        <f t="shared" si="58"/>
        <v>0.1153876791561886</v>
      </c>
      <c r="E164" s="122">
        <f t="shared" si="58"/>
        <v>0.21959958653344097</v>
      </c>
      <c r="F164" s="122">
        <f t="shared" si="58"/>
        <v>7.7930007876064383E-2</v>
      </c>
      <c r="G164" s="122">
        <f t="shared" si="58"/>
        <v>7.6773881707470015E-2</v>
      </c>
      <c r="H164" s="122">
        <f t="shared" si="58"/>
        <v>0.10308959761126327</v>
      </c>
      <c r="I164" s="122">
        <f t="shared" si="58"/>
        <v>4.7222592506508787E-2</v>
      </c>
      <c r="J164" s="122">
        <f t="shared" si="58"/>
        <v>4.4443675914905972E-2</v>
      </c>
      <c r="K164" s="122">
        <f t="shared" si="58"/>
        <v>4.58488882256411E-2</v>
      </c>
      <c r="L164" s="122">
        <f t="shared" si="58"/>
        <v>5.7932480112605746E-2</v>
      </c>
      <c r="M164" s="122">
        <f t="shared" si="58"/>
        <v>6.3287040825539792E-2</v>
      </c>
      <c r="N164" s="122">
        <f t="shared" si="58"/>
        <v>8.9909462732291764E-2</v>
      </c>
      <c r="O164" s="122">
        <f t="shared" si="58"/>
        <v>8.8993330190656722E-2</v>
      </c>
      <c r="P164" s="122">
        <f t="shared" si="58"/>
        <v>8.9845175821898979E-2</v>
      </c>
      <c r="Q164" s="122">
        <f t="shared" si="58"/>
        <v>9.5989923880824807E-2</v>
      </c>
      <c r="R164" s="122">
        <f t="shared" si="58"/>
        <v>8.6019755832945258E-2</v>
      </c>
      <c r="S164" s="122">
        <f t="shared" si="58"/>
        <v>6.481429465589901E-2</v>
      </c>
      <c r="T164" s="122">
        <f t="shared" si="58"/>
        <v>6.4045303587073443E-2</v>
      </c>
      <c r="U164" s="122">
        <f t="shared" si="58"/>
        <v>5.8530679309723284E-2</v>
      </c>
      <c r="V164" s="122">
        <f t="shared" si="58"/>
        <v>7.2536142585093402E-2</v>
      </c>
      <c r="W164" s="122">
        <f t="shared" si="58"/>
        <v>7.9857190675769685E-2</v>
      </c>
      <c r="X164" s="122">
        <f t="shared" si="58"/>
        <v>0.10752085633304923</v>
      </c>
      <c r="Y164" s="122">
        <f t="shared" si="58"/>
        <v>0.13819523277449519</v>
      </c>
      <c r="DA164" s="130" t="s">
        <v>1725</v>
      </c>
    </row>
    <row r="165" spans="1:105" ht="12" customHeight="1" x14ac:dyDescent="0.25">
      <c r="A165" s="97" t="s">
        <v>53</v>
      </c>
      <c r="B165" s="98">
        <v>0.11196778065768864</v>
      </c>
      <c r="C165" s="98">
        <v>0.11025767349334438</v>
      </c>
      <c r="D165" s="98">
        <v>0.1153876791561886</v>
      </c>
      <c r="E165" s="98">
        <v>0.21959958653344097</v>
      </c>
      <c r="F165" s="98">
        <v>7.7930007876064383E-2</v>
      </c>
      <c r="G165" s="98">
        <v>7.6773881707470015E-2</v>
      </c>
      <c r="H165" s="98">
        <v>0.10308959761126327</v>
      </c>
      <c r="I165" s="98">
        <v>4.7222592506508787E-2</v>
      </c>
      <c r="J165" s="98">
        <v>4.4443675914905972E-2</v>
      </c>
      <c r="K165" s="98">
        <v>4.58488882256411E-2</v>
      </c>
      <c r="L165" s="98">
        <v>5.7932480112605746E-2</v>
      </c>
      <c r="M165" s="98">
        <v>6.3287040825539792E-2</v>
      </c>
      <c r="N165" s="98">
        <v>8.9909462732291764E-2</v>
      </c>
      <c r="O165" s="98">
        <v>8.8993330190656722E-2</v>
      </c>
      <c r="P165" s="98">
        <v>8.9845175821898979E-2</v>
      </c>
      <c r="Q165" s="98">
        <v>9.5989923880824807E-2</v>
      </c>
      <c r="R165" s="98">
        <v>8.6019755832945258E-2</v>
      </c>
      <c r="S165" s="98">
        <v>6.481429465589901E-2</v>
      </c>
      <c r="T165" s="98">
        <v>6.4045303587073443E-2</v>
      </c>
      <c r="U165" s="98">
        <v>5.8530679309723284E-2</v>
      </c>
      <c r="V165" s="98">
        <v>7.2536142585093402E-2</v>
      </c>
      <c r="W165" s="98">
        <v>7.9857190675769685E-2</v>
      </c>
      <c r="X165" s="98">
        <v>0.10752085633304923</v>
      </c>
      <c r="Y165" s="98">
        <v>0.13819523277449519</v>
      </c>
      <c r="DA165" s="63" t="s">
        <v>1726</v>
      </c>
    </row>
    <row r="166" spans="1:105" ht="12" customHeight="1" x14ac:dyDescent="0.25">
      <c r="A166" s="121" t="s">
        <v>55</v>
      </c>
      <c r="B166" s="122">
        <v>1.1036969088279509</v>
      </c>
      <c r="C166" s="122">
        <v>0.9959755624569897</v>
      </c>
      <c r="D166" s="122">
        <v>0.94324330023185365</v>
      </c>
      <c r="E166" s="122">
        <v>0.88801536424114369</v>
      </c>
      <c r="F166" s="122">
        <v>0.93243469776199905</v>
      </c>
      <c r="G166" s="122">
        <v>0.9313163989579879</v>
      </c>
      <c r="H166" s="122">
        <v>0.80643075245285256</v>
      </c>
      <c r="I166" s="122">
        <v>0.72669037529827152</v>
      </c>
      <c r="J166" s="122">
        <v>0.68065437858345668</v>
      </c>
      <c r="K166" s="122">
        <v>0.68035661932010782</v>
      </c>
      <c r="L166" s="122">
        <v>0.66157762838066925</v>
      </c>
      <c r="M166" s="122">
        <v>0.90773196069432727</v>
      </c>
      <c r="N166" s="122">
        <v>0.78715393338461359</v>
      </c>
      <c r="O166" s="122">
        <v>1.1116770316898155</v>
      </c>
      <c r="P166" s="122">
        <v>1.4312075184997286</v>
      </c>
      <c r="Q166" s="122">
        <v>0.84853086222474872</v>
      </c>
      <c r="R166" s="122">
        <v>0.79730101665369735</v>
      </c>
      <c r="S166" s="122">
        <v>0.73255973563337884</v>
      </c>
      <c r="T166" s="122">
        <v>0.75894624265340049</v>
      </c>
      <c r="U166" s="122">
        <v>0.81714247714400279</v>
      </c>
      <c r="V166" s="122">
        <v>0.78248875421200437</v>
      </c>
      <c r="W166" s="122">
        <v>0.79410302827228185</v>
      </c>
      <c r="X166" s="122">
        <v>0.95681155441694721</v>
      </c>
      <c r="Y166" s="122">
        <v>0.93161283347177215</v>
      </c>
      <c r="DA166" s="130" t="s">
        <v>1727</v>
      </c>
    </row>
    <row r="167" spans="1:105" ht="12" customHeight="1" x14ac:dyDescent="0.25">
      <c r="A167" s="97" t="s">
        <v>124</v>
      </c>
      <c r="B167" s="98">
        <v>0.14536076108083892</v>
      </c>
      <c r="C167" s="98">
        <v>0.11535852755521599</v>
      </c>
      <c r="D167" s="98">
        <v>5.9121491838760351E-2</v>
      </c>
      <c r="E167" s="98">
        <v>3.2292450521438823E-2</v>
      </c>
      <c r="F167" s="98">
        <v>6.369761539460643E-2</v>
      </c>
      <c r="G167" s="98">
        <v>9.7029268991693535E-2</v>
      </c>
      <c r="H167" s="98">
        <v>9.0595327832109981E-2</v>
      </c>
      <c r="I167" s="98">
        <v>3.0676861545513405E-2</v>
      </c>
      <c r="J167" s="98">
        <v>2.8005498668431904E-2</v>
      </c>
      <c r="K167" s="98">
        <v>6.3315245935141345E-2</v>
      </c>
      <c r="L167" s="98">
        <v>5.9584526099727315E-2</v>
      </c>
      <c r="M167" s="98">
        <v>1.564968174065497E-2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1728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1.5658866134623362E-4</v>
      </c>
      <c r="I168" s="98">
        <v>5.9060942822466529E-5</v>
      </c>
      <c r="J168" s="98">
        <v>5.7650432183614897E-5</v>
      </c>
      <c r="K168" s="98">
        <v>4.0415533552462339E-4</v>
      </c>
      <c r="L168" s="98">
        <v>4.4524773227046715E-4</v>
      </c>
      <c r="M168" s="98">
        <v>2.4274694068148291E-4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1729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9.4020830508401916E-5</v>
      </c>
      <c r="I169" s="101">
        <v>3.521321270205061E-5</v>
      </c>
      <c r="J169" s="101">
        <v>3.2296083309849224E-5</v>
      </c>
      <c r="K169" s="101">
        <v>2.2332174795210537E-4</v>
      </c>
      <c r="L169" s="101">
        <v>2.5792256106391077E-4</v>
      </c>
      <c r="M169" s="101">
        <v>1.4928029016889023E-4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1730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6.2567830837831706E-5</v>
      </c>
      <c r="I170" s="104">
        <v>2.3847730120415919E-5</v>
      </c>
      <c r="J170" s="104">
        <v>2.5354348873765673E-5</v>
      </c>
      <c r="K170" s="104">
        <v>1.8083358757251802E-4</v>
      </c>
      <c r="L170" s="104">
        <v>1.8732517120655638E-4</v>
      </c>
      <c r="M170" s="104">
        <v>9.3466650512592702E-5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1731</v>
      </c>
    </row>
    <row r="171" spans="1:105" ht="12" customHeight="1" x14ac:dyDescent="0.25">
      <c r="A171" s="106" t="s">
        <v>122</v>
      </c>
      <c r="B171" s="101">
        <v>0.958084759184476</v>
      </c>
      <c r="C171" s="101">
        <v>0.87404952190442975</v>
      </c>
      <c r="D171" s="101">
        <v>0.85645241094637947</v>
      </c>
      <c r="E171" s="101">
        <v>0.81132709274684245</v>
      </c>
      <c r="F171" s="101">
        <v>0.80786288592078115</v>
      </c>
      <c r="G171" s="101">
        <v>0.75689340087255497</v>
      </c>
      <c r="H171" s="101">
        <v>0.63623795313977005</v>
      </c>
      <c r="I171" s="101">
        <v>0.5398768173767049</v>
      </c>
      <c r="J171" s="101">
        <v>0.4488803699695168</v>
      </c>
      <c r="K171" s="101">
        <v>0.31588759560436241</v>
      </c>
      <c r="L171" s="101">
        <v>0.29661825291367022</v>
      </c>
      <c r="M171" s="101">
        <v>0.43776794592066354</v>
      </c>
      <c r="N171" s="101">
        <v>0.35528891534568552</v>
      </c>
      <c r="O171" s="101">
        <v>0.48474078006095567</v>
      </c>
      <c r="P171" s="101">
        <v>0.67632496309729939</v>
      </c>
      <c r="Q171" s="101">
        <v>0.40180178870664102</v>
      </c>
      <c r="R171" s="101">
        <v>0.36278290775691913</v>
      </c>
      <c r="S171" s="101">
        <v>0.30150577118820587</v>
      </c>
      <c r="T171" s="101">
        <v>0.24802614350136187</v>
      </c>
      <c r="U171" s="101">
        <v>0.31275272441313762</v>
      </c>
      <c r="V171" s="101">
        <v>0.23664241851887446</v>
      </c>
      <c r="W171" s="101">
        <v>0.27948978233887606</v>
      </c>
      <c r="X171" s="101">
        <v>0.29555483956863904</v>
      </c>
      <c r="Y171" s="101">
        <v>0.27503778270348861</v>
      </c>
      <c r="DA171" s="131" t="s">
        <v>1732</v>
      </c>
    </row>
    <row r="172" spans="1:105" ht="12" customHeight="1" x14ac:dyDescent="0.25">
      <c r="A172" s="107" t="s">
        <v>121</v>
      </c>
      <c r="B172" s="104">
        <v>2.5138856263605869E-4</v>
      </c>
      <c r="C172" s="104">
        <v>6.5675129973439307E-3</v>
      </c>
      <c r="D172" s="104">
        <v>2.7669397446713852E-2</v>
      </c>
      <c r="E172" s="104">
        <v>4.4395820972862488E-2</v>
      </c>
      <c r="F172" s="104">
        <v>6.0874196446611545E-2</v>
      </c>
      <c r="G172" s="104">
        <v>7.7393729093739427E-2</v>
      </c>
      <c r="H172" s="104">
        <v>7.9440882819626357E-2</v>
      </c>
      <c r="I172" s="104">
        <v>0.15607763543323069</v>
      </c>
      <c r="J172" s="104">
        <v>0.2037108595133244</v>
      </c>
      <c r="K172" s="104">
        <v>0.30074962244507941</v>
      </c>
      <c r="L172" s="104">
        <v>0.30492960163500127</v>
      </c>
      <c r="M172" s="104">
        <v>0.45407158609232728</v>
      </c>
      <c r="N172" s="104">
        <v>0.43186501803892807</v>
      </c>
      <c r="O172" s="104">
        <v>0.62693625162885991</v>
      </c>
      <c r="P172" s="104">
        <v>0.75488255540242921</v>
      </c>
      <c r="Q172" s="104">
        <v>0.44672907351810764</v>
      </c>
      <c r="R172" s="104">
        <v>0.43451810889677822</v>
      </c>
      <c r="S172" s="104">
        <v>0.43105396444517291</v>
      </c>
      <c r="T172" s="104">
        <v>0.51092009915203862</v>
      </c>
      <c r="U172" s="104">
        <v>0.50438975273086517</v>
      </c>
      <c r="V172" s="104">
        <v>0.5458463356931299</v>
      </c>
      <c r="W172" s="104">
        <v>0.51461324593340574</v>
      </c>
      <c r="X172" s="104">
        <v>0.66125671484830817</v>
      </c>
      <c r="Y172" s="104">
        <v>0.65657505076828349</v>
      </c>
      <c r="DA172" s="132" t="s">
        <v>1733</v>
      </c>
    </row>
    <row r="173" spans="1:105" ht="12" customHeight="1" x14ac:dyDescent="0.25">
      <c r="A173" s="108" t="s">
        <v>53</v>
      </c>
      <c r="B173" s="98">
        <v>1.5389301354832687E-4</v>
      </c>
      <c r="C173" s="98">
        <v>3.8627375744087096E-3</v>
      </c>
      <c r="D173" s="98">
        <v>1.6323166403684624E-2</v>
      </c>
      <c r="E173" s="98">
        <v>2.6040559641792416E-2</v>
      </c>
      <c r="F173" s="98">
        <v>3.6152343905083803E-2</v>
      </c>
      <c r="G173" s="98">
        <v>4.5765708071758705E-2</v>
      </c>
      <c r="H173" s="98">
        <v>4.5954384012851193E-2</v>
      </c>
      <c r="I173" s="98">
        <v>8.9010948228696943E-2</v>
      </c>
      <c r="J173" s="98">
        <v>0.11241372640865918</v>
      </c>
      <c r="K173" s="98">
        <v>0.16090735278447615</v>
      </c>
      <c r="L173" s="98">
        <v>0.15952584529027841</v>
      </c>
      <c r="M173" s="98">
        <v>0.25773288035546865</v>
      </c>
      <c r="N173" s="98">
        <v>0.22776344901707271</v>
      </c>
      <c r="O173" s="98">
        <v>0.39489323454849012</v>
      </c>
      <c r="P173" s="98">
        <v>0.5137269625123293</v>
      </c>
      <c r="Q173" s="98">
        <v>0.22441346178341728</v>
      </c>
      <c r="R173" s="98">
        <v>0.21411192015349559</v>
      </c>
      <c r="S173" s="98">
        <v>0.21175187434969478</v>
      </c>
      <c r="T173" s="98">
        <v>0.28129056712949413</v>
      </c>
      <c r="U173" s="98">
        <v>0.29811645647400742</v>
      </c>
      <c r="V173" s="98">
        <v>0.31265994792732194</v>
      </c>
      <c r="W173" s="98">
        <v>0.28876046840029207</v>
      </c>
      <c r="X173" s="98">
        <v>0.39713166608521139</v>
      </c>
      <c r="Y173" s="98">
        <v>0.38782654411718726</v>
      </c>
      <c r="DA173" s="63" t="s">
        <v>1734</v>
      </c>
    </row>
    <row r="174" spans="1:105" ht="12" customHeight="1" x14ac:dyDescent="0.25">
      <c r="A174" s="115" t="s">
        <v>52</v>
      </c>
      <c r="B174" s="33">
        <v>9.7495549087731813E-5</v>
      </c>
      <c r="C174" s="33">
        <v>2.7047754229352207E-3</v>
      </c>
      <c r="D174" s="33">
        <v>1.1346231043029228E-2</v>
      </c>
      <c r="E174" s="33">
        <v>1.8355261331070072E-2</v>
      </c>
      <c r="F174" s="33">
        <v>2.4721852541527742E-2</v>
      </c>
      <c r="G174" s="33">
        <v>3.1628021021980729E-2</v>
      </c>
      <c r="H174" s="33">
        <v>3.3486498806775157E-2</v>
      </c>
      <c r="I174" s="33">
        <v>6.7066687204533751E-2</v>
      </c>
      <c r="J174" s="33">
        <v>9.129713310466521E-2</v>
      </c>
      <c r="K174" s="33">
        <v>0.13984226966060329</v>
      </c>
      <c r="L174" s="33">
        <v>0.14540375634472286</v>
      </c>
      <c r="M174" s="33">
        <v>0.19633870573685863</v>
      </c>
      <c r="N174" s="33">
        <v>0.20410156902185536</v>
      </c>
      <c r="O174" s="33">
        <v>0.23204301708036973</v>
      </c>
      <c r="P174" s="33">
        <v>0.24115559289009997</v>
      </c>
      <c r="Q174" s="33">
        <v>0.22231561173469039</v>
      </c>
      <c r="R174" s="33">
        <v>0.22040618874328263</v>
      </c>
      <c r="S174" s="33">
        <v>0.21930209009547813</v>
      </c>
      <c r="T174" s="33">
        <v>0.22962953202254444</v>
      </c>
      <c r="U174" s="33">
        <v>0.20627329625685775</v>
      </c>
      <c r="V174" s="33">
        <v>0.233186387765808</v>
      </c>
      <c r="W174" s="33">
        <v>0.22585277753311367</v>
      </c>
      <c r="X174" s="33">
        <v>0.26412504876309684</v>
      </c>
      <c r="Y174" s="33">
        <v>0.26874850665109629</v>
      </c>
      <c r="DA174" s="60" t="s">
        <v>1735</v>
      </c>
    </row>
    <row r="175" spans="1:105" ht="12" customHeight="1" x14ac:dyDescent="0.25">
      <c r="A175" s="121" t="s">
        <v>54</v>
      </c>
      <c r="B175" s="122">
        <v>0.53574181846638957</v>
      </c>
      <c r="C175" s="122">
        <v>0.53856360978287321</v>
      </c>
      <c r="D175" s="122">
        <v>0.44061962531389398</v>
      </c>
      <c r="E175" s="122">
        <v>0.39450500270928968</v>
      </c>
      <c r="F175" s="122">
        <v>0.43862115589007838</v>
      </c>
      <c r="G175" s="122">
        <v>0.47045554488981944</v>
      </c>
      <c r="H175" s="122">
        <v>0.42196549386701088</v>
      </c>
      <c r="I175" s="122">
        <v>0.36830355424116756</v>
      </c>
      <c r="J175" s="122">
        <v>0.37350264878577599</v>
      </c>
      <c r="K175" s="122">
        <v>0.44244087755102723</v>
      </c>
      <c r="L175" s="122">
        <v>0.38893874290253272</v>
      </c>
      <c r="M175" s="122">
        <v>0.56285948907023042</v>
      </c>
      <c r="N175" s="122">
        <v>0.57146373538587503</v>
      </c>
      <c r="O175" s="122">
        <v>0.59504487664111616</v>
      </c>
      <c r="P175" s="122">
        <v>0.6423576804809753</v>
      </c>
      <c r="Q175" s="122">
        <v>0.44389759561992054</v>
      </c>
      <c r="R175" s="122">
        <v>0.42182639380507808</v>
      </c>
      <c r="S175" s="122">
        <v>0.33304009924898365</v>
      </c>
      <c r="T175" s="122">
        <v>0.38291778909215318</v>
      </c>
      <c r="U175" s="122">
        <v>0.43142246451927552</v>
      </c>
      <c r="V175" s="122">
        <v>0.27543229814972031</v>
      </c>
      <c r="W175" s="122">
        <v>0.22969315899269779</v>
      </c>
      <c r="X175" s="122">
        <v>0.28868179946173</v>
      </c>
      <c r="Y175" s="122">
        <v>0.28562398137498979</v>
      </c>
      <c r="DA175" s="130" t="s">
        <v>1736</v>
      </c>
    </row>
    <row r="176" spans="1:105" ht="12" customHeight="1" x14ac:dyDescent="0.25">
      <c r="A176" s="97" t="s">
        <v>50</v>
      </c>
      <c r="B176" s="98">
        <v>0.23019302381615109</v>
      </c>
      <c r="C176" s="98">
        <v>0.25357900226009278</v>
      </c>
      <c r="D176" s="98">
        <v>9.3448586964602426E-2</v>
      </c>
      <c r="E176" s="98">
        <v>4.3806326964120894E-2</v>
      </c>
      <c r="F176" s="98">
        <v>8.5990764880385387E-2</v>
      </c>
      <c r="G176" s="98">
        <v>0.13134378875536698</v>
      </c>
      <c r="H176" s="98">
        <v>0.11123673192232289</v>
      </c>
      <c r="I176" s="98">
        <v>3.6623086073158083E-2</v>
      </c>
      <c r="J176" s="98">
        <v>3.8027674000614957E-2</v>
      </c>
      <c r="K176" s="98">
        <v>0.10627684371911225</v>
      </c>
      <c r="L176" s="98">
        <v>8.7048420387774647E-2</v>
      </c>
      <c r="M176" s="98">
        <v>4.0909366098357033E-2</v>
      </c>
      <c r="N176" s="98">
        <v>1.9406732825934716E-2</v>
      </c>
      <c r="O176" s="98">
        <v>2.2050820005552644E-2</v>
      </c>
      <c r="P176" s="98">
        <v>3.1939199493604208E-2</v>
      </c>
      <c r="Q176" s="98">
        <v>2.594227334944119E-2</v>
      </c>
      <c r="R176" s="98">
        <v>2.466953604357679E-2</v>
      </c>
      <c r="S176" s="98">
        <v>1.8091414290582232E-2</v>
      </c>
      <c r="T176" s="98">
        <v>2.4703443583679117E-2</v>
      </c>
      <c r="U176" s="98">
        <v>4.0083849035300947E-2</v>
      </c>
      <c r="V176" s="98">
        <v>3.5528887892072807E-2</v>
      </c>
      <c r="W176" s="98">
        <v>1.5885715287963363E-2</v>
      </c>
      <c r="X176" s="98">
        <v>1.7956999855500727E-2</v>
      </c>
      <c r="Y176" s="98">
        <v>1.0991486583811994E-2</v>
      </c>
      <c r="DA176" s="63" t="s">
        <v>1737</v>
      </c>
    </row>
    <row r="177" spans="1:105" ht="12" customHeight="1" x14ac:dyDescent="0.25">
      <c r="A177" s="109" t="s">
        <v>120</v>
      </c>
      <c r="B177" s="33">
        <v>0.30554879465023849</v>
      </c>
      <c r="C177" s="33">
        <v>0.28498460752278049</v>
      </c>
      <c r="D177" s="33">
        <v>0.34717103834929153</v>
      </c>
      <c r="E177" s="33">
        <v>0.35069867574516878</v>
      </c>
      <c r="F177" s="33">
        <v>0.35263039100969301</v>
      </c>
      <c r="G177" s="33">
        <v>0.33911175613445244</v>
      </c>
      <c r="H177" s="33">
        <v>0.31072876194468801</v>
      </c>
      <c r="I177" s="33">
        <v>0.3316804681680095</v>
      </c>
      <c r="J177" s="33">
        <v>0.33547497478516103</v>
      </c>
      <c r="K177" s="33">
        <v>0.33616403383191495</v>
      </c>
      <c r="L177" s="33">
        <v>0.30189032251475806</v>
      </c>
      <c r="M177" s="33">
        <v>0.52195012297187338</v>
      </c>
      <c r="N177" s="33">
        <v>0.55205700255994028</v>
      </c>
      <c r="O177" s="33">
        <v>0.57299405663556346</v>
      </c>
      <c r="P177" s="33">
        <v>0.61041848098737106</v>
      </c>
      <c r="Q177" s="33">
        <v>0.41795532227047932</v>
      </c>
      <c r="R177" s="33">
        <v>0.39715685776150128</v>
      </c>
      <c r="S177" s="33">
        <v>0.31494868495840139</v>
      </c>
      <c r="T177" s="33">
        <v>0.35821434550847409</v>
      </c>
      <c r="U177" s="33">
        <v>0.39133861548397458</v>
      </c>
      <c r="V177" s="33">
        <v>0.2399034102576475</v>
      </c>
      <c r="W177" s="33">
        <v>0.21380744370473442</v>
      </c>
      <c r="X177" s="33">
        <v>0.2707247996062293</v>
      </c>
      <c r="Y177" s="33">
        <v>0.27463249479117779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1.0970868386006676</v>
      </c>
      <c r="C3" s="117">
        <f t="shared" si="0"/>
        <v>0.88757175577782577</v>
      </c>
      <c r="D3" s="117">
        <f t="shared" si="0"/>
        <v>0.69980584031156912</v>
      </c>
      <c r="E3" s="117">
        <f t="shared" si="0"/>
        <v>0.51346033212319342</v>
      </c>
      <c r="F3" s="117">
        <f t="shared" si="0"/>
        <v>0.47168644290712569</v>
      </c>
      <c r="G3" s="117">
        <f t="shared" si="0"/>
        <v>0.51120500840414995</v>
      </c>
      <c r="H3" s="117">
        <f t="shared" si="0"/>
        <v>0.44134729461054267</v>
      </c>
      <c r="I3" s="117">
        <f t="shared" si="0"/>
        <v>0.36658536154793891</v>
      </c>
      <c r="J3" s="117">
        <f t="shared" si="0"/>
        <v>0.33973484628346107</v>
      </c>
      <c r="K3" s="117">
        <f t="shared" si="0"/>
        <v>0.37969551867108264</v>
      </c>
      <c r="L3" s="117">
        <f t="shared" si="0"/>
        <v>0.45084074925448697</v>
      </c>
      <c r="M3" s="117">
        <f t="shared" si="0"/>
        <v>0.4340246235281337</v>
      </c>
      <c r="N3" s="117">
        <f t="shared" si="0"/>
        <v>0.37521045883562737</v>
      </c>
      <c r="O3" s="117">
        <f t="shared" si="0"/>
        <v>0.54024632549945373</v>
      </c>
      <c r="P3" s="117">
        <f t="shared" si="0"/>
        <v>0.45421532977632417</v>
      </c>
      <c r="Q3" s="117">
        <f t="shared" si="0"/>
        <v>0.51712071764922285</v>
      </c>
      <c r="R3" s="117">
        <f t="shared" ref="R3:V3" si="1">R4+R7+R9+R19</f>
        <v>0.48952423710502024</v>
      </c>
      <c r="S3" s="117">
        <f t="shared" si="1"/>
        <v>0.32378496225372339</v>
      </c>
      <c r="T3" s="117">
        <f t="shared" si="1"/>
        <v>0.21138166919539611</v>
      </c>
      <c r="U3" s="117">
        <f t="shared" si="1"/>
        <v>0.21579445606237455</v>
      </c>
      <c r="V3" s="117">
        <f t="shared" si="1"/>
        <v>0.20739056897657712</v>
      </c>
      <c r="W3" s="117">
        <f t="shared" ref="W3:Y3" si="2">W4+W7+W9+W19</f>
        <v>0.20544141238939639</v>
      </c>
      <c r="X3" s="117">
        <f t="shared" si="2"/>
        <v>0.84567746734200755</v>
      </c>
      <c r="Y3" s="117">
        <f t="shared" si="2"/>
        <v>0.23376896149365828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0.97320062664520646</v>
      </c>
      <c r="C4" s="122">
        <f t="shared" si="3"/>
        <v>0.78505933929372707</v>
      </c>
      <c r="D4" s="122">
        <f t="shared" si="3"/>
        <v>0.62115894070863609</v>
      </c>
      <c r="E4" s="122">
        <f t="shared" si="3"/>
        <v>0.45083912802787129</v>
      </c>
      <c r="F4" s="122">
        <f t="shared" si="3"/>
        <v>0.41832732607676693</v>
      </c>
      <c r="G4" s="122">
        <f t="shared" si="3"/>
        <v>0.45922076631773939</v>
      </c>
      <c r="H4" s="122">
        <f t="shared" si="3"/>
        <v>0.39376112181547623</v>
      </c>
      <c r="I4" s="122">
        <f t="shared" si="3"/>
        <v>0.32874165564390789</v>
      </c>
      <c r="J4" s="122">
        <f t="shared" si="3"/>
        <v>0.30303799363348716</v>
      </c>
      <c r="K4" s="122">
        <f t="shared" si="3"/>
        <v>0.33970111475811882</v>
      </c>
      <c r="L4" s="122">
        <f t="shared" si="3"/>
        <v>0.409383398082729</v>
      </c>
      <c r="M4" s="122">
        <f t="shared" si="3"/>
        <v>0.37980584886278862</v>
      </c>
      <c r="N4" s="122">
        <f t="shared" si="3"/>
        <v>0.32152487803498964</v>
      </c>
      <c r="O4" s="122">
        <f t="shared" si="3"/>
        <v>0.46837244271837564</v>
      </c>
      <c r="P4" s="122">
        <f t="shared" si="3"/>
        <v>0.36742376935244753</v>
      </c>
      <c r="Q4" s="122">
        <f t="shared" si="3"/>
        <v>0.45492220214790646</v>
      </c>
      <c r="R4" s="122">
        <f t="shared" ref="R4:V4" si="4">SUM(R5:R6)</f>
        <v>0.43310343293327824</v>
      </c>
      <c r="S4" s="122">
        <f t="shared" si="4"/>
        <v>0.28121325600397945</v>
      </c>
      <c r="T4" s="122">
        <f t="shared" si="4"/>
        <v>0.17547452969314703</v>
      </c>
      <c r="U4" s="122">
        <f t="shared" si="4"/>
        <v>0.18380417459527176</v>
      </c>
      <c r="V4" s="122">
        <f t="shared" si="4"/>
        <v>0.17527919934292394</v>
      </c>
      <c r="W4" s="122">
        <f t="shared" ref="W4:Y4" si="5">SUM(W5:W6)</f>
        <v>0.16773838851020284</v>
      </c>
      <c r="X4" s="122">
        <f t="shared" si="5"/>
        <v>0.80200929286738998</v>
      </c>
      <c r="Y4" s="122">
        <f t="shared" si="5"/>
        <v>0.19118483564297167</v>
      </c>
      <c r="DA4" s="130" t="s">
        <v>1741</v>
      </c>
    </row>
    <row r="5" spans="1:105" ht="12" customHeight="1" x14ac:dyDescent="0.25">
      <c r="A5" s="97" t="s">
        <v>51</v>
      </c>
      <c r="B5" s="98">
        <v>0.96356497687644205</v>
      </c>
      <c r="C5" s="98">
        <v>0.77744651556235522</v>
      </c>
      <c r="D5" s="98">
        <v>0.61525367782568741</v>
      </c>
      <c r="E5" s="98">
        <v>0.44673880743530514</v>
      </c>
      <c r="F5" s="98">
        <v>0.41447464078876362</v>
      </c>
      <c r="G5" s="98">
        <v>0.45507735050442816</v>
      </c>
      <c r="H5" s="98">
        <v>0.39033101608535498</v>
      </c>
      <c r="I5" s="98">
        <v>0.32585718307376965</v>
      </c>
      <c r="J5" s="98">
        <v>0.30040555161442017</v>
      </c>
      <c r="K5" s="98">
        <v>0.33680529387633529</v>
      </c>
      <c r="L5" s="98">
        <v>0.40596354595656264</v>
      </c>
      <c r="M5" s="98">
        <v>0.3766474933824524</v>
      </c>
      <c r="N5" s="98">
        <v>0.3189272391764898</v>
      </c>
      <c r="O5" s="98">
        <v>0.46459469119882685</v>
      </c>
      <c r="P5" s="98">
        <v>0.36445385477160386</v>
      </c>
      <c r="Q5" s="98">
        <v>0.45132507189662235</v>
      </c>
      <c r="R5" s="98">
        <v>0.42969916094627081</v>
      </c>
      <c r="S5" s="98">
        <v>0.2790372671593418</v>
      </c>
      <c r="T5" s="98">
        <v>0.17410778891907522</v>
      </c>
      <c r="U5" s="98">
        <v>0.18235743015112194</v>
      </c>
      <c r="V5" s="98">
        <v>0.17392631422462915</v>
      </c>
      <c r="W5" s="98">
        <v>0.16644924586848936</v>
      </c>
      <c r="X5" s="98">
        <v>0.7958256498533659</v>
      </c>
      <c r="Y5" s="98">
        <v>0.18974289412868464</v>
      </c>
      <c r="DA5" s="63" t="s">
        <v>1742</v>
      </c>
    </row>
    <row r="6" spans="1:105" ht="12" customHeight="1" x14ac:dyDescent="0.25">
      <c r="A6" s="97" t="s">
        <v>53</v>
      </c>
      <c r="B6" s="98">
        <v>9.6356497687644215E-3</v>
      </c>
      <c r="C6" s="98">
        <v>7.6128237313718861E-3</v>
      </c>
      <c r="D6" s="98">
        <v>5.9052628829486939E-3</v>
      </c>
      <c r="E6" s="98">
        <v>4.1003205925661361E-3</v>
      </c>
      <c r="F6" s="98">
        <v>3.8526852880033003E-3</v>
      </c>
      <c r="G6" s="98">
        <v>4.143415813311231E-3</v>
      </c>
      <c r="H6" s="98">
        <v>3.4301057301212353E-3</v>
      </c>
      <c r="I6" s="98">
        <v>2.8844725701382551E-3</v>
      </c>
      <c r="J6" s="98">
        <v>2.6324420190669624E-3</v>
      </c>
      <c r="K6" s="98">
        <v>2.895820881783502E-3</v>
      </c>
      <c r="L6" s="98">
        <v>3.4198521261663492E-3</v>
      </c>
      <c r="M6" s="98">
        <v>3.1583554803362003E-3</v>
      </c>
      <c r="N6" s="98">
        <v>2.5976388584998556E-3</v>
      </c>
      <c r="O6" s="98">
        <v>3.7777515195487662E-3</v>
      </c>
      <c r="P6" s="98">
        <v>2.9699145808436446E-3</v>
      </c>
      <c r="Q6" s="98">
        <v>3.5971302512841146E-3</v>
      </c>
      <c r="R6" s="98">
        <v>3.4042719870074258E-3</v>
      </c>
      <c r="S6" s="98">
        <v>2.1759888446376747E-3</v>
      </c>
      <c r="T6" s="98">
        <v>1.3667407740718194E-3</v>
      </c>
      <c r="U6" s="98">
        <v>1.4467444441498361E-3</v>
      </c>
      <c r="V6" s="98">
        <v>1.3528851182947755E-3</v>
      </c>
      <c r="W6" s="98">
        <v>1.2891426417134698E-3</v>
      </c>
      <c r="X6" s="98">
        <v>6.1836430140240631E-3</v>
      </c>
      <c r="Y6" s="98">
        <v>1.4419415142870454E-3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4.4483753138420002E-3</v>
      </c>
      <c r="C7" s="122">
        <f t="shared" si="6"/>
        <v>4.6717841658088658E-3</v>
      </c>
      <c r="D7" s="122">
        <f t="shared" si="6"/>
        <v>5.0807750741077322E-3</v>
      </c>
      <c r="E7" s="122">
        <f t="shared" si="6"/>
        <v>9.0579548847753086E-3</v>
      </c>
      <c r="F7" s="122">
        <f t="shared" si="6"/>
        <v>3.0812587464916293E-3</v>
      </c>
      <c r="G7" s="122">
        <f t="shared" si="6"/>
        <v>2.9451508446796506E-3</v>
      </c>
      <c r="H7" s="122">
        <f t="shared" si="6"/>
        <v>3.1152486082546785E-3</v>
      </c>
      <c r="I7" s="122">
        <f t="shared" si="6"/>
        <v>1.1384499248129018E-3</v>
      </c>
      <c r="J7" s="122">
        <f t="shared" si="6"/>
        <v>8.2279812255878681E-4</v>
      </c>
      <c r="K7" s="122">
        <f t="shared" si="6"/>
        <v>6.5909521600977274E-4</v>
      </c>
      <c r="L7" s="122">
        <f t="shared" si="6"/>
        <v>2.8019423484039558E-3</v>
      </c>
      <c r="M7" s="122">
        <f t="shared" si="6"/>
        <v>6.6958281801740207E-3</v>
      </c>
      <c r="N7" s="122">
        <f t="shared" si="6"/>
        <v>9.2414788039078474E-3</v>
      </c>
      <c r="O7" s="122">
        <f t="shared" si="6"/>
        <v>1.1587240694085017E-2</v>
      </c>
      <c r="P7" s="122">
        <f t="shared" si="6"/>
        <v>1.4339745097759852E-2</v>
      </c>
      <c r="Q7" s="122">
        <f t="shared" si="6"/>
        <v>1.5622852857447467E-2</v>
      </c>
      <c r="R7" s="122">
        <f t="shared" si="6"/>
        <v>1.4487798656698416E-2</v>
      </c>
      <c r="S7" s="122">
        <f t="shared" si="6"/>
        <v>1.0144395910789866E-2</v>
      </c>
      <c r="T7" s="122">
        <f t="shared" si="6"/>
        <v>8.1442607717855647E-3</v>
      </c>
      <c r="U7" s="122">
        <f t="shared" si="6"/>
        <v>5.8102569415313778E-3</v>
      </c>
      <c r="V7" s="122">
        <f t="shared" si="6"/>
        <v>4.6663189813841875E-3</v>
      </c>
      <c r="W7" s="122">
        <f t="shared" si="6"/>
        <v>5.8581505181225036E-3</v>
      </c>
      <c r="X7" s="122">
        <f t="shared" si="6"/>
        <v>6.9027305528945706E-3</v>
      </c>
      <c r="Y7" s="122">
        <f t="shared" si="6"/>
        <v>7.715657234221341E-3</v>
      </c>
      <c r="DA7" s="130" t="s">
        <v>1744</v>
      </c>
    </row>
    <row r="8" spans="1:105" ht="12" customHeight="1" x14ac:dyDescent="0.25">
      <c r="A8" s="97" t="s">
        <v>53</v>
      </c>
      <c r="B8" s="98">
        <v>4.4483753138420002E-3</v>
      </c>
      <c r="C8" s="98">
        <v>4.6717841658088658E-3</v>
      </c>
      <c r="D8" s="98">
        <v>5.0807750741077322E-3</v>
      </c>
      <c r="E8" s="98">
        <v>9.0579548847753086E-3</v>
      </c>
      <c r="F8" s="98">
        <v>3.0812587464916293E-3</v>
      </c>
      <c r="G8" s="98">
        <v>2.9451508446796506E-3</v>
      </c>
      <c r="H8" s="98">
        <v>3.1152486082546785E-3</v>
      </c>
      <c r="I8" s="98">
        <v>1.1384499248129018E-3</v>
      </c>
      <c r="J8" s="98">
        <v>8.2279812255878681E-4</v>
      </c>
      <c r="K8" s="98">
        <v>6.5909521600977274E-4</v>
      </c>
      <c r="L8" s="98">
        <v>2.8019423484039558E-3</v>
      </c>
      <c r="M8" s="98">
        <v>6.6958281801740207E-3</v>
      </c>
      <c r="N8" s="98">
        <v>9.2414788039078474E-3</v>
      </c>
      <c r="O8" s="98">
        <v>1.1587240694085017E-2</v>
      </c>
      <c r="P8" s="98">
        <v>1.4339745097759852E-2</v>
      </c>
      <c r="Q8" s="98">
        <v>1.5622852857447467E-2</v>
      </c>
      <c r="R8" s="98">
        <v>1.4487798656698416E-2</v>
      </c>
      <c r="S8" s="98">
        <v>1.0144395910789866E-2</v>
      </c>
      <c r="T8" s="98">
        <v>8.1442607717855647E-3</v>
      </c>
      <c r="U8" s="98">
        <v>5.8102569415313778E-3</v>
      </c>
      <c r="V8" s="98">
        <v>4.6663189813841875E-3</v>
      </c>
      <c r="W8" s="98">
        <v>5.8581505181225036E-3</v>
      </c>
      <c r="X8" s="98">
        <v>6.9027305528945706E-3</v>
      </c>
      <c r="Y8" s="98">
        <v>7.715657234221341E-3</v>
      </c>
      <c r="DA8" s="63" t="s">
        <v>1745</v>
      </c>
    </row>
    <row r="9" spans="1:105" ht="12" customHeight="1" x14ac:dyDescent="0.25">
      <c r="A9" s="121" t="s">
        <v>55</v>
      </c>
      <c r="B9" s="122">
        <v>7.9292415634328803E-2</v>
      </c>
      <c r="C9" s="122">
        <v>6.2593125579837774E-2</v>
      </c>
      <c r="D9" s="122">
        <v>4.9349632221126732E-2</v>
      </c>
      <c r="E9" s="122">
        <v>3.6874014230448393E-2</v>
      </c>
      <c r="F9" s="122">
        <v>3.3685789087247765E-2</v>
      </c>
      <c r="G9" s="122">
        <v>3.1748299525073506E-2</v>
      </c>
      <c r="H9" s="122">
        <v>2.8487023762691674E-2</v>
      </c>
      <c r="I9" s="122">
        <v>2.4258328510364593E-2</v>
      </c>
      <c r="J9" s="122">
        <v>2.3194573315669417E-2</v>
      </c>
      <c r="K9" s="122">
        <v>2.3837719151903636E-2</v>
      </c>
      <c r="L9" s="122">
        <v>2.450158648608735E-2</v>
      </c>
      <c r="M9" s="122">
        <v>2.9389986723901872E-2</v>
      </c>
      <c r="N9" s="122">
        <v>2.5913754826158555E-2</v>
      </c>
      <c r="O9" s="122">
        <v>3.9146205324311269E-2</v>
      </c>
      <c r="P9" s="122">
        <v>4.9705791679646186E-2</v>
      </c>
      <c r="Q9" s="122">
        <v>3.0755939279210026E-2</v>
      </c>
      <c r="R9" s="122">
        <v>2.762449049611224E-2</v>
      </c>
      <c r="S9" s="122">
        <v>2.2463118395923704E-2</v>
      </c>
      <c r="T9" s="122">
        <v>1.8603524108401215E-2</v>
      </c>
      <c r="U9" s="122">
        <v>1.7248804286348025E-2</v>
      </c>
      <c r="V9" s="122">
        <v>2.052269732143825E-2</v>
      </c>
      <c r="W9" s="122">
        <v>2.4712045990662221E-2</v>
      </c>
      <c r="X9" s="122">
        <v>2.8263620797413937E-2</v>
      </c>
      <c r="Y9" s="122">
        <v>2.666013043187946E-2</v>
      </c>
      <c r="DA9" s="130" t="s">
        <v>1746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1747</v>
      </c>
    </row>
    <row r="11" spans="1:105" ht="12" customHeight="1" x14ac:dyDescent="0.25">
      <c r="A11" s="97" t="s">
        <v>124</v>
      </c>
      <c r="B11" s="98">
        <v>9.3886272639728489E-3</v>
      </c>
      <c r="C11" s="98">
        <v>7.1192708621162747E-3</v>
      </c>
      <c r="D11" s="98">
        <v>3.0897848299364077E-3</v>
      </c>
      <c r="E11" s="98">
        <v>1.6075945010292504E-3</v>
      </c>
      <c r="F11" s="98">
        <v>2.8463997921837083E-3</v>
      </c>
      <c r="G11" s="98">
        <v>3.8985033874397411E-3</v>
      </c>
      <c r="H11" s="98">
        <v>3.8092066213942324E-3</v>
      </c>
      <c r="I11" s="98">
        <v>1.207646029934728E-3</v>
      </c>
      <c r="J11" s="98">
        <v>1.152507793927798E-3</v>
      </c>
      <c r="K11" s="98">
        <v>2.5110021717032909E-3</v>
      </c>
      <c r="L11" s="98">
        <v>2.3783138704962727E-3</v>
      </c>
      <c r="M11" s="98">
        <v>6.3589167242830138E-4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1748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1749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1750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1751</v>
      </c>
    </row>
    <row r="15" spans="1:105" ht="12" customHeight="1" x14ac:dyDescent="0.25">
      <c r="A15" s="106" t="s">
        <v>122</v>
      </c>
      <c r="B15" s="101">
        <v>6.9903788370355949E-2</v>
      </c>
      <c r="C15" s="101">
        <v>5.5380746878062423E-2</v>
      </c>
      <c r="D15" s="101">
        <v>4.616499523603735E-2</v>
      </c>
      <c r="E15" s="101">
        <v>3.5173297116902799E-2</v>
      </c>
      <c r="F15" s="101">
        <v>3.0082013960227225E-2</v>
      </c>
      <c r="G15" s="101">
        <v>2.5859183215375756E-2</v>
      </c>
      <c r="H15" s="101">
        <v>2.1753582771795746E-2</v>
      </c>
      <c r="I15" s="101">
        <v>1.7630801552602288E-2</v>
      </c>
      <c r="J15" s="101">
        <v>1.66569765173495E-2</v>
      </c>
      <c r="K15" s="101">
        <v>1.2319562355623793E-2</v>
      </c>
      <c r="L15" s="101">
        <v>1.2331090797056476E-2</v>
      </c>
      <c r="M15" s="101">
        <v>1.5525281008773453E-2</v>
      </c>
      <c r="N15" s="101">
        <v>1.221580720140966E-2</v>
      </c>
      <c r="O15" s="101">
        <v>1.7322943086695262E-2</v>
      </c>
      <c r="P15" s="101">
        <v>2.2888073311620318E-2</v>
      </c>
      <c r="Q15" s="101">
        <v>1.3371161081823277E-2</v>
      </c>
      <c r="R15" s="101">
        <v>1.1848362508866776E-2</v>
      </c>
      <c r="S15" s="101">
        <v>9.2519766681662015E-3</v>
      </c>
      <c r="T15" s="101">
        <v>6.6462362278421807E-3</v>
      </c>
      <c r="U15" s="101">
        <v>6.7748820682288222E-3</v>
      </c>
      <c r="V15" s="101">
        <v>4.4028049325528489E-3</v>
      </c>
      <c r="W15" s="101">
        <v>8.1963139756111702E-3</v>
      </c>
      <c r="X15" s="101">
        <v>8.6007767391353945E-3</v>
      </c>
      <c r="Y15" s="101">
        <v>8.1336802969549354E-3</v>
      </c>
      <c r="DA15" s="131" t="s">
        <v>1752</v>
      </c>
    </row>
    <row r="16" spans="1:105" ht="12" customHeight="1" x14ac:dyDescent="0.25">
      <c r="A16" s="107" t="s">
        <v>121</v>
      </c>
      <c r="B16" s="104">
        <v>0</v>
      </c>
      <c r="C16" s="104">
        <v>9.3107839659078149E-5</v>
      </c>
      <c r="D16" s="104">
        <v>9.4852155152971558E-5</v>
      </c>
      <c r="E16" s="104">
        <v>9.3122612516346258E-5</v>
      </c>
      <c r="F16" s="104">
        <v>7.5737533483682788E-4</v>
      </c>
      <c r="G16" s="104">
        <v>1.9906129222580053E-3</v>
      </c>
      <c r="H16" s="104">
        <v>2.9242343695016961E-3</v>
      </c>
      <c r="I16" s="104">
        <v>5.4198809278275788E-3</v>
      </c>
      <c r="J16" s="104">
        <v>5.3850890043921186E-3</v>
      </c>
      <c r="K16" s="104">
        <v>9.0071546245765535E-3</v>
      </c>
      <c r="L16" s="104">
        <v>9.7921818185346017E-3</v>
      </c>
      <c r="M16" s="104">
        <v>1.322881404270012E-2</v>
      </c>
      <c r="N16" s="104">
        <v>1.3697947624748895E-2</v>
      </c>
      <c r="O16" s="104">
        <v>2.1823262237616006E-2</v>
      </c>
      <c r="P16" s="104">
        <v>2.6817718368025871E-2</v>
      </c>
      <c r="Q16" s="104">
        <v>1.7384778197386749E-2</v>
      </c>
      <c r="R16" s="104">
        <v>1.5776127987245463E-2</v>
      </c>
      <c r="S16" s="104">
        <v>1.3211141727757503E-2</v>
      </c>
      <c r="T16" s="104">
        <v>1.1957287880559036E-2</v>
      </c>
      <c r="U16" s="104">
        <v>1.0473922218119203E-2</v>
      </c>
      <c r="V16" s="104">
        <v>1.6119892388885403E-2</v>
      </c>
      <c r="W16" s="104">
        <v>1.6515732015051049E-2</v>
      </c>
      <c r="X16" s="104">
        <v>1.966284405827854E-2</v>
      </c>
      <c r="Y16" s="104">
        <v>1.8526450134924523E-2</v>
      </c>
      <c r="DA16" s="132" t="s">
        <v>1753</v>
      </c>
    </row>
    <row r="17" spans="1:105" ht="12" customHeight="1" x14ac:dyDescent="0.25">
      <c r="A17" s="108" t="s">
        <v>53</v>
      </c>
      <c r="B17" s="98">
        <v>0</v>
      </c>
      <c r="C17" s="98">
        <v>4.6459303511045652E-5</v>
      </c>
      <c r="D17" s="98">
        <v>4.7552627375949316E-5</v>
      </c>
      <c r="E17" s="98">
        <v>4.6379770250801181E-5</v>
      </c>
      <c r="F17" s="98">
        <v>3.8309969580448442E-4</v>
      </c>
      <c r="G17" s="98">
        <v>1.0022007673103799E-3</v>
      </c>
      <c r="H17" s="98">
        <v>1.433964233277866E-3</v>
      </c>
      <c r="I17" s="98">
        <v>2.6169184869479644E-3</v>
      </c>
      <c r="J17" s="98">
        <v>2.5017827353390472E-3</v>
      </c>
      <c r="K17" s="98">
        <v>4.0393249657547873E-3</v>
      </c>
      <c r="L17" s="98">
        <v>4.2791525245073642E-3</v>
      </c>
      <c r="M17" s="98">
        <v>6.379603822083941E-3</v>
      </c>
      <c r="N17" s="98">
        <v>6.0646320992827412E-3</v>
      </c>
      <c r="O17" s="98">
        <v>1.1978216603703165E-2</v>
      </c>
      <c r="P17" s="98">
        <v>1.6210250803519979E-2</v>
      </c>
      <c r="Q17" s="98">
        <v>7.351270833873459E-3</v>
      </c>
      <c r="R17" s="98">
        <v>6.5678887153348036E-3</v>
      </c>
      <c r="S17" s="98">
        <v>5.5305006789647488E-3</v>
      </c>
      <c r="T17" s="98">
        <v>5.7571955034055131E-3</v>
      </c>
      <c r="U17" s="98">
        <v>5.5080342384777742E-3</v>
      </c>
      <c r="V17" s="98">
        <v>8.2414539959081243E-3</v>
      </c>
      <c r="W17" s="98">
        <v>8.2807092697279473E-3</v>
      </c>
      <c r="X17" s="98">
        <v>1.0713562463704746E-2</v>
      </c>
      <c r="Y17" s="98">
        <v>9.9550143454494814E-3</v>
      </c>
      <c r="DA17" s="63" t="s">
        <v>1754</v>
      </c>
    </row>
    <row r="18" spans="1:105" ht="12" customHeight="1" x14ac:dyDescent="0.25">
      <c r="A18" s="108" t="s">
        <v>52</v>
      </c>
      <c r="B18" s="98">
        <v>0</v>
      </c>
      <c r="C18" s="98">
        <v>4.6648536148032497E-5</v>
      </c>
      <c r="D18" s="98">
        <v>4.7299527777022243E-5</v>
      </c>
      <c r="E18" s="98">
        <v>4.6742842265545077E-5</v>
      </c>
      <c r="F18" s="98">
        <v>3.7427563903234346E-4</v>
      </c>
      <c r="G18" s="98">
        <v>9.8841215494762519E-4</v>
      </c>
      <c r="H18" s="98">
        <v>1.4902701362238301E-3</v>
      </c>
      <c r="I18" s="98">
        <v>2.8029624408796141E-3</v>
      </c>
      <c r="J18" s="98">
        <v>2.8833062690530715E-3</v>
      </c>
      <c r="K18" s="98">
        <v>4.9678296588217671E-3</v>
      </c>
      <c r="L18" s="98">
        <v>5.5130292940272366E-3</v>
      </c>
      <c r="M18" s="98">
        <v>6.8492102206161786E-3</v>
      </c>
      <c r="N18" s="98">
        <v>7.633315525466154E-3</v>
      </c>
      <c r="O18" s="98">
        <v>9.8450456339128408E-3</v>
      </c>
      <c r="P18" s="98">
        <v>1.0607467564505892E-2</v>
      </c>
      <c r="Q18" s="98">
        <v>1.0033507363513291E-2</v>
      </c>
      <c r="R18" s="98">
        <v>9.2082392719106589E-3</v>
      </c>
      <c r="S18" s="98">
        <v>7.6806410487927548E-3</v>
      </c>
      <c r="T18" s="98">
        <v>6.2000923771535228E-3</v>
      </c>
      <c r="U18" s="98">
        <v>4.9658879796414292E-3</v>
      </c>
      <c r="V18" s="98">
        <v>7.878438392977279E-3</v>
      </c>
      <c r="W18" s="98">
        <v>8.2350227453231017E-3</v>
      </c>
      <c r="X18" s="98">
        <v>8.9492815945737964E-3</v>
      </c>
      <c r="Y18" s="98">
        <v>8.5714357894750397E-3</v>
      </c>
      <c r="DA18" s="63" t="s">
        <v>1755</v>
      </c>
    </row>
    <row r="19" spans="1:105" ht="12" customHeight="1" x14ac:dyDescent="0.25">
      <c r="A19" s="121" t="s">
        <v>54</v>
      </c>
      <c r="B19" s="122">
        <v>4.0145421007290252E-2</v>
      </c>
      <c r="C19" s="122">
        <v>3.5247506738452089E-2</v>
      </c>
      <c r="D19" s="122">
        <v>2.4216492307698501E-2</v>
      </c>
      <c r="E19" s="122">
        <v>1.6689234980098444E-2</v>
      </c>
      <c r="F19" s="122">
        <v>1.6592068996619358E-2</v>
      </c>
      <c r="G19" s="122">
        <v>1.7290791716657358E-2</v>
      </c>
      <c r="H19" s="122">
        <v>1.5983900424120054E-2</v>
      </c>
      <c r="I19" s="122">
        <v>1.2446927468853576E-2</v>
      </c>
      <c r="J19" s="122">
        <v>1.2679481211745643E-2</v>
      </c>
      <c r="K19" s="122">
        <v>1.5497589545050422E-2</v>
      </c>
      <c r="L19" s="122">
        <v>1.4153822337266659E-2</v>
      </c>
      <c r="M19" s="122">
        <v>1.8132959761269205E-2</v>
      </c>
      <c r="N19" s="122">
        <v>1.8530347170571358E-2</v>
      </c>
      <c r="O19" s="122">
        <v>2.1140436762681816E-2</v>
      </c>
      <c r="P19" s="122">
        <v>2.2746023646470586E-2</v>
      </c>
      <c r="Q19" s="122">
        <v>1.5819723364658873E-2</v>
      </c>
      <c r="R19" s="122">
        <v>1.4308515018931295E-2</v>
      </c>
      <c r="S19" s="122">
        <v>9.9641919430303975E-3</v>
      </c>
      <c r="T19" s="122">
        <v>9.1593546220622903E-3</v>
      </c>
      <c r="U19" s="122">
        <v>8.9312202392233912E-3</v>
      </c>
      <c r="V19" s="122">
        <v>6.9223533308307352E-3</v>
      </c>
      <c r="W19" s="122">
        <v>7.1328273704088108E-3</v>
      </c>
      <c r="X19" s="122">
        <v>8.5018231243090686E-3</v>
      </c>
      <c r="Y19" s="122">
        <v>8.2083381845857936E-3</v>
      </c>
      <c r="DA19" s="130" t="s">
        <v>1756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1757</v>
      </c>
    </row>
    <row r="21" spans="1:105" ht="12" customHeight="1" x14ac:dyDescent="0.25">
      <c r="A21" s="97" t="s">
        <v>50</v>
      </c>
      <c r="B21" s="98">
        <v>1.5172493500218714E-2</v>
      </c>
      <c r="C21" s="98">
        <v>1.6326818059112229E-2</v>
      </c>
      <c r="D21" s="98">
        <v>5.9824418361815309E-3</v>
      </c>
      <c r="E21" s="98">
        <v>2.7859559940300359E-3</v>
      </c>
      <c r="F21" s="98">
        <v>4.9805642814510376E-3</v>
      </c>
      <c r="G21" s="98">
        <v>6.6671893215866224E-3</v>
      </c>
      <c r="H21" s="98">
        <v>5.4752167919777852E-3</v>
      </c>
      <c r="I21" s="98">
        <v>1.6560718258284374E-3</v>
      </c>
      <c r="J21" s="98">
        <v>1.7692937298538821E-3</v>
      </c>
      <c r="K21" s="98">
        <v>4.4609015785878284E-3</v>
      </c>
      <c r="L21" s="98">
        <v>3.2758523118218198E-3</v>
      </c>
      <c r="M21" s="98">
        <v>1.4102636793862839E-3</v>
      </c>
      <c r="N21" s="98">
        <v>6.8542294588067748E-4</v>
      </c>
      <c r="O21" s="98">
        <v>7.6192962830264499E-4</v>
      </c>
      <c r="P21" s="98">
        <v>9.7655489944438196E-4</v>
      </c>
      <c r="Q21" s="98">
        <v>7.070725593951437E-4</v>
      </c>
      <c r="R21" s="98">
        <v>6.1376761068148984E-4</v>
      </c>
      <c r="S21" s="98">
        <v>3.3620153587309162E-4</v>
      </c>
      <c r="T21" s="98">
        <v>2.982176423293035E-4</v>
      </c>
      <c r="U21" s="98">
        <v>3.2310231162395724E-4</v>
      </c>
      <c r="V21" s="98">
        <v>4.2766328037180639E-4</v>
      </c>
      <c r="W21" s="98">
        <v>1.6220264673772662E-4</v>
      </c>
      <c r="X21" s="98">
        <v>2.259713118279022E-4</v>
      </c>
      <c r="Y21" s="98">
        <v>1.6108540777662496E-4</v>
      </c>
      <c r="DA21" s="63" t="s">
        <v>1758</v>
      </c>
    </row>
    <row r="22" spans="1:105" ht="12" customHeight="1" x14ac:dyDescent="0.25">
      <c r="A22" s="109" t="s">
        <v>120</v>
      </c>
      <c r="B22" s="33">
        <v>2.497292750707154E-2</v>
      </c>
      <c r="C22" s="33">
        <v>1.8920688679339857E-2</v>
      </c>
      <c r="D22" s="33">
        <v>1.8234050471516969E-2</v>
      </c>
      <c r="E22" s="33">
        <v>1.3903278986068407E-2</v>
      </c>
      <c r="F22" s="33">
        <v>1.1611504715168319E-2</v>
      </c>
      <c r="G22" s="33">
        <v>1.0623602395070736E-2</v>
      </c>
      <c r="H22" s="33">
        <v>1.050868363214227E-2</v>
      </c>
      <c r="I22" s="33">
        <v>1.0790855643025139E-2</v>
      </c>
      <c r="J22" s="33">
        <v>1.0910187481891761E-2</v>
      </c>
      <c r="K22" s="33">
        <v>1.1036687966462594E-2</v>
      </c>
      <c r="L22" s="33">
        <v>1.087797002544484E-2</v>
      </c>
      <c r="M22" s="33">
        <v>1.6722696081882919E-2</v>
      </c>
      <c r="N22" s="33">
        <v>1.7844924224690681E-2</v>
      </c>
      <c r="O22" s="33">
        <v>2.0378507134379172E-2</v>
      </c>
      <c r="P22" s="33">
        <v>2.1769468747026205E-2</v>
      </c>
      <c r="Q22" s="33">
        <v>1.5112650805263731E-2</v>
      </c>
      <c r="R22" s="33">
        <v>1.3694747408249806E-2</v>
      </c>
      <c r="S22" s="33">
        <v>9.6279904071573056E-3</v>
      </c>
      <c r="T22" s="33">
        <v>8.8611369797329861E-3</v>
      </c>
      <c r="U22" s="33">
        <v>8.6081179275994332E-3</v>
      </c>
      <c r="V22" s="33">
        <v>6.4946900504589287E-3</v>
      </c>
      <c r="W22" s="33">
        <v>6.9706247236710839E-3</v>
      </c>
      <c r="X22" s="33">
        <v>8.2758518124811664E-3</v>
      </c>
      <c r="Y22" s="33">
        <v>8.0472527768091686E-3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1.0977295379381726</v>
      </c>
      <c r="C24" s="117">
        <f t="shared" si="7"/>
        <v>0.92550891030764104</v>
      </c>
      <c r="D24" s="117">
        <f t="shared" si="7"/>
        <v>0.44466855483629497</v>
      </c>
      <c r="E24" s="117">
        <f t="shared" si="7"/>
        <v>0.26107915936854881</v>
      </c>
      <c r="F24" s="117">
        <f t="shared" si="7"/>
        <v>0.47689221478410299</v>
      </c>
      <c r="G24" s="117">
        <f t="shared" si="7"/>
        <v>0.67921756519029897</v>
      </c>
      <c r="H24" s="117">
        <f t="shared" si="7"/>
        <v>0.63733736824427345</v>
      </c>
      <c r="I24" s="117">
        <f t="shared" si="7"/>
        <v>0.22134820182962694</v>
      </c>
      <c r="J24" s="117">
        <f t="shared" si="7"/>
        <v>0.19823779141057407</v>
      </c>
      <c r="K24" s="117">
        <f t="shared" si="7"/>
        <v>0.18410092072525577</v>
      </c>
      <c r="L24" s="117">
        <f t="shared" si="7"/>
        <v>0.35323066718757312</v>
      </c>
      <c r="M24" s="117">
        <f t="shared" si="7"/>
        <v>4.4634727008712495E-2</v>
      </c>
      <c r="N24" s="117">
        <f t="shared" si="7"/>
        <v>1.857335967652142E-2</v>
      </c>
      <c r="O24" s="117">
        <f t="shared" si="7"/>
        <v>2.0797283662340599E-2</v>
      </c>
      <c r="P24" s="117">
        <f t="shared" si="7"/>
        <v>3.2696661942756639E-2</v>
      </c>
      <c r="Q24" s="117">
        <f t="shared" si="7"/>
        <v>6.5908244326775944E-2</v>
      </c>
      <c r="R24" s="117">
        <f t="shared" ref="R24:V24" si="8">R25+R28+R30+R39</f>
        <v>5.5303338372816181E-2</v>
      </c>
      <c r="S24" s="117">
        <f t="shared" si="8"/>
        <v>4.5526172148338699E-2</v>
      </c>
      <c r="T24" s="117">
        <f t="shared" si="8"/>
        <v>5.7362640221856727E-2</v>
      </c>
      <c r="U24" s="117">
        <f t="shared" si="8"/>
        <v>0.10158635608252505</v>
      </c>
      <c r="V24" s="117">
        <f t="shared" si="8"/>
        <v>1.2134108445378843E-2</v>
      </c>
      <c r="W24" s="117">
        <f t="shared" ref="W24:Y24" si="9">W25+W28+W30+W39</f>
        <v>2.4564831058334409E-2</v>
      </c>
      <c r="X24" s="117">
        <f t="shared" si="9"/>
        <v>2.5882977911833364E-2</v>
      </c>
      <c r="Y24" s="117">
        <f t="shared" si="9"/>
        <v>1.6406227804987135E-2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0.97211195321659372</v>
      </c>
      <c r="C25" s="122">
        <f t="shared" si="10"/>
        <v>0.82808236717430417</v>
      </c>
      <c r="D25" s="122">
        <f t="shared" si="10"/>
        <v>0.37566144173509197</v>
      </c>
      <c r="E25" s="122">
        <f t="shared" si="10"/>
        <v>0.20575910223478644</v>
      </c>
      <c r="F25" s="122">
        <f t="shared" si="10"/>
        <v>0.42610872531967242</v>
      </c>
      <c r="G25" s="122">
        <f t="shared" si="10"/>
        <v>0.62659672367067665</v>
      </c>
      <c r="H25" s="122">
        <f t="shared" si="10"/>
        <v>0.5887236386531538</v>
      </c>
      <c r="I25" s="122">
        <f t="shared" si="10"/>
        <v>0.18897904833821452</v>
      </c>
      <c r="J25" s="122">
        <f t="shared" si="10"/>
        <v>0.17309091196960663</v>
      </c>
      <c r="K25" s="122">
        <f t="shared" si="10"/>
        <v>0.16234570924472522</v>
      </c>
      <c r="L25" s="122">
        <f t="shared" si="10"/>
        <v>0.3355690740033232</v>
      </c>
      <c r="M25" s="122">
        <f t="shared" si="10"/>
        <v>3.0372708779618531E-2</v>
      </c>
      <c r="N25" s="122">
        <f t="shared" si="10"/>
        <v>6.5907558586053598E-3</v>
      </c>
      <c r="O25" s="122">
        <f t="shared" si="10"/>
        <v>8.5867076300895941E-3</v>
      </c>
      <c r="P25" s="122">
        <f t="shared" si="10"/>
        <v>2.0020820357045173E-2</v>
      </c>
      <c r="Q25" s="122">
        <f t="shared" si="10"/>
        <v>5.9375721107298621E-2</v>
      </c>
      <c r="R25" s="122">
        <f t="shared" ref="R25:V25" si="11">SUM(R26:R27)</f>
        <v>4.8338782866236128E-2</v>
      </c>
      <c r="S25" s="122">
        <f t="shared" si="11"/>
        <v>3.8093229141382079E-2</v>
      </c>
      <c r="T25" s="122">
        <f t="shared" si="11"/>
        <v>4.8651053665404682E-2</v>
      </c>
      <c r="U25" s="122">
        <f t="shared" si="11"/>
        <v>9.1692485474369104E-2</v>
      </c>
      <c r="V25" s="122">
        <f t="shared" si="11"/>
        <v>6.7005501117587884E-3</v>
      </c>
      <c r="W25" s="122">
        <f t="shared" ref="W25:Y25" si="12">SUM(W26:W27)</f>
        <v>2.1180196658695312E-2</v>
      </c>
      <c r="X25" s="122">
        <f t="shared" si="12"/>
        <v>2.2932501310539529E-2</v>
      </c>
      <c r="Y25" s="122">
        <f t="shared" si="12"/>
        <v>1.3984546157304342E-2</v>
      </c>
      <c r="DA25" s="130" t="s">
        <v>1761</v>
      </c>
    </row>
    <row r="26" spans="1:105" ht="12" customHeight="1" x14ac:dyDescent="0.25">
      <c r="A26" s="97" t="s">
        <v>74</v>
      </c>
      <c r="B26" s="98">
        <v>0.94840190557716464</v>
      </c>
      <c r="C26" s="98">
        <v>0.8082951271433354</v>
      </c>
      <c r="D26" s="98">
        <v>0.36685858344196071</v>
      </c>
      <c r="E26" s="98">
        <v>0.2011436893920244</v>
      </c>
      <c r="F26" s="98">
        <v>0.41643153702945063</v>
      </c>
      <c r="G26" s="98">
        <v>0.61265145844190494</v>
      </c>
      <c r="H26" s="98">
        <v>0.57606788199069203</v>
      </c>
      <c r="I26" s="98">
        <v>0.18488750933778914</v>
      </c>
      <c r="J26" s="98">
        <v>0.16938023122909998</v>
      </c>
      <c r="K26" s="98">
        <v>0.15892955506995504</v>
      </c>
      <c r="L26" s="98">
        <v>0.32864772218088467</v>
      </c>
      <c r="M26" s="98">
        <v>2.974906125572235E-2</v>
      </c>
      <c r="N26" s="98">
        <v>6.4592309583125628E-3</v>
      </c>
      <c r="O26" s="98">
        <v>8.4156328714328366E-3</v>
      </c>
      <c r="P26" s="98">
        <v>1.9621092329487722E-2</v>
      </c>
      <c r="Q26" s="98">
        <v>5.8215749901881005E-2</v>
      </c>
      <c r="R26" s="98">
        <v>4.7399972569014071E-2</v>
      </c>
      <c r="S26" s="98">
        <v>3.7364783854508622E-2</v>
      </c>
      <c r="T26" s="98">
        <v>4.7714657196355426E-2</v>
      </c>
      <c r="U26" s="98">
        <v>8.9909233700286417E-2</v>
      </c>
      <c r="V26" s="98">
        <v>6.5727351289866171E-3</v>
      </c>
      <c r="W26" s="98">
        <v>2.0777886934900517E-2</v>
      </c>
      <c r="X26" s="98">
        <v>2.2495520336129574E-2</v>
      </c>
      <c r="Y26" s="98">
        <v>1.372381261010513E-2</v>
      </c>
      <c r="DA26" s="63" t="s">
        <v>1762</v>
      </c>
    </row>
    <row r="27" spans="1:105" ht="12" customHeight="1" x14ac:dyDescent="0.25">
      <c r="A27" s="97" t="s">
        <v>53</v>
      </c>
      <c r="B27" s="98">
        <v>2.3710047639429119E-2</v>
      </c>
      <c r="C27" s="98">
        <v>1.9787240030968743E-2</v>
      </c>
      <c r="D27" s="98">
        <v>8.8028582931312712E-3</v>
      </c>
      <c r="E27" s="98">
        <v>4.6154128427620521E-3</v>
      </c>
      <c r="F27" s="98">
        <v>9.6771882902218099E-3</v>
      </c>
      <c r="G27" s="98">
        <v>1.3945265228771679E-2</v>
      </c>
      <c r="H27" s="98">
        <v>1.2655756662461737E-2</v>
      </c>
      <c r="I27" s="98">
        <v>4.0915390004253854E-3</v>
      </c>
      <c r="J27" s="98">
        <v>3.7106807405066409E-3</v>
      </c>
      <c r="K27" s="98">
        <v>3.416154174770186E-3</v>
      </c>
      <c r="L27" s="98">
        <v>6.9213518224385357E-3</v>
      </c>
      <c r="M27" s="98">
        <v>6.2364752389618215E-4</v>
      </c>
      <c r="N27" s="98">
        <v>1.3152490029279729E-4</v>
      </c>
      <c r="O27" s="98">
        <v>1.71074758656757E-4</v>
      </c>
      <c r="P27" s="98">
        <v>3.9972802755744988E-4</v>
      </c>
      <c r="Q27" s="98">
        <v>1.1599712054176136E-3</v>
      </c>
      <c r="R27" s="98">
        <v>9.388102972220587E-4</v>
      </c>
      <c r="S27" s="98">
        <v>7.2844528687345542E-4</v>
      </c>
      <c r="T27" s="98">
        <v>9.3639646904925954E-4</v>
      </c>
      <c r="U27" s="98">
        <v>1.7832517740826799E-3</v>
      </c>
      <c r="V27" s="98">
        <v>1.2781498277217131E-4</v>
      </c>
      <c r="W27" s="98">
        <v>4.0230972379479358E-4</v>
      </c>
      <c r="X27" s="98">
        <v>4.3698097440995545E-4</v>
      </c>
      <c r="Y27" s="98">
        <v>2.6073354719921273E-4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4.5069065679715003E-3</v>
      </c>
      <c r="C28" s="122">
        <f t="shared" si="13"/>
        <v>4.6717841658088666E-3</v>
      </c>
      <c r="D28" s="122">
        <f t="shared" si="13"/>
        <v>5.0102087536340141E-3</v>
      </c>
      <c r="E28" s="122">
        <f t="shared" si="13"/>
        <v>8.906988970029053E-3</v>
      </c>
      <c r="F28" s="122">
        <f t="shared" si="13"/>
        <v>2.9528729653878114E-3</v>
      </c>
      <c r="G28" s="122">
        <f t="shared" si="13"/>
        <v>2.7815313533085585E-3</v>
      </c>
      <c r="H28" s="122">
        <f t="shared" si="13"/>
        <v>2.832044189322435E-3</v>
      </c>
      <c r="I28" s="122">
        <f t="shared" si="13"/>
        <v>9.7581422126820144E-4</v>
      </c>
      <c r="J28" s="122">
        <f t="shared" si="13"/>
        <v>7.4051831030290817E-4</v>
      </c>
      <c r="K28" s="122">
        <f t="shared" si="13"/>
        <v>2.6229395219321119E-4</v>
      </c>
      <c r="L28" s="122">
        <f t="shared" si="13"/>
        <v>1.0588409205490308E-4</v>
      </c>
      <c r="M28" s="122">
        <f t="shared" si="13"/>
        <v>1.0201425015489498E-4</v>
      </c>
      <c r="N28" s="122">
        <f t="shared" si="13"/>
        <v>5.7971014754014155E-4</v>
      </c>
      <c r="O28" s="122">
        <f t="shared" si="13"/>
        <v>1.6787306252091373E-3</v>
      </c>
      <c r="P28" s="122">
        <f t="shared" si="13"/>
        <v>2.2789647474382784E-3</v>
      </c>
      <c r="Q28" s="122">
        <f t="shared" si="13"/>
        <v>1.8662116983445417E-3</v>
      </c>
      <c r="R28" s="122">
        <f t="shared" si="13"/>
        <v>1.8677821599392039E-3</v>
      </c>
      <c r="S28" s="122">
        <f t="shared" si="13"/>
        <v>1.7819378165758275E-3</v>
      </c>
      <c r="T28" s="122">
        <f t="shared" si="13"/>
        <v>2.1657396044712056E-3</v>
      </c>
      <c r="U28" s="122">
        <f t="shared" si="13"/>
        <v>2.1166016802300612E-3</v>
      </c>
      <c r="V28" s="122">
        <f t="shared" si="13"/>
        <v>1.5939565218149932E-3</v>
      </c>
      <c r="W28" s="122">
        <f t="shared" si="13"/>
        <v>6.8799374210157032E-4</v>
      </c>
      <c r="X28" s="122">
        <f t="shared" si="13"/>
        <v>5.1133443234305177E-4</v>
      </c>
      <c r="Y28" s="122">
        <f t="shared" si="13"/>
        <v>5.0000912287265318E-4</v>
      </c>
      <c r="DA28" s="130" t="s">
        <v>1764</v>
      </c>
    </row>
    <row r="29" spans="1:105" ht="12" customHeight="1" x14ac:dyDescent="0.25">
      <c r="A29" s="97" t="s">
        <v>53</v>
      </c>
      <c r="B29" s="98">
        <v>4.5069065679715003E-3</v>
      </c>
      <c r="C29" s="98">
        <v>4.6717841658088666E-3</v>
      </c>
      <c r="D29" s="98">
        <v>5.0102087536340141E-3</v>
      </c>
      <c r="E29" s="98">
        <v>8.906988970029053E-3</v>
      </c>
      <c r="F29" s="98">
        <v>2.9528729653878114E-3</v>
      </c>
      <c r="G29" s="98">
        <v>2.7815313533085585E-3</v>
      </c>
      <c r="H29" s="98">
        <v>2.832044189322435E-3</v>
      </c>
      <c r="I29" s="98">
        <v>9.7581422126820144E-4</v>
      </c>
      <c r="J29" s="98">
        <v>7.4051831030290817E-4</v>
      </c>
      <c r="K29" s="98">
        <v>2.6229395219321119E-4</v>
      </c>
      <c r="L29" s="98">
        <v>1.0588409205490308E-4</v>
      </c>
      <c r="M29" s="98">
        <v>1.0201425015489498E-4</v>
      </c>
      <c r="N29" s="98">
        <v>5.7971014754014155E-4</v>
      </c>
      <c r="O29" s="98">
        <v>1.6787306252091373E-3</v>
      </c>
      <c r="P29" s="98">
        <v>2.2789647474382784E-3</v>
      </c>
      <c r="Q29" s="98">
        <v>1.8662116983445417E-3</v>
      </c>
      <c r="R29" s="98">
        <v>1.8677821599392039E-3</v>
      </c>
      <c r="S29" s="98">
        <v>1.7819378165758275E-3</v>
      </c>
      <c r="T29" s="98">
        <v>2.1657396044712056E-3</v>
      </c>
      <c r="U29" s="98">
        <v>2.1166016802300612E-3</v>
      </c>
      <c r="V29" s="98">
        <v>1.5939565218149932E-3</v>
      </c>
      <c r="W29" s="98">
        <v>6.8799374210157032E-4</v>
      </c>
      <c r="X29" s="98">
        <v>5.1133443234305177E-4</v>
      </c>
      <c r="Y29" s="98">
        <v>5.0000912287265318E-4</v>
      </c>
      <c r="DA29" s="63" t="s">
        <v>1765</v>
      </c>
    </row>
    <row r="30" spans="1:105" ht="12" customHeight="1" x14ac:dyDescent="0.25">
      <c r="A30" s="121" t="s">
        <v>55</v>
      </c>
      <c r="B30" s="122">
        <v>8.0404300037401233E-2</v>
      </c>
      <c r="C30" s="122">
        <v>5.9313820027609321E-2</v>
      </c>
      <c r="D30" s="122">
        <v>4.3041665501467305E-2</v>
      </c>
      <c r="E30" s="122">
        <v>3.2156058755601624E-2</v>
      </c>
      <c r="F30" s="122">
        <v>3.2095150134950068E-2</v>
      </c>
      <c r="G30" s="122">
        <v>3.2165471587732079E-2</v>
      </c>
      <c r="H30" s="122">
        <v>2.9199611176556867E-2</v>
      </c>
      <c r="I30" s="122">
        <v>2.0903397640332454E-2</v>
      </c>
      <c r="J30" s="122">
        <v>1.5911325256389386E-2</v>
      </c>
      <c r="K30" s="122">
        <v>1.2901198603112648E-2</v>
      </c>
      <c r="L30" s="122">
        <v>1.0999286378590125E-2</v>
      </c>
      <c r="M30" s="122">
        <v>8.9216321989286276E-3</v>
      </c>
      <c r="N30" s="122">
        <v>6.756947670842328E-3</v>
      </c>
      <c r="O30" s="122">
        <v>6.8351816845210051E-3</v>
      </c>
      <c r="P30" s="122">
        <v>7.128618345012932E-3</v>
      </c>
      <c r="Q30" s="122">
        <v>3.0714662279750686E-3</v>
      </c>
      <c r="R30" s="122">
        <v>3.3492045210622586E-3</v>
      </c>
      <c r="S30" s="122">
        <v>3.9118595081720064E-3</v>
      </c>
      <c r="T30" s="122">
        <v>4.3847891547415547E-3</v>
      </c>
      <c r="U30" s="122">
        <v>5.1118752533890746E-3</v>
      </c>
      <c r="V30" s="122">
        <v>2.8845003337963949E-3</v>
      </c>
      <c r="W30" s="122">
        <v>2.0934135179890715E-3</v>
      </c>
      <c r="X30" s="122">
        <v>1.8772016137823073E-3</v>
      </c>
      <c r="Y30" s="122">
        <v>1.4690145561146238E-3</v>
      </c>
      <c r="DA30" s="130" t="s">
        <v>1766</v>
      </c>
    </row>
    <row r="31" spans="1:105" ht="12" customHeight="1" x14ac:dyDescent="0.25">
      <c r="A31" s="97" t="s">
        <v>141</v>
      </c>
      <c r="B31" s="98">
        <v>9.4917989921483748E-3</v>
      </c>
      <c r="C31" s="98">
        <v>6.818456600336714E-3</v>
      </c>
      <c r="D31" s="98">
        <v>2.7539386527694063E-3</v>
      </c>
      <c r="E31" s="98">
        <v>1.263109965094411E-3</v>
      </c>
      <c r="F31" s="98">
        <v>2.7694700680706355E-3</v>
      </c>
      <c r="G31" s="98">
        <v>4.1347763200118466E-3</v>
      </c>
      <c r="H31" s="98">
        <v>4.1778395202388355E-3</v>
      </c>
      <c r="I31" s="98">
        <v>1.207646029934728E-3</v>
      </c>
      <c r="J31" s="98">
        <v>8.7590592338512635E-4</v>
      </c>
      <c r="K31" s="98">
        <v>1.7488411862404526E-3</v>
      </c>
      <c r="L31" s="98">
        <v>1.6670747321122182E-3</v>
      </c>
      <c r="M31" s="98">
        <v>3.1997024392028511E-4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1767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1768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1769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1770</v>
      </c>
    </row>
    <row r="35" spans="1:105" ht="12" customHeight="1" x14ac:dyDescent="0.25">
      <c r="A35" s="106" t="s">
        <v>122</v>
      </c>
      <c r="B35" s="101">
        <v>7.091250104525286E-2</v>
      </c>
      <c r="C35" s="101">
        <v>5.2495363427272609E-2</v>
      </c>
      <c r="D35" s="101">
        <v>4.02877268486979E-2</v>
      </c>
      <c r="E35" s="101">
        <v>3.0892948790507215E-2</v>
      </c>
      <c r="F35" s="101">
        <v>2.875764856575181E-2</v>
      </c>
      <c r="G35" s="101">
        <v>2.5949599939905046E-2</v>
      </c>
      <c r="H35" s="101">
        <v>2.2011530393595699E-2</v>
      </c>
      <c r="I35" s="101">
        <v>1.6856766362488042E-2</v>
      </c>
      <c r="J35" s="101">
        <v>1.2898479251896277E-2</v>
      </c>
      <c r="K35" s="101">
        <v>9.5125734644690048E-3</v>
      </c>
      <c r="L35" s="101">
        <v>7.9234511464825533E-3</v>
      </c>
      <c r="M35" s="101">
        <v>7.2843388124842028E-3</v>
      </c>
      <c r="N35" s="101">
        <v>4.4422623553181592E-3</v>
      </c>
      <c r="O35" s="101">
        <v>3.060109500205967E-3</v>
      </c>
      <c r="P35" s="101">
        <v>3.3118696591911967E-3</v>
      </c>
      <c r="Q35" s="101">
        <v>1.4173937111618415E-3</v>
      </c>
      <c r="R35" s="101">
        <v>1.4340766203790381E-3</v>
      </c>
      <c r="S35" s="101">
        <v>1.4671065090121507E-3</v>
      </c>
      <c r="T35" s="101">
        <v>1.5482825687790267E-3</v>
      </c>
      <c r="U35" s="101">
        <v>2.2494248918289829E-3</v>
      </c>
      <c r="V35" s="101">
        <v>1.1550498004930742E-3</v>
      </c>
      <c r="W35" s="101">
        <v>8.5545632233368968E-4</v>
      </c>
      <c r="X35" s="101">
        <v>5.9939828091369412E-4</v>
      </c>
      <c r="Y35" s="101">
        <v>4.0815267126839553E-4</v>
      </c>
      <c r="DA35" s="131" t="s">
        <v>1771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5.6803150112762094E-4</v>
      </c>
      <c r="G36" s="104">
        <v>2.0810953278151871E-3</v>
      </c>
      <c r="H36" s="104">
        <v>3.0102412627223338E-3</v>
      </c>
      <c r="I36" s="104">
        <v>2.8389852479096841E-3</v>
      </c>
      <c r="J36" s="104">
        <v>2.1369400811079835E-3</v>
      </c>
      <c r="K36" s="104">
        <v>1.6397839524031896E-3</v>
      </c>
      <c r="L36" s="104">
        <v>1.4087604999953526E-3</v>
      </c>
      <c r="M36" s="104">
        <v>1.317323142524139E-3</v>
      </c>
      <c r="N36" s="104">
        <v>2.3146853155241688E-3</v>
      </c>
      <c r="O36" s="104">
        <v>3.775072184315038E-3</v>
      </c>
      <c r="P36" s="104">
        <v>3.8167486858217354E-3</v>
      </c>
      <c r="Q36" s="104">
        <v>1.6540725168132273E-3</v>
      </c>
      <c r="R36" s="104">
        <v>1.9151279006832205E-3</v>
      </c>
      <c r="S36" s="104">
        <v>2.4447529991598552E-3</v>
      </c>
      <c r="T36" s="104">
        <v>2.8365065859625284E-3</v>
      </c>
      <c r="U36" s="104">
        <v>2.8624503615600917E-3</v>
      </c>
      <c r="V36" s="104">
        <v>1.7294505333033206E-3</v>
      </c>
      <c r="W36" s="104">
        <v>1.2379571956553817E-3</v>
      </c>
      <c r="X36" s="104">
        <v>1.2778033328686132E-3</v>
      </c>
      <c r="Y36" s="104">
        <v>1.0608618848462282E-3</v>
      </c>
      <c r="DA36" s="132" t="s">
        <v>1772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2.8732477185336333E-4</v>
      </c>
      <c r="G37" s="98">
        <v>1.0477553476426699E-3</v>
      </c>
      <c r="H37" s="98">
        <v>1.4761396519036856E-3</v>
      </c>
      <c r="I37" s="98">
        <v>1.3707668264965529E-3</v>
      </c>
      <c r="J37" s="98">
        <v>9.9277092672184425E-4</v>
      </c>
      <c r="K37" s="98">
        <v>7.3537321534520163E-4</v>
      </c>
      <c r="L37" s="98">
        <v>6.1562388869976106E-4</v>
      </c>
      <c r="M37" s="98">
        <v>6.3527990701510331E-4</v>
      </c>
      <c r="N37" s="98">
        <v>1.0248042443163894E-3</v>
      </c>
      <c r="O37" s="98">
        <v>2.0720381685373586E-3</v>
      </c>
      <c r="P37" s="98">
        <v>2.307073726486079E-3</v>
      </c>
      <c r="Q37" s="98">
        <v>6.9943573118399333E-4</v>
      </c>
      <c r="R37" s="98">
        <v>7.9730254074316482E-4</v>
      </c>
      <c r="S37" s="98">
        <v>1.0234322211037038E-3</v>
      </c>
      <c r="T37" s="98">
        <v>1.3657213178445368E-3</v>
      </c>
      <c r="U37" s="98">
        <v>1.5053075886071693E-3</v>
      </c>
      <c r="V37" s="98">
        <v>8.8419864503844941E-4</v>
      </c>
      <c r="W37" s="98">
        <v>6.2069084290347436E-4</v>
      </c>
      <c r="X37" s="98">
        <v>6.962281642697687E-4</v>
      </c>
      <c r="Y37" s="98">
        <v>5.7004419115760637E-4</v>
      </c>
      <c r="DA37" s="63" t="s">
        <v>1773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2.8070672927425761E-4</v>
      </c>
      <c r="G38" s="98">
        <v>1.0333399801725172E-3</v>
      </c>
      <c r="H38" s="98">
        <v>1.5341016108186482E-3</v>
      </c>
      <c r="I38" s="98">
        <v>1.4682184214131313E-3</v>
      </c>
      <c r="J38" s="98">
        <v>1.1441691543861393E-3</v>
      </c>
      <c r="K38" s="98">
        <v>9.0441073705798802E-4</v>
      </c>
      <c r="L38" s="98">
        <v>7.9313661129559168E-4</v>
      </c>
      <c r="M38" s="98">
        <v>6.8204323550903568E-4</v>
      </c>
      <c r="N38" s="98">
        <v>1.2898810712077791E-3</v>
      </c>
      <c r="O38" s="98">
        <v>1.7030340157776793E-3</v>
      </c>
      <c r="P38" s="98">
        <v>1.5096749593356566E-3</v>
      </c>
      <c r="Q38" s="98">
        <v>9.54636785629234E-4</v>
      </c>
      <c r="R38" s="98">
        <v>1.1178253599400557E-3</v>
      </c>
      <c r="S38" s="98">
        <v>1.4213207780561512E-3</v>
      </c>
      <c r="T38" s="98">
        <v>1.4707852681179918E-3</v>
      </c>
      <c r="U38" s="98">
        <v>1.3571427729529221E-3</v>
      </c>
      <c r="V38" s="98">
        <v>8.4525188826487115E-4</v>
      </c>
      <c r="W38" s="98">
        <v>6.1726635275190743E-4</v>
      </c>
      <c r="X38" s="98">
        <v>5.8157516859884449E-4</v>
      </c>
      <c r="Y38" s="98">
        <v>4.9081769368862168E-4</v>
      </c>
      <c r="DA38" s="63" t="s">
        <v>1774</v>
      </c>
    </row>
    <row r="39" spans="1:105" ht="12" customHeight="1" x14ac:dyDescent="0.25">
      <c r="A39" s="121" t="s">
        <v>54</v>
      </c>
      <c r="B39" s="122">
        <v>4.070637811620615E-2</v>
      </c>
      <c r="C39" s="122">
        <v>3.3440938939918785E-2</v>
      </c>
      <c r="D39" s="122">
        <v>2.0955238846101662E-2</v>
      </c>
      <c r="E39" s="122">
        <v>1.4257009408131686E-2</v>
      </c>
      <c r="F39" s="122">
        <v>1.5735466364092666E-2</v>
      </c>
      <c r="G39" s="122">
        <v>1.7673838578581628E-2</v>
      </c>
      <c r="H39" s="122">
        <v>1.6582074225240301E-2</v>
      </c>
      <c r="I39" s="122">
        <v>1.0489941629811803E-2</v>
      </c>
      <c r="J39" s="122">
        <v>8.4950358742751277E-3</v>
      </c>
      <c r="K39" s="122">
        <v>8.5917189252247023E-3</v>
      </c>
      <c r="L39" s="122">
        <v>6.5564227136049053E-3</v>
      </c>
      <c r="M39" s="122">
        <v>5.238371780010442E-3</v>
      </c>
      <c r="N39" s="122">
        <v>4.6459459995335881E-3</v>
      </c>
      <c r="O39" s="122">
        <v>3.6966637225208611E-3</v>
      </c>
      <c r="P39" s="122">
        <v>3.2682584932602547E-3</v>
      </c>
      <c r="Q39" s="122">
        <v>1.5948452931577168E-3</v>
      </c>
      <c r="R39" s="122">
        <v>1.7475688255785917E-3</v>
      </c>
      <c r="S39" s="122">
        <v>1.7391456822087872E-3</v>
      </c>
      <c r="T39" s="122">
        <v>2.1610577972392894E-3</v>
      </c>
      <c r="U39" s="122">
        <v>2.6653936745368017E-3</v>
      </c>
      <c r="V39" s="122">
        <v>9.5510147800866561E-4</v>
      </c>
      <c r="W39" s="122">
        <v>6.0322713954845896E-4</v>
      </c>
      <c r="X39" s="122">
        <v>5.6194055516847405E-4</v>
      </c>
      <c r="Y39" s="122">
        <v>4.526579686955163E-4</v>
      </c>
      <c r="DA39" s="130" t="s">
        <v>1775</v>
      </c>
    </row>
    <row r="40" spans="1:105" ht="12" customHeight="1" x14ac:dyDescent="0.25">
      <c r="A40" s="97" t="s">
        <v>50</v>
      </c>
      <c r="B40" s="98">
        <v>1.5418003103782125E-2</v>
      </c>
      <c r="C40" s="98">
        <v>1.5638714616007885E-2</v>
      </c>
      <c r="D40" s="98">
        <v>5.6941313862450722E-3</v>
      </c>
      <c r="E40" s="98">
        <v>2.591586971190731E-3</v>
      </c>
      <c r="F40" s="98">
        <v>5.2275344111097658E-3</v>
      </c>
      <c r="G40" s="98">
        <v>7.4623586902162198E-3</v>
      </c>
      <c r="H40" s="98">
        <v>6.3877529239740822E-3</v>
      </c>
      <c r="I40" s="98">
        <v>1.7815318126336221E-3</v>
      </c>
      <c r="J40" s="98">
        <v>1.52048679909318E-3</v>
      </c>
      <c r="K40" s="98">
        <v>3.23775114574923E-3</v>
      </c>
      <c r="L40" s="98">
        <v>2.4568892338663645E-3</v>
      </c>
      <c r="M40" s="98">
        <v>1.0576977595397133E-3</v>
      </c>
      <c r="N40" s="98">
        <v>4.0502264983858214E-4</v>
      </c>
      <c r="O40" s="98">
        <v>1.7927755960062236E-4</v>
      </c>
      <c r="P40" s="98">
        <v>2.1701219987652927E-4</v>
      </c>
      <c r="Q40" s="98">
        <v>1.7676813984878595E-4</v>
      </c>
      <c r="R40" s="98">
        <v>1.7536217448042566E-4</v>
      </c>
      <c r="S40" s="98">
        <v>1.3448061434923666E-4</v>
      </c>
      <c r="T40" s="98">
        <v>1.4910882116465175E-4</v>
      </c>
      <c r="U40" s="98">
        <v>9.2314946178273492E-5</v>
      </c>
      <c r="V40" s="98">
        <v>0</v>
      </c>
      <c r="W40" s="98">
        <v>0</v>
      </c>
      <c r="X40" s="98">
        <v>0</v>
      </c>
      <c r="Y40" s="98">
        <v>0</v>
      </c>
      <c r="DA40" s="63" t="s">
        <v>1776</v>
      </c>
    </row>
    <row r="41" spans="1:105" ht="12" customHeight="1" x14ac:dyDescent="0.25">
      <c r="A41" s="109" t="s">
        <v>120</v>
      </c>
      <c r="B41" s="33">
        <v>2.5288375012424025E-2</v>
      </c>
      <c r="C41" s="33">
        <v>1.78022243239109E-2</v>
      </c>
      <c r="D41" s="33">
        <v>1.526110745985659E-2</v>
      </c>
      <c r="E41" s="33">
        <v>1.1665422436940956E-2</v>
      </c>
      <c r="F41" s="33">
        <v>1.0507931952982901E-2</v>
      </c>
      <c r="G41" s="33">
        <v>1.0211479888365408E-2</v>
      </c>
      <c r="H41" s="33">
        <v>1.019432130126622E-2</v>
      </c>
      <c r="I41" s="33">
        <v>8.7084098171781813E-3</v>
      </c>
      <c r="J41" s="33">
        <v>6.9745490751819484E-3</v>
      </c>
      <c r="K41" s="33">
        <v>5.3539677794754723E-3</v>
      </c>
      <c r="L41" s="33">
        <v>4.0995334797385404E-3</v>
      </c>
      <c r="M41" s="33">
        <v>4.180674020470729E-3</v>
      </c>
      <c r="N41" s="33">
        <v>4.2409233496950062E-3</v>
      </c>
      <c r="O41" s="33">
        <v>3.5173861629202389E-3</v>
      </c>
      <c r="P41" s="33">
        <v>3.0512462933837254E-3</v>
      </c>
      <c r="Q41" s="33">
        <v>1.4180771533089309E-3</v>
      </c>
      <c r="R41" s="33">
        <v>1.5722066510981661E-3</v>
      </c>
      <c r="S41" s="33">
        <v>1.6046650678595506E-3</v>
      </c>
      <c r="T41" s="33">
        <v>2.0119489760746377E-3</v>
      </c>
      <c r="U41" s="33">
        <v>2.5730787283585283E-3</v>
      </c>
      <c r="V41" s="33">
        <v>9.5510147800866561E-4</v>
      </c>
      <c r="W41" s="33">
        <v>6.0322713954845896E-4</v>
      </c>
      <c r="X41" s="33">
        <v>5.6194055516847405E-4</v>
      </c>
      <c r="Y41" s="33">
        <v>4.526579686955163E-4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114.64846544240042</v>
      </c>
      <c r="C43" s="117">
        <f t="shared" si="14"/>
        <v>123.95290898674376</v>
      </c>
      <c r="D43" s="117">
        <f t="shared" si="14"/>
        <v>115.32484481272928</v>
      </c>
      <c r="E43" s="117">
        <f t="shared" si="14"/>
        <v>118.68355682241545</v>
      </c>
      <c r="F43" s="117">
        <f t="shared" si="14"/>
        <v>125.57357860911891</v>
      </c>
      <c r="G43" s="117">
        <f t="shared" si="14"/>
        <v>122.2563896119413</v>
      </c>
      <c r="H43" s="117">
        <f t="shared" si="14"/>
        <v>128.84502567747631</v>
      </c>
      <c r="I43" s="117">
        <f t="shared" si="14"/>
        <v>123.67358457570322</v>
      </c>
      <c r="J43" s="117">
        <f t="shared" si="14"/>
        <v>125.67486147943126</v>
      </c>
      <c r="K43" s="117">
        <f t="shared" si="14"/>
        <v>125.00177823911963</v>
      </c>
      <c r="L43" s="117">
        <f t="shared" si="14"/>
        <v>108.75328636997571</v>
      </c>
      <c r="M43" s="117">
        <f t="shared" si="14"/>
        <v>101.28500769682768</v>
      </c>
      <c r="N43" s="117">
        <f t="shared" si="14"/>
        <v>115.26500142335935</v>
      </c>
      <c r="O43" s="117">
        <f t="shared" si="14"/>
        <v>112.68196090065499</v>
      </c>
      <c r="P43" s="117">
        <f t="shared" si="14"/>
        <v>98.940664445890349</v>
      </c>
      <c r="Q43" s="117">
        <f t="shared" si="14"/>
        <v>110.54837880722602</v>
      </c>
      <c r="R43" s="117">
        <f t="shared" ref="R43:V43" si="15">R44+R47+R49+R58</f>
        <v>111.84020128369077</v>
      </c>
      <c r="S43" s="117">
        <f t="shared" si="15"/>
        <v>100.92803479450704</v>
      </c>
      <c r="T43" s="117">
        <f t="shared" si="15"/>
        <v>96.997137850817168</v>
      </c>
      <c r="U43" s="117">
        <f t="shared" si="15"/>
        <v>80.287058037657872</v>
      </c>
      <c r="V43" s="117">
        <f t="shared" si="15"/>
        <v>93.287620231980185</v>
      </c>
      <c r="W43" s="117">
        <f t="shared" ref="W43:Y43" si="16">W44+W47+W49+W58</f>
        <v>94.801723073679497</v>
      </c>
      <c r="X43" s="117">
        <f t="shared" si="16"/>
        <v>94.576090982625772</v>
      </c>
      <c r="Y43" s="117">
        <f t="shared" si="16"/>
        <v>100.43774623966502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101.03272013263224</v>
      </c>
      <c r="C44" s="122">
        <f t="shared" si="17"/>
        <v>110.41849937581641</v>
      </c>
      <c r="D44" s="122">
        <f t="shared" si="17"/>
        <v>102.23058923858612</v>
      </c>
      <c r="E44" s="122">
        <f t="shared" si="17"/>
        <v>105.28590701963104</v>
      </c>
      <c r="F44" s="122">
        <f t="shared" si="17"/>
        <v>112.78757215030198</v>
      </c>
      <c r="G44" s="122">
        <f t="shared" si="17"/>
        <v>109.48377382459172</v>
      </c>
      <c r="H44" s="122">
        <f t="shared" si="17"/>
        <v>114.48825022522404</v>
      </c>
      <c r="I44" s="122">
        <f t="shared" si="17"/>
        <v>110.50884162294383</v>
      </c>
      <c r="J44" s="122">
        <f t="shared" si="17"/>
        <v>112.31213138253906</v>
      </c>
      <c r="K44" s="122">
        <f t="shared" si="17"/>
        <v>111.90038700958489</v>
      </c>
      <c r="L44" s="122">
        <f t="shared" si="17"/>
        <v>96.610536035978598</v>
      </c>
      <c r="M44" s="122">
        <f t="shared" si="17"/>
        <v>87.784343714209569</v>
      </c>
      <c r="N44" s="122">
        <f t="shared" si="17"/>
        <v>101.06112088020585</v>
      </c>
      <c r="O44" s="122">
        <f t="shared" si="17"/>
        <v>97.488651241789839</v>
      </c>
      <c r="P44" s="122">
        <f t="shared" si="17"/>
        <v>82.938974621511534</v>
      </c>
      <c r="Q44" s="122">
        <f t="shared" si="17"/>
        <v>97.03680921506961</v>
      </c>
      <c r="R44" s="122">
        <f t="shared" ref="R44:V44" si="18">SUM(R45:R46)</f>
        <v>98.42115882174366</v>
      </c>
      <c r="S44" s="122">
        <f t="shared" si="18"/>
        <v>90.123227362374124</v>
      </c>
      <c r="T44" s="122">
        <f t="shared" si="18"/>
        <v>84.493337996532532</v>
      </c>
      <c r="U44" s="122">
        <f t="shared" si="18"/>
        <v>67.072546031454181</v>
      </c>
      <c r="V44" s="122">
        <f t="shared" si="18"/>
        <v>82.517773324000601</v>
      </c>
      <c r="W44" s="122">
        <f t="shared" ref="W44:Y44" si="19">SUM(W45:W46)</f>
        <v>83.125629352461061</v>
      </c>
      <c r="X44" s="122">
        <f t="shared" si="19"/>
        <v>82.011501379749433</v>
      </c>
      <c r="Y44" s="122">
        <f t="shared" si="19"/>
        <v>88.117407509369102</v>
      </c>
      <c r="DA44" s="130" t="s">
        <v>1779</v>
      </c>
    </row>
    <row r="45" spans="1:105" ht="12" customHeight="1" x14ac:dyDescent="0.25">
      <c r="A45" s="97" t="s">
        <v>211</v>
      </c>
      <c r="B45" s="98">
        <v>98.568507446470477</v>
      </c>
      <c r="C45" s="98">
        <v>107.78002108232951</v>
      </c>
      <c r="D45" s="98">
        <v>99.835024268878129</v>
      </c>
      <c r="E45" s="98">
        <v>102.92422327323831</v>
      </c>
      <c r="F45" s="98">
        <v>110.22609779495613</v>
      </c>
      <c r="G45" s="98">
        <v>107.04715038473917</v>
      </c>
      <c r="H45" s="98">
        <v>112.02710319386608</v>
      </c>
      <c r="I45" s="98">
        <v>108.11624181165209</v>
      </c>
      <c r="J45" s="98">
        <v>109.90441131159959</v>
      </c>
      <c r="K45" s="98">
        <v>109.54572684628518</v>
      </c>
      <c r="L45" s="98">
        <v>94.617874728778517</v>
      </c>
      <c r="M45" s="98">
        <v>85.981854216435323</v>
      </c>
      <c r="N45" s="98">
        <v>99.04434858088112</v>
      </c>
      <c r="O45" s="98">
        <v>95.546364605114405</v>
      </c>
      <c r="P45" s="98">
        <v>81.283046835244377</v>
      </c>
      <c r="Q45" s="98">
        <v>95.141086477628249</v>
      </c>
      <c r="R45" s="98">
        <v>96.509675083684556</v>
      </c>
      <c r="S45" s="98">
        <v>88.399828173340069</v>
      </c>
      <c r="T45" s="98">
        <v>82.867077979590704</v>
      </c>
      <c r="U45" s="98">
        <v>65.768107220748504</v>
      </c>
      <c r="V45" s="98">
        <v>80.943722298354785</v>
      </c>
      <c r="W45" s="98">
        <v>81.546689858935267</v>
      </c>
      <c r="X45" s="98">
        <v>80.448764489409612</v>
      </c>
      <c r="Y45" s="98">
        <v>86.474510845331409</v>
      </c>
      <c r="DA45" s="63" t="s">
        <v>1780</v>
      </c>
    </row>
    <row r="46" spans="1:105" ht="12" customHeight="1" x14ac:dyDescent="0.25">
      <c r="A46" s="97" t="s">
        <v>53</v>
      </c>
      <c r="B46" s="98">
        <v>2.4642126861617619</v>
      </c>
      <c r="C46" s="98">
        <v>2.6384782934869015</v>
      </c>
      <c r="D46" s="98">
        <v>2.3955649697079866</v>
      </c>
      <c r="E46" s="98">
        <v>2.3616837463927349</v>
      </c>
      <c r="F46" s="98">
        <v>2.5614743553458506</v>
      </c>
      <c r="G46" s="98">
        <v>2.4366234398525499</v>
      </c>
      <c r="H46" s="98">
        <v>2.4611470313579584</v>
      </c>
      <c r="I46" s="98">
        <v>2.3925998112917517</v>
      </c>
      <c r="J46" s="98">
        <v>2.4077200709394728</v>
      </c>
      <c r="K46" s="98">
        <v>2.3546601632997164</v>
      </c>
      <c r="L46" s="98">
        <v>1.9926613072000858</v>
      </c>
      <c r="M46" s="98">
        <v>1.8024894977742505</v>
      </c>
      <c r="N46" s="98">
        <v>2.0167722993247215</v>
      </c>
      <c r="O46" s="98">
        <v>1.9422866366754286</v>
      </c>
      <c r="P46" s="98">
        <v>1.6559277862671529</v>
      </c>
      <c r="Q46" s="98">
        <v>1.8957227374413654</v>
      </c>
      <c r="R46" s="98">
        <v>1.9114837380591081</v>
      </c>
      <c r="S46" s="98">
        <v>1.7233991890340545</v>
      </c>
      <c r="T46" s="98">
        <v>1.6262600169418266</v>
      </c>
      <c r="U46" s="98">
        <v>1.304438810705669</v>
      </c>
      <c r="V46" s="98">
        <v>1.5740510256458118</v>
      </c>
      <c r="W46" s="98">
        <v>1.5789394935257874</v>
      </c>
      <c r="X46" s="98">
        <v>1.562736890339816</v>
      </c>
      <c r="Y46" s="98">
        <v>1.6428966640376865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0.5009690040943906</v>
      </c>
      <c r="C47" s="122">
        <f t="shared" si="20"/>
        <v>0.54892228563022183</v>
      </c>
      <c r="D47" s="122">
        <f t="shared" si="20"/>
        <v>0.63563329534869273</v>
      </c>
      <c r="E47" s="122">
        <f t="shared" si="20"/>
        <v>1.4573986725440455</v>
      </c>
      <c r="F47" s="122">
        <f t="shared" si="20"/>
        <v>0.60026620939295172</v>
      </c>
      <c r="G47" s="122">
        <f t="shared" si="20"/>
        <v>0.76021647457059716</v>
      </c>
      <c r="H47" s="122">
        <f t="shared" si="20"/>
        <v>1.5454333644555822</v>
      </c>
      <c r="I47" s="122">
        <f t="shared" si="20"/>
        <v>0.95251009945682785</v>
      </c>
      <c r="J47" s="122">
        <f t="shared" si="20"/>
        <v>1.0074395596292471</v>
      </c>
      <c r="K47" s="122">
        <f t="shared" si="20"/>
        <v>1.087210479383095</v>
      </c>
      <c r="L47" s="122">
        <f t="shared" si="20"/>
        <v>1.3639533603225993</v>
      </c>
      <c r="M47" s="122">
        <f t="shared" si="20"/>
        <v>1.4313761151399678</v>
      </c>
      <c r="N47" s="122">
        <f t="shared" si="20"/>
        <v>1.6806550155663573</v>
      </c>
      <c r="O47" s="122">
        <f t="shared" si="20"/>
        <v>1.8953540760881245</v>
      </c>
      <c r="P47" s="122">
        <f t="shared" si="20"/>
        <v>2.0147950501706404</v>
      </c>
      <c r="Q47" s="122">
        <f t="shared" si="20"/>
        <v>2.1376932269051241</v>
      </c>
      <c r="R47" s="122">
        <f t="shared" si="20"/>
        <v>2.1050500053987036</v>
      </c>
      <c r="S47" s="122">
        <f t="shared" si="20"/>
        <v>1.8215473365506112</v>
      </c>
      <c r="T47" s="122">
        <f t="shared" si="20"/>
        <v>2.0154634117259085</v>
      </c>
      <c r="U47" s="122">
        <f t="shared" si="20"/>
        <v>2.0713205932357814</v>
      </c>
      <c r="V47" s="122">
        <f t="shared" si="20"/>
        <v>2.2321743743570224</v>
      </c>
      <c r="W47" s="122">
        <f t="shared" si="20"/>
        <v>2.463127622245818</v>
      </c>
      <c r="X47" s="122">
        <f t="shared" si="20"/>
        <v>2.6258812230324362</v>
      </c>
      <c r="Y47" s="122">
        <f t="shared" si="20"/>
        <v>3.0472262895311371</v>
      </c>
      <c r="DA47" s="130" t="s">
        <v>1782</v>
      </c>
    </row>
    <row r="48" spans="1:105" ht="12" customHeight="1" x14ac:dyDescent="0.25">
      <c r="A48" s="97" t="s">
        <v>53</v>
      </c>
      <c r="B48" s="98">
        <v>0.5009690040943906</v>
      </c>
      <c r="C48" s="98">
        <v>0.54892228563022183</v>
      </c>
      <c r="D48" s="98">
        <v>0.63563329534869273</v>
      </c>
      <c r="E48" s="98">
        <v>1.4573986725440455</v>
      </c>
      <c r="F48" s="98">
        <v>0.60026620939295172</v>
      </c>
      <c r="G48" s="98">
        <v>0.76021647457059716</v>
      </c>
      <c r="H48" s="98">
        <v>1.5454333644555822</v>
      </c>
      <c r="I48" s="98">
        <v>0.95251009945682785</v>
      </c>
      <c r="J48" s="98">
        <v>1.0074395596292471</v>
      </c>
      <c r="K48" s="98">
        <v>1.087210479383095</v>
      </c>
      <c r="L48" s="98">
        <v>1.3639533603225993</v>
      </c>
      <c r="M48" s="98">
        <v>1.4313761151399678</v>
      </c>
      <c r="N48" s="98">
        <v>1.6806550155663573</v>
      </c>
      <c r="O48" s="98">
        <v>1.8953540760881245</v>
      </c>
      <c r="P48" s="98">
        <v>2.0147950501706404</v>
      </c>
      <c r="Q48" s="98">
        <v>2.1376932269051241</v>
      </c>
      <c r="R48" s="98">
        <v>2.1050500053987036</v>
      </c>
      <c r="S48" s="98">
        <v>1.8215473365506112</v>
      </c>
      <c r="T48" s="98">
        <v>2.0154634117259085</v>
      </c>
      <c r="U48" s="98">
        <v>2.0713205932357814</v>
      </c>
      <c r="V48" s="98">
        <v>2.2321743743570224</v>
      </c>
      <c r="W48" s="98">
        <v>2.463127622245818</v>
      </c>
      <c r="X48" s="98">
        <v>2.6258812230324362</v>
      </c>
      <c r="Y48" s="98">
        <v>3.0472262895311371</v>
      </c>
      <c r="DA48" s="63" t="s">
        <v>1783</v>
      </c>
    </row>
    <row r="49" spans="1:105" ht="12" customHeight="1" x14ac:dyDescent="0.25">
      <c r="A49" s="121" t="s">
        <v>55</v>
      </c>
      <c r="B49" s="122">
        <v>8.5951114713116219</v>
      </c>
      <c r="C49" s="122">
        <v>8.3473812932621438</v>
      </c>
      <c r="D49" s="122">
        <v>8.3454813464071211</v>
      </c>
      <c r="E49" s="122">
        <v>8.1699214971125773</v>
      </c>
      <c r="F49" s="122">
        <v>8.0944391175565844</v>
      </c>
      <c r="G49" s="122">
        <v>7.7272701142576272</v>
      </c>
      <c r="H49" s="122">
        <v>8.2882611844057905</v>
      </c>
      <c r="I49" s="122">
        <v>8.0880669648714658</v>
      </c>
      <c r="J49" s="122">
        <v>8.0061140002609168</v>
      </c>
      <c r="K49" s="122">
        <v>7.4408779525822117</v>
      </c>
      <c r="L49" s="122">
        <v>7.000414155369703</v>
      </c>
      <c r="M49" s="122">
        <v>7.5072481387246288</v>
      </c>
      <c r="N49" s="122">
        <v>7.8116089393966686</v>
      </c>
      <c r="O49" s="122">
        <v>8.420249811058877</v>
      </c>
      <c r="P49" s="122">
        <v>8.8423827857446611</v>
      </c>
      <c r="Q49" s="122">
        <v>7.8160928614967222</v>
      </c>
      <c r="R49" s="122">
        <v>7.7358014711813077</v>
      </c>
      <c r="S49" s="122">
        <v>5.9896373603020416</v>
      </c>
      <c r="T49" s="122">
        <v>7.0611079879024921</v>
      </c>
      <c r="U49" s="122">
        <v>7.4668835447059267</v>
      </c>
      <c r="V49" s="122">
        <v>6.2418287979431941</v>
      </c>
      <c r="W49" s="122">
        <v>7.3143469132379613</v>
      </c>
      <c r="X49" s="122">
        <v>7.6321790040447173</v>
      </c>
      <c r="Y49" s="122">
        <v>6.9514333594757751</v>
      </c>
      <c r="DA49" s="130" t="s">
        <v>1784</v>
      </c>
    </row>
    <row r="50" spans="1:105" ht="12" customHeight="1" x14ac:dyDescent="0.25">
      <c r="A50" s="97" t="s">
        <v>138</v>
      </c>
      <c r="B50" s="98">
        <v>5.4969513616332479</v>
      </c>
      <c r="C50" s="98">
        <v>5.5324706407133704</v>
      </c>
      <c r="D50" s="98">
        <v>5.6766491263446373</v>
      </c>
      <c r="E50" s="98">
        <v>5.7571978084442401</v>
      </c>
      <c r="F50" s="98">
        <v>5.8205902927983635</v>
      </c>
      <c r="G50" s="98">
        <v>5.7489686764255117</v>
      </c>
      <c r="H50" s="98">
        <v>6.329947879563302</v>
      </c>
      <c r="I50" s="98">
        <v>6.4112390154957968</v>
      </c>
      <c r="J50" s="98">
        <v>6.5386846913751535</v>
      </c>
      <c r="K50" s="98">
        <v>6.373762523976076</v>
      </c>
      <c r="L50" s="98">
        <v>6.1053871497583669</v>
      </c>
      <c r="M50" s="98">
        <v>6.3628324523800437</v>
      </c>
      <c r="N50" s="98">
        <v>6.5904679311079235</v>
      </c>
      <c r="O50" s="98">
        <v>6.3840607821514803</v>
      </c>
      <c r="P50" s="98">
        <v>6.1002587247519102</v>
      </c>
      <c r="Q50" s="98">
        <v>6.3274948554392294</v>
      </c>
      <c r="R50" s="98">
        <v>6.4002526777566366</v>
      </c>
      <c r="S50" s="98">
        <v>4.6975231776931565</v>
      </c>
      <c r="T50" s="98">
        <v>5.7141221987949242</v>
      </c>
      <c r="U50" s="98">
        <v>6.108270794955037</v>
      </c>
      <c r="V50" s="98">
        <v>4.9394584364772935</v>
      </c>
      <c r="W50" s="98">
        <v>6.0624671296387413</v>
      </c>
      <c r="X50" s="98">
        <v>6.2591978043690517</v>
      </c>
      <c r="Y50" s="98">
        <v>5.3489310017837264</v>
      </c>
      <c r="DA50" s="63" t="s">
        <v>1785</v>
      </c>
    </row>
    <row r="51" spans="1:105" ht="12" customHeight="1" x14ac:dyDescent="0.25">
      <c r="A51" s="97" t="s">
        <v>137</v>
      </c>
      <c r="B51" s="98">
        <v>0</v>
      </c>
      <c r="C51" s="98">
        <v>3.7551958064849651E-4</v>
      </c>
      <c r="D51" s="98">
        <v>1.50970589047605E-3</v>
      </c>
      <c r="E51" s="98">
        <v>2.6180658038383194E-3</v>
      </c>
      <c r="F51" s="98">
        <v>3.760733465701712E-3</v>
      </c>
      <c r="G51" s="98">
        <v>5.1136641648203531E-3</v>
      </c>
      <c r="H51" s="98">
        <v>8.7722772110123311E-3</v>
      </c>
      <c r="I51" s="98">
        <v>1.2683440587617677E-2</v>
      </c>
      <c r="J51" s="98">
        <v>1.7853438422274361E-2</v>
      </c>
      <c r="K51" s="98">
        <v>2.9068740188582569E-2</v>
      </c>
      <c r="L51" s="98">
        <v>3.1948162474117969E-2</v>
      </c>
      <c r="M51" s="98">
        <v>3.4943495414296255E-2</v>
      </c>
      <c r="N51" s="98">
        <v>5.7068427770609997E-2</v>
      </c>
      <c r="O51" s="98">
        <v>5.6235905988842524E-2</v>
      </c>
      <c r="P51" s="98">
        <v>5.4074002490765105E-2</v>
      </c>
      <c r="Q51" s="98">
        <v>5.7326459168300641E-2</v>
      </c>
      <c r="R51" s="98">
        <v>6.3430767661782586E-2</v>
      </c>
      <c r="S51" s="98">
        <v>4.5296628596716945E-2</v>
      </c>
      <c r="T51" s="98">
        <v>5.6630731733548476E-2</v>
      </c>
      <c r="U51" s="98">
        <v>5.7040076624284147E-2</v>
      </c>
      <c r="V51" s="98">
        <v>5.0080144168332619E-2</v>
      </c>
      <c r="W51" s="98">
        <v>7.0931643516492449E-2</v>
      </c>
      <c r="X51" s="98">
        <v>6.9985972093503504E-2</v>
      </c>
      <c r="Y51" s="98">
        <v>5.7683950776323711E-2</v>
      </c>
      <c r="DA51" s="63" t="s">
        <v>1786</v>
      </c>
    </row>
    <row r="52" spans="1:105" ht="12" customHeight="1" x14ac:dyDescent="0.25">
      <c r="A52" s="100" t="s">
        <v>211</v>
      </c>
      <c r="B52" s="101">
        <v>0</v>
      </c>
      <c r="C52" s="101">
        <v>1.8734629599914047E-4</v>
      </c>
      <c r="D52" s="101">
        <v>7.5692014286479563E-4</v>
      </c>
      <c r="E52" s="101">
        <v>1.3045208995873608E-3</v>
      </c>
      <c r="F52" s="101">
        <v>1.9011405002140038E-3</v>
      </c>
      <c r="G52" s="101">
        <v>2.5760592093679508E-3</v>
      </c>
      <c r="H52" s="101">
        <v>4.3013263764126617E-3</v>
      </c>
      <c r="I52" s="101">
        <v>6.153888707437577E-3</v>
      </c>
      <c r="J52" s="101">
        <v>8.4583358440422259E-3</v>
      </c>
      <c r="K52" s="101">
        <v>1.2952941903217226E-2</v>
      </c>
      <c r="L52" s="101">
        <v>1.5118797990879552E-2</v>
      </c>
      <c r="M52" s="101">
        <v>1.755149669745755E-2</v>
      </c>
      <c r="N52" s="101">
        <v>2.598393527720752E-2</v>
      </c>
      <c r="O52" s="101">
        <v>3.1035546855562549E-2</v>
      </c>
      <c r="P52" s="101">
        <v>3.279941913359935E-2</v>
      </c>
      <c r="Q52" s="101">
        <v>2.521632353198721E-2</v>
      </c>
      <c r="R52" s="101">
        <v>2.7373180569241776E-2</v>
      </c>
      <c r="S52" s="101">
        <v>1.8995603919826194E-2</v>
      </c>
      <c r="T52" s="101">
        <v>2.7100852747451682E-2</v>
      </c>
      <c r="U52" s="101">
        <v>3.1611011365053746E-2</v>
      </c>
      <c r="V52" s="101">
        <v>2.5414539777060402E-2</v>
      </c>
      <c r="W52" s="101">
        <v>3.7509234859148879E-2</v>
      </c>
      <c r="X52" s="101">
        <v>3.8658430333711913E-2</v>
      </c>
      <c r="Y52" s="101">
        <v>3.0460365989079526E-2</v>
      </c>
      <c r="DA52" s="131" t="s">
        <v>1787</v>
      </c>
    </row>
    <row r="53" spans="1:105" ht="12" customHeight="1" x14ac:dyDescent="0.25">
      <c r="A53" s="103" t="s">
        <v>52</v>
      </c>
      <c r="B53" s="104">
        <v>0</v>
      </c>
      <c r="C53" s="104">
        <v>1.8817328464935604E-4</v>
      </c>
      <c r="D53" s="104">
        <v>7.5278574761125433E-4</v>
      </c>
      <c r="E53" s="104">
        <v>1.3135449042509587E-3</v>
      </c>
      <c r="F53" s="104">
        <v>1.859592965487708E-3</v>
      </c>
      <c r="G53" s="104">
        <v>2.5376049554524023E-3</v>
      </c>
      <c r="H53" s="104">
        <v>4.4709508345996702E-3</v>
      </c>
      <c r="I53" s="104">
        <v>6.5295518801801004E-3</v>
      </c>
      <c r="J53" s="104">
        <v>9.395102578232133E-3</v>
      </c>
      <c r="K53" s="104">
        <v>1.6115798285365343E-2</v>
      </c>
      <c r="L53" s="104">
        <v>1.6829364483238421E-2</v>
      </c>
      <c r="M53" s="104">
        <v>1.7391998716838702E-2</v>
      </c>
      <c r="N53" s="104">
        <v>3.1084492493402477E-2</v>
      </c>
      <c r="O53" s="104">
        <v>2.5200359133279972E-2</v>
      </c>
      <c r="P53" s="104">
        <v>2.1274583357165752E-2</v>
      </c>
      <c r="Q53" s="104">
        <v>3.211013563631343E-2</v>
      </c>
      <c r="R53" s="104">
        <v>3.605758709254081E-2</v>
      </c>
      <c r="S53" s="104">
        <v>2.6301024676890751E-2</v>
      </c>
      <c r="T53" s="104">
        <v>2.952987898609679E-2</v>
      </c>
      <c r="U53" s="104">
        <v>2.5429065259230398E-2</v>
      </c>
      <c r="V53" s="104">
        <v>2.4665604391272213E-2</v>
      </c>
      <c r="W53" s="104">
        <v>3.3422408657343569E-2</v>
      </c>
      <c r="X53" s="104">
        <v>3.1327541759791591E-2</v>
      </c>
      <c r="Y53" s="104">
        <v>2.7223584787244182E-2</v>
      </c>
      <c r="DA53" s="132" t="s">
        <v>1788</v>
      </c>
    </row>
    <row r="54" spans="1:105" ht="12" customHeight="1" x14ac:dyDescent="0.25">
      <c r="A54" s="106" t="s">
        <v>122</v>
      </c>
      <c r="B54" s="101">
        <v>3.0974540108059454</v>
      </c>
      <c r="C54" s="101">
        <v>2.79174047166279</v>
      </c>
      <c r="D54" s="101">
        <v>2.5958977345215071</v>
      </c>
      <c r="E54" s="101">
        <v>2.3022695007427139</v>
      </c>
      <c r="F54" s="101">
        <v>2.1250870337960359</v>
      </c>
      <c r="G54" s="101">
        <v>1.7952647599510714</v>
      </c>
      <c r="H54" s="101">
        <v>1.714403756904334</v>
      </c>
      <c r="I54" s="101">
        <v>1.4384105188448366</v>
      </c>
      <c r="J54" s="101">
        <v>1.247464105418943</v>
      </c>
      <c r="K54" s="101">
        <v>0.88862354714673308</v>
      </c>
      <c r="L54" s="101">
        <v>0.72561048062049216</v>
      </c>
      <c r="M54" s="101">
        <v>0.83873134408107886</v>
      </c>
      <c r="N54" s="101">
        <v>0.70497682474252599</v>
      </c>
      <c r="O54" s="101">
        <v>1.0484282570129386</v>
      </c>
      <c r="P54" s="101">
        <v>1.4028604325993856</v>
      </c>
      <c r="Q54" s="101">
        <v>0.73379883449496419</v>
      </c>
      <c r="R54" s="101">
        <v>0.64608296898249051</v>
      </c>
      <c r="S54" s="101">
        <v>0.60869189970420989</v>
      </c>
      <c r="T54" s="101">
        <v>0.58372505852192136</v>
      </c>
      <c r="U54" s="101">
        <v>0.65151388903618224</v>
      </c>
      <c r="V54" s="101">
        <v>0.43607180573982457</v>
      </c>
      <c r="W54" s="101">
        <v>0.42526603030962618</v>
      </c>
      <c r="X54" s="101">
        <v>0.40251511591368239</v>
      </c>
      <c r="Y54" s="101">
        <v>0.39441486319534269</v>
      </c>
      <c r="DA54" s="131" t="s">
        <v>1789</v>
      </c>
    </row>
    <row r="55" spans="1:105" ht="12" customHeight="1" x14ac:dyDescent="0.25">
      <c r="A55" s="107" t="s">
        <v>121</v>
      </c>
      <c r="B55" s="104">
        <v>7.0609887242783793E-4</v>
      </c>
      <c r="C55" s="104">
        <v>2.2794661305335515E-2</v>
      </c>
      <c r="D55" s="104">
        <v>7.1424779650500841E-2</v>
      </c>
      <c r="E55" s="104">
        <v>0.10783612212178559</v>
      </c>
      <c r="F55" s="104">
        <v>0.14500105749648379</v>
      </c>
      <c r="G55" s="104">
        <v>0.17792301371622365</v>
      </c>
      <c r="H55" s="104">
        <v>0.23513727072714244</v>
      </c>
      <c r="I55" s="104">
        <v>0.22573398994321442</v>
      </c>
      <c r="J55" s="104">
        <v>0.20211176504454603</v>
      </c>
      <c r="K55" s="104">
        <v>0.14942314127081968</v>
      </c>
      <c r="L55" s="104">
        <v>0.1374683625167257</v>
      </c>
      <c r="M55" s="104">
        <v>0.27074084684920952</v>
      </c>
      <c r="N55" s="104">
        <v>0.45909575577560868</v>
      </c>
      <c r="O55" s="104">
        <v>0.93152486590561567</v>
      </c>
      <c r="P55" s="104">
        <v>1.2851896259026003</v>
      </c>
      <c r="Q55" s="104">
        <v>0.69747271239422814</v>
      </c>
      <c r="R55" s="104">
        <v>0.62603505678039795</v>
      </c>
      <c r="S55" s="104">
        <v>0.63812565430795765</v>
      </c>
      <c r="T55" s="104">
        <v>0.70662999885209721</v>
      </c>
      <c r="U55" s="104">
        <v>0.65005878409042306</v>
      </c>
      <c r="V55" s="104">
        <v>0.81621841155774399</v>
      </c>
      <c r="W55" s="104">
        <v>0.7556821097731008</v>
      </c>
      <c r="X55" s="104">
        <v>0.90048011166848008</v>
      </c>
      <c r="Y55" s="104">
        <v>1.1504035437203823</v>
      </c>
      <c r="DA55" s="132" t="s">
        <v>1790</v>
      </c>
    </row>
    <row r="56" spans="1:105" ht="12" customHeight="1" x14ac:dyDescent="0.25">
      <c r="A56" s="108" t="s">
        <v>53</v>
      </c>
      <c r="B56" s="98">
        <v>3.648644506207766E-4</v>
      </c>
      <c r="C56" s="98">
        <v>1.1374166685574196E-2</v>
      </c>
      <c r="D56" s="98">
        <v>3.5807683300943416E-2</v>
      </c>
      <c r="E56" s="98">
        <v>5.3707842097619765E-2</v>
      </c>
      <c r="F56" s="98">
        <v>7.3345220610068304E-2</v>
      </c>
      <c r="G56" s="98">
        <v>8.9577726977833366E-2</v>
      </c>
      <c r="H56" s="98">
        <v>0.11530486053029795</v>
      </c>
      <c r="I56" s="98">
        <v>0.10899269915357747</v>
      </c>
      <c r="J56" s="98">
        <v>9.389626132176157E-2</v>
      </c>
      <c r="K56" s="98">
        <v>6.7009910471599279E-2</v>
      </c>
      <c r="L56" s="98">
        <v>6.0073240203721172E-2</v>
      </c>
      <c r="M56" s="98">
        <v>0.13056494223732537</v>
      </c>
      <c r="N56" s="98">
        <v>0.20326014768013584</v>
      </c>
      <c r="O56" s="98">
        <v>0.51128958145956471</v>
      </c>
      <c r="P56" s="98">
        <v>0.77684633271420112</v>
      </c>
      <c r="Q56" s="98">
        <v>0.29493104541402942</v>
      </c>
      <c r="R56" s="98">
        <v>0.26062976848033759</v>
      </c>
      <c r="S56" s="98">
        <v>0.26713469866120598</v>
      </c>
      <c r="T56" s="98">
        <v>0.34022824344449387</v>
      </c>
      <c r="U56" s="98">
        <v>0.34185341128456836</v>
      </c>
      <c r="V56" s="98">
        <v>0.41729971436437557</v>
      </c>
      <c r="W56" s="98">
        <v>0.3788862549757438</v>
      </c>
      <c r="X56" s="98">
        <v>0.49063858183945241</v>
      </c>
      <c r="Y56" s="98">
        <v>0.6181585623466761</v>
      </c>
      <c r="DA56" s="63" t="s">
        <v>1791</v>
      </c>
    </row>
    <row r="57" spans="1:105" ht="12" customHeight="1" x14ac:dyDescent="0.25">
      <c r="A57" s="108" t="s">
        <v>52</v>
      </c>
      <c r="B57" s="98">
        <v>3.4123442180706133E-4</v>
      </c>
      <c r="C57" s="98">
        <v>1.1420494619761317E-2</v>
      </c>
      <c r="D57" s="98">
        <v>3.5617096349557426E-2</v>
      </c>
      <c r="E57" s="98">
        <v>5.412828002416583E-2</v>
      </c>
      <c r="F57" s="98">
        <v>7.1655836886415469E-2</v>
      </c>
      <c r="G57" s="98">
        <v>8.8345286738390302E-2</v>
      </c>
      <c r="H57" s="98">
        <v>0.11983241019684449</v>
      </c>
      <c r="I57" s="98">
        <v>0.11674129078963694</v>
      </c>
      <c r="J57" s="98">
        <v>0.10821550372278446</v>
      </c>
      <c r="K57" s="98">
        <v>8.2413230799220402E-2</v>
      </c>
      <c r="L57" s="98">
        <v>7.7395122313004536E-2</v>
      </c>
      <c r="M57" s="98">
        <v>0.14017590461188412</v>
      </c>
      <c r="N57" s="98">
        <v>0.25583560809547284</v>
      </c>
      <c r="O57" s="98">
        <v>0.42023528444605096</v>
      </c>
      <c r="P57" s="98">
        <v>0.50834329318839921</v>
      </c>
      <c r="Q57" s="98">
        <v>0.40254166698019866</v>
      </c>
      <c r="R57" s="98">
        <v>0.36540528830006036</v>
      </c>
      <c r="S57" s="98">
        <v>0.37099095564675172</v>
      </c>
      <c r="T57" s="98">
        <v>0.36640175540760328</v>
      </c>
      <c r="U57" s="98">
        <v>0.30820537280585475</v>
      </c>
      <c r="V57" s="98">
        <v>0.39891869719336837</v>
      </c>
      <c r="W57" s="98">
        <v>0.376795854797357</v>
      </c>
      <c r="X57" s="98">
        <v>0.40984152982902766</v>
      </c>
      <c r="Y57" s="98">
        <v>0.53224498137370613</v>
      </c>
      <c r="DA57" s="63" t="s">
        <v>1792</v>
      </c>
    </row>
    <row r="58" spans="1:105" ht="12" customHeight="1" x14ac:dyDescent="0.25">
      <c r="A58" s="121" t="s">
        <v>54</v>
      </c>
      <c r="B58" s="122">
        <v>4.5196648343621764</v>
      </c>
      <c r="C58" s="122">
        <v>4.6381060320349796</v>
      </c>
      <c r="D58" s="122">
        <v>4.1131409323873349</v>
      </c>
      <c r="E58" s="122">
        <v>3.7703296331277873</v>
      </c>
      <c r="F58" s="122">
        <v>4.0913011318673886</v>
      </c>
      <c r="G58" s="122">
        <v>4.2851291985213624</v>
      </c>
      <c r="H58" s="122">
        <v>4.5230809033909143</v>
      </c>
      <c r="I58" s="122">
        <v>4.1241658884310999</v>
      </c>
      <c r="J58" s="122">
        <v>4.3491765370020259</v>
      </c>
      <c r="K58" s="122">
        <v>4.5733027975694425</v>
      </c>
      <c r="L58" s="122">
        <v>3.7783828183048165</v>
      </c>
      <c r="M58" s="122">
        <v>4.5620397287535042</v>
      </c>
      <c r="N58" s="122">
        <v>4.7116165881904841</v>
      </c>
      <c r="O58" s="122">
        <v>4.8777057717181354</v>
      </c>
      <c r="P58" s="122">
        <v>5.1445119884635009</v>
      </c>
      <c r="Q58" s="122">
        <v>3.5577835037545542</v>
      </c>
      <c r="R58" s="122">
        <v>3.5781909853671019</v>
      </c>
      <c r="S58" s="122">
        <v>2.9936227352802711</v>
      </c>
      <c r="T58" s="122">
        <v>3.4272284546562393</v>
      </c>
      <c r="U58" s="122">
        <v>3.6763078682619912</v>
      </c>
      <c r="V58" s="122">
        <v>2.2958437356793526</v>
      </c>
      <c r="W58" s="122">
        <v>1.8986191857346579</v>
      </c>
      <c r="X58" s="122">
        <v>2.3065293757991858</v>
      </c>
      <c r="Y58" s="122">
        <v>2.3216790812890098</v>
      </c>
      <c r="DA58" s="130" t="s">
        <v>1793</v>
      </c>
    </row>
    <row r="59" spans="1:105" ht="12" customHeight="1" x14ac:dyDescent="0.25">
      <c r="A59" s="97" t="s">
        <v>50</v>
      </c>
      <c r="B59" s="98">
        <v>1.7092378600084579</v>
      </c>
      <c r="C59" s="98">
        <v>1.8933479011308427</v>
      </c>
      <c r="D59" s="98">
        <v>0.69886453064597742</v>
      </c>
      <c r="E59" s="98">
        <v>0.32803012087846672</v>
      </c>
      <c r="F59" s="98">
        <v>0.64191652867131366</v>
      </c>
      <c r="G59" s="98">
        <v>0.9788534927830338</v>
      </c>
      <c r="H59" s="98">
        <v>1.0412037266077756</v>
      </c>
      <c r="I59" s="98">
        <v>0.3559801665610311</v>
      </c>
      <c r="J59" s="98">
        <v>0.37572611066318939</v>
      </c>
      <c r="K59" s="98">
        <v>0.97477894494690243</v>
      </c>
      <c r="L59" s="98">
        <v>0.78759049235377565</v>
      </c>
      <c r="M59" s="98">
        <v>0.35820697456411582</v>
      </c>
      <c r="N59" s="98">
        <v>0.17035875763979769</v>
      </c>
      <c r="O59" s="98">
        <v>0.19025831012616062</v>
      </c>
      <c r="P59" s="98">
        <v>0.22455337382223892</v>
      </c>
      <c r="Q59" s="98">
        <v>0.18255729642883389</v>
      </c>
      <c r="R59" s="98">
        <v>0.18408644266082716</v>
      </c>
      <c r="S59" s="98">
        <v>0.1414399861418095</v>
      </c>
      <c r="T59" s="98">
        <v>0.17874419937112596</v>
      </c>
      <c r="U59" s="98">
        <v>0.25289679505538093</v>
      </c>
      <c r="V59" s="98">
        <v>0.22390116651465747</v>
      </c>
      <c r="W59" s="98">
        <v>9.4746621025674355E-2</v>
      </c>
      <c r="X59" s="98">
        <v>0.10160235108062013</v>
      </c>
      <c r="Y59" s="98">
        <v>5.9319701413742189E-2</v>
      </c>
      <c r="DA59" s="63" t="s">
        <v>1794</v>
      </c>
    </row>
    <row r="60" spans="1:105" ht="12" customHeight="1" x14ac:dyDescent="0.25">
      <c r="A60" s="109" t="s">
        <v>120</v>
      </c>
      <c r="B60" s="33">
        <v>2.8104269743537187</v>
      </c>
      <c r="C60" s="33">
        <v>2.7447581309041369</v>
      </c>
      <c r="D60" s="33">
        <v>3.4142764017413576</v>
      </c>
      <c r="E60" s="33">
        <v>3.4422995122493205</v>
      </c>
      <c r="F60" s="33">
        <v>3.4493846031960751</v>
      </c>
      <c r="G60" s="33">
        <v>3.306275705738329</v>
      </c>
      <c r="H60" s="33">
        <v>3.4818771767831391</v>
      </c>
      <c r="I60" s="33">
        <v>3.7681857218700685</v>
      </c>
      <c r="J60" s="33">
        <v>3.9734504263388364</v>
      </c>
      <c r="K60" s="33">
        <v>3.5985238526225398</v>
      </c>
      <c r="L60" s="33">
        <v>2.9907923259510407</v>
      </c>
      <c r="M60" s="33">
        <v>4.2038327541893885</v>
      </c>
      <c r="N60" s="33">
        <v>4.5412578305506868</v>
      </c>
      <c r="O60" s="33">
        <v>4.687447461591975</v>
      </c>
      <c r="P60" s="33">
        <v>4.9199586146412617</v>
      </c>
      <c r="Q60" s="33">
        <v>3.3752262073257202</v>
      </c>
      <c r="R60" s="33">
        <v>3.3941045427062746</v>
      </c>
      <c r="S60" s="33">
        <v>2.8521827491384615</v>
      </c>
      <c r="T60" s="33">
        <v>3.2484842552851134</v>
      </c>
      <c r="U60" s="33">
        <v>3.4234110732066103</v>
      </c>
      <c r="V60" s="33">
        <v>2.0719425691646953</v>
      </c>
      <c r="W60" s="33">
        <v>1.8038725647089835</v>
      </c>
      <c r="X60" s="33">
        <v>2.2049270247185655</v>
      </c>
      <c r="Y60" s="33">
        <v>2.2623593798752677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86.872638667760697</v>
      </c>
      <c r="C62" s="117">
        <f t="shared" si="21"/>
        <v>96.21712975155873</v>
      </c>
      <c r="D62" s="117">
        <f t="shared" si="21"/>
        <v>98.470164600549779</v>
      </c>
      <c r="E62" s="117">
        <f t="shared" si="21"/>
        <v>107.20305261237964</v>
      </c>
      <c r="F62" s="117">
        <f t="shared" si="21"/>
        <v>116.26924798155773</v>
      </c>
      <c r="G62" s="117">
        <f t="shared" si="21"/>
        <v>117.51569497943025</v>
      </c>
      <c r="H62" s="117">
        <f t="shared" si="21"/>
        <v>110.31141239707775</v>
      </c>
      <c r="I62" s="117">
        <f t="shared" si="21"/>
        <v>110.39156499679363</v>
      </c>
      <c r="J62" s="117">
        <f t="shared" si="21"/>
        <v>119.34158565850819</v>
      </c>
      <c r="K62" s="117">
        <f t="shared" si="21"/>
        <v>118.68070349219532</v>
      </c>
      <c r="L62" s="117">
        <f t="shared" si="21"/>
        <v>140.42161359686074</v>
      </c>
      <c r="M62" s="117">
        <f t="shared" si="21"/>
        <v>135.43655443667305</v>
      </c>
      <c r="N62" s="117">
        <f t="shared" si="21"/>
        <v>128.79029774673504</v>
      </c>
      <c r="O62" s="117">
        <f t="shared" si="21"/>
        <v>139.10120470895728</v>
      </c>
      <c r="P62" s="117">
        <f t="shared" si="21"/>
        <v>137.06849870006855</v>
      </c>
      <c r="Q62" s="117">
        <f t="shared" si="21"/>
        <v>150.60373080255619</v>
      </c>
      <c r="R62" s="117">
        <f t="shared" ref="R62:V62" si="22">R63+R66+R68+R77</f>
        <v>164.2770810077875</v>
      </c>
      <c r="S62" s="117">
        <f t="shared" si="22"/>
        <v>190.93408806999713</v>
      </c>
      <c r="T62" s="117">
        <f t="shared" si="22"/>
        <v>181.10726292163761</v>
      </c>
      <c r="U62" s="117">
        <f t="shared" si="22"/>
        <v>187.79779648837592</v>
      </c>
      <c r="V62" s="117">
        <f t="shared" si="22"/>
        <v>199.33899448623632</v>
      </c>
      <c r="W62" s="117">
        <f t="shared" ref="W62:Y62" si="23">W63+W66+W68+W77</f>
        <v>188.8851344382816</v>
      </c>
      <c r="X62" s="117">
        <f t="shared" si="23"/>
        <v>170.36752781017225</v>
      </c>
      <c r="Y62" s="117">
        <f t="shared" si="23"/>
        <v>167.00968149904821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76.664898486949056</v>
      </c>
      <c r="C63" s="122">
        <f t="shared" si="24"/>
        <v>85.539283205652751</v>
      </c>
      <c r="D63" s="122">
        <f t="shared" si="24"/>
        <v>87.292910192016961</v>
      </c>
      <c r="E63" s="122">
        <f t="shared" si="24"/>
        <v>95.001355762111032</v>
      </c>
      <c r="F63" s="122">
        <f t="shared" si="24"/>
        <v>104.40601327697816</v>
      </c>
      <c r="G63" s="122">
        <f t="shared" si="24"/>
        <v>105.38397705580996</v>
      </c>
      <c r="H63" s="122">
        <f t="shared" si="24"/>
        <v>97.918018333437047</v>
      </c>
      <c r="I63" s="122">
        <f t="shared" si="24"/>
        <v>98.306762490454503</v>
      </c>
      <c r="J63" s="122">
        <f t="shared" si="24"/>
        <v>106.30930050645924</v>
      </c>
      <c r="K63" s="122">
        <f t="shared" si="24"/>
        <v>106.08862377967472</v>
      </c>
      <c r="L63" s="122">
        <f t="shared" si="24"/>
        <v>125.16996930405188</v>
      </c>
      <c r="M63" s="122">
        <f t="shared" si="24"/>
        <v>118.17818298697883</v>
      </c>
      <c r="N63" s="122">
        <f t="shared" si="24"/>
        <v>111.85635167349403</v>
      </c>
      <c r="O63" s="122">
        <f t="shared" si="24"/>
        <v>120.30471654542511</v>
      </c>
      <c r="P63" s="122">
        <f t="shared" si="24"/>
        <v>115.41401852403877</v>
      </c>
      <c r="Q63" s="122">
        <f t="shared" si="24"/>
        <v>131.15635353953925</v>
      </c>
      <c r="R63" s="122">
        <f t="shared" ref="R63:V63" si="25">SUM(R64:R65)</f>
        <v>143.91319956634942</v>
      </c>
      <c r="S63" s="122">
        <f t="shared" si="25"/>
        <v>169.46614570945283</v>
      </c>
      <c r="T63" s="122">
        <f t="shared" si="25"/>
        <v>156.85423487318175</v>
      </c>
      <c r="U63" s="122">
        <f t="shared" si="25"/>
        <v>158.4692794042775</v>
      </c>
      <c r="V63" s="122">
        <f t="shared" si="25"/>
        <v>173.76940418672052</v>
      </c>
      <c r="W63" s="122">
        <f t="shared" ref="W63:Y63" si="26">SUM(W64:W65)</f>
        <v>163.47223816484257</v>
      </c>
      <c r="X63" s="122">
        <f t="shared" si="26"/>
        <v>147.51049889786091</v>
      </c>
      <c r="Y63" s="122">
        <f t="shared" si="26"/>
        <v>145.46282698460774</v>
      </c>
      <c r="DA63" s="130" t="s">
        <v>1797</v>
      </c>
    </row>
    <row r="64" spans="1:105" ht="12" customHeight="1" x14ac:dyDescent="0.25">
      <c r="A64" s="97" t="s">
        <v>212</v>
      </c>
      <c r="B64" s="98">
        <v>74.795022914096634</v>
      </c>
      <c r="C64" s="98">
        <v>83.495300147973424</v>
      </c>
      <c r="D64" s="98">
        <v>85.247379208410621</v>
      </c>
      <c r="E64" s="98">
        <v>92.870366305499161</v>
      </c>
      <c r="F64" s="98">
        <v>102.03488922089427</v>
      </c>
      <c r="G64" s="98">
        <v>103.03859691673594</v>
      </c>
      <c r="H64" s="98">
        <v>95.813080580753166</v>
      </c>
      <c r="I64" s="98">
        <v>96.178346900090276</v>
      </c>
      <c r="J64" s="98">
        <v>104.03026765928516</v>
      </c>
      <c r="K64" s="98">
        <v>103.85625745039746</v>
      </c>
      <c r="L64" s="98">
        <v>122.58824928789629</v>
      </c>
      <c r="M64" s="98">
        <v>115.75161208962652</v>
      </c>
      <c r="N64" s="98">
        <v>109.62415011473603</v>
      </c>
      <c r="O64" s="98">
        <v>117.90786070324437</v>
      </c>
      <c r="P64" s="98">
        <v>113.10970645518496</v>
      </c>
      <c r="Q64" s="98">
        <v>128.59406729397926</v>
      </c>
      <c r="R64" s="98">
        <v>141.11819345225396</v>
      </c>
      <c r="S64" s="98">
        <v>166.22549591658566</v>
      </c>
      <c r="T64" s="98">
        <v>153.83523033731259</v>
      </c>
      <c r="U64" s="98">
        <v>155.38734065898879</v>
      </c>
      <c r="V64" s="98">
        <v>170.45470120979937</v>
      </c>
      <c r="W64" s="98">
        <v>160.36714560862143</v>
      </c>
      <c r="X64" s="98">
        <v>144.69967243496384</v>
      </c>
      <c r="Y64" s="98">
        <v>142.75075907488068</v>
      </c>
      <c r="DA64" s="63" t="s">
        <v>1798</v>
      </c>
    </row>
    <row r="65" spans="1:105" ht="12" customHeight="1" x14ac:dyDescent="0.25">
      <c r="A65" s="97" t="s">
        <v>53</v>
      </c>
      <c r="B65" s="98">
        <v>1.8698755728524159</v>
      </c>
      <c r="C65" s="98">
        <v>2.0439830576793212</v>
      </c>
      <c r="D65" s="98">
        <v>2.0455309836063433</v>
      </c>
      <c r="E65" s="98">
        <v>2.1309894566118706</v>
      </c>
      <c r="F65" s="98">
        <v>2.3711240560838855</v>
      </c>
      <c r="G65" s="98">
        <v>2.3453801390740239</v>
      </c>
      <c r="H65" s="98">
        <v>2.1049377526838802</v>
      </c>
      <c r="I65" s="98">
        <v>2.1284155903642237</v>
      </c>
      <c r="J65" s="98">
        <v>2.2790328471740824</v>
      </c>
      <c r="K65" s="98">
        <v>2.2323663292772511</v>
      </c>
      <c r="L65" s="98">
        <v>2.5817200161555864</v>
      </c>
      <c r="M65" s="98">
        <v>2.4265708973523075</v>
      </c>
      <c r="N65" s="98">
        <v>2.2322015587580104</v>
      </c>
      <c r="O65" s="98">
        <v>2.3968558421807371</v>
      </c>
      <c r="P65" s="98">
        <v>2.304312068853799</v>
      </c>
      <c r="Q65" s="98">
        <v>2.5622862455600024</v>
      </c>
      <c r="R65" s="98">
        <v>2.7950061140954436</v>
      </c>
      <c r="S65" s="98">
        <v>3.2406497928671625</v>
      </c>
      <c r="T65" s="98">
        <v>3.0190045358691586</v>
      </c>
      <c r="U65" s="98">
        <v>3.0819387452887237</v>
      </c>
      <c r="V65" s="98">
        <v>3.3147029769211445</v>
      </c>
      <c r="W65" s="98">
        <v>3.1050925562211349</v>
      </c>
      <c r="X65" s="98">
        <v>2.8108264628970567</v>
      </c>
      <c r="Y65" s="98">
        <v>2.7120679097270695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0.3868330585418655</v>
      </c>
      <c r="C66" s="122">
        <f t="shared" si="27"/>
        <v>0.4274723694038679</v>
      </c>
      <c r="D66" s="122">
        <f t="shared" si="27"/>
        <v>0.50120698361968896</v>
      </c>
      <c r="E66" s="122">
        <f t="shared" si="27"/>
        <v>1.3006392260503834</v>
      </c>
      <c r="F66" s="122">
        <f t="shared" si="27"/>
        <v>0.58912558947525639</v>
      </c>
      <c r="G66" s="122">
        <f t="shared" si="27"/>
        <v>0.79494194030911525</v>
      </c>
      <c r="H66" s="122">
        <f t="shared" si="27"/>
        <v>1.5597063815289147</v>
      </c>
      <c r="I66" s="122">
        <f t="shared" si="27"/>
        <v>0.92447567940506292</v>
      </c>
      <c r="J66" s="122">
        <f t="shared" si="27"/>
        <v>0.96129226384981115</v>
      </c>
      <c r="K66" s="122">
        <f t="shared" si="27"/>
        <v>1.1064552614396697</v>
      </c>
      <c r="L66" s="122">
        <f t="shared" si="27"/>
        <v>1.6471780239673346</v>
      </c>
      <c r="M66" s="122">
        <f t="shared" si="27"/>
        <v>1.9933529014574201</v>
      </c>
      <c r="N66" s="122">
        <f t="shared" si="27"/>
        <v>2.2480256582322049</v>
      </c>
      <c r="O66" s="122">
        <f t="shared" si="27"/>
        <v>2.59230757828391</v>
      </c>
      <c r="P66" s="122">
        <f t="shared" si="27"/>
        <v>2.9036520598456566</v>
      </c>
      <c r="Q66" s="122">
        <f t="shared" si="27"/>
        <v>3.4720404950921244</v>
      </c>
      <c r="R66" s="122">
        <f t="shared" si="27"/>
        <v>3.781239793260819</v>
      </c>
      <c r="S66" s="122">
        <f t="shared" si="27"/>
        <v>3.6440506874633964</v>
      </c>
      <c r="T66" s="122">
        <f t="shared" si="27"/>
        <v>4.829800118621189</v>
      </c>
      <c r="U66" s="122">
        <f t="shared" si="27"/>
        <v>5.6954381599826425</v>
      </c>
      <c r="V66" s="122">
        <f t="shared" si="27"/>
        <v>6.3858676030831854</v>
      </c>
      <c r="W66" s="122">
        <f t="shared" si="27"/>
        <v>6.4842924792314305</v>
      </c>
      <c r="X66" s="122">
        <f t="shared" si="27"/>
        <v>5.831781238534715</v>
      </c>
      <c r="Y66" s="122">
        <f t="shared" si="27"/>
        <v>5.6557996806820139</v>
      </c>
      <c r="DA66" s="130" t="s">
        <v>1800</v>
      </c>
    </row>
    <row r="67" spans="1:105" ht="12" customHeight="1" x14ac:dyDescent="0.25">
      <c r="A67" s="97" t="s">
        <v>53</v>
      </c>
      <c r="B67" s="98">
        <v>0.3868330585418655</v>
      </c>
      <c r="C67" s="98">
        <v>0.4274723694038679</v>
      </c>
      <c r="D67" s="98">
        <v>0.50120698361968896</v>
      </c>
      <c r="E67" s="98">
        <v>1.3006392260503834</v>
      </c>
      <c r="F67" s="98">
        <v>0.58912558947525639</v>
      </c>
      <c r="G67" s="98">
        <v>0.79494194030911525</v>
      </c>
      <c r="H67" s="98">
        <v>1.5597063815289147</v>
      </c>
      <c r="I67" s="98">
        <v>0.92447567940506292</v>
      </c>
      <c r="J67" s="98">
        <v>0.96129226384981115</v>
      </c>
      <c r="K67" s="98">
        <v>1.1064552614396697</v>
      </c>
      <c r="L67" s="98">
        <v>1.6471780239673346</v>
      </c>
      <c r="M67" s="98">
        <v>1.9933529014574201</v>
      </c>
      <c r="N67" s="98">
        <v>2.2480256582322049</v>
      </c>
      <c r="O67" s="98">
        <v>2.59230757828391</v>
      </c>
      <c r="P67" s="98">
        <v>2.9036520598456566</v>
      </c>
      <c r="Q67" s="98">
        <v>3.4720404950921244</v>
      </c>
      <c r="R67" s="98">
        <v>3.781239793260819</v>
      </c>
      <c r="S67" s="98">
        <v>3.6440506874633964</v>
      </c>
      <c r="T67" s="98">
        <v>4.829800118621189</v>
      </c>
      <c r="U67" s="98">
        <v>5.6954381599826425</v>
      </c>
      <c r="V67" s="98">
        <v>6.3858676030831854</v>
      </c>
      <c r="W67" s="98">
        <v>6.4842924792314305</v>
      </c>
      <c r="X67" s="98">
        <v>5.831781238534715</v>
      </c>
      <c r="Y67" s="98">
        <v>5.6557996806820139</v>
      </c>
      <c r="DA67" s="63" t="s">
        <v>1801</v>
      </c>
    </row>
    <row r="68" spans="1:105" ht="12" customHeight="1" x14ac:dyDescent="0.25">
      <c r="A68" s="121" t="s">
        <v>55</v>
      </c>
      <c r="B68" s="122">
        <v>6.547445689460508</v>
      </c>
      <c r="C68" s="122">
        <v>6.4946511353480529</v>
      </c>
      <c r="D68" s="122">
        <v>7.0673852227630389</v>
      </c>
      <c r="E68" s="122">
        <v>7.3512677655141303</v>
      </c>
      <c r="F68" s="122">
        <v>7.5067060767546954</v>
      </c>
      <c r="G68" s="122">
        <v>7.5439850952961489</v>
      </c>
      <c r="H68" s="122">
        <v>7.0857979939285407</v>
      </c>
      <c r="I68" s="122">
        <v>7.3157925838727405</v>
      </c>
      <c r="J68" s="122">
        <v>7.7737742366767471</v>
      </c>
      <c r="K68" s="122">
        <v>6.9028568985394099</v>
      </c>
      <c r="L68" s="122">
        <v>8.9878665880247048</v>
      </c>
      <c r="M68" s="122">
        <v>10.104093673370668</v>
      </c>
      <c r="N68" s="122">
        <v>8.4243224554920157</v>
      </c>
      <c r="O68" s="122">
        <v>10.425720665864509</v>
      </c>
      <c r="P68" s="122">
        <v>12.899394737173859</v>
      </c>
      <c r="Q68" s="122">
        <v>10.524650070275678</v>
      </c>
      <c r="R68" s="122">
        <v>11.09398562912148</v>
      </c>
      <c r="S68" s="122">
        <v>11.561905201967942</v>
      </c>
      <c r="T68" s="122">
        <v>13.15135325085526</v>
      </c>
      <c r="U68" s="122">
        <v>17.260410378476422</v>
      </c>
      <c r="V68" s="122">
        <v>13.687229631141086</v>
      </c>
      <c r="W68" s="122">
        <v>14.669671563345537</v>
      </c>
      <c r="X68" s="122">
        <v>13.028789571665275</v>
      </c>
      <c r="Y68" s="122">
        <v>11.991171184579009</v>
      </c>
      <c r="DA68" s="130" t="s">
        <v>1802</v>
      </c>
    </row>
    <row r="69" spans="1:105" ht="12" customHeight="1" x14ac:dyDescent="0.25">
      <c r="A69" s="97" t="s">
        <v>134</v>
      </c>
      <c r="B69" s="98">
        <v>4.9089054569947992</v>
      </c>
      <c r="C69" s="98">
        <v>5.0795141259581094</v>
      </c>
      <c r="D69" s="98">
        <v>5.7751094642330854</v>
      </c>
      <c r="E69" s="98">
        <v>6.2178693585307636</v>
      </c>
      <c r="F69" s="98">
        <v>6.4818039639101839</v>
      </c>
      <c r="G69" s="98">
        <v>6.6866688320848944</v>
      </c>
      <c r="H69" s="98">
        <v>6.6128473539876111</v>
      </c>
      <c r="I69" s="98">
        <v>6.8026261852858623</v>
      </c>
      <c r="J69" s="98">
        <v>7.2333647595031767</v>
      </c>
      <c r="K69" s="98">
        <v>6.2207683094223203</v>
      </c>
      <c r="L69" s="98">
        <v>7.8916604276449966</v>
      </c>
      <c r="M69" s="98">
        <v>8.8548078915562076</v>
      </c>
      <c r="N69" s="98">
        <v>7.194158873284155</v>
      </c>
      <c r="O69" s="98">
        <v>8.8499211926084111</v>
      </c>
      <c r="P69" s="98">
        <v>11.00570928205094</v>
      </c>
      <c r="Q69" s="98">
        <v>8.6806262391407181</v>
      </c>
      <c r="R69" s="98">
        <v>9.0499655811982453</v>
      </c>
      <c r="S69" s="98">
        <v>9.3805478195947423</v>
      </c>
      <c r="T69" s="98">
        <v>10.651229911271503</v>
      </c>
      <c r="U69" s="98">
        <v>13.859110851595025</v>
      </c>
      <c r="V69" s="98">
        <v>10.715736995934762</v>
      </c>
      <c r="W69" s="98">
        <v>11.285122762038677</v>
      </c>
      <c r="X69" s="98">
        <v>9.8780535453082177</v>
      </c>
      <c r="Y69" s="98">
        <v>9.2960959114277806</v>
      </c>
      <c r="DA69" s="63" t="s">
        <v>1803</v>
      </c>
    </row>
    <row r="70" spans="1:105" ht="12" customHeight="1" x14ac:dyDescent="0.25">
      <c r="A70" s="97" t="s">
        <v>133</v>
      </c>
      <c r="B70" s="98">
        <v>1.891058981449159E-4</v>
      </c>
      <c r="C70" s="98">
        <v>7.5392488310216995E-3</v>
      </c>
      <c r="D70" s="98">
        <v>3.0567544467976184E-2</v>
      </c>
      <c r="E70" s="98">
        <v>5.7630702969703435E-2</v>
      </c>
      <c r="F70" s="98">
        <v>8.4631747058146314E-2</v>
      </c>
      <c r="G70" s="98">
        <v>0.13080062937103784</v>
      </c>
      <c r="H70" s="98">
        <v>0.17804455826095933</v>
      </c>
      <c r="I70" s="98">
        <v>0.27787317505146625</v>
      </c>
      <c r="J70" s="98">
        <v>0.41518332297081911</v>
      </c>
      <c r="K70" s="98">
        <v>0.51134488458008387</v>
      </c>
      <c r="L70" s="98">
        <v>0.96895915889908868</v>
      </c>
      <c r="M70" s="98">
        <v>1.1733314650272131</v>
      </c>
      <c r="N70" s="98">
        <v>1.143139256045222</v>
      </c>
      <c r="O70" s="98">
        <v>1.3594969794326581</v>
      </c>
      <c r="P70" s="98">
        <v>1.5310574437868869</v>
      </c>
      <c r="Q70" s="98">
        <v>1.5699912375379519</v>
      </c>
      <c r="R70" s="98">
        <v>1.7514327531067941</v>
      </c>
      <c r="S70" s="98">
        <v>1.8582942470818682</v>
      </c>
      <c r="T70" s="98">
        <v>2.2187971017741841</v>
      </c>
      <c r="U70" s="98">
        <v>3.1240360081964225</v>
      </c>
      <c r="V70" s="98">
        <v>2.6256356439483435</v>
      </c>
      <c r="W70" s="98">
        <v>3.0216229657055242</v>
      </c>
      <c r="X70" s="98">
        <v>2.6241932375535901</v>
      </c>
      <c r="Y70" s="98">
        <v>2.3117036400982371</v>
      </c>
      <c r="DA70" s="63" t="s">
        <v>1804</v>
      </c>
    </row>
    <row r="71" spans="1:105" ht="12" customHeight="1" x14ac:dyDescent="0.25">
      <c r="A71" s="100" t="s">
        <v>212</v>
      </c>
      <c r="B71" s="101">
        <v>9.7714036685951904E-5</v>
      </c>
      <c r="C71" s="101">
        <v>3.7617048604796865E-3</v>
      </c>
      <c r="D71" s="101">
        <v>1.5325534212621296E-2</v>
      </c>
      <c r="E71" s="101">
        <v>2.872616299944545E-2</v>
      </c>
      <c r="F71" s="101">
        <v>4.2771331107593284E-2</v>
      </c>
      <c r="G71" s="101">
        <v>6.5964840773790612E-2</v>
      </c>
      <c r="H71" s="101">
        <v>8.724474234249463E-2</v>
      </c>
      <c r="I71" s="101">
        <v>0.13507870335783623</v>
      </c>
      <c r="J71" s="101">
        <v>0.19787108939670678</v>
      </c>
      <c r="K71" s="101">
        <v>0.22618085090313933</v>
      </c>
      <c r="L71" s="101">
        <v>0.46644469338701006</v>
      </c>
      <c r="M71" s="101">
        <v>0.59637841878514564</v>
      </c>
      <c r="N71" s="101">
        <v>0.51914025874680547</v>
      </c>
      <c r="O71" s="101">
        <v>0.74661698710781343</v>
      </c>
      <c r="P71" s="101">
        <v>0.92409051585324875</v>
      </c>
      <c r="Q71" s="101">
        <v>0.69416549784207193</v>
      </c>
      <c r="R71" s="101">
        <v>0.75675790780096863</v>
      </c>
      <c r="S71" s="101">
        <v>0.77721556480833109</v>
      </c>
      <c r="T71" s="101">
        <v>1.0582701392155061</v>
      </c>
      <c r="U71" s="101">
        <v>1.7484194886141033</v>
      </c>
      <c r="V71" s="101">
        <v>1.3345848303094923</v>
      </c>
      <c r="W71" s="101">
        <v>1.6129997035013468</v>
      </c>
      <c r="X71" s="101">
        <v>1.4570360359351</v>
      </c>
      <c r="Y71" s="101">
        <v>1.2150392998064143</v>
      </c>
      <c r="DA71" s="131" t="s">
        <v>1805</v>
      </c>
    </row>
    <row r="72" spans="1:105" ht="12" customHeight="1" x14ac:dyDescent="0.25">
      <c r="A72" s="103" t="s">
        <v>52</v>
      </c>
      <c r="B72" s="104">
        <v>9.1391861458963998E-5</v>
      </c>
      <c r="C72" s="104">
        <v>3.7775439705420126E-3</v>
      </c>
      <c r="D72" s="104">
        <v>1.5242010255354889E-2</v>
      </c>
      <c r="E72" s="104">
        <v>2.8904539970257985E-2</v>
      </c>
      <c r="F72" s="104">
        <v>4.186041595055303E-2</v>
      </c>
      <c r="G72" s="104">
        <v>6.4835788597247229E-2</v>
      </c>
      <c r="H72" s="104">
        <v>9.0799815918464685E-2</v>
      </c>
      <c r="I72" s="104">
        <v>0.14279447169363005</v>
      </c>
      <c r="J72" s="104">
        <v>0.21731223357411233</v>
      </c>
      <c r="K72" s="104">
        <v>0.28516403367694454</v>
      </c>
      <c r="L72" s="104">
        <v>0.50251446551207857</v>
      </c>
      <c r="M72" s="104">
        <v>0.57695304624206745</v>
      </c>
      <c r="N72" s="104">
        <v>0.62399899729841657</v>
      </c>
      <c r="O72" s="104">
        <v>0.61287999232484469</v>
      </c>
      <c r="P72" s="104">
        <v>0.60696692793363827</v>
      </c>
      <c r="Q72" s="104">
        <v>0.87582573969588007</v>
      </c>
      <c r="R72" s="104">
        <v>0.99467484530582539</v>
      </c>
      <c r="S72" s="104">
        <v>1.0810786822735372</v>
      </c>
      <c r="T72" s="104">
        <v>1.160526962558678</v>
      </c>
      <c r="U72" s="104">
        <v>1.3756165195823193</v>
      </c>
      <c r="V72" s="104">
        <v>1.2910508136388512</v>
      </c>
      <c r="W72" s="104">
        <v>1.4086232622041772</v>
      </c>
      <c r="X72" s="104">
        <v>1.1671572016184903</v>
      </c>
      <c r="Y72" s="104">
        <v>1.0966643402918228</v>
      </c>
      <c r="DA72" s="132" t="s">
        <v>1806</v>
      </c>
    </row>
    <row r="73" spans="1:105" ht="12" customHeight="1" x14ac:dyDescent="0.25">
      <c r="A73" s="106" t="s">
        <v>122</v>
      </c>
      <c r="B73" s="101">
        <v>1.6379476414976046</v>
      </c>
      <c r="C73" s="101">
        <v>1.3999685041772572</v>
      </c>
      <c r="D73" s="101">
        <v>1.2409617558268831</v>
      </c>
      <c r="E73" s="101">
        <v>1.0437885507702289</v>
      </c>
      <c r="F73" s="101">
        <v>0.89662902331263306</v>
      </c>
      <c r="G73" s="101">
        <v>0.67526427141950263</v>
      </c>
      <c r="H73" s="101">
        <v>0.2521183112454049</v>
      </c>
      <c r="I73" s="101">
        <v>0.20013782466880345</v>
      </c>
      <c r="J73" s="101">
        <v>0.10769257294282264</v>
      </c>
      <c r="K73" s="101">
        <v>9.4499746203274129E-2</v>
      </c>
      <c r="L73" s="101">
        <v>5.9501797343683993E-2</v>
      </c>
      <c r="M73" s="101">
        <v>7.1628524975790499E-3</v>
      </c>
      <c r="N73" s="101">
        <v>1.5742164092101427E-2</v>
      </c>
      <c r="O73" s="101">
        <v>6.7486238285617561E-2</v>
      </c>
      <c r="P73" s="101">
        <v>0.15396387578531856</v>
      </c>
      <c r="Q73" s="101">
        <v>9.9732250999690672E-2</v>
      </c>
      <c r="R73" s="101">
        <v>9.7974229247706796E-2</v>
      </c>
      <c r="S73" s="101">
        <v>9.39960481732144E-2</v>
      </c>
      <c r="T73" s="101">
        <v>7.2539865943045859E-2</v>
      </c>
      <c r="U73" s="101">
        <v>6.9538252058245847E-2</v>
      </c>
      <c r="V73" s="101">
        <v>4.7270830265508185E-2</v>
      </c>
      <c r="W73" s="101">
        <v>7.7785484620012474E-2</v>
      </c>
      <c r="X73" s="101">
        <v>8.7889726452048081E-2</v>
      </c>
      <c r="Y73" s="101">
        <v>8.1143611401214746E-2</v>
      </c>
      <c r="DA73" s="131" t="s">
        <v>1807</v>
      </c>
    </row>
    <row r="74" spans="1:105" ht="12" customHeight="1" x14ac:dyDescent="0.25">
      <c r="A74" s="107" t="s">
        <v>121</v>
      </c>
      <c r="B74" s="104">
        <v>4.0348506995876451E-4</v>
      </c>
      <c r="C74" s="104">
        <v>7.6292563816648638E-3</v>
      </c>
      <c r="D74" s="104">
        <v>2.0746458235094627E-2</v>
      </c>
      <c r="E74" s="104">
        <v>3.1979153243435005E-2</v>
      </c>
      <c r="F74" s="104">
        <v>4.3641342473733323E-2</v>
      </c>
      <c r="G74" s="104">
        <v>5.1251362420714049E-2</v>
      </c>
      <c r="H74" s="104">
        <v>4.2787770434565595E-2</v>
      </c>
      <c r="I74" s="104">
        <v>3.5155398866608262E-2</v>
      </c>
      <c r="J74" s="104">
        <v>1.7533581259929515E-2</v>
      </c>
      <c r="K74" s="104">
        <v>7.6243958333730932E-2</v>
      </c>
      <c r="L74" s="104">
        <v>6.7745204136935799E-2</v>
      </c>
      <c r="M74" s="104">
        <v>6.8791464289668203E-2</v>
      </c>
      <c r="N74" s="104">
        <v>7.1282162070538002E-2</v>
      </c>
      <c r="O74" s="104">
        <v>0.14881625553782213</v>
      </c>
      <c r="P74" s="104">
        <v>0.20866413555071178</v>
      </c>
      <c r="Q74" s="104">
        <v>0.17430034259731869</v>
      </c>
      <c r="R74" s="104">
        <v>0.19461306556873498</v>
      </c>
      <c r="S74" s="104">
        <v>0.22906708711811768</v>
      </c>
      <c r="T74" s="104">
        <v>0.20878637186652702</v>
      </c>
      <c r="U74" s="104">
        <v>0.20772526662673235</v>
      </c>
      <c r="V74" s="104">
        <v>0.29858616099247365</v>
      </c>
      <c r="W74" s="104">
        <v>0.28514035098132473</v>
      </c>
      <c r="X74" s="104">
        <v>0.43865306235142038</v>
      </c>
      <c r="Y74" s="104">
        <v>0.30222802165177698</v>
      </c>
      <c r="DA74" s="132" t="s">
        <v>1808</v>
      </c>
    </row>
    <row r="75" spans="1:105" ht="12" customHeight="1" x14ac:dyDescent="0.25">
      <c r="A75" s="108" t="s">
        <v>53</v>
      </c>
      <c r="B75" s="98">
        <v>2.0849397178330088E-4</v>
      </c>
      <c r="C75" s="98">
        <v>3.8068753296950806E-3</v>
      </c>
      <c r="D75" s="98">
        <v>1.0400908616500136E-2</v>
      </c>
      <c r="E75" s="98">
        <v>1.5927235503464084E-2</v>
      </c>
      <c r="F75" s="98">
        <v>2.2074900326386482E-2</v>
      </c>
      <c r="G75" s="98">
        <v>2.5803185626605031E-2</v>
      </c>
      <c r="H75" s="98">
        <v>2.0981947638939277E-2</v>
      </c>
      <c r="I75" s="98">
        <v>1.6974323686282912E-2</v>
      </c>
      <c r="J75" s="98">
        <v>8.1456798298002366E-3</v>
      </c>
      <c r="K75" s="98">
        <v>3.4192165808398747E-2</v>
      </c>
      <c r="L75" s="98">
        <v>2.9604440223641375E-2</v>
      </c>
      <c r="M75" s="98">
        <v>3.3174726554667217E-2</v>
      </c>
      <c r="N75" s="98">
        <v>3.1559478838873431E-2</v>
      </c>
      <c r="O75" s="98">
        <v>8.168134184409645E-2</v>
      </c>
      <c r="P75" s="98">
        <v>0.12612922264891854</v>
      </c>
      <c r="Q75" s="98">
        <v>7.3704076653818215E-2</v>
      </c>
      <c r="R75" s="98">
        <v>8.1020955093606739E-2</v>
      </c>
      <c r="S75" s="98">
        <v>9.5892974804250117E-2</v>
      </c>
      <c r="T75" s="98">
        <v>0.10052647166224475</v>
      </c>
      <c r="U75" s="98">
        <v>0.10923872231909915</v>
      </c>
      <c r="V75" s="98">
        <v>0.15265512016265001</v>
      </c>
      <c r="W75" s="98">
        <v>0.14296455920892695</v>
      </c>
      <c r="X75" s="98">
        <v>0.23900596319985035</v>
      </c>
      <c r="Y75" s="98">
        <v>0.16239939487751812</v>
      </c>
      <c r="DA75" s="63" t="s">
        <v>1809</v>
      </c>
    </row>
    <row r="76" spans="1:105" ht="12" customHeight="1" x14ac:dyDescent="0.25">
      <c r="A76" s="108" t="s">
        <v>52</v>
      </c>
      <c r="B76" s="98">
        <v>1.9499109817546363E-4</v>
      </c>
      <c r="C76" s="98">
        <v>3.8223810519697828E-3</v>
      </c>
      <c r="D76" s="98">
        <v>1.0345549618594489E-2</v>
      </c>
      <c r="E76" s="98">
        <v>1.6051917739970924E-2</v>
      </c>
      <c r="F76" s="98">
        <v>2.1566442147346841E-2</v>
      </c>
      <c r="G76" s="98">
        <v>2.5448176794109018E-2</v>
      </c>
      <c r="H76" s="98">
        <v>2.1805822795626317E-2</v>
      </c>
      <c r="I76" s="98">
        <v>1.818107518032535E-2</v>
      </c>
      <c r="J76" s="98">
        <v>9.3879014301292765E-3</v>
      </c>
      <c r="K76" s="98">
        <v>4.2051792525332192E-2</v>
      </c>
      <c r="L76" s="98">
        <v>3.814076391329442E-2</v>
      </c>
      <c r="M76" s="98">
        <v>3.5616737735000993E-2</v>
      </c>
      <c r="N76" s="98">
        <v>3.9722683231664564E-2</v>
      </c>
      <c r="O76" s="98">
        <v>6.7134913693725679E-2</v>
      </c>
      <c r="P76" s="98">
        <v>8.2534912901793239E-2</v>
      </c>
      <c r="Q76" s="98">
        <v>0.10059626594350049</v>
      </c>
      <c r="R76" s="98">
        <v>0.11359211047512822</v>
      </c>
      <c r="S76" s="98">
        <v>0.13317411231386758</v>
      </c>
      <c r="T76" s="98">
        <v>0.10825990020428226</v>
      </c>
      <c r="U76" s="98">
        <v>9.8486544307633192E-2</v>
      </c>
      <c r="V76" s="98">
        <v>0.14593104082982364</v>
      </c>
      <c r="W76" s="98">
        <v>0.14217579177239778</v>
      </c>
      <c r="X76" s="98">
        <v>0.19964709915157003</v>
      </c>
      <c r="Y76" s="98">
        <v>0.13982862677425889</v>
      </c>
      <c r="DA76" s="63" t="s">
        <v>1810</v>
      </c>
    </row>
    <row r="77" spans="1:105" ht="12" customHeight="1" x14ac:dyDescent="0.25">
      <c r="A77" s="121" t="s">
        <v>54</v>
      </c>
      <c r="B77" s="122">
        <v>3.2734614328092668</v>
      </c>
      <c r="C77" s="122">
        <v>3.7557230411540594</v>
      </c>
      <c r="D77" s="122">
        <v>3.608662202150092</v>
      </c>
      <c r="E77" s="122">
        <v>3.5497898587040968</v>
      </c>
      <c r="F77" s="122">
        <v>3.7674030383496095</v>
      </c>
      <c r="G77" s="122">
        <v>3.7927908880150234</v>
      </c>
      <c r="H77" s="122">
        <v>3.747889688183248</v>
      </c>
      <c r="I77" s="122">
        <v>3.8445342430613296</v>
      </c>
      <c r="J77" s="122">
        <v>4.2972186515223934</v>
      </c>
      <c r="K77" s="122">
        <v>4.5827675525415215</v>
      </c>
      <c r="L77" s="122">
        <v>4.6165996808168259</v>
      </c>
      <c r="M77" s="122">
        <v>5.1609248748661489</v>
      </c>
      <c r="N77" s="122">
        <v>6.2615979595167897</v>
      </c>
      <c r="O77" s="122">
        <v>5.77845991938376</v>
      </c>
      <c r="P77" s="122">
        <v>5.8514333790102651</v>
      </c>
      <c r="Q77" s="122">
        <v>5.4506866976491377</v>
      </c>
      <c r="R77" s="122">
        <v>5.4886560190557718</v>
      </c>
      <c r="S77" s="122">
        <v>6.2619864711129818</v>
      </c>
      <c r="T77" s="122">
        <v>6.2718746789793967</v>
      </c>
      <c r="U77" s="122">
        <v>6.3726685456393426</v>
      </c>
      <c r="V77" s="122">
        <v>5.4964930652915083</v>
      </c>
      <c r="W77" s="122">
        <v>4.2589322308620545</v>
      </c>
      <c r="X77" s="122">
        <v>3.9964581021113594</v>
      </c>
      <c r="Y77" s="122">
        <v>3.8998836491794679</v>
      </c>
      <c r="DA77" s="130" t="s">
        <v>1811</v>
      </c>
    </row>
    <row r="78" spans="1:105" ht="12" customHeight="1" x14ac:dyDescent="0.25">
      <c r="A78" s="97" t="s">
        <v>189</v>
      </c>
      <c r="B78" s="98">
        <v>1.7101561708665882</v>
      </c>
      <c r="C78" s="98">
        <v>2.4591432371230413</v>
      </c>
      <c r="D78" s="98">
        <v>2.0199214567187873</v>
      </c>
      <c r="E78" s="98">
        <v>1.8648743330876496</v>
      </c>
      <c r="F78" s="98">
        <v>1.9189186616890337</v>
      </c>
      <c r="G78" s="98">
        <v>1.9849468252676417</v>
      </c>
      <c r="H78" s="98">
        <v>2.0262170197839389</v>
      </c>
      <c r="I78" s="98">
        <v>2.1315805663595362</v>
      </c>
      <c r="J78" s="98">
        <v>2.6179963252569798</v>
      </c>
      <c r="K78" s="98">
        <v>2.9477409360971434</v>
      </c>
      <c r="L78" s="98">
        <v>3.2419976924522187</v>
      </c>
      <c r="M78" s="98">
        <v>3.1185555981288173</v>
      </c>
      <c r="N78" s="98">
        <v>3.9183501164937478</v>
      </c>
      <c r="O78" s="98">
        <v>3.2954086144676502</v>
      </c>
      <c r="P78" s="98">
        <v>3.0605405433908413</v>
      </c>
      <c r="Q78" s="98">
        <v>3.9395836830831419</v>
      </c>
      <c r="R78" s="98">
        <v>4.0423913954824178</v>
      </c>
      <c r="S78" s="98">
        <v>4.9915658429564473</v>
      </c>
      <c r="T78" s="98">
        <v>4.6106041286920671</v>
      </c>
      <c r="U78" s="98">
        <v>4.6364485862422216</v>
      </c>
      <c r="V78" s="98">
        <v>4.8573937334354236</v>
      </c>
      <c r="W78" s="98">
        <v>3.9799731914397558</v>
      </c>
      <c r="X78" s="98">
        <v>3.8406983973196613</v>
      </c>
      <c r="Y78" s="98">
        <v>3.7757044797673314</v>
      </c>
      <c r="DA78" s="63" t="s">
        <v>1812</v>
      </c>
    </row>
    <row r="79" spans="1:105" ht="12" customHeight="1" x14ac:dyDescent="0.25">
      <c r="A79" s="109" t="s">
        <v>120</v>
      </c>
      <c r="B79" s="33">
        <v>1.5633052619426786</v>
      </c>
      <c r="C79" s="33">
        <v>1.2965798040310181</v>
      </c>
      <c r="D79" s="33">
        <v>1.5887407454313045</v>
      </c>
      <c r="E79" s="33">
        <v>1.6849155256164474</v>
      </c>
      <c r="F79" s="33">
        <v>1.8484843766605761</v>
      </c>
      <c r="G79" s="33">
        <v>1.8078440627473817</v>
      </c>
      <c r="H79" s="33">
        <v>1.7216726683993089</v>
      </c>
      <c r="I79" s="33">
        <v>1.7129536767017937</v>
      </c>
      <c r="J79" s="33">
        <v>1.6792223262654133</v>
      </c>
      <c r="K79" s="33">
        <v>1.6350266164443781</v>
      </c>
      <c r="L79" s="33">
        <v>1.3746019883646072</v>
      </c>
      <c r="M79" s="33">
        <v>2.042369276737332</v>
      </c>
      <c r="N79" s="33">
        <v>2.3432478430230415</v>
      </c>
      <c r="O79" s="33">
        <v>2.4830513049161098</v>
      </c>
      <c r="P79" s="33">
        <v>2.7908928356194243</v>
      </c>
      <c r="Q79" s="33">
        <v>1.5111030145659963</v>
      </c>
      <c r="R79" s="33">
        <v>1.4462646235733538</v>
      </c>
      <c r="S79" s="33">
        <v>1.2704206281565349</v>
      </c>
      <c r="T79" s="33">
        <v>1.6612705502873297</v>
      </c>
      <c r="U79" s="33">
        <v>1.736219959397121</v>
      </c>
      <c r="V79" s="33">
        <v>0.63909933185608481</v>
      </c>
      <c r="W79" s="33">
        <v>0.2789590394222986</v>
      </c>
      <c r="X79" s="33">
        <v>0.1557597047916979</v>
      </c>
      <c r="Y79" s="33">
        <v>0.12417916941213666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7.9260562063093536</v>
      </c>
      <c r="C81" s="117">
        <f t="shared" si="28"/>
        <v>8.6037117132069412</v>
      </c>
      <c r="D81" s="117">
        <f t="shared" si="28"/>
        <v>8.1036870890338868</v>
      </c>
      <c r="E81" s="117">
        <f t="shared" si="28"/>
        <v>8.4323144279305122</v>
      </c>
      <c r="F81" s="117">
        <f t="shared" si="28"/>
        <v>9.1232437491231426</v>
      </c>
      <c r="G81" s="117">
        <f t="shared" si="28"/>
        <v>8.9910813266752303</v>
      </c>
      <c r="H81" s="117">
        <f t="shared" si="28"/>
        <v>9.3277001385353344</v>
      </c>
      <c r="I81" s="117">
        <f t="shared" si="28"/>
        <v>8.5693123179942763</v>
      </c>
      <c r="J81" s="117">
        <f t="shared" si="28"/>
        <v>9.7496041337764581</v>
      </c>
      <c r="K81" s="117">
        <f t="shared" si="28"/>
        <v>11.164809849934731</v>
      </c>
      <c r="L81" s="117">
        <f t="shared" si="28"/>
        <v>11.96831707900335</v>
      </c>
      <c r="M81" s="117">
        <f t="shared" si="28"/>
        <v>10.098885884897726</v>
      </c>
      <c r="N81" s="117">
        <f t="shared" si="28"/>
        <v>12.973551175327286</v>
      </c>
      <c r="O81" s="117">
        <f t="shared" si="28"/>
        <v>15.065650718686683</v>
      </c>
      <c r="P81" s="117">
        <f t="shared" si="28"/>
        <v>17.149160860710154</v>
      </c>
      <c r="Q81" s="117">
        <f t="shared" si="28"/>
        <v>17.571431948476093</v>
      </c>
      <c r="R81" s="117">
        <f t="shared" ref="R81:V81" si="29">R82+R85+R87+R100</f>
        <v>19.822125300472184</v>
      </c>
      <c r="S81" s="117">
        <f t="shared" si="29"/>
        <v>17.864445746301616</v>
      </c>
      <c r="T81" s="117">
        <f t="shared" si="29"/>
        <v>18.937449466059359</v>
      </c>
      <c r="U81" s="117">
        <f t="shared" si="29"/>
        <v>12.666126016251786</v>
      </c>
      <c r="V81" s="117">
        <f t="shared" si="29"/>
        <v>12.189361036273477</v>
      </c>
      <c r="W81" s="117">
        <f t="shared" ref="W81:Y81" si="30">W82+W85+W87+W100</f>
        <v>12.87798961454101</v>
      </c>
      <c r="X81" s="117">
        <f t="shared" si="30"/>
        <v>18.043444766501981</v>
      </c>
      <c r="Y81" s="117">
        <f t="shared" si="30"/>
        <v>23.661490135369775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6.9633411455614489</v>
      </c>
      <c r="C82" s="122">
        <f t="shared" si="31"/>
        <v>7.6620514713180166</v>
      </c>
      <c r="D82" s="122">
        <f t="shared" si="31"/>
        <v>7.1916014668698498</v>
      </c>
      <c r="E82" s="122">
        <f t="shared" si="31"/>
        <v>7.4947948016645007</v>
      </c>
      <c r="F82" s="122">
        <f t="shared" si="31"/>
        <v>8.1928224106154026</v>
      </c>
      <c r="G82" s="122">
        <f t="shared" si="31"/>
        <v>8.0350530108562133</v>
      </c>
      <c r="H82" s="122">
        <f t="shared" si="31"/>
        <v>8.292708544406004</v>
      </c>
      <c r="I82" s="122">
        <f t="shared" si="31"/>
        <v>7.6250437380089258</v>
      </c>
      <c r="J82" s="122">
        <f t="shared" si="31"/>
        <v>8.7005911847951349</v>
      </c>
      <c r="K82" s="122">
        <f t="shared" si="31"/>
        <v>10.015951804572273</v>
      </c>
      <c r="L82" s="122">
        <f t="shared" si="31"/>
        <v>10.73005435953112</v>
      </c>
      <c r="M82" s="122">
        <f t="shared" si="31"/>
        <v>8.5797836661942775</v>
      </c>
      <c r="N82" s="122">
        <f t="shared" si="31"/>
        <v>11.385282110330142</v>
      </c>
      <c r="O82" s="122">
        <f t="shared" si="31"/>
        <v>13.015891070822825</v>
      </c>
      <c r="P82" s="122">
        <f t="shared" si="31"/>
        <v>14.295914270910977</v>
      </c>
      <c r="Q82" s="122">
        <f t="shared" si="31"/>
        <v>15.270700411819117</v>
      </c>
      <c r="R82" s="122">
        <f t="shared" ref="R82:V82" si="32">SUM(R83:R84)</f>
        <v>17.560783000675002</v>
      </c>
      <c r="S82" s="122">
        <f t="shared" si="32"/>
        <v>15.764296962988405</v>
      </c>
      <c r="T82" s="122">
        <f t="shared" si="32"/>
        <v>16.53527359003829</v>
      </c>
      <c r="U82" s="122">
        <f t="shared" si="32"/>
        <v>10.591329655373423</v>
      </c>
      <c r="V82" s="122">
        <f t="shared" si="32"/>
        <v>10.463730756606283</v>
      </c>
      <c r="W82" s="122">
        <f t="shared" ref="W82:Y82" si="33">SUM(W83:W84)</f>
        <v>11.125599365314208</v>
      </c>
      <c r="X82" s="122">
        <f t="shared" si="33"/>
        <v>15.857134315940076</v>
      </c>
      <c r="Y82" s="122">
        <f t="shared" si="33"/>
        <v>20.921983471818471</v>
      </c>
      <c r="DA82" s="130" t="s">
        <v>1815</v>
      </c>
    </row>
    <row r="83" spans="1:105" ht="12" customHeight="1" x14ac:dyDescent="0.25">
      <c r="A83" s="97" t="s">
        <v>199</v>
      </c>
      <c r="B83" s="98">
        <v>6.8943971738232168</v>
      </c>
      <c r="C83" s="98">
        <v>7.5877515498314212</v>
      </c>
      <c r="D83" s="98">
        <v>7.1232320135334515</v>
      </c>
      <c r="E83" s="98">
        <v>7.4266306616158078</v>
      </c>
      <c r="F83" s="98">
        <v>8.1173686584911398</v>
      </c>
      <c r="G83" s="98">
        <v>7.9625550574798192</v>
      </c>
      <c r="H83" s="98">
        <v>8.2204696525488181</v>
      </c>
      <c r="I83" s="98">
        <v>7.5581394405741786</v>
      </c>
      <c r="J83" s="98">
        <v>8.6250105569307642</v>
      </c>
      <c r="K83" s="98">
        <v>9.9305696815042648</v>
      </c>
      <c r="L83" s="98">
        <v>10.64041907049112</v>
      </c>
      <c r="M83" s="98">
        <v>8.5084366691868318</v>
      </c>
      <c r="N83" s="98">
        <v>11.29329902209907</v>
      </c>
      <c r="O83" s="98">
        <v>12.910908800760776</v>
      </c>
      <c r="P83" s="98">
        <v>14.180359296570321</v>
      </c>
      <c r="Q83" s="98">
        <v>15.149952956209571</v>
      </c>
      <c r="R83" s="98">
        <v>17.422752042956123</v>
      </c>
      <c r="S83" s="98">
        <v>15.642315037874132</v>
      </c>
      <c r="T83" s="98">
        <v>16.406483202821079</v>
      </c>
      <c r="U83" s="98">
        <v>10.507964044288629</v>
      </c>
      <c r="V83" s="98">
        <v>10.382966891438461</v>
      </c>
      <c r="W83" s="98">
        <v>11.040094283956076</v>
      </c>
      <c r="X83" s="98">
        <v>15.734872817591805</v>
      </c>
      <c r="Y83" s="98">
        <v>20.764187083690807</v>
      </c>
      <c r="DA83" s="63" t="s">
        <v>1816</v>
      </c>
    </row>
    <row r="84" spans="1:105" ht="12" customHeight="1" x14ac:dyDescent="0.25">
      <c r="A84" s="97" t="s">
        <v>53</v>
      </c>
      <c r="B84" s="98">
        <v>6.8943971738232177E-2</v>
      </c>
      <c r="C84" s="98">
        <v>7.4299921486595782E-2</v>
      </c>
      <c r="D84" s="98">
        <v>6.8369453336398642E-2</v>
      </c>
      <c r="E84" s="98">
        <v>6.8164140048693297E-2</v>
      </c>
      <c r="F84" s="98">
        <v>7.5453752124262002E-2</v>
      </c>
      <c r="G84" s="98">
        <v>7.2497953376394572E-2</v>
      </c>
      <c r="H84" s="98">
        <v>7.2238891857185836E-2</v>
      </c>
      <c r="I84" s="98">
        <v>6.6904297434747059E-2</v>
      </c>
      <c r="J84" s="98">
        <v>7.5580627864371336E-2</v>
      </c>
      <c r="K84" s="98">
        <v>8.5382123068009005E-2</v>
      </c>
      <c r="L84" s="98">
        <v>8.9635289040000524E-2</v>
      </c>
      <c r="M84" s="98">
        <v>7.1346997007445637E-2</v>
      </c>
      <c r="N84" s="98">
        <v>9.1983088231071056E-2</v>
      </c>
      <c r="O84" s="98">
        <v>0.1049822700620491</v>
      </c>
      <c r="P84" s="98">
        <v>0.11555497434065617</v>
      </c>
      <c r="Q84" s="98">
        <v>0.12074745560954624</v>
      </c>
      <c r="R84" s="98">
        <v>0.13803095771887769</v>
      </c>
      <c r="S84" s="98">
        <v>0.1219819251142731</v>
      </c>
      <c r="T84" s="98">
        <v>0.12879038721721006</v>
      </c>
      <c r="U84" s="98">
        <v>8.3365611084793442E-2</v>
      </c>
      <c r="V84" s="98">
        <v>8.0763865167823537E-2</v>
      </c>
      <c r="W84" s="98">
        <v>8.5505081358132118E-2</v>
      </c>
      <c r="X84" s="98">
        <v>0.12226149834827066</v>
      </c>
      <c r="Y84" s="98">
        <v>0.15779638812766628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3.5001689969441009E-2</v>
      </c>
      <c r="C85" s="122">
        <f t="shared" si="34"/>
        <v>3.8311684997968158E-2</v>
      </c>
      <c r="D85" s="122">
        <f t="shared" si="34"/>
        <v>4.4388457577871569E-2</v>
      </c>
      <c r="E85" s="122">
        <f t="shared" si="34"/>
        <v>0.10354755581429145</v>
      </c>
      <c r="F85" s="122">
        <f t="shared" si="34"/>
        <v>4.3646140169060259E-2</v>
      </c>
      <c r="G85" s="122">
        <f t="shared" si="34"/>
        <v>5.6835564791597487E-2</v>
      </c>
      <c r="H85" s="122">
        <f t="shared" si="34"/>
        <v>0.1149392936861855</v>
      </c>
      <c r="I85" s="122">
        <f t="shared" si="34"/>
        <v>7.0460118485620282E-2</v>
      </c>
      <c r="J85" s="122">
        <f t="shared" si="34"/>
        <v>7.6875028659591352E-2</v>
      </c>
      <c r="K85" s="122">
        <f t="shared" si="34"/>
        <v>9.4583982700000527E-2</v>
      </c>
      <c r="L85" s="122">
        <f t="shared" si="34"/>
        <v>0.15072612669958113</v>
      </c>
      <c r="M85" s="122">
        <f t="shared" si="34"/>
        <v>0.19174505923170052</v>
      </c>
      <c r="N85" s="122">
        <f t="shared" si="34"/>
        <v>0.2300516227567404</v>
      </c>
      <c r="O85" s="122">
        <f t="shared" si="34"/>
        <v>0.29458726958126213</v>
      </c>
      <c r="P85" s="122">
        <f t="shared" si="34"/>
        <v>0.36252472091725141</v>
      </c>
      <c r="Q85" s="122">
        <f t="shared" si="34"/>
        <v>0.4473595932251842</v>
      </c>
      <c r="R85" s="122">
        <f t="shared" si="34"/>
        <v>0.48288669017870373</v>
      </c>
      <c r="S85" s="122">
        <f t="shared" si="34"/>
        <v>0.43058231076958825</v>
      </c>
      <c r="T85" s="122">
        <f t="shared" si="34"/>
        <v>0.46047711555156789</v>
      </c>
      <c r="U85" s="122">
        <f t="shared" si="34"/>
        <v>0.43897522839256253</v>
      </c>
      <c r="V85" s="122">
        <f t="shared" si="34"/>
        <v>0.37628478088142914</v>
      </c>
      <c r="W85" s="122">
        <f t="shared" si="34"/>
        <v>0.31436708434626981</v>
      </c>
      <c r="X85" s="122">
        <f t="shared" si="34"/>
        <v>0.3791691880899476</v>
      </c>
      <c r="Y85" s="122">
        <f t="shared" si="34"/>
        <v>0.56388194333962949</v>
      </c>
      <c r="DA85" s="130" t="s">
        <v>1818</v>
      </c>
    </row>
    <row r="86" spans="1:105" ht="12" customHeight="1" x14ac:dyDescent="0.25">
      <c r="A86" s="97" t="s">
        <v>53</v>
      </c>
      <c r="B86" s="98">
        <v>3.5001689969441009E-2</v>
      </c>
      <c r="C86" s="98">
        <v>3.8311684997968158E-2</v>
      </c>
      <c r="D86" s="98">
        <v>4.4388457577871569E-2</v>
      </c>
      <c r="E86" s="98">
        <v>0.10354755581429145</v>
      </c>
      <c r="F86" s="98">
        <v>4.3646140169060259E-2</v>
      </c>
      <c r="G86" s="98">
        <v>5.6835564791597487E-2</v>
      </c>
      <c r="H86" s="98">
        <v>0.1149392936861855</v>
      </c>
      <c r="I86" s="98">
        <v>7.0460118485620282E-2</v>
      </c>
      <c r="J86" s="98">
        <v>7.6875028659591352E-2</v>
      </c>
      <c r="K86" s="98">
        <v>9.4583982700000527E-2</v>
      </c>
      <c r="L86" s="98">
        <v>0.15072612669958113</v>
      </c>
      <c r="M86" s="98">
        <v>0.19174505923170052</v>
      </c>
      <c r="N86" s="98">
        <v>0.2300516227567404</v>
      </c>
      <c r="O86" s="98">
        <v>0.29458726958126213</v>
      </c>
      <c r="P86" s="98">
        <v>0.36252472091725141</v>
      </c>
      <c r="Q86" s="98">
        <v>0.4473595932251842</v>
      </c>
      <c r="R86" s="98">
        <v>0.48288669017870373</v>
      </c>
      <c r="S86" s="98">
        <v>0.43058231076958825</v>
      </c>
      <c r="T86" s="98">
        <v>0.46047711555156789</v>
      </c>
      <c r="U86" s="98">
        <v>0.43897522839256253</v>
      </c>
      <c r="V86" s="98">
        <v>0.37628478088142914</v>
      </c>
      <c r="W86" s="98">
        <v>0.31436708434626981</v>
      </c>
      <c r="X86" s="98">
        <v>0.3791691880899476</v>
      </c>
      <c r="Y86" s="98">
        <v>0.56388194333962949</v>
      </c>
      <c r="DA86" s="63" t="s">
        <v>1819</v>
      </c>
    </row>
    <row r="87" spans="1:105" ht="12" customHeight="1" x14ac:dyDescent="0.25">
      <c r="A87" s="121" t="s">
        <v>55</v>
      </c>
      <c r="B87" s="122">
        <v>0.61218735511740274</v>
      </c>
      <c r="C87" s="122">
        <v>0.58092329684308308</v>
      </c>
      <c r="D87" s="122">
        <v>0.57837602104714336</v>
      </c>
      <c r="E87" s="122">
        <v>0.56422288548998556</v>
      </c>
      <c r="F87" s="122">
        <v>0.58964260106281075</v>
      </c>
      <c r="G87" s="122">
        <v>0.58583527042372363</v>
      </c>
      <c r="H87" s="122">
        <v>0.59624627197474822</v>
      </c>
      <c r="I87" s="122">
        <v>0.56802019039173912</v>
      </c>
      <c r="J87" s="122">
        <v>0.61948390700302713</v>
      </c>
      <c r="K87" s="122">
        <v>0.64926364664801239</v>
      </c>
      <c r="L87" s="122">
        <v>0.7140217619230127</v>
      </c>
      <c r="M87" s="122">
        <v>0.83903932747874266</v>
      </c>
      <c r="N87" s="122">
        <v>0.79087118440398108</v>
      </c>
      <c r="O87" s="122">
        <v>1.0925261621107158</v>
      </c>
      <c r="P87" s="122">
        <v>1.6896009057152472</v>
      </c>
      <c r="Q87" s="122">
        <v>1.2704338488066929</v>
      </c>
      <c r="R87" s="122">
        <v>1.1539711759975391</v>
      </c>
      <c r="S87" s="122">
        <v>1.1415435924204069</v>
      </c>
      <c r="T87" s="122">
        <v>1.3390188226971411</v>
      </c>
      <c r="U87" s="122">
        <v>1.0531367827412601</v>
      </c>
      <c r="V87" s="122">
        <v>1.0098582006974592</v>
      </c>
      <c r="W87" s="122">
        <v>1.1368603838388855</v>
      </c>
      <c r="X87" s="122">
        <v>1.3679243959939107</v>
      </c>
      <c r="Y87" s="122">
        <v>1.6556805834465842</v>
      </c>
      <c r="DA87" s="130" t="s">
        <v>1820</v>
      </c>
    </row>
    <row r="88" spans="1:105" ht="12" customHeight="1" x14ac:dyDescent="0.25">
      <c r="A88" s="97" t="s">
        <v>132</v>
      </c>
      <c r="B88" s="98">
        <v>0.16849186969035193</v>
      </c>
      <c r="C88" s="98">
        <v>0.17268574858624577</v>
      </c>
      <c r="D88" s="98">
        <v>0.18168859527587514</v>
      </c>
      <c r="E88" s="98">
        <v>0.18843145556672908</v>
      </c>
      <c r="F88" s="98">
        <v>0.19655207571550054</v>
      </c>
      <c r="G88" s="98">
        <v>0.19813165513669542</v>
      </c>
      <c r="H88" s="98">
        <v>0.21815457704716337</v>
      </c>
      <c r="I88" s="98">
        <v>0.21241269821753234</v>
      </c>
      <c r="J88" s="98">
        <v>0.24680644002198482</v>
      </c>
      <c r="K88" s="98">
        <v>0.28034004185128947</v>
      </c>
      <c r="L88" s="98">
        <v>0.33356302999223136</v>
      </c>
      <c r="M88" s="98">
        <v>0.35322933488323394</v>
      </c>
      <c r="N88" s="98">
        <v>0.25438075740108251</v>
      </c>
      <c r="O88" s="98">
        <v>0.21849806641968042</v>
      </c>
      <c r="P88" s="98">
        <v>0.56722020032826226</v>
      </c>
      <c r="Q88" s="98">
        <v>0.61740285461385203</v>
      </c>
      <c r="R88" s="98">
        <v>0.49423705406928747</v>
      </c>
      <c r="S88" s="98">
        <v>0.56640094780719175</v>
      </c>
      <c r="T88" s="98">
        <v>0.82822280751110555</v>
      </c>
      <c r="U88" s="98">
        <v>0.68004546545240807</v>
      </c>
      <c r="V88" s="98">
        <v>0.76028778700962263</v>
      </c>
      <c r="W88" s="98">
        <v>0.83220534202202567</v>
      </c>
      <c r="X88" s="98">
        <v>0.78920659838308438</v>
      </c>
      <c r="Y88" s="98">
        <v>0.89121699513670405</v>
      </c>
      <c r="DA88" s="63" t="s">
        <v>1821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9.4289438879939109E-5</v>
      </c>
      <c r="E89" s="98">
        <v>9.3381272746307736E-5</v>
      </c>
      <c r="F89" s="98">
        <v>9.2158222754275157E-5</v>
      </c>
      <c r="G89" s="98">
        <v>1.7583769151843993E-4</v>
      </c>
      <c r="H89" s="98">
        <v>2.6886349763830057E-4</v>
      </c>
      <c r="I89" s="98">
        <v>3.2119454078582878E-4</v>
      </c>
      <c r="J89" s="98">
        <v>5.7515675816988761E-4</v>
      </c>
      <c r="K89" s="98">
        <v>1.0653412568378132E-3</v>
      </c>
      <c r="L89" s="98">
        <v>1.5618349904720518E-3</v>
      </c>
      <c r="M89" s="98">
        <v>1.9193693256817029E-3</v>
      </c>
      <c r="N89" s="98">
        <v>1.5879337855759E-3</v>
      </c>
      <c r="O89" s="98">
        <v>1.1414807422179313E-3</v>
      </c>
      <c r="P89" s="98">
        <v>2.77075397795821E-3</v>
      </c>
      <c r="Q89" s="98">
        <v>6.1113800890595206E-3</v>
      </c>
      <c r="R89" s="98">
        <v>4.3899149964479259E-3</v>
      </c>
      <c r="S89" s="98">
        <v>4.9267854287201361E-3</v>
      </c>
      <c r="T89" s="98">
        <v>8.931024795608325E-3</v>
      </c>
      <c r="U89" s="98">
        <v>7.0552789211958105E-3</v>
      </c>
      <c r="V89" s="98">
        <v>8.3845884878250704E-3</v>
      </c>
      <c r="W89" s="98">
        <v>9.3023644180320313E-3</v>
      </c>
      <c r="X89" s="98">
        <v>8.1533579736301365E-3</v>
      </c>
      <c r="Y89" s="98">
        <v>1.0230191197836599E-2</v>
      </c>
      <c r="DA89" s="63" t="s">
        <v>1822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4.7299498988070829E-5</v>
      </c>
      <c r="E90" s="101">
        <v>4.6533647899751342E-5</v>
      </c>
      <c r="F90" s="101">
        <v>4.6577586935551842E-5</v>
      </c>
      <c r="G90" s="101">
        <v>8.8605177399926003E-5</v>
      </c>
      <c r="H90" s="101">
        <v>1.317707653050965E-4</v>
      </c>
      <c r="I90" s="101">
        <v>1.5578952025600427E-4</v>
      </c>
      <c r="J90" s="101">
        <v>2.7205183638815626E-4</v>
      </c>
      <c r="K90" s="101">
        <v>4.7280275873708697E-4</v>
      </c>
      <c r="L90" s="101">
        <v>7.3750826467258777E-4</v>
      </c>
      <c r="M90" s="101">
        <v>9.6376341005653687E-4</v>
      </c>
      <c r="N90" s="101">
        <v>7.1535062529171989E-4</v>
      </c>
      <c r="O90" s="101">
        <v>6.2464692749216843E-4</v>
      </c>
      <c r="P90" s="101">
        <v>1.6678436798213104E-3</v>
      </c>
      <c r="Q90" s="101">
        <v>2.7034333864403744E-3</v>
      </c>
      <c r="R90" s="101">
        <v>1.8857043186268625E-3</v>
      </c>
      <c r="S90" s="101">
        <v>2.0566617755513922E-3</v>
      </c>
      <c r="T90" s="101">
        <v>4.2880745344406933E-3</v>
      </c>
      <c r="U90" s="101">
        <v>3.9184517587434386E-3</v>
      </c>
      <c r="V90" s="101">
        <v>4.2648591587971544E-3</v>
      </c>
      <c r="W90" s="101">
        <v>4.9126579070553743E-3</v>
      </c>
      <c r="X90" s="101">
        <v>4.5000438057376775E-3</v>
      </c>
      <c r="Y90" s="101">
        <v>5.4098130099651219E-3</v>
      </c>
      <c r="DA90" s="131" t="s">
        <v>1823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4.698993989186828E-5</v>
      </c>
      <c r="E91" s="104">
        <v>4.6847624846556394E-5</v>
      </c>
      <c r="F91" s="104">
        <v>4.5580635818723322E-5</v>
      </c>
      <c r="G91" s="104">
        <v>8.7232514118513909E-5</v>
      </c>
      <c r="H91" s="104">
        <v>1.3709273233320407E-4</v>
      </c>
      <c r="I91" s="104">
        <v>1.6540502052982448E-4</v>
      </c>
      <c r="J91" s="104">
        <v>3.0310492178173135E-4</v>
      </c>
      <c r="K91" s="104">
        <v>5.9253849810072634E-4</v>
      </c>
      <c r="L91" s="104">
        <v>8.2432672579946394E-4</v>
      </c>
      <c r="M91" s="104">
        <v>9.5560591562516607E-4</v>
      </c>
      <c r="N91" s="104">
        <v>8.7258316028418015E-4</v>
      </c>
      <c r="O91" s="104">
        <v>5.1683381472576284E-4</v>
      </c>
      <c r="P91" s="104">
        <v>1.1029102981368998E-3</v>
      </c>
      <c r="Q91" s="104">
        <v>3.4079467026191463E-3</v>
      </c>
      <c r="R91" s="104">
        <v>2.5042106778210629E-3</v>
      </c>
      <c r="S91" s="104">
        <v>2.8701236531687439E-3</v>
      </c>
      <c r="T91" s="104">
        <v>4.6429502611676308E-3</v>
      </c>
      <c r="U91" s="104">
        <v>3.1368271624523719E-3</v>
      </c>
      <c r="V91" s="104">
        <v>4.1197293290279151E-3</v>
      </c>
      <c r="W91" s="104">
        <v>4.389706510976657E-3</v>
      </c>
      <c r="X91" s="104">
        <v>3.6533141678924586E-3</v>
      </c>
      <c r="Y91" s="104">
        <v>4.8203781878714772E-3</v>
      </c>
      <c r="DA91" s="132" t="s">
        <v>1824</v>
      </c>
    </row>
    <row r="92" spans="1:105" ht="12" customHeight="1" x14ac:dyDescent="0.25">
      <c r="A92" s="106" t="s">
        <v>124</v>
      </c>
      <c r="B92" s="101">
        <v>5.2617581369518163E-2</v>
      </c>
      <c r="C92" s="101">
        <v>4.2012521971498219E-2</v>
      </c>
      <c r="D92" s="101">
        <v>2.1959822895940496E-2</v>
      </c>
      <c r="E92" s="101">
        <v>1.2053425810744259E-2</v>
      </c>
      <c r="F92" s="101">
        <v>2.3756211312494693E-2</v>
      </c>
      <c r="G92" s="101">
        <v>3.5977723890829726E-2</v>
      </c>
      <c r="H92" s="101">
        <v>4.0543187449579486E-2</v>
      </c>
      <c r="I92" s="101">
        <v>1.4066009433815951E-2</v>
      </c>
      <c r="J92" s="101">
        <v>1.335705780358706E-2</v>
      </c>
      <c r="K92" s="101">
        <v>2.9796234634257544E-2</v>
      </c>
      <c r="L92" s="101">
        <v>2.8292133604675678E-2</v>
      </c>
      <c r="M92" s="101">
        <v>6.4152721463365363E-3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1825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1826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1827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1828</v>
      </c>
    </row>
    <row r="96" spans="1:105" ht="12" customHeight="1" x14ac:dyDescent="0.25">
      <c r="A96" s="106" t="s">
        <v>122</v>
      </c>
      <c r="B96" s="101">
        <v>0.39097703279004292</v>
      </c>
      <c r="C96" s="101">
        <v>0.36268879053508729</v>
      </c>
      <c r="D96" s="101">
        <v>0.35985031698986197</v>
      </c>
      <c r="E96" s="101">
        <v>0.34076699993822235</v>
      </c>
      <c r="F96" s="101">
        <v>0.33890473577059876</v>
      </c>
      <c r="G96" s="101">
        <v>0.31381011968436029</v>
      </c>
      <c r="H96" s="101">
        <v>0.29388627355562352</v>
      </c>
      <c r="I96" s="101">
        <v>0.2529591913702483</v>
      </c>
      <c r="J96" s="101">
        <v>0.2148151585435957</v>
      </c>
      <c r="K96" s="101">
        <v>0.15178669304535497</v>
      </c>
      <c r="L96" s="101">
        <v>0.1555377705164129</v>
      </c>
      <c r="M96" s="101">
        <v>0.21081739615860626</v>
      </c>
      <c r="N96" s="101">
        <v>0.21770234339480346</v>
      </c>
      <c r="O96" s="101">
        <v>0.36185536188275558</v>
      </c>
      <c r="P96" s="101">
        <v>0.50137158029333839</v>
      </c>
      <c r="Q96" s="101">
        <v>0.29590277642782442</v>
      </c>
      <c r="R96" s="101">
        <v>0.27228196393416909</v>
      </c>
      <c r="S96" s="101">
        <v>0.23635532005592985</v>
      </c>
      <c r="T96" s="101">
        <v>0.18968810753744691</v>
      </c>
      <c r="U96" s="101">
        <v>0.12682454972717389</v>
      </c>
      <c r="V96" s="101">
        <v>6.5153480139190825E-2</v>
      </c>
      <c r="W96" s="101">
        <v>0.1129926946233524</v>
      </c>
      <c r="X96" s="101">
        <v>0.13560059722676351</v>
      </c>
      <c r="Y96" s="101">
        <v>0.1466413209051583</v>
      </c>
      <c r="DA96" s="131" t="s">
        <v>1829</v>
      </c>
    </row>
    <row r="97" spans="1:105" ht="12" customHeight="1" x14ac:dyDescent="0.25">
      <c r="A97" s="107" t="s">
        <v>121</v>
      </c>
      <c r="B97" s="104">
        <v>1.0087126748969113E-4</v>
      </c>
      <c r="C97" s="104">
        <v>3.5362357502517882E-3</v>
      </c>
      <c r="D97" s="104">
        <v>1.4782996446585817E-2</v>
      </c>
      <c r="E97" s="104">
        <v>2.2877622901543604E-2</v>
      </c>
      <c r="F97" s="104">
        <v>3.033742004146249E-2</v>
      </c>
      <c r="G97" s="104">
        <v>3.7739934020319707E-2</v>
      </c>
      <c r="H97" s="104">
        <v>4.3393370424743533E-2</v>
      </c>
      <c r="I97" s="104">
        <v>8.8261096829356719E-2</v>
      </c>
      <c r="J97" s="104">
        <v>0.14393009387568967</v>
      </c>
      <c r="K97" s="104">
        <v>0.18627533586027251</v>
      </c>
      <c r="L97" s="104">
        <v>0.19506699281922063</v>
      </c>
      <c r="M97" s="104">
        <v>0.2666579549648842</v>
      </c>
      <c r="N97" s="104">
        <v>0.31720014982251921</v>
      </c>
      <c r="O97" s="104">
        <v>0.5110312530660619</v>
      </c>
      <c r="P97" s="104">
        <v>0.61823837111568813</v>
      </c>
      <c r="Q97" s="104">
        <v>0.35101683767595676</v>
      </c>
      <c r="R97" s="104">
        <v>0.38306224299763469</v>
      </c>
      <c r="S97" s="104">
        <v>0.33386053912856506</v>
      </c>
      <c r="T97" s="104">
        <v>0.31217688285298029</v>
      </c>
      <c r="U97" s="104">
        <v>0.23921148864048225</v>
      </c>
      <c r="V97" s="104">
        <v>0.17603234506082072</v>
      </c>
      <c r="W97" s="104">
        <v>0.1823599827754756</v>
      </c>
      <c r="X97" s="104">
        <v>0.43496384241043268</v>
      </c>
      <c r="Y97" s="104">
        <v>0.60759207620688505</v>
      </c>
      <c r="DA97" s="132" t="s">
        <v>1830</v>
      </c>
    </row>
    <row r="98" spans="1:105" ht="12" customHeight="1" x14ac:dyDescent="0.25">
      <c r="A98" s="108" t="s">
        <v>53</v>
      </c>
      <c r="B98" s="98">
        <v>5.212349294582522E-5</v>
      </c>
      <c r="C98" s="98">
        <v>1.7645243473495139E-3</v>
      </c>
      <c r="D98" s="98">
        <v>7.4112213938710408E-3</v>
      </c>
      <c r="E98" s="98">
        <v>1.1394213128114368E-2</v>
      </c>
      <c r="F98" s="98">
        <v>1.5345438192651332E-2</v>
      </c>
      <c r="G98" s="98">
        <v>1.9000675827274292E-2</v>
      </c>
      <c r="H98" s="98">
        <v>2.1278917243922262E-2</v>
      </c>
      <c r="I98" s="98">
        <v>4.2615714080572471E-2</v>
      </c>
      <c r="J98" s="98">
        <v>6.686645729722264E-2</v>
      </c>
      <c r="K98" s="98">
        <v>8.3536549110827529E-2</v>
      </c>
      <c r="L98" s="98">
        <v>8.524365971130872E-2</v>
      </c>
      <c r="M98" s="98">
        <v>0.12859596507986276</v>
      </c>
      <c r="N98" s="98">
        <v>0.14043725842806393</v>
      </c>
      <c r="O98" s="98">
        <v>0.28049165948875232</v>
      </c>
      <c r="P98" s="98">
        <v>0.37370065993733897</v>
      </c>
      <c r="Q98" s="98">
        <v>0.14842983969698503</v>
      </c>
      <c r="R98" s="98">
        <v>0.15947577156378565</v>
      </c>
      <c r="S98" s="98">
        <v>0.13976202635466556</v>
      </c>
      <c r="T98" s="98">
        <v>0.15030693951514207</v>
      </c>
      <c r="U98" s="98">
        <v>0.12579672086829877</v>
      </c>
      <c r="V98" s="98">
        <v>8.9998272855150899E-2</v>
      </c>
      <c r="W98" s="98">
        <v>9.1432217380383707E-2</v>
      </c>
      <c r="X98" s="98">
        <v>0.23699584258032194</v>
      </c>
      <c r="Y98" s="98">
        <v>0.32648390764395174</v>
      </c>
      <c r="DA98" s="63" t="s">
        <v>1831</v>
      </c>
    </row>
    <row r="99" spans="1:105" ht="12" customHeight="1" x14ac:dyDescent="0.25">
      <c r="A99" s="108" t="s">
        <v>52</v>
      </c>
      <c r="B99" s="98">
        <v>4.8747774543865906E-5</v>
      </c>
      <c r="C99" s="98">
        <v>1.7717114029022745E-3</v>
      </c>
      <c r="D99" s="98">
        <v>7.3717750527147758E-3</v>
      </c>
      <c r="E99" s="98">
        <v>1.1483409773429237E-2</v>
      </c>
      <c r="F99" s="98">
        <v>1.4991981848811158E-2</v>
      </c>
      <c r="G99" s="98">
        <v>1.8739258193045411E-2</v>
      </c>
      <c r="H99" s="98">
        <v>2.2114453180821267E-2</v>
      </c>
      <c r="I99" s="98">
        <v>4.5645382748784248E-2</v>
      </c>
      <c r="J99" s="98">
        <v>7.7063636578467043E-2</v>
      </c>
      <c r="K99" s="98">
        <v>0.10273878674944498</v>
      </c>
      <c r="L99" s="98">
        <v>0.10982333310791191</v>
      </c>
      <c r="M99" s="98">
        <v>0.13806198988502141</v>
      </c>
      <c r="N99" s="98">
        <v>0.17676289139445531</v>
      </c>
      <c r="O99" s="98">
        <v>0.23053959357730952</v>
      </c>
      <c r="P99" s="98">
        <v>0.24453771117834916</v>
      </c>
      <c r="Q99" s="98">
        <v>0.20258699797897173</v>
      </c>
      <c r="R99" s="98">
        <v>0.22358647143384908</v>
      </c>
      <c r="S99" s="98">
        <v>0.19409851277389953</v>
      </c>
      <c r="T99" s="98">
        <v>0.16186994333783822</v>
      </c>
      <c r="U99" s="98">
        <v>0.11341476777218348</v>
      </c>
      <c r="V99" s="98">
        <v>8.6034072205669804E-2</v>
      </c>
      <c r="W99" s="98">
        <v>9.0927765395091911E-2</v>
      </c>
      <c r="X99" s="98">
        <v>0.19796799983011074</v>
      </c>
      <c r="Y99" s="98">
        <v>0.2811081685629333</v>
      </c>
      <c r="DA99" s="63" t="s">
        <v>1832</v>
      </c>
    </row>
    <row r="100" spans="1:105" ht="12" customHeight="1" x14ac:dyDescent="0.25">
      <c r="A100" s="121" t="s">
        <v>54</v>
      </c>
      <c r="B100" s="122">
        <v>0.3155260156610612</v>
      </c>
      <c r="C100" s="122">
        <v>0.32242526004787431</v>
      </c>
      <c r="D100" s="122">
        <v>0.28932114353902244</v>
      </c>
      <c r="E100" s="122">
        <v>0.26974918496173317</v>
      </c>
      <c r="F100" s="122">
        <v>0.29713259727586816</v>
      </c>
      <c r="G100" s="122">
        <v>0.31335748060369584</v>
      </c>
      <c r="H100" s="122">
        <v>0.32380602846839635</v>
      </c>
      <c r="I100" s="122">
        <v>0.30578827110799067</v>
      </c>
      <c r="J100" s="122">
        <v>0.35265401331870627</v>
      </c>
      <c r="K100" s="122">
        <v>0.40501041601444565</v>
      </c>
      <c r="L100" s="122">
        <v>0.37351483084963666</v>
      </c>
      <c r="M100" s="122">
        <v>0.48831783199300388</v>
      </c>
      <c r="N100" s="122">
        <v>0.56734625783642378</v>
      </c>
      <c r="O100" s="122">
        <v>0.6626462161718818</v>
      </c>
      <c r="P100" s="122">
        <v>0.80112096316667769</v>
      </c>
      <c r="Q100" s="122">
        <v>0.58293809462509849</v>
      </c>
      <c r="R100" s="122">
        <v>0.62448443362093808</v>
      </c>
      <c r="S100" s="122">
        <v>0.52802288012321386</v>
      </c>
      <c r="T100" s="122">
        <v>0.60267993777235618</v>
      </c>
      <c r="U100" s="122">
        <v>0.58268434974453898</v>
      </c>
      <c r="V100" s="122">
        <v>0.33948729808830463</v>
      </c>
      <c r="W100" s="122">
        <v>0.3011627810416454</v>
      </c>
      <c r="X100" s="122">
        <v>0.43921686647804775</v>
      </c>
      <c r="Y100" s="122">
        <v>0.51994413676508688</v>
      </c>
      <c r="DA100" s="130" t="s">
        <v>1833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1834</v>
      </c>
    </row>
    <row r="102" spans="1:105" ht="12" customHeight="1" x14ac:dyDescent="0.25">
      <c r="A102" s="97" t="s">
        <v>50</v>
      </c>
      <c r="B102" s="98">
        <v>0.11931766733181706</v>
      </c>
      <c r="C102" s="98">
        <v>0.13205330621757055</v>
      </c>
      <c r="D102" s="98">
        <v>4.8760504845503691E-2</v>
      </c>
      <c r="E102" s="98">
        <v>2.28707550207582E-2</v>
      </c>
      <c r="F102" s="98">
        <v>4.5565988922035526E-2</v>
      </c>
      <c r="G102" s="98">
        <v>7.0708906933524135E-2</v>
      </c>
      <c r="H102" s="98">
        <v>7.33939774734165E-2</v>
      </c>
      <c r="I102" s="98">
        <v>2.5368009332008327E-2</v>
      </c>
      <c r="J102" s="98">
        <v>2.7341117169148291E-2</v>
      </c>
      <c r="K102" s="98">
        <v>7.5835326835993047E-2</v>
      </c>
      <c r="L102" s="98">
        <v>6.3249148482098144E-2</v>
      </c>
      <c r="M102" s="98">
        <v>2.9928929195864491E-2</v>
      </c>
      <c r="N102" s="98">
        <v>1.6356683935788912E-2</v>
      </c>
      <c r="O102" s="98">
        <v>2.3933554206683066E-2</v>
      </c>
      <c r="P102" s="98">
        <v>3.9658979527435738E-2</v>
      </c>
      <c r="Q102" s="98">
        <v>3.2967258081798533E-2</v>
      </c>
      <c r="R102" s="98">
        <v>3.5072434896085171E-2</v>
      </c>
      <c r="S102" s="98">
        <v>2.6929743023434649E-2</v>
      </c>
      <c r="T102" s="98">
        <v>3.2356614192729394E-2</v>
      </c>
      <c r="U102" s="98">
        <v>3.8033757825448634E-2</v>
      </c>
      <c r="V102" s="98">
        <v>3.1180540987108034E-2</v>
      </c>
      <c r="W102" s="98">
        <v>1.2753183099753752E-2</v>
      </c>
      <c r="X102" s="98">
        <v>1.2371929322577645E-2</v>
      </c>
      <c r="Y102" s="98">
        <v>7.0072152382831751E-3</v>
      </c>
      <c r="DA102" s="63" t="s">
        <v>1835</v>
      </c>
    </row>
    <row r="103" spans="1:105" ht="12" customHeight="1" x14ac:dyDescent="0.25">
      <c r="A103" s="109" t="s">
        <v>120</v>
      </c>
      <c r="B103" s="33">
        <v>0.19620834832924416</v>
      </c>
      <c r="C103" s="33">
        <v>0.19037195383030375</v>
      </c>
      <c r="D103" s="33">
        <v>0.24056063869351874</v>
      </c>
      <c r="E103" s="33">
        <v>0.24687842994097497</v>
      </c>
      <c r="F103" s="33">
        <v>0.25156660835383265</v>
      </c>
      <c r="G103" s="33">
        <v>0.2426485736701717</v>
      </c>
      <c r="H103" s="33">
        <v>0.25041205099497982</v>
      </c>
      <c r="I103" s="33">
        <v>0.28042026177598234</v>
      </c>
      <c r="J103" s="33">
        <v>0.325312896149558</v>
      </c>
      <c r="K103" s="33">
        <v>0.32917508917845262</v>
      </c>
      <c r="L103" s="33">
        <v>0.31026568236753854</v>
      </c>
      <c r="M103" s="33">
        <v>0.4583889027971394</v>
      </c>
      <c r="N103" s="33">
        <v>0.55098957390063485</v>
      </c>
      <c r="O103" s="33">
        <v>0.63871266196519871</v>
      </c>
      <c r="P103" s="33">
        <v>0.761461983639242</v>
      </c>
      <c r="Q103" s="33">
        <v>0.54997083654329992</v>
      </c>
      <c r="R103" s="33">
        <v>0.58941199872485295</v>
      </c>
      <c r="S103" s="33">
        <v>0.50109313709977921</v>
      </c>
      <c r="T103" s="33">
        <v>0.57032332357962678</v>
      </c>
      <c r="U103" s="33">
        <v>0.54465059191909038</v>
      </c>
      <c r="V103" s="33">
        <v>0.30830675710119659</v>
      </c>
      <c r="W103" s="33">
        <v>0.28840959794189164</v>
      </c>
      <c r="X103" s="33">
        <v>0.42684493715547012</v>
      </c>
      <c r="Y103" s="33">
        <v>0.5129369215268037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1838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1839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1841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1842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1843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1847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1848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1849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1850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1852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1853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1856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1857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1859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1860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1861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1862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1863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1864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1865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1866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1867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1868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1869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1870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1871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3.4435564349162069E-2</v>
      </c>
      <c r="C143" s="117">
        <f t="shared" si="49"/>
        <v>4.3169650190325405E-2</v>
      </c>
      <c r="D143" s="117">
        <f t="shared" si="49"/>
        <v>5.4661940912319025E-2</v>
      </c>
      <c r="E143" s="117">
        <f t="shared" si="49"/>
        <v>8.5990973191846717E-2</v>
      </c>
      <c r="F143" s="117">
        <f t="shared" si="49"/>
        <v>9.8006500412165978E-2</v>
      </c>
      <c r="G143" s="117">
        <f t="shared" si="49"/>
        <v>0.11893366706638922</v>
      </c>
      <c r="H143" s="117">
        <f t="shared" si="49"/>
        <v>0.14787128224510204</v>
      </c>
      <c r="I143" s="117">
        <f t="shared" si="49"/>
        <v>0.1874780157319195</v>
      </c>
      <c r="J143" s="117">
        <f t="shared" si="49"/>
        <v>0.31674416132257022</v>
      </c>
      <c r="K143" s="117">
        <f t="shared" si="49"/>
        <v>0.46100289437537467</v>
      </c>
      <c r="L143" s="117">
        <f t="shared" si="49"/>
        <v>0.61253515438611417</v>
      </c>
      <c r="M143" s="117">
        <f t="shared" si="49"/>
        <v>0.80660606732376294</v>
      </c>
      <c r="N143" s="117">
        <f t="shared" si="49"/>
        <v>1.1141630459312029</v>
      </c>
      <c r="O143" s="117">
        <f t="shared" si="49"/>
        <v>1.4459115358754369</v>
      </c>
      <c r="P143" s="117">
        <f t="shared" si="49"/>
        <v>2.0358506558685261</v>
      </c>
      <c r="Q143" s="117">
        <f t="shared" si="49"/>
        <v>2.6876867703391198</v>
      </c>
      <c r="R143" s="117">
        <f t="shared" ref="R143:V143" si="50">R144+R146+R148+R157</f>
        <v>3.4765737603992779</v>
      </c>
      <c r="S143" s="117">
        <f t="shared" si="50"/>
        <v>4.5011049022297795</v>
      </c>
      <c r="T143" s="117">
        <f t="shared" si="50"/>
        <v>5.7538789233713175</v>
      </c>
      <c r="U143" s="117">
        <f t="shared" si="50"/>
        <v>6.8753547503712404</v>
      </c>
      <c r="V143" s="117">
        <f t="shared" si="50"/>
        <v>7.6353023166466052</v>
      </c>
      <c r="W143" s="117">
        <f t="shared" ref="W143:Y143" si="51">W144+W146+W148+W157</f>
        <v>8.4223877311873139</v>
      </c>
      <c r="X143" s="117">
        <f t="shared" si="51"/>
        <v>9.4915074973676301</v>
      </c>
      <c r="Y143" s="117">
        <f t="shared" si="51"/>
        <v>10.368242884806349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2.880201166206978E-2</v>
      </c>
      <c r="C144" s="122">
        <f t="shared" si="52"/>
        <v>3.7141326032934616E-2</v>
      </c>
      <c r="D144" s="122">
        <f t="shared" si="52"/>
        <v>4.6860936128407332E-2</v>
      </c>
      <c r="E144" s="122">
        <f t="shared" si="52"/>
        <v>7.4116624745260401E-2</v>
      </c>
      <c r="F144" s="122">
        <f t="shared" si="52"/>
        <v>8.6263977747191578E-2</v>
      </c>
      <c r="G144" s="122">
        <f t="shared" si="52"/>
        <v>0.104477756583138</v>
      </c>
      <c r="H144" s="122">
        <f t="shared" si="52"/>
        <v>0.12603483272083865</v>
      </c>
      <c r="I144" s="122">
        <f t="shared" si="52"/>
        <v>0.16152542026362018</v>
      </c>
      <c r="J144" s="122">
        <f t="shared" si="52"/>
        <v>0.27774028143906032</v>
      </c>
      <c r="K144" s="122">
        <f t="shared" si="52"/>
        <v>0.40531264897079244</v>
      </c>
      <c r="L144" s="122">
        <f t="shared" si="52"/>
        <v>0.53806844577880542</v>
      </c>
      <c r="M144" s="122">
        <f t="shared" si="52"/>
        <v>0.69099865356395385</v>
      </c>
      <c r="N144" s="122">
        <f t="shared" si="52"/>
        <v>0.95513766291674407</v>
      </c>
      <c r="O144" s="122">
        <f t="shared" si="52"/>
        <v>1.1931873008078875</v>
      </c>
      <c r="P144" s="122">
        <f t="shared" si="52"/>
        <v>1.6357718382424595</v>
      </c>
      <c r="Q144" s="122">
        <f t="shared" si="52"/>
        <v>2.2896355327343265</v>
      </c>
      <c r="R144" s="122">
        <f t="shared" si="52"/>
        <v>2.9619892779641352</v>
      </c>
      <c r="S144" s="122">
        <f t="shared" si="52"/>
        <v>3.8722399532170089</v>
      </c>
      <c r="T144" s="122">
        <f t="shared" si="52"/>
        <v>4.8702964586531667</v>
      </c>
      <c r="U144" s="122">
        <f t="shared" si="52"/>
        <v>5.7261920750079369</v>
      </c>
      <c r="V144" s="122">
        <f t="shared" si="52"/>
        <v>6.4335749851932515</v>
      </c>
      <c r="W144" s="122">
        <f t="shared" si="52"/>
        <v>7.1749146301119628</v>
      </c>
      <c r="X144" s="122">
        <f t="shared" si="52"/>
        <v>7.9205731806512256</v>
      </c>
      <c r="Y144" s="122">
        <f t="shared" si="52"/>
        <v>8.6401103550560716</v>
      </c>
      <c r="DA144" s="130" t="s">
        <v>1874</v>
      </c>
    </row>
    <row r="145" spans="1:105" ht="12" customHeight="1" x14ac:dyDescent="0.25">
      <c r="A145" s="97" t="s">
        <v>53</v>
      </c>
      <c r="B145" s="98">
        <v>2.880201166206978E-2</v>
      </c>
      <c r="C145" s="98">
        <v>3.7141326032934616E-2</v>
      </c>
      <c r="D145" s="98">
        <v>4.6860936128407332E-2</v>
      </c>
      <c r="E145" s="98">
        <v>7.4116624745260401E-2</v>
      </c>
      <c r="F145" s="98">
        <v>8.6263977747191578E-2</v>
      </c>
      <c r="G145" s="98">
        <v>0.104477756583138</v>
      </c>
      <c r="H145" s="98">
        <v>0.12603483272083865</v>
      </c>
      <c r="I145" s="98">
        <v>0.16152542026362018</v>
      </c>
      <c r="J145" s="98">
        <v>0.27774028143906032</v>
      </c>
      <c r="K145" s="98">
        <v>0.40531264897079244</v>
      </c>
      <c r="L145" s="98">
        <v>0.53806844577880542</v>
      </c>
      <c r="M145" s="98">
        <v>0.69099865356395385</v>
      </c>
      <c r="N145" s="98">
        <v>0.95513766291674407</v>
      </c>
      <c r="O145" s="98">
        <v>1.1931873008078875</v>
      </c>
      <c r="P145" s="98">
        <v>1.6357718382424595</v>
      </c>
      <c r="Q145" s="98">
        <v>2.2896355327343265</v>
      </c>
      <c r="R145" s="98">
        <v>2.9619892779641352</v>
      </c>
      <c r="S145" s="98">
        <v>3.8722399532170089</v>
      </c>
      <c r="T145" s="98">
        <v>4.8702964586531667</v>
      </c>
      <c r="U145" s="98">
        <v>5.7261920750079369</v>
      </c>
      <c r="V145" s="98">
        <v>6.4335749851932515</v>
      </c>
      <c r="W145" s="98">
        <v>7.1749146301119628</v>
      </c>
      <c r="X145" s="98">
        <v>7.9205731806512256</v>
      </c>
      <c r="Y145" s="98">
        <v>8.6401103550560716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1.521812607367E-3</v>
      </c>
      <c r="C146" s="122">
        <f t="shared" si="53"/>
        <v>1.533476690238675E-3</v>
      </c>
      <c r="D146" s="122">
        <f t="shared" si="53"/>
        <v>1.7603761395760919E-3</v>
      </c>
      <c r="E146" s="122">
        <f t="shared" si="53"/>
        <v>4.1558857230208713E-3</v>
      </c>
      <c r="F146" s="122">
        <f t="shared" si="53"/>
        <v>1.8721508876710282E-3</v>
      </c>
      <c r="G146" s="122">
        <f t="shared" si="53"/>
        <v>2.2843576240000776E-3</v>
      </c>
      <c r="H146" s="122">
        <f t="shared" si="53"/>
        <v>5.99040359396707E-3</v>
      </c>
      <c r="I146" s="122">
        <f t="shared" si="53"/>
        <v>4.8996460993339253E-3</v>
      </c>
      <c r="J146" s="122">
        <f t="shared" si="53"/>
        <v>6.9907847957674605E-3</v>
      </c>
      <c r="K146" s="122">
        <f t="shared" si="53"/>
        <v>1.0880763717435564E-2</v>
      </c>
      <c r="L146" s="122">
        <f t="shared" si="53"/>
        <v>1.7289196881566743E-2</v>
      </c>
      <c r="M146" s="122">
        <f t="shared" si="53"/>
        <v>2.2084592218055234E-2</v>
      </c>
      <c r="N146" s="122">
        <f t="shared" si="53"/>
        <v>4.149044988988896E-2</v>
      </c>
      <c r="O146" s="122">
        <f t="shared" si="53"/>
        <v>5.9805044213749832E-2</v>
      </c>
      <c r="P146" s="122">
        <f t="shared" si="53"/>
        <v>9.0847364851720014E-2</v>
      </c>
      <c r="Q146" s="122">
        <f t="shared" si="53"/>
        <v>0.14061798059565839</v>
      </c>
      <c r="R146" s="122">
        <f t="shared" si="53"/>
        <v>0.17489148110195518</v>
      </c>
      <c r="S146" s="122">
        <f t="shared" si="53"/>
        <v>0.19752697158337917</v>
      </c>
      <c r="T146" s="122">
        <f t="shared" si="53"/>
        <v>0.2804204970235693</v>
      </c>
      <c r="U146" s="122">
        <f t="shared" si="53"/>
        <v>0.36568912156002809</v>
      </c>
      <c r="V146" s="122">
        <f t="shared" si="53"/>
        <v>0.4795913627729177</v>
      </c>
      <c r="W146" s="122">
        <f t="shared" si="53"/>
        <v>0.50708143950970952</v>
      </c>
      <c r="X146" s="122">
        <f t="shared" si="53"/>
        <v>0.64110140084867751</v>
      </c>
      <c r="Y146" s="122">
        <f t="shared" si="53"/>
        <v>0.77802411597570753</v>
      </c>
      <c r="DA146" s="130" t="s">
        <v>1876</v>
      </c>
    </row>
    <row r="147" spans="1:105" ht="12" customHeight="1" x14ac:dyDescent="0.25">
      <c r="A147" s="97" t="s">
        <v>53</v>
      </c>
      <c r="B147" s="98">
        <v>1.521812607367E-3</v>
      </c>
      <c r="C147" s="98">
        <v>1.533476690238675E-3</v>
      </c>
      <c r="D147" s="98">
        <v>1.7603761395760919E-3</v>
      </c>
      <c r="E147" s="98">
        <v>4.1558857230208713E-3</v>
      </c>
      <c r="F147" s="98">
        <v>1.8721508876710282E-3</v>
      </c>
      <c r="G147" s="98">
        <v>2.2843576240000776E-3</v>
      </c>
      <c r="H147" s="98">
        <v>5.99040359396707E-3</v>
      </c>
      <c r="I147" s="98">
        <v>4.8996460993339253E-3</v>
      </c>
      <c r="J147" s="98">
        <v>6.9907847957674605E-3</v>
      </c>
      <c r="K147" s="98">
        <v>1.0880763717435564E-2</v>
      </c>
      <c r="L147" s="98">
        <v>1.7289196881566743E-2</v>
      </c>
      <c r="M147" s="98">
        <v>2.2084592218055234E-2</v>
      </c>
      <c r="N147" s="98">
        <v>4.149044988988896E-2</v>
      </c>
      <c r="O147" s="98">
        <v>5.9805044213749832E-2</v>
      </c>
      <c r="P147" s="98">
        <v>9.0847364851720014E-2</v>
      </c>
      <c r="Q147" s="98">
        <v>0.14061798059565839</v>
      </c>
      <c r="R147" s="98">
        <v>0.17489148110195518</v>
      </c>
      <c r="S147" s="98">
        <v>0.19752697158337917</v>
      </c>
      <c r="T147" s="98">
        <v>0.2804204970235693</v>
      </c>
      <c r="U147" s="98">
        <v>0.36568912156002809</v>
      </c>
      <c r="V147" s="98">
        <v>0.4795913627729177</v>
      </c>
      <c r="W147" s="98">
        <v>0.50708143950970952</v>
      </c>
      <c r="X147" s="98">
        <v>0.64110140084867751</v>
      </c>
      <c r="Y147" s="98">
        <v>0.77802411597570753</v>
      </c>
      <c r="DA147" s="63" t="s">
        <v>1877</v>
      </c>
    </row>
    <row r="148" spans="1:105" ht="12" customHeight="1" x14ac:dyDescent="0.25">
      <c r="A148" s="121" t="s">
        <v>55</v>
      </c>
      <c r="B148" s="122">
        <v>2.7304256042791643E-3</v>
      </c>
      <c r="C148" s="122">
        <v>2.906594748499284E-3</v>
      </c>
      <c r="D148" s="122">
        <v>3.9910809496926849E-3</v>
      </c>
      <c r="E148" s="122">
        <v>5.1345535383198505E-3</v>
      </c>
      <c r="F148" s="122">
        <v>6.5594102194689932E-3</v>
      </c>
      <c r="G148" s="122">
        <v>7.9878206577110589E-3</v>
      </c>
      <c r="H148" s="122">
        <v>1.023116806114433E-2</v>
      </c>
      <c r="I148" s="122">
        <v>1.373297649301993E-2</v>
      </c>
      <c r="J148" s="122">
        <v>2.0339786041795715E-2</v>
      </c>
      <c r="K148" s="122">
        <v>2.7547343249617176E-2</v>
      </c>
      <c r="L148" s="122">
        <v>3.6585594633013328E-2</v>
      </c>
      <c r="M148" s="122">
        <v>5.746447482331421E-2</v>
      </c>
      <c r="N148" s="122">
        <v>6.8125335795731559E-2</v>
      </c>
      <c r="O148" s="122">
        <v>0.12519962387721453</v>
      </c>
      <c r="P148" s="122">
        <v>0.21170526054899133</v>
      </c>
      <c r="Q148" s="122">
        <v>0.16929228279812367</v>
      </c>
      <c r="R148" s="122">
        <v>0.22255666094013593</v>
      </c>
      <c r="S148" s="122">
        <v>0.2973040604556198</v>
      </c>
      <c r="T148" s="122">
        <v>0.40181859804903453</v>
      </c>
      <c r="U148" s="122">
        <v>0.51211408427816285</v>
      </c>
      <c r="V148" s="122">
        <v>0.53608857741800886</v>
      </c>
      <c r="W148" s="122">
        <v>0.57316232608800455</v>
      </c>
      <c r="X148" s="122">
        <v>0.71175011488387785</v>
      </c>
      <c r="Y148" s="122">
        <v>0.72367340011778358</v>
      </c>
      <c r="DA148" s="130" t="s">
        <v>1878</v>
      </c>
    </row>
    <row r="149" spans="1:105" ht="12" customHeight="1" x14ac:dyDescent="0.25">
      <c r="A149" s="97" t="s">
        <v>124</v>
      </c>
      <c r="B149" s="98">
        <v>3.0951518452657746E-4</v>
      </c>
      <c r="C149" s="98">
        <v>3.0081426177956092E-4</v>
      </c>
      <c r="D149" s="98">
        <v>2.0150770630020048E-4</v>
      </c>
      <c r="E149" s="98">
        <v>1.1482817864494647E-4</v>
      </c>
      <c r="F149" s="98">
        <v>2.3078917233921957E-4</v>
      </c>
      <c r="G149" s="98">
        <v>5.8921800138842981E-4</v>
      </c>
      <c r="H149" s="98">
        <v>9.7765576169292208E-4</v>
      </c>
      <c r="I149" s="98">
        <v>4.6156171405253946E-4</v>
      </c>
      <c r="J149" s="98">
        <v>5.4924998325508263E-4</v>
      </c>
      <c r="K149" s="98">
        <v>1.5179047531223367E-3</v>
      </c>
      <c r="L149" s="98">
        <v>1.8880469496174949E-3</v>
      </c>
      <c r="M149" s="98">
        <v>9.4936013342174284E-4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1879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1880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1881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1882</v>
      </c>
    </row>
    <row r="153" spans="1:105" ht="12" customHeight="1" x14ac:dyDescent="0.25">
      <c r="A153" s="106" t="s">
        <v>122</v>
      </c>
      <c r="B153" s="101">
        <v>2.4209104197525869E-3</v>
      </c>
      <c r="C153" s="101">
        <v>2.6057804867197229E-3</v>
      </c>
      <c r="D153" s="101">
        <v>3.5054182017393923E-3</v>
      </c>
      <c r="E153" s="101">
        <v>4.4620080183768998E-3</v>
      </c>
      <c r="F153" s="101">
        <v>5.5731729357544708E-3</v>
      </c>
      <c r="G153" s="101">
        <v>6.4062596846156637E-3</v>
      </c>
      <c r="H153" s="101">
        <v>7.9689151179207739E-3</v>
      </c>
      <c r="I153" s="101">
        <v>7.3694042632051491E-3</v>
      </c>
      <c r="J153" s="101">
        <v>6.4661346588202832E-3</v>
      </c>
      <c r="K153" s="101">
        <v>4.8146232327130603E-3</v>
      </c>
      <c r="L153" s="101">
        <v>1.0879872439242613E-2</v>
      </c>
      <c r="M153" s="101">
        <v>2.2066557014529406E-2</v>
      </c>
      <c r="N153" s="101">
        <v>2.6671804857213686E-2</v>
      </c>
      <c r="O153" s="101">
        <v>5.2226734849424951E-2</v>
      </c>
      <c r="P153" s="101">
        <v>0.10556132281294348</v>
      </c>
      <c r="Q153" s="101">
        <v>6.7213951653511975E-2</v>
      </c>
      <c r="R153" s="101">
        <v>6.4489984879925424E-2</v>
      </c>
      <c r="S153" s="101">
        <v>5.894378749966811E-2</v>
      </c>
      <c r="T153" s="101">
        <v>7.1827316446615205E-2</v>
      </c>
      <c r="U153" s="101">
        <v>0.15121090965834824</v>
      </c>
      <c r="V153" s="101">
        <v>0.12745149757789004</v>
      </c>
      <c r="W153" s="101">
        <v>0.17512118314796016</v>
      </c>
      <c r="X153" s="101">
        <v>0.19093567583309273</v>
      </c>
      <c r="Y153" s="101">
        <v>0.18105556874356588</v>
      </c>
      <c r="DA153" s="131" t="s">
        <v>1883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2.841550416530918E-4</v>
      </c>
      <c r="E154" s="104">
        <v>5.5771734129800516E-4</v>
      </c>
      <c r="F154" s="104">
        <v>7.5544811137530311E-4</v>
      </c>
      <c r="G154" s="104">
        <v>9.9234297170696598E-4</v>
      </c>
      <c r="H154" s="104">
        <v>1.2845971815306338E-3</v>
      </c>
      <c r="I154" s="104">
        <v>5.9020105157622411E-3</v>
      </c>
      <c r="J154" s="104">
        <v>1.332440139972035E-2</v>
      </c>
      <c r="K154" s="104">
        <v>2.1214815263781779E-2</v>
      </c>
      <c r="L154" s="104">
        <v>2.3817675244153218E-2</v>
      </c>
      <c r="M154" s="104">
        <v>3.4448557675363062E-2</v>
      </c>
      <c r="N154" s="104">
        <v>4.1453530938517877E-2</v>
      </c>
      <c r="O154" s="104">
        <v>7.2972889027789589E-2</v>
      </c>
      <c r="P154" s="104">
        <v>0.10614393773604786</v>
      </c>
      <c r="Q154" s="104">
        <v>0.10207833114461169</v>
      </c>
      <c r="R154" s="104">
        <v>0.15806667606021052</v>
      </c>
      <c r="S154" s="104">
        <v>0.23836027295595169</v>
      </c>
      <c r="T154" s="104">
        <v>0.32999128160241931</v>
      </c>
      <c r="U154" s="104">
        <v>0.36090317461981464</v>
      </c>
      <c r="V154" s="104">
        <v>0.40863707984011888</v>
      </c>
      <c r="W154" s="104">
        <v>0.39804114294004445</v>
      </c>
      <c r="X154" s="104">
        <v>0.52081443905078517</v>
      </c>
      <c r="Y154" s="104">
        <v>0.54261783137421771</v>
      </c>
      <c r="DA154" s="132" t="s">
        <v>1884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1.4245663465353018E-4</v>
      </c>
      <c r="E155" s="98">
        <v>2.7777143977515266E-4</v>
      </c>
      <c r="F155" s="98">
        <v>3.8212485719026361E-4</v>
      </c>
      <c r="G155" s="98">
        <v>4.9960837516902358E-4</v>
      </c>
      <c r="H155" s="98">
        <v>6.2993118188347543E-4</v>
      </c>
      <c r="I155" s="98">
        <v>2.8497084409288432E-3</v>
      </c>
      <c r="J155" s="98">
        <v>6.1901961793685749E-3</v>
      </c>
      <c r="K155" s="98">
        <v>9.5139404740593216E-3</v>
      </c>
      <c r="L155" s="98">
        <v>1.0408248849710085E-2</v>
      </c>
      <c r="M155" s="98">
        <v>1.6612838422375216E-2</v>
      </c>
      <c r="N155" s="98">
        <v>1.8353144664104693E-2</v>
      </c>
      <c r="O155" s="98">
        <v>4.0052905997996394E-2</v>
      </c>
      <c r="P155" s="98">
        <v>6.4159815102913409E-2</v>
      </c>
      <c r="Q155" s="98">
        <v>4.3164511505051045E-2</v>
      </c>
      <c r="R155" s="98">
        <v>6.5806029135011088E-2</v>
      </c>
      <c r="S155" s="98">
        <v>9.9783325210369811E-2</v>
      </c>
      <c r="T155" s="98">
        <v>0.15888421702159836</v>
      </c>
      <c r="U155" s="98">
        <v>0.18979203789984067</v>
      </c>
      <c r="V155" s="98">
        <v>0.20891973800312927</v>
      </c>
      <c r="W155" s="98">
        <v>0.19957111068846231</v>
      </c>
      <c r="X155" s="98">
        <v>0.28377268355646212</v>
      </c>
      <c r="Y155" s="98">
        <v>0.29157060613808899</v>
      </c>
      <c r="DA155" s="63" t="s">
        <v>1885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1.416984069995616E-4</v>
      </c>
      <c r="E156" s="98">
        <v>2.7994590152285249E-4</v>
      </c>
      <c r="F156" s="98">
        <v>3.733232541850395E-4</v>
      </c>
      <c r="G156" s="98">
        <v>4.927345965379423E-4</v>
      </c>
      <c r="H156" s="98">
        <v>6.5466599964715837E-4</v>
      </c>
      <c r="I156" s="98">
        <v>3.052302074833398E-3</v>
      </c>
      <c r="J156" s="98">
        <v>7.1342052203517761E-3</v>
      </c>
      <c r="K156" s="98">
        <v>1.1700874789722459E-2</v>
      </c>
      <c r="L156" s="98">
        <v>1.3409426394443133E-2</v>
      </c>
      <c r="M156" s="98">
        <v>1.7835719252987846E-2</v>
      </c>
      <c r="N156" s="98">
        <v>2.3100386274413187E-2</v>
      </c>
      <c r="O156" s="98">
        <v>3.2919983029793203E-2</v>
      </c>
      <c r="P156" s="98">
        <v>4.1984122633134453E-2</v>
      </c>
      <c r="Q156" s="98">
        <v>5.8913819639560647E-2</v>
      </c>
      <c r="R156" s="98">
        <v>9.2260646925199419E-2</v>
      </c>
      <c r="S156" s="98">
        <v>0.13857694774558188</v>
      </c>
      <c r="T156" s="98">
        <v>0.17110706458082092</v>
      </c>
      <c r="U156" s="98">
        <v>0.17111113671997397</v>
      </c>
      <c r="V156" s="98">
        <v>0.19971734183698958</v>
      </c>
      <c r="W156" s="98">
        <v>0.19847003225158211</v>
      </c>
      <c r="X156" s="98">
        <v>0.23704175549432302</v>
      </c>
      <c r="Y156" s="98">
        <v>0.25104722523612871</v>
      </c>
      <c r="DA156" s="63" t="s">
        <v>1886</v>
      </c>
    </row>
    <row r="157" spans="1:105" ht="12" customHeight="1" x14ac:dyDescent="0.25">
      <c r="A157" s="121" t="s">
        <v>54</v>
      </c>
      <c r="B157" s="122">
        <v>1.3813144754461215E-3</v>
      </c>
      <c r="C157" s="122">
        <v>1.5882527186528279E-3</v>
      </c>
      <c r="D157" s="122">
        <v>2.0495476946429093E-3</v>
      </c>
      <c r="E157" s="122">
        <v>2.5839091852455859E-3</v>
      </c>
      <c r="F157" s="122">
        <v>3.3109615578343745E-3</v>
      </c>
      <c r="G157" s="122">
        <v>4.1837322015400909E-3</v>
      </c>
      <c r="H157" s="122">
        <v>5.6148778691519803E-3</v>
      </c>
      <c r="I157" s="122">
        <v>7.3199728759454222E-3</v>
      </c>
      <c r="J157" s="122">
        <v>1.167330904594671E-2</v>
      </c>
      <c r="K157" s="122">
        <v>1.7262138437529481E-2</v>
      </c>
      <c r="L157" s="122">
        <v>2.0591917092728718E-2</v>
      </c>
      <c r="M157" s="122">
        <v>3.6058346718439611E-2</v>
      </c>
      <c r="N157" s="122">
        <v>4.9409597328838206E-2</v>
      </c>
      <c r="O157" s="122">
        <v>6.7719566976584891E-2</v>
      </c>
      <c r="P157" s="122">
        <v>9.7526192225355121E-2</v>
      </c>
      <c r="Q157" s="122">
        <v>8.8140974211011691E-2</v>
      </c>
      <c r="R157" s="122">
        <v>0.11713634039305137</v>
      </c>
      <c r="S157" s="122">
        <v>0.13403391697377204</v>
      </c>
      <c r="T157" s="122">
        <v>0.20134336964554625</v>
      </c>
      <c r="U157" s="122">
        <v>0.27135946952511292</v>
      </c>
      <c r="V157" s="122">
        <v>0.18604739126242703</v>
      </c>
      <c r="W157" s="122">
        <v>0.16722933547763641</v>
      </c>
      <c r="X157" s="122">
        <v>0.21808280098384961</v>
      </c>
      <c r="Y157" s="122">
        <v>0.22643501365678587</v>
      </c>
      <c r="DA157" s="130" t="s">
        <v>1887</v>
      </c>
    </row>
    <row r="158" spans="1:105" ht="12" customHeight="1" x14ac:dyDescent="0.25">
      <c r="A158" s="97" t="s">
        <v>50</v>
      </c>
      <c r="B158" s="98">
        <v>5.4012112783950121E-4</v>
      </c>
      <c r="C158" s="98">
        <v>5.6299372617628395E-4</v>
      </c>
      <c r="D158" s="98">
        <v>2.1623283745234452E-4</v>
      </c>
      <c r="E158" s="98">
        <v>1.0798279046628047E-4</v>
      </c>
      <c r="F158" s="98">
        <v>2.8813181793518389E-4</v>
      </c>
      <c r="G158" s="98">
        <v>7.9516936862959709E-4</v>
      </c>
      <c r="H158" s="98">
        <v>1.3036230457089963E-3</v>
      </c>
      <c r="I158" s="98">
        <v>5.520239419428125E-4</v>
      </c>
      <c r="J158" s="98">
        <v>6.6348514869520579E-4</v>
      </c>
      <c r="K158" s="98">
        <v>2.3743508402161023E-3</v>
      </c>
      <c r="L158" s="98">
        <v>2.2049005944954556E-3</v>
      </c>
      <c r="M158" s="98">
        <v>1.2927417061040936E-3</v>
      </c>
      <c r="N158" s="98">
        <v>9.9697883037189444E-4</v>
      </c>
      <c r="O158" s="98">
        <v>2.0616919354071567E-3</v>
      </c>
      <c r="P158" s="98">
        <v>4.9912805971601736E-3</v>
      </c>
      <c r="Q158" s="98">
        <v>4.5959716360684348E-3</v>
      </c>
      <c r="R158" s="98">
        <v>6.0061544759545775E-3</v>
      </c>
      <c r="S158" s="98">
        <v>6.7912710246364567E-3</v>
      </c>
      <c r="T158" s="98">
        <v>1.1406824819095863E-2</v>
      </c>
      <c r="U158" s="98">
        <v>1.9478453643615726E-2</v>
      </c>
      <c r="V158" s="98">
        <v>1.8195128655818675E-2</v>
      </c>
      <c r="W158" s="98">
        <v>8.5359142845728569E-3</v>
      </c>
      <c r="X158" s="98">
        <v>1.0394680344083501E-2</v>
      </c>
      <c r="Y158" s="98">
        <v>6.2420595513442111E-3</v>
      </c>
      <c r="DA158" s="63" t="s">
        <v>1888</v>
      </c>
    </row>
    <row r="159" spans="1:105" ht="12" customHeight="1" x14ac:dyDescent="0.25">
      <c r="A159" s="109" t="s">
        <v>120</v>
      </c>
      <c r="B159" s="33">
        <v>8.4119334760662031E-4</v>
      </c>
      <c r="C159" s="33">
        <v>1.0252589924765439E-3</v>
      </c>
      <c r="D159" s="33">
        <v>1.8333148571905648E-3</v>
      </c>
      <c r="E159" s="33">
        <v>2.4759263947793054E-3</v>
      </c>
      <c r="F159" s="33">
        <v>3.0228297398991904E-3</v>
      </c>
      <c r="G159" s="33">
        <v>3.388562832910494E-3</v>
      </c>
      <c r="H159" s="33">
        <v>4.3112548234429835E-3</v>
      </c>
      <c r="I159" s="33">
        <v>6.7679489340026098E-3</v>
      </c>
      <c r="J159" s="33">
        <v>1.1009823897251504E-2</v>
      </c>
      <c r="K159" s="33">
        <v>1.4887787597313381E-2</v>
      </c>
      <c r="L159" s="33">
        <v>1.8387016498233263E-2</v>
      </c>
      <c r="M159" s="33">
        <v>3.476560501233552E-2</v>
      </c>
      <c r="N159" s="33">
        <v>4.8412618498466314E-2</v>
      </c>
      <c r="O159" s="33">
        <v>6.5657875041177732E-2</v>
      </c>
      <c r="P159" s="33">
        <v>9.2534911628194952E-2</v>
      </c>
      <c r="Q159" s="33">
        <v>8.3545002574943253E-2</v>
      </c>
      <c r="R159" s="33">
        <v>0.11113018591709679</v>
      </c>
      <c r="S159" s="33">
        <v>0.12724264594913559</v>
      </c>
      <c r="T159" s="33">
        <v>0.18993654482645039</v>
      </c>
      <c r="U159" s="33">
        <v>0.25188101588149719</v>
      </c>
      <c r="V159" s="33">
        <v>0.16785226260660835</v>
      </c>
      <c r="W159" s="33">
        <v>0.15869342119306354</v>
      </c>
      <c r="X159" s="33">
        <v>0.20768812063976611</v>
      </c>
      <c r="Y159" s="33">
        <v>0.22019295410544165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9.6670939220363934</v>
      </c>
      <c r="C161" s="117">
        <f t="shared" si="54"/>
        <v>10.04381590939051</v>
      </c>
      <c r="D161" s="117">
        <f t="shared" si="54"/>
        <v>9.2157605998209409</v>
      </c>
      <c r="E161" s="117">
        <f t="shared" si="54"/>
        <v>9.3666721648370217</v>
      </c>
      <c r="F161" s="117">
        <f t="shared" si="54"/>
        <v>10.130039071185273</v>
      </c>
      <c r="G161" s="117">
        <f t="shared" si="54"/>
        <v>10.722922478311821</v>
      </c>
      <c r="H161" s="117">
        <f t="shared" si="54"/>
        <v>8.7254872196965536</v>
      </c>
      <c r="I161" s="117">
        <f t="shared" si="54"/>
        <v>9.178763967620192</v>
      </c>
      <c r="J161" s="117">
        <f t="shared" si="54"/>
        <v>4.1409581189523577</v>
      </c>
      <c r="K161" s="117">
        <f t="shared" si="54"/>
        <v>12.42984814933757</v>
      </c>
      <c r="L161" s="117">
        <f t="shared" si="54"/>
        <v>7.3563228740332551</v>
      </c>
      <c r="M161" s="117">
        <f t="shared" si="54"/>
        <v>7.2652065058383988</v>
      </c>
      <c r="N161" s="117">
        <f t="shared" si="54"/>
        <v>9.4373450850189062</v>
      </c>
      <c r="O161" s="117">
        <f t="shared" si="54"/>
        <v>11.308850971813296</v>
      </c>
      <c r="P161" s="117">
        <f t="shared" si="54"/>
        <v>10.671987298639452</v>
      </c>
      <c r="Q161" s="117">
        <f t="shared" si="54"/>
        <v>12.731275719667465</v>
      </c>
      <c r="R161" s="117">
        <f t="shared" ref="R161:V161" si="55">R162+R164+R166+R175</f>
        <v>11.116746431496551</v>
      </c>
      <c r="S161" s="117">
        <f t="shared" si="55"/>
        <v>11.389087004955973</v>
      </c>
      <c r="T161" s="117">
        <f t="shared" si="55"/>
        <v>7.660414120411021</v>
      </c>
      <c r="U161" s="117">
        <f t="shared" si="55"/>
        <v>6.3188136747827617</v>
      </c>
      <c r="V161" s="117">
        <f t="shared" si="55"/>
        <v>10.300142800472155</v>
      </c>
      <c r="W161" s="117">
        <f t="shared" ref="W161:Y161" si="56">W162+W164+W166+W175</f>
        <v>9.3757891081218041</v>
      </c>
      <c r="X161" s="117">
        <f t="shared" si="56"/>
        <v>10.843086657470614</v>
      </c>
      <c r="Y161" s="117">
        <f t="shared" si="56"/>
        <v>10.864148406769086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8.3510546713840856</v>
      </c>
      <c r="C162" s="122">
        <f t="shared" si="57"/>
        <v>8.7919470021112751</v>
      </c>
      <c r="D162" s="122">
        <f t="shared" si="57"/>
        <v>8.0220241667045933</v>
      </c>
      <c r="E162" s="122">
        <f t="shared" si="57"/>
        <v>8.007376574262608</v>
      </c>
      <c r="F162" s="122">
        <f t="shared" si="57"/>
        <v>8.9927600443151317</v>
      </c>
      <c r="G162" s="122">
        <f t="shared" si="57"/>
        <v>9.5569914176279429</v>
      </c>
      <c r="H162" s="122">
        <f t="shared" si="57"/>
        <v>7.5865423624413824</v>
      </c>
      <c r="I162" s="122">
        <f t="shared" si="57"/>
        <v>8.2425363424780329</v>
      </c>
      <c r="J162" s="122">
        <f t="shared" si="57"/>
        <v>3.2296481359346667</v>
      </c>
      <c r="K162" s="122">
        <f t="shared" si="57"/>
        <v>11.450487527118815</v>
      </c>
      <c r="L162" s="122">
        <f t="shared" si="57"/>
        <v>6.3795549195748249</v>
      </c>
      <c r="M162" s="122">
        <f t="shared" si="57"/>
        <v>5.9211833619125063</v>
      </c>
      <c r="N162" s="122">
        <f t="shared" si="57"/>
        <v>8.0574805947032004</v>
      </c>
      <c r="O162" s="122">
        <f t="shared" si="57"/>
        <v>9.6622349348173842</v>
      </c>
      <c r="P162" s="122">
        <f t="shared" si="57"/>
        <v>8.7421625172620399</v>
      </c>
      <c r="Q162" s="122">
        <f t="shared" si="57"/>
        <v>11.348494239979463</v>
      </c>
      <c r="R162" s="122">
        <f t="shared" si="57"/>
        <v>9.8203981445181192</v>
      </c>
      <c r="S162" s="122">
        <f t="shared" si="57"/>
        <v>10.281704619676045</v>
      </c>
      <c r="T162" s="122">
        <f t="shared" si="57"/>
        <v>6.4772532713440976</v>
      </c>
      <c r="U162" s="122">
        <f t="shared" si="57"/>
        <v>5.0538476520534612</v>
      </c>
      <c r="V162" s="122">
        <f t="shared" si="57"/>
        <v>9.1044423887467723</v>
      </c>
      <c r="W162" s="122">
        <f t="shared" si="57"/>
        <v>8.1626151310120143</v>
      </c>
      <c r="X162" s="122">
        <f t="shared" si="57"/>
        <v>9.3103622623971454</v>
      </c>
      <c r="Y162" s="122">
        <f t="shared" si="57"/>
        <v>9.207067084094362</v>
      </c>
      <c r="DA162" s="130" t="s">
        <v>1891</v>
      </c>
    </row>
    <row r="163" spans="1:105" ht="12" customHeight="1" x14ac:dyDescent="0.25">
      <c r="A163" s="97" t="s">
        <v>53</v>
      </c>
      <c r="B163" s="33">
        <v>8.3510546713840856</v>
      </c>
      <c r="C163" s="33">
        <v>8.7919470021112751</v>
      </c>
      <c r="D163" s="33">
        <v>8.0220241667045933</v>
      </c>
      <c r="E163" s="33">
        <v>8.007376574262608</v>
      </c>
      <c r="F163" s="33">
        <v>8.9927600443151317</v>
      </c>
      <c r="G163" s="33">
        <v>9.5569914176279429</v>
      </c>
      <c r="H163" s="33">
        <v>7.5865423624413824</v>
      </c>
      <c r="I163" s="33">
        <v>8.2425363424780329</v>
      </c>
      <c r="J163" s="33">
        <v>3.2296481359346667</v>
      </c>
      <c r="K163" s="33">
        <v>11.450487527118815</v>
      </c>
      <c r="L163" s="33">
        <v>6.3795549195748249</v>
      </c>
      <c r="M163" s="33">
        <v>5.9211833619125063</v>
      </c>
      <c r="N163" s="33">
        <v>8.0574805947032004</v>
      </c>
      <c r="O163" s="33">
        <v>9.6622349348173842</v>
      </c>
      <c r="P163" s="33">
        <v>8.7421625172620399</v>
      </c>
      <c r="Q163" s="33">
        <v>11.348494239979463</v>
      </c>
      <c r="R163" s="33">
        <v>9.8203981445181192</v>
      </c>
      <c r="S163" s="33">
        <v>10.281704619676045</v>
      </c>
      <c r="T163" s="33">
        <v>6.4772532713440976</v>
      </c>
      <c r="U163" s="33">
        <v>5.0538476520534612</v>
      </c>
      <c r="V163" s="33">
        <v>9.1044423887467723</v>
      </c>
      <c r="W163" s="33">
        <v>8.1626151310120143</v>
      </c>
      <c r="X163" s="33">
        <v>9.3103622623971454</v>
      </c>
      <c r="Y163" s="33">
        <v>9.207067084094362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0.20667385833126453</v>
      </c>
      <c r="C164" s="122">
        <f t="shared" si="58"/>
        <v>0.20998103485180028</v>
      </c>
      <c r="D164" s="122">
        <f t="shared" si="58"/>
        <v>0.2272441161615521</v>
      </c>
      <c r="E164" s="122">
        <f t="shared" si="58"/>
        <v>0.450246260306159</v>
      </c>
      <c r="F164" s="122">
        <f t="shared" si="58"/>
        <v>0.16654592839583002</v>
      </c>
      <c r="G164" s="122">
        <f t="shared" si="58"/>
        <v>0.17360954872435969</v>
      </c>
      <c r="H164" s="122">
        <f t="shared" si="58"/>
        <v>0.26199740027215779</v>
      </c>
      <c r="I164" s="122">
        <f t="shared" si="58"/>
        <v>0.12853096923509733</v>
      </c>
      <c r="J164" s="122">
        <f t="shared" si="58"/>
        <v>0.12399454067138735</v>
      </c>
      <c r="K164" s="122">
        <f t="shared" si="58"/>
        <v>0.13570473511128256</v>
      </c>
      <c r="L164" s="122">
        <f t="shared" si="58"/>
        <v>0.18125979908137069</v>
      </c>
      <c r="M164" s="122">
        <f t="shared" si="58"/>
        <v>0.20928872823089148</v>
      </c>
      <c r="N164" s="122">
        <f t="shared" si="58"/>
        <v>0.31438207412848834</v>
      </c>
      <c r="O164" s="122">
        <f t="shared" si="58"/>
        <v>0.31909253866388365</v>
      </c>
      <c r="P164" s="122">
        <f t="shared" si="58"/>
        <v>0.32988791427933362</v>
      </c>
      <c r="Q164" s="122">
        <f t="shared" si="58"/>
        <v>0.35946799168382537</v>
      </c>
      <c r="R164" s="122">
        <f t="shared" si="58"/>
        <v>0.3243108582840124</v>
      </c>
      <c r="S164" s="122">
        <f t="shared" si="58"/>
        <v>0.24710588304408118</v>
      </c>
      <c r="T164" s="122">
        <f t="shared" si="58"/>
        <v>0.24980260312736632</v>
      </c>
      <c r="U164" s="122">
        <f t="shared" si="58"/>
        <v>0.23764200296439394</v>
      </c>
      <c r="V164" s="122">
        <f t="shared" si="58"/>
        <v>0.30849261159420271</v>
      </c>
      <c r="W164" s="122">
        <f t="shared" si="58"/>
        <v>0.34403257436125528</v>
      </c>
      <c r="X164" s="122">
        <f t="shared" si="58"/>
        <v>0.46848226810674753</v>
      </c>
      <c r="Y164" s="122">
        <f t="shared" si="58"/>
        <v>0.60687131689678453</v>
      </c>
      <c r="DA164" s="130" t="s">
        <v>1893</v>
      </c>
    </row>
    <row r="165" spans="1:105" ht="12" customHeight="1" x14ac:dyDescent="0.25">
      <c r="A165" s="97" t="s">
        <v>53</v>
      </c>
      <c r="B165" s="98">
        <v>0.20667385833126453</v>
      </c>
      <c r="C165" s="98">
        <v>0.20998103485180028</v>
      </c>
      <c r="D165" s="98">
        <v>0.2272441161615521</v>
      </c>
      <c r="E165" s="98">
        <v>0.450246260306159</v>
      </c>
      <c r="F165" s="98">
        <v>0.16654592839583002</v>
      </c>
      <c r="G165" s="98">
        <v>0.17360954872435969</v>
      </c>
      <c r="H165" s="98">
        <v>0.26199740027215779</v>
      </c>
      <c r="I165" s="98">
        <v>0.12853096923509733</v>
      </c>
      <c r="J165" s="98">
        <v>0.12399454067138735</v>
      </c>
      <c r="K165" s="98">
        <v>0.13570473511128256</v>
      </c>
      <c r="L165" s="98">
        <v>0.18125979908137069</v>
      </c>
      <c r="M165" s="98">
        <v>0.20928872823089148</v>
      </c>
      <c r="N165" s="98">
        <v>0.31438207412848834</v>
      </c>
      <c r="O165" s="98">
        <v>0.31909253866388365</v>
      </c>
      <c r="P165" s="98">
        <v>0.32988791427933362</v>
      </c>
      <c r="Q165" s="98">
        <v>0.35946799168382537</v>
      </c>
      <c r="R165" s="98">
        <v>0.3243108582840124</v>
      </c>
      <c r="S165" s="98">
        <v>0.24710588304408118</v>
      </c>
      <c r="T165" s="98">
        <v>0.24980260312736632</v>
      </c>
      <c r="U165" s="98">
        <v>0.23764200296439394</v>
      </c>
      <c r="V165" s="98">
        <v>0.30849261159420271</v>
      </c>
      <c r="W165" s="98">
        <v>0.34403257436125528</v>
      </c>
      <c r="X165" s="98">
        <v>0.46848226810674753</v>
      </c>
      <c r="Y165" s="98">
        <v>0.60687131689678453</v>
      </c>
      <c r="DA165" s="63" t="s">
        <v>1894</v>
      </c>
    </row>
    <row r="166" spans="1:105" ht="12" customHeight="1" x14ac:dyDescent="0.25">
      <c r="A166" s="121" t="s">
        <v>55</v>
      </c>
      <c r="B166" s="122">
        <v>0.73649075960014698</v>
      </c>
      <c r="C166" s="122">
        <v>0.66951951904956086</v>
      </c>
      <c r="D166" s="122">
        <v>0.64374284289489514</v>
      </c>
      <c r="E166" s="122">
        <v>0.61318588297173937</v>
      </c>
      <c r="F166" s="122">
        <v>0.64672482172849743</v>
      </c>
      <c r="G166" s="122">
        <v>0.64974573661457824</v>
      </c>
      <c r="H166" s="122">
        <v>0.56769415820168578</v>
      </c>
      <c r="I166" s="122">
        <v>0.52773677417213749</v>
      </c>
      <c r="J166" s="122">
        <v>0.503212493401898</v>
      </c>
      <c r="K166" s="122">
        <v>0.51604076817200772</v>
      </c>
      <c r="L166" s="122">
        <v>0.50587970618691525</v>
      </c>
      <c r="M166" s="122">
        <v>0.70034289587529441</v>
      </c>
      <c r="N166" s="122">
        <v>0.61972556191795758</v>
      </c>
      <c r="O166" s="122">
        <v>0.86245569350438411</v>
      </c>
      <c r="P166" s="122">
        <v>1.0981549451313863</v>
      </c>
      <c r="Q166" s="122">
        <v>0.67588373128478318</v>
      </c>
      <c r="R166" s="122">
        <v>0.64039255122635774</v>
      </c>
      <c r="S166" s="122">
        <v>0.59609380478600782</v>
      </c>
      <c r="T166" s="122">
        <v>0.62562532445343277</v>
      </c>
      <c r="U166" s="122">
        <v>0.67571217807096884</v>
      </c>
      <c r="V166" s="122">
        <v>0.66114654526389338</v>
      </c>
      <c r="W166" s="122">
        <v>0.67461691951895109</v>
      </c>
      <c r="X166" s="122">
        <v>0.81632361312879631</v>
      </c>
      <c r="Y166" s="122">
        <v>0.80102084102979521</v>
      </c>
      <c r="DA166" s="130" t="s">
        <v>1895</v>
      </c>
    </row>
    <row r="167" spans="1:105" ht="12" customHeight="1" x14ac:dyDescent="0.25">
      <c r="A167" s="97" t="s">
        <v>124</v>
      </c>
      <c r="B167" s="98">
        <v>8.7283282036494825E-2</v>
      </c>
      <c r="C167" s="98">
        <v>6.9386820336279464E-2</v>
      </c>
      <c r="D167" s="98">
        <v>3.5797672534455628E-2</v>
      </c>
      <c r="E167" s="98">
        <v>1.9594210070104739E-2</v>
      </c>
      <c r="F167" s="98">
        <v>3.8910722390626658E-2</v>
      </c>
      <c r="G167" s="98">
        <v>6.0187151724684758E-2</v>
      </c>
      <c r="H167" s="98">
        <v>5.7071311865689943E-2</v>
      </c>
      <c r="I167" s="98">
        <v>1.9478398441006933E-2</v>
      </c>
      <c r="J167" s="98">
        <v>1.7809535176480464E-2</v>
      </c>
      <c r="K167" s="98">
        <v>4.0446586654428879E-2</v>
      </c>
      <c r="L167" s="98">
        <v>3.8224510387363644E-2</v>
      </c>
      <c r="M167" s="98">
        <v>1.02407141354573E-2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1896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1.227599833928868E-4</v>
      </c>
      <c r="I168" s="98">
        <v>4.6391235208110553E-5</v>
      </c>
      <c r="J168" s="98">
        <v>4.6030307201356657E-5</v>
      </c>
      <c r="K168" s="98">
        <v>3.2594382556101352E-4</v>
      </c>
      <c r="L168" s="98">
        <v>3.5491836157784608E-4</v>
      </c>
      <c r="M168" s="98">
        <v>1.9046615294369978E-4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1897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6.0192152555055084E-5</v>
      </c>
      <c r="I169" s="101">
        <v>2.2543505087694638E-5</v>
      </c>
      <c r="J169" s="101">
        <v>2.067595832759098E-5</v>
      </c>
      <c r="K169" s="101">
        <v>1.4511023798849553E-4</v>
      </c>
      <c r="L169" s="101">
        <v>1.6759319037128967E-4</v>
      </c>
      <c r="M169" s="101">
        <v>9.6999502431107092E-5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1898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6.2567830837831706E-5</v>
      </c>
      <c r="I170" s="104">
        <v>2.3847730120415919E-5</v>
      </c>
      <c r="J170" s="104">
        <v>2.5354348873765673E-5</v>
      </c>
      <c r="K170" s="104">
        <v>1.8083358757251802E-4</v>
      </c>
      <c r="L170" s="104">
        <v>1.8732517120655638E-4</v>
      </c>
      <c r="M170" s="104">
        <v>9.3466650512592702E-5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1899</v>
      </c>
    </row>
    <row r="171" spans="1:105" ht="12" customHeight="1" x14ac:dyDescent="0.25">
      <c r="A171" s="106" t="s">
        <v>122</v>
      </c>
      <c r="B171" s="101">
        <v>0.64900573502867276</v>
      </c>
      <c r="C171" s="101">
        <v>0.59473411995416881</v>
      </c>
      <c r="D171" s="101">
        <v>0.58519199463385885</v>
      </c>
      <c r="E171" s="101">
        <v>0.55702372354889573</v>
      </c>
      <c r="F171" s="101">
        <v>0.55778754298802447</v>
      </c>
      <c r="G171" s="101">
        <v>0.52586132354334636</v>
      </c>
      <c r="H171" s="101">
        <v>0.44479228724634601</v>
      </c>
      <c r="I171" s="101">
        <v>0.37853009737139842</v>
      </c>
      <c r="J171" s="101">
        <v>0.31484323920906609</v>
      </c>
      <c r="K171" s="101">
        <v>0.22172070639773381</v>
      </c>
      <c r="L171" s="101">
        <v>0.20903572934859879</v>
      </c>
      <c r="M171" s="101">
        <v>0.31069598940588905</v>
      </c>
      <c r="N171" s="101">
        <v>0.25346628791530013</v>
      </c>
      <c r="O171" s="101">
        <v>0.34809183980024511</v>
      </c>
      <c r="P171" s="101">
        <v>0.48846721960476541</v>
      </c>
      <c r="Q171" s="101">
        <v>0.2906836751330702</v>
      </c>
      <c r="R171" s="101">
        <v>0.26277896624905134</v>
      </c>
      <c r="S171" s="101">
        <v>0.21888167170498157</v>
      </c>
      <c r="T171" s="101">
        <v>0.18276959695019315</v>
      </c>
      <c r="U171" s="101">
        <v>0.24064588790761557</v>
      </c>
      <c r="V171" s="101">
        <v>0.18402921695065913</v>
      </c>
      <c r="W171" s="101">
        <v>0.22165837113967776</v>
      </c>
      <c r="X171" s="101">
        <v>0.23600332810581456</v>
      </c>
      <c r="Y171" s="101">
        <v>0.22014315267089962</v>
      </c>
      <c r="DA171" s="131" t="s">
        <v>1900</v>
      </c>
    </row>
    <row r="172" spans="1:105" ht="12" customHeight="1" x14ac:dyDescent="0.25">
      <c r="A172" s="107" t="s">
        <v>121</v>
      </c>
      <c r="B172" s="104">
        <v>2.0174253497938225E-4</v>
      </c>
      <c r="C172" s="104">
        <v>5.3985787591126697E-3</v>
      </c>
      <c r="D172" s="104">
        <v>2.2753175726580668E-2</v>
      </c>
      <c r="E172" s="104">
        <v>3.6567949352738841E-2</v>
      </c>
      <c r="F172" s="104">
        <v>5.0026556349846291E-2</v>
      </c>
      <c r="G172" s="104">
        <v>6.3697261346547088E-2</v>
      </c>
      <c r="H172" s="104">
        <v>6.5707799106256876E-2</v>
      </c>
      <c r="I172" s="104">
        <v>0.129681887124524</v>
      </c>
      <c r="J172" s="104">
        <v>0.17051368870915007</v>
      </c>
      <c r="K172" s="104">
        <v>0.25354753129428403</v>
      </c>
      <c r="L172" s="104">
        <v>0.25826454808937493</v>
      </c>
      <c r="M172" s="104">
        <v>0.3792157261810043</v>
      </c>
      <c r="N172" s="104">
        <v>0.3662592740026574</v>
      </c>
      <c r="O172" s="104">
        <v>0.51436385370413906</v>
      </c>
      <c r="P172" s="104">
        <v>0.60968772552662087</v>
      </c>
      <c r="Q172" s="104">
        <v>0.38520005615171293</v>
      </c>
      <c r="R172" s="104">
        <v>0.37761358497730646</v>
      </c>
      <c r="S172" s="104">
        <v>0.37721213308102619</v>
      </c>
      <c r="T172" s="104">
        <v>0.44285572750323965</v>
      </c>
      <c r="U172" s="104">
        <v>0.4350662901633533</v>
      </c>
      <c r="V172" s="104">
        <v>0.47711732831323422</v>
      </c>
      <c r="W172" s="104">
        <v>0.4529585483792733</v>
      </c>
      <c r="X172" s="104">
        <v>0.58032028502298172</v>
      </c>
      <c r="Y172" s="104">
        <v>0.58087768835889553</v>
      </c>
      <c r="DA172" s="132" t="s">
        <v>1901</v>
      </c>
    </row>
    <row r="173" spans="1:105" ht="12" customHeight="1" x14ac:dyDescent="0.25">
      <c r="A173" s="108" t="s">
        <v>53</v>
      </c>
      <c r="B173" s="98">
        <v>1.0424698589165044E-4</v>
      </c>
      <c r="C173" s="98">
        <v>2.6938033361774485E-3</v>
      </c>
      <c r="D173" s="98">
        <v>1.140694468355144E-2</v>
      </c>
      <c r="E173" s="98">
        <v>1.8212688021668765E-2</v>
      </c>
      <c r="F173" s="98">
        <v>2.5304703808318549E-2</v>
      </c>
      <c r="G173" s="98">
        <v>3.2069240324566359E-2</v>
      </c>
      <c r="H173" s="98">
        <v>3.2221300299481712E-2</v>
      </c>
      <c r="I173" s="98">
        <v>6.2615199919990233E-2</v>
      </c>
      <c r="J173" s="98">
        <v>7.9216555604484873E-2</v>
      </c>
      <c r="K173" s="98">
        <v>0.11370526163368076</v>
      </c>
      <c r="L173" s="98">
        <v>0.11286079174465206</v>
      </c>
      <c r="M173" s="98">
        <v>0.18287702044414567</v>
      </c>
      <c r="N173" s="98">
        <v>0.16215770498080204</v>
      </c>
      <c r="O173" s="98">
        <v>0.28232083662376933</v>
      </c>
      <c r="P173" s="98">
        <v>0.36853213263652096</v>
      </c>
      <c r="Q173" s="98">
        <v>0.16288444441702254</v>
      </c>
      <c r="R173" s="98">
        <v>0.15720739623402386</v>
      </c>
      <c r="S173" s="98">
        <v>0.15791004298554806</v>
      </c>
      <c r="T173" s="98">
        <v>0.21322619548069521</v>
      </c>
      <c r="U173" s="98">
        <v>0.22879299390649557</v>
      </c>
      <c r="V173" s="98">
        <v>0.24393094054742623</v>
      </c>
      <c r="W173" s="98">
        <v>0.22710577084615963</v>
      </c>
      <c r="X173" s="98">
        <v>0.31619523625988488</v>
      </c>
      <c r="Y173" s="98">
        <v>0.31212918170779919</v>
      </c>
      <c r="DA173" s="63" t="s">
        <v>1902</v>
      </c>
    </row>
    <row r="174" spans="1:105" ht="12" customHeight="1" x14ac:dyDescent="0.25">
      <c r="A174" s="115" t="s">
        <v>52</v>
      </c>
      <c r="B174" s="33">
        <v>9.7495549087731813E-5</v>
      </c>
      <c r="C174" s="33">
        <v>2.7047754229352207E-3</v>
      </c>
      <c r="D174" s="33">
        <v>1.1346231043029228E-2</v>
      </c>
      <c r="E174" s="33">
        <v>1.8355261331070072E-2</v>
      </c>
      <c r="F174" s="33">
        <v>2.4721852541527742E-2</v>
      </c>
      <c r="G174" s="33">
        <v>3.1628021021980729E-2</v>
      </c>
      <c r="H174" s="33">
        <v>3.3486498806775157E-2</v>
      </c>
      <c r="I174" s="33">
        <v>6.7066687204533751E-2</v>
      </c>
      <c r="J174" s="33">
        <v>9.129713310466521E-2</v>
      </c>
      <c r="K174" s="33">
        <v>0.13984226966060329</v>
      </c>
      <c r="L174" s="33">
        <v>0.14540375634472286</v>
      </c>
      <c r="M174" s="33">
        <v>0.19633870573685863</v>
      </c>
      <c r="N174" s="33">
        <v>0.20410156902185536</v>
      </c>
      <c r="O174" s="33">
        <v>0.23204301708036973</v>
      </c>
      <c r="P174" s="33">
        <v>0.24115559289009997</v>
      </c>
      <c r="Q174" s="33">
        <v>0.22231561173469039</v>
      </c>
      <c r="R174" s="33">
        <v>0.22040618874328263</v>
      </c>
      <c r="S174" s="33">
        <v>0.21930209009547813</v>
      </c>
      <c r="T174" s="33">
        <v>0.22962953202254444</v>
      </c>
      <c r="U174" s="33">
        <v>0.20627329625685775</v>
      </c>
      <c r="V174" s="33">
        <v>0.233186387765808</v>
      </c>
      <c r="W174" s="33">
        <v>0.22585277753311367</v>
      </c>
      <c r="X174" s="33">
        <v>0.26412504876309684</v>
      </c>
      <c r="Y174" s="33">
        <v>0.26874850665109629</v>
      </c>
      <c r="DA174" s="60" t="s">
        <v>1903</v>
      </c>
    </row>
    <row r="175" spans="1:105" ht="12" customHeight="1" x14ac:dyDescent="0.25">
      <c r="A175" s="121" t="s">
        <v>54</v>
      </c>
      <c r="B175" s="122">
        <v>0.37287463272089716</v>
      </c>
      <c r="C175" s="122">
        <v>0.372368353377872</v>
      </c>
      <c r="D175" s="122">
        <v>0.32274947405990073</v>
      </c>
      <c r="E175" s="122">
        <v>0.29586344729651476</v>
      </c>
      <c r="F175" s="122">
        <v>0.32400827674581389</v>
      </c>
      <c r="G175" s="122">
        <v>0.34257577534493977</v>
      </c>
      <c r="H175" s="122">
        <v>0.30925329878132846</v>
      </c>
      <c r="I175" s="122">
        <v>0.27995988173492425</v>
      </c>
      <c r="J175" s="122">
        <v>0.28410294894440558</v>
      </c>
      <c r="K175" s="122">
        <v>0.3276151189354648</v>
      </c>
      <c r="L175" s="122">
        <v>0.28962844919014402</v>
      </c>
      <c r="M175" s="122">
        <v>0.43439151981970581</v>
      </c>
      <c r="N175" s="122">
        <v>0.44575685426925959</v>
      </c>
      <c r="O175" s="122">
        <v>0.46506780482764437</v>
      </c>
      <c r="P175" s="122">
        <v>0.50178192196669258</v>
      </c>
      <c r="Q175" s="122">
        <v>0.34742975671939491</v>
      </c>
      <c r="R175" s="122">
        <v>0.33164487746806293</v>
      </c>
      <c r="S175" s="122">
        <v>0.26418269744983902</v>
      </c>
      <c r="T175" s="122">
        <v>0.30773292148612402</v>
      </c>
      <c r="U175" s="122">
        <v>0.35161184169393755</v>
      </c>
      <c r="V175" s="122">
        <v>0.22606125486728723</v>
      </c>
      <c r="W175" s="122">
        <v>0.19452448322958135</v>
      </c>
      <c r="X175" s="122">
        <v>0.24791851383792499</v>
      </c>
      <c r="Y175" s="122">
        <v>0.24918916474814565</v>
      </c>
      <c r="DA175" s="130" t="s">
        <v>1904</v>
      </c>
    </row>
    <row r="176" spans="1:105" ht="12" customHeight="1" x14ac:dyDescent="0.25">
      <c r="A176" s="97" t="s">
        <v>50</v>
      </c>
      <c r="B176" s="98">
        <v>0.14102071628682247</v>
      </c>
      <c r="C176" s="98">
        <v>0.15538626842465433</v>
      </c>
      <c r="D176" s="98">
        <v>5.726566311862924E-2</v>
      </c>
      <c r="E176" s="98">
        <v>2.6844521709917316E-2</v>
      </c>
      <c r="F176" s="98">
        <v>5.2769284370415115E-2</v>
      </c>
      <c r="G176" s="98">
        <v>8.0923774976688984E-2</v>
      </c>
      <c r="H176" s="98">
        <v>6.8766115661149596E-2</v>
      </c>
      <c r="I176" s="98">
        <v>2.268316561437738E-2</v>
      </c>
      <c r="J176" s="98">
        <v>2.3553722778679818E-2</v>
      </c>
      <c r="K176" s="98">
        <v>6.5834273296900975E-2</v>
      </c>
      <c r="L176" s="98">
        <v>5.3925568825374533E-2</v>
      </c>
      <c r="M176" s="98">
        <v>2.5345572237859063E-2</v>
      </c>
      <c r="N176" s="98">
        <v>1.202605714136099E-2</v>
      </c>
      <c r="O176" s="98">
        <v>1.3669913919547442E-2</v>
      </c>
      <c r="P176" s="98">
        <v>1.9802363238733276E-2</v>
      </c>
      <c r="Q176" s="98">
        <v>1.6085900726239531E-2</v>
      </c>
      <c r="R176" s="98">
        <v>1.5300349723417161E-2</v>
      </c>
      <c r="S176" s="98">
        <v>1.1229131298161272E-2</v>
      </c>
      <c r="T176" s="98">
        <v>1.535820857995914E-2</v>
      </c>
      <c r="U176" s="98">
        <v>2.4971192941222992E-2</v>
      </c>
      <c r="V176" s="98">
        <v>2.2160733619266321E-2</v>
      </c>
      <c r="W176" s="98">
        <v>9.9146367818435388E-3</v>
      </c>
      <c r="X176" s="98">
        <v>1.1213826349459647E-2</v>
      </c>
      <c r="Y176" s="98">
        <v>6.8662655064786306E-3</v>
      </c>
      <c r="DA176" s="63" t="s">
        <v>1905</v>
      </c>
    </row>
    <row r="177" spans="1:105" ht="12" customHeight="1" x14ac:dyDescent="0.25">
      <c r="A177" s="109" t="s">
        <v>120</v>
      </c>
      <c r="B177" s="33">
        <v>0.23185391643407471</v>
      </c>
      <c r="C177" s="33">
        <v>0.21698208495321766</v>
      </c>
      <c r="D177" s="33">
        <v>0.26548381094127149</v>
      </c>
      <c r="E177" s="33">
        <v>0.26901892558659746</v>
      </c>
      <c r="F177" s="33">
        <v>0.27123899237539878</v>
      </c>
      <c r="G177" s="33">
        <v>0.26165200036825081</v>
      </c>
      <c r="H177" s="33">
        <v>0.24048718312017889</v>
      </c>
      <c r="I177" s="33">
        <v>0.25727671612054687</v>
      </c>
      <c r="J177" s="33">
        <v>0.26054922616572573</v>
      </c>
      <c r="K177" s="33">
        <v>0.26178084563856385</v>
      </c>
      <c r="L177" s="33">
        <v>0.2357028803647695</v>
      </c>
      <c r="M177" s="33">
        <v>0.40904594758184676</v>
      </c>
      <c r="N177" s="33">
        <v>0.43373079712789858</v>
      </c>
      <c r="O177" s="33">
        <v>0.45139789090809695</v>
      </c>
      <c r="P177" s="33">
        <v>0.48197955872795933</v>
      </c>
      <c r="Q177" s="33">
        <v>0.33134385599315536</v>
      </c>
      <c r="R177" s="33">
        <v>0.31634452774464578</v>
      </c>
      <c r="S177" s="33">
        <v>0.25295356615167774</v>
      </c>
      <c r="T177" s="33">
        <v>0.2923747129061649</v>
      </c>
      <c r="U177" s="33">
        <v>0.32664064875271454</v>
      </c>
      <c r="V177" s="33">
        <v>0.20390052124802091</v>
      </c>
      <c r="W177" s="33">
        <v>0.18460984644773781</v>
      </c>
      <c r="X177" s="33">
        <v>0.23670468748846535</v>
      </c>
      <c r="Y177" s="33">
        <v>0.24232289924166703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0.64203709605376913</v>
      </c>
      <c r="C3" s="119">
        <f>IF(RES_hhdet_tes!C3=0,"",RES_hhdet_tes!C3/RES_hhdet_fec!C3)</f>
        <v>0.64229249732859406</v>
      </c>
      <c r="D3" s="119">
        <f>IF(RES_hhdet_tes!D3=0,"",RES_hhdet_tes!D3/RES_hhdet_fec!D3)</f>
        <v>0.64423698090346726</v>
      </c>
      <c r="E3" s="119">
        <f>IF(RES_hhdet_tes!E3=0,"",RES_hhdet_tes!E3/RES_hhdet_fec!E3)</f>
        <v>0.64920948822645597</v>
      </c>
      <c r="F3" s="119">
        <f>IF(RES_hhdet_tes!F3=0,"",RES_hhdet_tes!F3/RES_hhdet_fec!F3)</f>
        <v>0.64403367130408473</v>
      </c>
      <c r="G3" s="119">
        <f>IF(RES_hhdet_tes!G3=0,"",RES_hhdet_tes!G3/RES_hhdet_fec!G3)</f>
        <v>0.64344223553513324</v>
      </c>
      <c r="H3" s="119">
        <f>IF(RES_hhdet_tes!H3=0,"",RES_hhdet_tes!H3/RES_hhdet_fec!H3)</f>
        <v>0.64547225083471538</v>
      </c>
      <c r="I3" s="119">
        <f>IF(RES_hhdet_tes!I3=0,"",RES_hhdet_tes!I3/RES_hhdet_fec!I3)</f>
        <v>0.64596738990904023</v>
      </c>
      <c r="J3" s="119">
        <f>IF(RES_hhdet_tes!J3=0,"",RES_hhdet_tes!J3/RES_hhdet_fec!J3)</f>
        <v>0.64620878076194266</v>
      </c>
      <c r="K3" s="119">
        <f>IF(RES_hhdet_tes!K3=0,"",RES_hhdet_tes!K3/RES_hhdet_fec!K3)</f>
        <v>0.66021423076784624</v>
      </c>
      <c r="L3" s="119">
        <f>IF(RES_hhdet_tes!L3=0,"",RES_hhdet_tes!L3/RES_hhdet_fec!L3)</f>
        <v>0.68160166302371417</v>
      </c>
      <c r="M3" s="119">
        <f>IF(RES_hhdet_tes!M3=0,"",RES_hhdet_tes!M3/RES_hhdet_fec!M3)</f>
        <v>0.70945476932127882</v>
      </c>
      <c r="N3" s="119">
        <f>IF(RES_hhdet_tes!N3=0,"",RES_hhdet_tes!N3/RES_hhdet_fec!N3)</f>
        <v>0.7357323398510629</v>
      </c>
      <c r="O3" s="119">
        <f>IF(RES_hhdet_tes!O3=0,"",RES_hhdet_tes!O3/RES_hhdet_fec!O3)</f>
        <v>0.75076750144824944</v>
      </c>
      <c r="P3" s="119">
        <f>IF(RES_hhdet_tes!P3=0,"",RES_hhdet_tes!P3/RES_hhdet_fec!P3)</f>
        <v>0.75875381256977514</v>
      </c>
      <c r="Q3" s="119">
        <f>IF(RES_hhdet_tes!Q3=0,"",RES_hhdet_tes!Q3/RES_hhdet_fec!Q3)</f>
        <v>0.75724925546465804</v>
      </c>
      <c r="R3" s="119">
        <f>IF(RES_hhdet_tes!R3=0,"",RES_hhdet_tes!R3/RES_hhdet_fec!R3)</f>
        <v>0.75700390533337569</v>
      </c>
      <c r="S3" s="119">
        <f>IF(RES_hhdet_tes!S3=0,"",RES_hhdet_tes!S3/RES_hhdet_fec!S3)</f>
        <v>0.75984415918129455</v>
      </c>
      <c r="T3" s="119">
        <f>IF(RES_hhdet_tes!T3=0,"",RES_hhdet_tes!T3/RES_hhdet_fec!T3)</f>
        <v>0.7674331858197434</v>
      </c>
      <c r="U3" s="119">
        <f>IF(RES_hhdet_tes!U3=0,"",RES_hhdet_tes!U3/RES_hhdet_fec!U3)</f>
        <v>0.76028718737461876</v>
      </c>
      <c r="V3" s="119">
        <f>IF(RES_hhdet_tes!V3=0,"",RES_hhdet_tes!V3/RES_hhdet_fec!V3)</f>
        <v>0.78197311306401918</v>
      </c>
      <c r="W3" s="119">
        <f>IF(RES_hhdet_tes!W3=0,"",RES_hhdet_tes!W3/RES_hhdet_fec!W3)</f>
        <v>0.80803226153483232</v>
      </c>
      <c r="X3" s="119">
        <f>IF(RES_hhdet_tes!X3=0,"",RES_hhdet_tes!X3/RES_hhdet_fec!X3)</f>
        <v>0.78898059416258315</v>
      </c>
      <c r="Y3" s="119">
        <f>IF(RES_hhdet_tes!Y3=0,"",RES_hhdet_tes!Y3/RES_hhdet_fec!Y3)</f>
        <v>0.8183066305001212</v>
      </c>
      <c r="DA3" s="129" t="s">
        <v>1908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0.63614452905258678</v>
      </c>
      <c r="C4" s="124">
        <f>IF(RES_hhdet_tes!C4=0,"",RES_hhdet_tes!C4/RES_hhdet_fec!C4)</f>
        <v>0.63609687472398768</v>
      </c>
      <c r="D4" s="124">
        <f>IF(RES_hhdet_tes!D4=0,"",RES_hhdet_tes!D4/RES_hhdet_fec!D4)</f>
        <v>0.63605239984524342</v>
      </c>
      <c r="E4" s="124">
        <f>IF(RES_hhdet_tes!E4=0,"",RES_hhdet_tes!E4/RES_hhdet_fec!E4)</f>
        <v>0.63595612927835943</v>
      </c>
      <c r="F4" s="124">
        <f>IF(RES_hhdet_tes!F4=0,"",RES_hhdet_tes!F4/RES_hhdet_fec!F4)</f>
        <v>0.63598296977324154</v>
      </c>
      <c r="G4" s="124">
        <f>IF(RES_hhdet_tes!G4=0,"",RES_hhdet_tes!G4/RES_hhdet_fec!G4)</f>
        <v>0.63593927158963415</v>
      </c>
      <c r="H4" s="124">
        <f>IF(RES_hhdet_tes!H4=0,"",RES_hhdet_tes!H4/RES_hhdet_fec!H4)</f>
        <v>0.63586648678978031</v>
      </c>
      <c r="I4" s="124">
        <f>IF(RES_hhdet_tes!I4=0,"",RES_hhdet_tes!I4/RES_hhdet_fec!I4)</f>
        <v>0.63588123743551606</v>
      </c>
      <c r="J4" s="124">
        <f>IF(RES_hhdet_tes!J4=0,"",RES_hhdet_tes!J4/RES_hhdet_fec!J4)</f>
        <v>0.63586081204733047</v>
      </c>
      <c r="K4" s="124">
        <f>IF(RES_hhdet_tes!K4=0,"",RES_hhdet_tes!K4/RES_hhdet_fec!K4)</f>
        <v>0.65153916584460025</v>
      </c>
      <c r="L4" s="124">
        <f>IF(RES_hhdet_tes!L4=0,"",RES_hhdet_tes!L4/RES_hhdet_fec!L4)</f>
        <v>0.67259241117921675</v>
      </c>
      <c r="M4" s="124">
        <f>IF(RES_hhdet_tes!M4=0,"",RES_hhdet_tes!M4/RES_hhdet_fec!M4)</f>
        <v>0.69367590348473429</v>
      </c>
      <c r="N4" s="124">
        <f>IF(RES_hhdet_tes!N4=0,"",RES_hhdet_tes!N4/RES_hhdet_fec!N4)</f>
        <v>0.71399350914789483</v>
      </c>
      <c r="O4" s="124">
        <f>IF(RES_hhdet_tes!O4=0,"",RES_hhdet_tes!O4/RES_hhdet_fec!O4)</f>
        <v>0.73323717671227961</v>
      </c>
      <c r="P4" s="124">
        <f>IF(RES_hhdet_tes!P4=0,"",RES_hhdet_tes!P4/RES_hhdet_fec!P4)</f>
        <v>0.73364392027193714</v>
      </c>
      <c r="Q4" s="124">
        <f>IF(RES_hhdet_tes!Q4=0,"",RES_hhdet_tes!Q4/RES_hhdet_fec!Q4)</f>
        <v>0.73392517464089713</v>
      </c>
      <c r="R4" s="124">
        <f>IF(RES_hhdet_tes!R4=0,"",RES_hhdet_tes!R4/RES_hhdet_fec!R4)</f>
        <v>0.73408520319565596</v>
      </c>
      <c r="S4" s="124">
        <f>IF(RES_hhdet_tes!S4=0,"",RES_hhdet_tes!S4/RES_hhdet_fec!S4)</f>
        <v>0.7344003794782461</v>
      </c>
      <c r="T4" s="124">
        <f>IF(RES_hhdet_tes!T4=0,"",RES_hhdet_tes!T4/RES_hhdet_fec!T4)</f>
        <v>0.73464570724474976</v>
      </c>
      <c r="U4" s="124">
        <f>IF(RES_hhdet_tes!U4=0,"",RES_hhdet_tes!U4/RES_hhdet_fec!U4)</f>
        <v>0.73488163838412301</v>
      </c>
      <c r="V4" s="124">
        <f>IF(RES_hhdet_tes!V4=0,"",RES_hhdet_tes!V4/RES_hhdet_fec!V4)</f>
        <v>0.75675513898165248</v>
      </c>
      <c r="W4" s="124">
        <f>IF(RES_hhdet_tes!W4=0,"",RES_hhdet_tes!W4/RES_hhdet_fec!W4)</f>
        <v>0.77752216492510551</v>
      </c>
      <c r="X4" s="124">
        <f>IF(RES_hhdet_tes!X4=0,"",RES_hhdet_tes!X4/RES_hhdet_fec!X4)</f>
        <v>0.78060371810716844</v>
      </c>
      <c r="Y4" s="124">
        <f>IF(RES_hhdet_tes!Y4=0,"",RES_hhdet_tes!Y4/RES_hhdet_fec!Y4)</f>
        <v>0.78519082108293325</v>
      </c>
      <c r="DA4" s="130" t="s">
        <v>1909</v>
      </c>
    </row>
    <row r="5" spans="1:105" ht="12" customHeight="1" x14ac:dyDescent="0.25">
      <c r="A5" s="97" t="s">
        <v>51</v>
      </c>
      <c r="B5" s="111">
        <f>IF(RES_hhdet_tes!B5=0,"",RES_hhdet_tes!B5/RES_hhdet_fec!B5)</f>
        <v>0.63383827381634728</v>
      </c>
      <c r="C5" s="111">
        <f>IF(RES_hhdet_tes!C5=0,"",RES_hhdet_tes!C5/RES_hhdet_fec!C5)</f>
        <v>0.63383827381634728</v>
      </c>
      <c r="D5" s="111">
        <f>IF(RES_hhdet_tes!D5=0,"",RES_hhdet_tes!D5/RES_hhdet_fec!D5)</f>
        <v>0.63383827381634728</v>
      </c>
      <c r="E5" s="111">
        <f>IF(RES_hhdet_tes!E5=0,"",RES_hhdet_tes!E5/RES_hhdet_fec!E5)</f>
        <v>0.63383827381634728</v>
      </c>
      <c r="F5" s="111">
        <f>IF(RES_hhdet_tes!F5=0,"",RES_hhdet_tes!F5/RES_hhdet_fec!F5)</f>
        <v>0.63383827381634728</v>
      </c>
      <c r="G5" s="111">
        <f>IF(RES_hhdet_tes!G5=0,"",RES_hhdet_tes!G5/RES_hhdet_fec!G5)</f>
        <v>0.63383827381634728</v>
      </c>
      <c r="H5" s="111">
        <f>IF(RES_hhdet_tes!H5=0,"",RES_hhdet_tes!H5/RES_hhdet_fec!H5)</f>
        <v>0.63383827381634728</v>
      </c>
      <c r="I5" s="111">
        <f>IF(RES_hhdet_tes!I5=0,"",RES_hhdet_tes!I5/RES_hhdet_fec!I5)</f>
        <v>0.63383827381634728</v>
      </c>
      <c r="J5" s="111">
        <f>IF(RES_hhdet_tes!J5=0,"",RES_hhdet_tes!J5/RES_hhdet_fec!J5)</f>
        <v>0.63383827381634728</v>
      </c>
      <c r="K5" s="111">
        <f>IF(RES_hhdet_tes!K5=0,"",RES_hhdet_tes!K5/RES_hhdet_fec!K5)</f>
        <v>0.64959296314789061</v>
      </c>
      <c r="L5" s="111">
        <f>IF(RES_hhdet_tes!L5=0,"",RES_hhdet_tes!L5/RES_hhdet_fec!L5)</f>
        <v>0.67074244061298816</v>
      </c>
      <c r="M5" s="111">
        <f>IF(RES_hhdet_tes!M5=0,"",RES_hhdet_tes!M5/RES_hhdet_fec!M5)</f>
        <v>0.69189864919253219</v>
      </c>
      <c r="N5" s="111">
        <f>IF(RES_hhdet_tes!N5=0,"",RES_hhdet_tes!N5/RES_hhdet_fec!N5)</f>
        <v>0.71233412552766984</v>
      </c>
      <c r="O5" s="111">
        <f>IF(RES_hhdet_tes!O5=0,"",RES_hhdet_tes!O5/RES_hhdet_fec!O5)</f>
        <v>0.7316501365798721</v>
      </c>
      <c r="P5" s="111">
        <f>IF(RES_hhdet_tes!P5=0,"",RES_hhdet_tes!P5/RES_hhdet_fec!P5)</f>
        <v>0.73205497944624398</v>
      </c>
      <c r="Q5" s="111">
        <f>IF(RES_hhdet_tes!Q5=0,"",RES_hhdet_tes!Q5/RES_hhdet_fec!Q5)</f>
        <v>0.73237206448412417</v>
      </c>
      <c r="R5" s="111">
        <f>IF(RES_hhdet_tes!R5=0,"",RES_hhdet_tes!R5/RES_hhdet_fec!R5)</f>
        <v>0.7325419586345836</v>
      </c>
      <c r="S5" s="111">
        <f>IF(RES_hhdet_tes!S5=0,"",RES_hhdet_tes!S5/RES_hhdet_fec!S5)</f>
        <v>0.7328824338444323</v>
      </c>
      <c r="T5" s="111">
        <f>IF(RES_hhdet_tes!T5=0,"",RES_hhdet_tes!T5/RES_hhdet_fec!T5)</f>
        <v>0.73311860431891562</v>
      </c>
      <c r="U5" s="111">
        <f>IF(RES_hhdet_tes!U5=0,"",RES_hhdet_tes!U5/RES_hhdet_fec!U5)</f>
        <v>0.73333918141685617</v>
      </c>
      <c r="V5" s="111">
        <f>IF(RES_hhdet_tes!V5=0,"",RES_hhdet_tes!V5/RES_hhdet_fec!V5)</f>
        <v>0.75532600240195547</v>
      </c>
      <c r="W5" s="111">
        <f>IF(RES_hhdet_tes!W5=0,"",RES_hhdet_tes!W5/RES_hhdet_fec!W5)</f>
        <v>0.77618473514455932</v>
      </c>
      <c r="X5" s="111">
        <f>IF(RES_hhdet_tes!X5=0,"",RES_hhdet_tes!X5/RES_hhdet_fec!X5)</f>
        <v>0.77927526376986134</v>
      </c>
      <c r="Y5" s="111">
        <f>IF(RES_hhdet_tes!Y5=0,"",RES_hhdet_tes!Y5/RES_hhdet_fec!Y5)</f>
        <v>0.78391113986380179</v>
      </c>
      <c r="DA5" s="63" t="s">
        <v>1910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X6" s="111">
        <f>IF(RES_hhdet_tes!X6=0,"",RES_hhdet_tes!X6/RES_hhdet_fec!X6)</f>
        <v>1</v>
      </c>
      <c r="Y6" s="111">
        <f>IF(RES_hhdet_tes!Y6=0,"",RES_hhdet_tes!Y6/RES_hhdet_fec!Y6)</f>
        <v>1</v>
      </c>
      <c r="DA6" s="63" t="s">
        <v>1911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1.8458333023775313</v>
      </c>
      <c r="C7" s="124">
        <f>IF(RES_hhdet_tes!C7=0,"",RES_hhdet_tes!C7/RES_hhdet_fec!C7)</f>
        <v>1.9187408232478014</v>
      </c>
      <c r="D7" s="124">
        <f>IF(RES_hhdet_tes!D7=0,"",RES_hhdet_tes!D7/RES_hhdet_fec!D7)</f>
        <v>1.9856128837759188</v>
      </c>
      <c r="E7" s="124">
        <f>IF(RES_hhdet_tes!E7=0,"",RES_hhdet_tes!E7/RES_hhdet_fec!E7)</f>
        <v>2.0161482917012257</v>
      </c>
      <c r="F7" s="124">
        <f>IF(RES_hhdet_tes!F7=0,"",RES_hhdet_tes!F7/RES_hhdet_fec!F7)</f>
        <v>2.052250081265639</v>
      </c>
      <c r="G7" s="124">
        <f>IF(RES_hhdet_tes!G7=0,"",RES_hhdet_tes!G7/RES_hhdet_fec!G7)</f>
        <v>2.1317121419870988</v>
      </c>
      <c r="H7" s="124">
        <f>IF(RES_hhdet_tes!H7=0,"",RES_hhdet_tes!H7/RES_hhdet_fec!H7)</f>
        <v>2.3144097835978066</v>
      </c>
      <c r="I7" s="124">
        <f>IF(RES_hhdet_tes!I7=0,"",RES_hhdet_tes!I7/RES_hhdet_fec!I7)</f>
        <v>2.50895781114209</v>
      </c>
      <c r="J7" s="124">
        <f>IF(RES_hhdet_tes!J7=0,"",RES_hhdet_tes!J7/RES_hhdet_fec!J7)</f>
        <v>2.5305132816150739</v>
      </c>
      <c r="K7" s="124">
        <f>IF(RES_hhdet_tes!K7=0,"",RES_hhdet_tes!K7/RES_hhdet_fec!K7)</f>
        <v>2.9195547480525561</v>
      </c>
      <c r="L7" s="124">
        <f>IF(RES_hhdet_tes!L7=0,"",RES_hhdet_tes!L7/RES_hhdet_fec!L7)</f>
        <v>3.4097841974730296</v>
      </c>
      <c r="M7" s="124">
        <f>IF(RES_hhdet_tes!M7=0,"",RES_hhdet_tes!M7/RES_hhdet_fec!M7)</f>
        <v>3.5124404715995903</v>
      </c>
      <c r="N7" s="124">
        <f>IF(RES_hhdet_tes!N7=0,"",RES_hhdet_tes!N7/RES_hhdet_fec!N7)</f>
        <v>3.5915370120916617</v>
      </c>
      <c r="O7" s="124">
        <f>IF(RES_hhdet_tes!O7=0,"",RES_hhdet_tes!O7/RES_hhdet_fec!O7)</f>
        <v>3.6606254418636919</v>
      </c>
      <c r="P7" s="124">
        <f>IF(RES_hhdet_tes!P7=0,"",RES_hhdet_tes!P7/RES_hhdet_fec!P7)</f>
        <v>3.7258011609476522</v>
      </c>
      <c r="Q7" s="124">
        <f>IF(RES_hhdet_tes!Q7=0,"",RES_hhdet_tes!Q7/RES_hhdet_fec!Q7)</f>
        <v>3.7549258093966782</v>
      </c>
      <c r="R7" s="124">
        <f>IF(RES_hhdet_tes!R7=0,"",RES_hhdet_tes!R7/RES_hhdet_fec!R7)</f>
        <v>3.7734421537469012</v>
      </c>
      <c r="S7" s="124">
        <f>IF(RES_hhdet_tes!S7=0,"",RES_hhdet_tes!S7/RES_hhdet_fec!S7)</f>
        <v>3.808926353961966</v>
      </c>
      <c r="T7" s="124">
        <f>IF(RES_hhdet_tes!T7=0,"",RES_hhdet_tes!T7/RES_hhdet_fec!T7)</f>
        <v>3.8646161075470902</v>
      </c>
      <c r="U7" s="124">
        <f>IF(RES_hhdet_tes!U7=0,"",RES_hhdet_tes!U7/RES_hhdet_fec!U7)</f>
        <v>3.9836530814445874</v>
      </c>
      <c r="V7" s="124">
        <f>IF(RES_hhdet_tes!V7=0,"",RES_hhdet_tes!V7/RES_hhdet_fec!V7)</f>
        <v>4.1431822117012018</v>
      </c>
      <c r="W7" s="124">
        <f>IF(RES_hhdet_tes!W7=0,"",RES_hhdet_tes!W7/RES_hhdet_fec!W7)</f>
        <v>4.2966132485569775</v>
      </c>
      <c r="X7" s="124">
        <f>IF(RES_hhdet_tes!X7=0,"",RES_hhdet_tes!X7/RES_hhdet_fec!X7)</f>
        <v>4.3641380018045668</v>
      </c>
      <c r="Y7" s="124">
        <f>IF(RES_hhdet_tes!Y7=0,"",RES_hhdet_tes!Y7/RES_hhdet_fec!Y7)</f>
        <v>4.3855953291724363</v>
      </c>
      <c r="DA7" s="130" t="s">
        <v>1912</v>
      </c>
    </row>
    <row r="8" spans="1:105" ht="12" customHeight="1" x14ac:dyDescent="0.25">
      <c r="A8" s="97" t="s">
        <v>53</v>
      </c>
      <c r="B8" s="111">
        <f>IF(RES_hhdet_tes!B8=0,"",RES_hhdet_tes!B8/RES_hhdet_fec!B8)</f>
        <v>1.8458333023775313</v>
      </c>
      <c r="C8" s="111">
        <f>IF(RES_hhdet_tes!C8=0,"",RES_hhdet_tes!C8/RES_hhdet_fec!C8)</f>
        <v>1.9187408232478014</v>
      </c>
      <c r="D8" s="111">
        <f>IF(RES_hhdet_tes!D8=0,"",RES_hhdet_tes!D8/RES_hhdet_fec!D8)</f>
        <v>1.9856128837759188</v>
      </c>
      <c r="E8" s="111">
        <f>IF(RES_hhdet_tes!E8=0,"",RES_hhdet_tes!E8/RES_hhdet_fec!E8)</f>
        <v>2.0161482917012257</v>
      </c>
      <c r="F8" s="111">
        <f>IF(RES_hhdet_tes!F8=0,"",RES_hhdet_tes!F8/RES_hhdet_fec!F8)</f>
        <v>2.052250081265639</v>
      </c>
      <c r="G8" s="111">
        <f>IF(RES_hhdet_tes!G8=0,"",RES_hhdet_tes!G8/RES_hhdet_fec!G8)</f>
        <v>2.1317121419870988</v>
      </c>
      <c r="H8" s="111">
        <f>IF(RES_hhdet_tes!H8=0,"",RES_hhdet_tes!H8/RES_hhdet_fec!H8)</f>
        <v>2.3144097835978066</v>
      </c>
      <c r="I8" s="111">
        <f>IF(RES_hhdet_tes!I8=0,"",RES_hhdet_tes!I8/RES_hhdet_fec!I8)</f>
        <v>2.50895781114209</v>
      </c>
      <c r="J8" s="111">
        <f>IF(RES_hhdet_tes!J8=0,"",RES_hhdet_tes!J8/RES_hhdet_fec!J8)</f>
        <v>2.5305132816150739</v>
      </c>
      <c r="K8" s="111">
        <f>IF(RES_hhdet_tes!K8=0,"",RES_hhdet_tes!K8/RES_hhdet_fec!K8)</f>
        <v>2.9195547480525561</v>
      </c>
      <c r="L8" s="111">
        <f>IF(RES_hhdet_tes!L8=0,"",RES_hhdet_tes!L8/RES_hhdet_fec!L8)</f>
        <v>3.4097841974730296</v>
      </c>
      <c r="M8" s="111">
        <f>IF(RES_hhdet_tes!M8=0,"",RES_hhdet_tes!M8/RES_hhdet_fec!M8)</f>
        <v>3.5124404715995903</v>
      </c>
      <c r="N8" s="111">
        <f>IF(RES_hhdet_tes!N8=0,"",RES_hhdet_tes!N8/RES_hhdet_fec!N8)</f>
        <v>3.5915370120916617</v>
      </c>
      <c r="O8" s="111">
        <f>IF(RES_hhdet_tes!O8=0,"",RES_hhdet_tes!O8/RES_hhdet_fec!O8)</f>
        <v>3.6606254418636919</v>
      </c>
      <c r="P8" s="111">
        <f>IF(RES_hhdet_tes!P8=0,"",RES_hhdet_tes!P8/RES_hhdet_fec!P8)</f>
        <v>3.7258011609476522</v>
      </c>
      <c r="Q8" s="111">
        <f>IF(RES_hhdet_tes!Q8=0,"",RES_hhdet_tes!Q8/RES_hhdet_fec!Q8)</f>
        <v>3.7549258093966782</v>
      </c>
      <c r="R8" s="111">
        <f>IF(RES_hhdet_tes!R8=0,"",RES_hhdet_tes!R8/RES_hhdet_fec!R8)</f>
        <v>3.7734421537469012</v>
      </c>
      <c r="S8" s="111">
        <f>IF(RES_hhdet_tes!S8=0,"",RES_hhdet_tes!S8/RES_hhdet_fec!S8)</f>
        <v>3.808926353961966</v>
      </c>
      <c r="T8" s="111">
        <f>IF(RES_hhdet_tes!T8=0,"",RES_hhdet_tes!T8/RES_hhdet_fec!T8)</f>
        <v>3.8646161075470902</v>
      </c>
      <c r="U8" s="111">
        <f>IF(RES_hhdet_tes!U8=0,"",RES_hhdet_tes!U8/RES_hhdet_fec!U8)</f>
        <v>3.9836530814445874</v>
      </c>
      <c r="V8" s="111">
        <f>IF(RES_hhdet_tes!V8=0,"",RES_hhdet_tes!V8/RES_hhdet_fec!V8)</f>
        <v>4.1431822117012018</v>
      </c>
      <c r="W8" s="111">
        <f>IF(RES_hhdet_tes!W8=0,"",RES_hhdet_tes!W8/RES_hhdet_fec!W8)</f>
        <v>4.2966132485569775</v>
      </c>
      <c r="X8" s="111">
        <f>IF(RES_hhdet_tes!X8=0,"",RES_hhdet_tes!X8/RES_hhdet_fec!X8)</f>
        <v>4.3641380018045668</v>
      </c>
      <c r="Y8" s="111">
        <f>IF(RES_hhdet_tes!Y8=0,"",RES_hhdet_tes!Y8/RES_hhdet_fec!Y8)</f>
        <v>4.3855953291724363</v>
      </c>
      <c r="DA8" s="63" t="s">
        <v>1913</v>
      </c>
    </row>
    <row r="9" spans="1:105" ht="12" customHeight="1" x14ac:dyDescent="0.25">
      <c r="A9" s="121" t="s">
        <v>55</v>
      </c>
      <c r="B9" s="124">
        <f>IF(RES_hhdet_tes!B9=0,"",RES_hhdet_tes!B9/RES_hhdet_fec!B9)</f>
        <v>0.66727535832781382</v>
      </c>
      <c r="C9" s="124">
        <f>IF(RES_hhdet_tes!C9=0,"",RES_hhdet_tes!C9/RES_hhdet_fec!C9)</f>
        <v>0.66813204826264039</v>
      </c>
      <c r="D9" s="124">
        <f>IF(RES_hhdet_tes!D9=0,"",RES_hhdet_tes!D9/RES_hhdet_fec!D9)</f>
        <v>0.67265361520430289</v>
      </c>
      <c r="E9" s="124">
        <f>IF(RES_hhdet_tes!E9=0,"",RES_hhdet_tes!E9/RES_hhdet_fec!E9)</f>
        <v>0.6744903098850964</v>
      </c>
      <c r="F9" s="124">
        <f>IF(RES_hhdet_tes!F9=0,"",RES_hhdet_tes!F9/RES_hhdet_fec!F9)</f>
        <v>0.67671972057222718</v>
      </c>
      <c r="G9" s="124">
        <f>IF(RES_hhdet_tes!G9=0,"",RES_hhdet_tes!G9/RES_hhdet_fec!G9)</f>
        <v>0.68546395935004356</v>
      </c>
      <c r="H9" s="124">
        <f>IF(RES_hhdet_tes!H9=0,"",RES_hhdet_tes!H9/RES_hhdet_fec!H9)</f>
        <v>0.69944099621851297</v>
      </c>
      <c r="I9" s="124">
        <f>IF(RES_hhdet_tes!I9=0,"",RES_hhdet_tes!I9/RES_hhdet_fec!I9)</f>
        <v>0.72411233357573879</v>
      </c>
      <c r="J9" s="124">
        <f>IF(RES_hhdet_tes!J9=0,"",RES_hhdet_tes!J9/RES_hhdet_fec!J9)</f>
        <v>0.72617346767653379</v>
      </c>
      <c r="K9" s="124">
        <f>IF(RES_hhdet_tes!K9=0,"",RES_hhdet_tes!K9/RES_hhdet_fec!K9)</f>
        <v>0.74184396638583638</v>
      </c>
      <c r="L9" s="124">
        <f>IF(RES_hhdet_tes!L9=0,"",RES_hhdet_tes!L9/RES_hhdet_fec!L9)</f>
        <v>0.74825312312744874</v>
      </c>
      <c r="M9" s="124">
        <f>IF(RES_hhdet_tes!M9=0,"",RES_hhdet_tes!M9/RES_hhdet_fec!M9)</f>
        <v>0.7590469847014234</v>
      </c>
      <c r="N9" s="124">
        <f>IF(RES_hhdet_tes!N9=0,"",RES_hhdet_tes!N9/RES_hhdet_fec!N9)</f>
        <v>0.7786610527856358</v>
      </c>
      <c r="O9" s="124">
        <f>IF(RES_hhdet_tes!O9=0,"",RES_hhdet_tes!O9/RES_hhdet_fec!O9)</f>
        <v>0.77353763597859182</v>
      </c>
      <c r="P9" s="124">
        <f>IF(RES_hhdet_tes!P9=0,"",RES_hhdet_tes!P9/RES_hhdet_fec!P9)</f>
        <v>0.76649555421721827</v>
      </c>
      <c r="Q9" s="124">
        <f>IF(RES_hhdet_tes!Q9=0,"",RES_hhdet_tes!Q9/RES_hhdet_fec!Q9)</f>
        <v>0.79519600900446208</v>
      </c>
      <c r="R9" s="124">
        <f>IF(RES_hhdet_tes!R9=0,"",RES_hhdet_tes!R9/RES_hhdet_fec!R9)</f>
        <v>0.79839939143110272</v>
      </c>
      <c r="S9" s="124">
        <f>IF(RES_hhdet_tes!S9=0,"",RES_hhdet_tes!S9/RES_hhdet_fec!S9)</f>
        <v>0.80382110480906244</v>
      </c>
      <c r="T9" s="124">
        <f>IF(RES_hhdet_tes!T9=0,"",RES_hhdet_tes!T9/RES_hhdet_fec!T9)</f>
        <v>0.80851178452342864</v>
      </c>
      <c r="U9" s="124">
        <f>IF(RES_hhdet_tes!U9=0,"",RES_hhdet_tes!U9/RES_hhdet_fec!U9)</f>
        <v>0.81188819381484689</v>
      </c>
      <c r="V9" s="124">
        <f>IF(RES_hhdet_tes!V9=0,"",RES_hhdet_tes!V9/RES_hhdet_fec!V9)</f>
        <v>0.84980945860429369</v>
      </c>
      <c r="W9" s="124">
        <f>IF(RES_hhdet_tes!W9=0,"",RES_hhdet_tes!W9/RES_hhdet_fec!W9)</f>
        <v>0.8548287198386092</v>
      </c>
      <c r="X9" s="124">
        <f>IF(RES_hhdet_tes!X9=0,"",RES_hhdet_tes!X9/RES_hhdet_fec!X9)</f>
        <v>0.85438324433045432</v>
      </c>
      <c r="Y9" s="124">
        <f>IF(RES_hhdet_tes!Y9=0,"",RES_hhdet_tes!Y9/RES_hhdet_fec!Y9)</f>
        <v>0.85787617247787984</v>
      </c>
      <c r="DA9" s="130" t="s">
        <v>1914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X10" s="111" t="str">
        <f>IF(RES_hhdet_tes!X10=0,"",RES_hhdet_tes!X10/RES_hhdet_fec!X10)</f>
        <v/>
      </c>
      <c r="Y10" s="111" t="str">
        <f>IF(RES_hhdet_tes!Y10=0,"",RES_hhdet_tes!Y10/RES_hhdet_fec!Y10)</f>
        <v/>
      </c>
      <c r="DA10" s="63" t="s">
        <v>1915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0.6004597209556044</v>
      </c>
      <c r="C11" s="111">
        <f>IF(RES_hhdet_tes!C11=0,"",RES_hhdet_tes!C11/RES_hhdet_fec!C11)</f>
        <v>0.6004597209556044</v>
      </c>
      <c r="D11" s="111">
        <f>IF(RES_hhdet_tes!D11=0,"",RES_hhdet_tes!D11/RES_hhdet_fec!D11)</f>
        <v>0.6004597209556044</v>
      </c>
      <c r="E11" s="111">
        <f>IF(RES_hhdet_tes!E11=0,"",RES_hhdet_tes!E11/RES_hhdet_fec!E11)</f>
        <v>0.6004597209556044</v>
      </c>
      <c r="F11" s="111">
        <f>IF(RES_hhdet_tes!F11=0,"",RES_hhdet_tes!F11/RES_hhdet_fec!F11)</f>
        <v>0.60297750913678205</v>
      </c>
      <c r="G11" s="111">
        <f>IF(RES_hhdet_tes!G11=0,"",RES_hhdet_tes!G11/RES_hhdet_fec!G11)</f>
        <v>0.61386059593171283</v>
      </c>
      <c r="H11" s="111">
        <f>IF(RES_hhdet_tes!H11=0,"",RES_hhdet_tes!H11/RES_hhdet_fec!H11)</f>
        <v>0.6302503675529918</v>
      </c>
      <c r="I11" s="111">
        <f>IF(RES_hhdet_tes!I11=0,"",RES_hhdet_tes!I11/RES_hhdet_fec!I11)</f>
        <v>0.63809106110543701</v>
      </c>
      <c r="J11" s="111">
        <f>IF(RES_hhdet_tes!J11=0,"",RES_hhdet_tes!J11/RES_hhdet_fec!J11)</f>
        <v>0.63815572842769097</v>
      </c>
      <c r="K11" s="111">
        <f>IF(RES_hhdet_tes!K11=0,"",RES_hhdet_tes!K11/RES_hhdet_fec!K11)</f>
        <v>0.63966741447533937</v>
      </c>
      <c r="L11" s="111">
        <f>IF(RES_hhdet_tes!L11=0,"",RES_hhdet_tes!L11/RES_hhdet_fec!L11)</f>
        <v>0.64099079476907772</v>
      </c>
      <c r="M11" s="111">
        <f>IF(RES_hhdet_tes!M11=0,"",RES_hhdet_tes!M11/RES_hhdet_fec!M11)</f>
        <v>0.65110408025517952</v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X11" s="111" t="str">
        <f>IF(RES_hhdet_tes!X11=0,"",RES_hhdet_tes!X11/RES_hhdet_fec!X11)</f>
        <v/>
      </c>
      <c r="Y11" s="111" t="str">
        <f>IF(RES_hhdet_tes!Y11=0,"",RES_hhdet_tes!Y11/RES_hhdet_fec!Y11)</f>
        <v/>
      </c>
      <c r="DA11" s="63" t="s">
        <v>1916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X12" s="111" t="str">
        <f>IF(RES_hhdet_tes!X12=0,"",RES_hhdet_tes!X12/RES_hhdet_fec!X12)</f>
        <v/>
      </c>
      <c r="Y12" s="111" t="str">
        <f>IF(RES_hhdet_tes!Y12=0,"",RES_hhdet_tes!Y12/RES_hhdet_fec!Y12)</f>
        <v/>
      </c>
      <c r="DA12" s="63" t="s">
        <v>1917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X13" s="112" t="str">
        <f>IF(RES_hhdet_tes!X13=0,"",RES_hhdet_tes!X13/RES_hhdet_fec!X13)</f>
        <v/>
      </c>
      <c r="Y13" s="112" t="str">
        <f>IF(RES_hhdet_tes!Y13=0,"",RES_hhdet_tes!Y13/RES_hhdet_fec!Y13)</f>
        <v/>
      </c>
      <c r="DA13" s="131" t="s">
        <v>1918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X14" s="113" t="str">
        <f>IF(RES_hhdet_tes!X14=0,"",RES_hhdet_tes!X14/RES_hhdet_fec!X14)</f>
        <v/>
      </c>
      <c r="Y14" s="113" t="str">
        <f>IF(RES_hhdet_tes!Y14=0,"",RES_hhdet_tes!Y14/RES_hhdet_fec!Y14)</f>
        <v/>
      </c>
      <c r="DA14" s="132" t="s">
        <v>1919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0.67739908062112164</v>
      </c>
      <c r="C15" s="112">
        <f>IF(RES_hhdet_tes!C15=0,"",RES_hhdet_tes!C15/RES_hhdet_fec!C15)</f>
        <v>0.67773712642725881</v>
      </c>
      <c r="D15" s="112">
        <f>IF(RES_hhdet_tes!D15=0,"",RES_hhdet_tes!D15/RES_hhdet_fec!D15)</f>
        <v>0.67785547862129159</v>
      </c>
      <c r="E15" s="112">
        <f>IF(RES_hhdet_tes!E15=0,"",RES_hhdet_tes!E15/RES_hhdet_fec!E15)</f>
        <v>0.67798719971331423</v>
      </c>
      <c r="F15" s="112">
        <f>IF(RES_hhdet_tes!F15=0,"",RES_hhdet_tes!F15/RES_hhdet_fec!F15)</f>
        <v>0.68156438830715782</v>
      </c>
      <c r="G15" s="112">
        <f>IF(RES_hhdet_tes!G15=0,"",RES_hhdet_tes!G15/RES_hhdet_fec!G15)</f>
        <v>0.68866319289568168</v>
      </c>
      <c r="H15" s="112">
        <f>IF(RES_hhdet_tes!H15=0,"",RES_hhdet_tes!H15/RES_hhdet_fec!H15)</f>
        <v>0.69826951989796093</v>
      </c>
      <c r="I15" s="112">
        <f>IF(RES_hhdet_tes!I15=0,"",RES_hhdet_tes!I15/RES_hhdet_fec!I15)</f>
        <v>0.70276008217319286</v>
      </c>
      <c r="J15" s="112">
        <f>IF(RES_hhdet_tes!J15=0,"",RES_hhdet_tes!J15/RES_hhdet_fec!J15)</f>
        <v>0.70284714491869971</v>
      </c>
      <c r="K15" s="112">
        <f>IF(RES_hhdet_tes!K15=0,"",RES_hhdet_tes!K15/RES_hhdet_fec!K15)</f>
        <v>0.70298225803670489</v>
      </c>
      <c r="L15" s="112">
        <f>IF(RES_hhdet_tes!L15=0,"",RES_hhdet_tes!L15/RES_hhdet_fec!L15)</f>
        <v>0.70554161329918008</v>
      </c>
      <c r="M15" s="112">
        <f>IF(RES_hhdet_tes!M15=0,"",RES_hhdet_tes!M15/RES_hhdet_fec!M15)</f>
        <v>0.70871612675536511</v>
      </c>
      <c r="N15" s="112">
        <f>IF(RES_hhdet_tes!N15=0,"",RES_hhdet_tes!N15/RES_hhdet_fec!N15)</f>
        <v>0.71256931257348</v>
      </c>
      <c r="O15" s="112">
        <f>IF(RES_hhdet_tes!O15=0,"",RES_hhdet_tes!O15/RES_hhdet_fec!O15)</f>
        <v>0.71916870065790828</v>
      </c>
      <c r="P15" s="112">
        <f>IF(RES_hhdet_tes!P15=0,"",RES_hhdet_tes!P15/RES_hhdet_fec!P15)</f>
        <v>0.72146587339900714</v>
      </c>
      <c r="Q15" s="112">
        <f>IF(RES_hhdet_tes!Q15=0,"",RES_hhdet_tes!Q15/RES_hhdet_fec!Q15)</f>
        <v>0.72243660791110764</v>
      </c>
      <c r="R15" s="112">
        <f>IF(RES_hhdet_tes!R15=0,"",RES_hhdet_tes!R15/RES_hhdet_fec!R15)</f>
        <v>0.72304144650427737</v>
      </c>
      <c r="S15" s="112">
        <f>IF(RES_hhdet_tes!S15=0,"",RES_hhdet_tes!S15/RES_hhdet_fec!S15)</f>
        <v>0.72464728942859447</v>
      </c>
      <c r="T15" s="112">
        <f>IF(RES_hhdet_tes!T15=0,"",RES_hhdet_tes!T15/RES_hhdet_fec!T15)</f>
        <v>0.73117084277860722</v>
      </c>
      <c r="U15" s="112">
        <f>IF(RES_hhdet_tes!U15=0,"",RES_hhdet_tes!U15/RES_hhdet_fec!U15)</f>
        <v>0.75486488400514073</v>
      </c>
      <c r="V15" s="112">
        <f>IF(RES_hhdet_tes!V15=0,"",RES_hhdet_tes!V15/RES_hhdet_fec!V15)</f>
        <v>0.76616875599305312</v>
      </c>
      <c r="W15" s="112">
        <f>IF(RES_hhdet_tes!W15=0,"",RES_hhdet_tes!W15/RES_hhdet_fec!W15)</f>
        <v>0.80023893663890322</v>
      </c>
      <c r="X15" s="112">
        <f>IF(RES_hhdet_tes!X15=0,"",RES_hhdet_tes!X15/RES_hhdet_fec!X15)</f>
        <v>0.80321156853627251</v>
      </c>
      <c r="Y15" s="112">
        <f>IF(RES_hhdet_tes!Y15=0,"",RES_hhdet_tes!Y15/RES_hhdet_fec!Y15)</f>
        <v>0.8033248551152874</v>
      </c>
      <c r="DA15" s="131" t="s">
        <v>1920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>
        <f>IF(RES_hhdet_tes!C16=0,"",RES_hhdet_tes!C16/RES_hhdet_fec!C16)</f>
        <v>0.82252249208906336</v>
      </c>
      <c r="D16" s="113">
        <f>IF(RES_hhdet_tes!D16=0,"",RES_hhdet_tes!D16/RES_hhdet_fec!D16)</f>
        <v>0.82183545528928414</v>
      </c>
      <c r="E16" s="113">
        <f>IF(RES_hhdet_tes!E16=0,"",RES_hhdet_tes!E16/RES_hhdet_fec!E16)</f>
        <v>0.82279560160669329</v>
      </c>
      <c r="F16" s="113">
        <f>IF(RES_hhdet_tes!F16=0,"",RES_hhdet_tes!F16/RES_hhdet_fec!F16)</f>
        <v>0.82255315440113952</v>
      </c>
      <c r="G16" s="113">
        <f>IF(RES_hhdet_tes!G16=0,"",RES_hhdet_tes!G16/RES_hhdet_fec!G16)</f>
        <v>0.82396684868234149</v>
      </c>
      <c r="H16" s="113">
        <f>IF(RES_hhdet_tes!H16=0,"",RES_hhdet_tes!H16/RES_hhdet_fec!H16)</f>
        <v>0.82821830970705812</v>
      </c>
      <c r="I16" s="113">
        <f>IF(RES_hhdet_tes!I16=0,"",RES_hhdet_tes!I16/RES_hhdet_fec!I16)</f>
        <v>0.83123814690432962</v>
      </c>
      <c r="J16" s="113">
        <f>IF(RES_hhdet_tes!J16=0,"",RES_hhdet_tes!J16/RES_hhdet_fec!J16)</f>
        <v>0.83677460583279284</v>
      </c>
      <c r="K16" s="113">
        <f>IF(RES_hhdet_tes!K16=0,"",RES_hhdet_tes!K16/RES_hhdet_fec!K16)</f>
        <v>0.84314000757191421</v>
      </c>
      <c r="L16" s="113">
        <f>IF(RES_hhdet_tes!L16=0,"",RES_hhdet_tes!L16/RES_hhdet_fec!L16)</f>
        <v>0.84727996000556483</v>
      </c>
      <c r="M16" s="113">
        <f>IF(RES_hhdet_tes!M16=0,"",RES_hhdet_tes!M16/RES_hhdet_fec!M16)</f>
        <v>0.83532395238072887</v>
      </c>
      <c r="N16" s="113">
        <f>IF(RES_hhdet_tes!N16=0,"",RES_hhdet_tes!N16/RES_hhdet_fec!N16)</f>
        <v>0.8488762505989671</v>
      </c>
      <c r="O16" s="113">
        <f>IF(RES_hhdet_tes!O16=0,"",RES_hhdet_tes!O16/RES_hhdet_fec!O16)</f>
        <v>0.82292094337671062</v>
      </c>
      <c r="P16" s="113">
        <f>IF(RES_hhdet_tes!P16=0,"",RES_hhdet_tes!P16/RES_hhdet_fec!P16)</f>
        <v>0.8096229564859736</v>
      </c>
      <c r="Q16" s="113">
        <f>IF(RES_hhdet_tes!Q16=0,"",RES_hhdet_tes!Q16/RES_hhdet_fec!Q16)</f>
        <v>0.86196569257534306</v>
      </c>
      <c r="R16" s="113">
        <f>IF(RES_hhdet_tes!R16=0,"",RES_hhdet_tes!R16/RES_hhdet_fec!R16)</f>
        <v>0.86620141483730462</v>
      </c>
      <c r="S16" s="113">
        <f>IF(RES_hhdet_tes!S16=0,"",RES_hhdet_tes!S16/RES_hhdet_fec!S16)</f>
        <v>0.87042181267753527</v>
      </c>
      <c r="T16" s="113">
        <f>IF(RES_hhdet_tes!T16=0,"",RES_hhdet_tes!T16/RES_hhdet_fec!T16)</f>
        <v>0.85901690236668937</v>
      </c>
      <c r="U16" s="113">
        <f>IF(RES_hhdet_tes!U16=0,"",RES_hhdet_tes!U16/RES_hhdet_fec!U16)</f>
        <v>0.8535970721854037</v>
      </c>
      <c r="V16" s="113">
        <f>IF(RES_hhdet_tes!V16=0,"",RES_hhdet_tes!V16/RES_hhdet_fec!V16)</f>
        <v>0.87592676213046228</v>
      </c>
      <c r="W16" s="113">
        <f>IF(RES_hhdet_tes!W16=0,"",RES_hhdet_tes!W16/RES_hhdet_fec!W16)</f>
        <v>0.88478230983095085</v>
      </c>
      <c r="X16" s="113">
        <f>IF(RES_hhdet_tes!X16=0,"",RES_hhdet_tes!X16/RES_hhdet_fec!X16)</f>
        <v>0.87887489655618212</v>
      </c>
      <c r="Y16" s="113">
        <f>IF(RES_hhdet_tes!Y16=0,"",RES_hhdet_tes!Y16/RES_hhdet_fec!Y16)</f>
        <v>0.88423816173879777</v>
      </c>
      <c r="DA16" s="132" t="s">
        <v>1921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>
        <f>IF(RES_hhdet_tes!C17=0,"",RES_hhdet_tes!C17/RES_hhdet_fec!C17)</f>
        <v>0.69811765468347042</v>
      </c>
      <c r="D17" s="111">
        <f>IF(RES_hhdet_tes!D17=0,"",RES_hhdet_tes!D17/RES_hhdet_fec!D17)</f>
        <v>0.69811765468347042</v>
      </c>
      <c r="E17" s="111">
        <f>IF(RES_hhdet_tes!E17=0,"",RES_hhdet_tes!E17/RES_hhdet_fec!E17)</f>
        <v>0.69811765468347042</v>
      </c>
      <c r="F17" s="111">
        <f>IF(RES_hhdet_tes!F17=0,"",RES_hhdet_tes!F17/RES_hhdet_fec!F17)</f>
        <v>0.70102389331274473</v>
      </c>
      <c r="G17" s="111">
        <f>IF(RES_hhdet_tes!G17=0,"",RES_hhdet_tes!G17/RES_hhdet_fec!G17)</f>
        <v>0.70207819136295302</v>
      </c>
      <c r="H17" s="111">
        <f>IF(RES_hhdet_tes!H17=0,"",RES_hhdet_tes!H17/RES_hhdet_fec!H17)</f>
        <v>0.70275726603414557</v>
      </c>
      <c r="I17" s="111">
        <f>IF(RES_hhdet_tes!I17=0,"",RES_hhdet_tes!I17/RES_hhdet_fec!I17)</f>
        <v>0.70398593225869699</v>
      </c>
      <c r="J17" s="111">
        <f>IF(RES_hhdet_tes!J17=0,"",RES_hhdet_tes!J17/RES_hhdet_fec!J17)</f>
        <v>0.70428614468568884</v>
      </c>
      <c r="K17" s="111">
        <f>IF(RES_hhdet_tes!K17=0,"",RES_hhdet_tes!K17/RES_hhdet_fec!K17)</f>
        <v>0.7067885993841716</v>
      </c>
      <c r="L17" s="111">
        <f>IF(RES_hhdet_tes!L17=0,"",RES_hhdet_tes!L17/RES_hhdet_fec!L17)</f>
        <v>0.7079803858732403</v>
      </c>
      <c r="M17" s="111">
        <f>IF(RES_hhdet_tes!M17=0,"",RES_hhdet_tes!M17/RES_hhdet_fec!M17)</f>
        <v>0.70982784546368327</v>
      </c>
      <c r="N17" s="111">
        <f>IF(RES_hhdet_tes!N17=0,"",RES_hhdet_tes!N17/RES_hhdet_fec!N17)</f>
        <v>0.71321339213787704</v>
      </c>
      <c r="O17" s="111">
        <f>IF(RES_hhdet_tes!O17=0,"",RES_hhdet_tes!O17/RES_hhdet_fec!O17)</f>
        <v>0.71836726747751189</v>
      </c>
      <c r="P17" s="111">
        <f>IF(RES_hhdet_tes!P17=0,"",RES_hhdet_tes!P17/RES_hhdet_fec!P17)</f>
        <v>0.71993578688921989</v>
      </c>
      <c r="Q17" s="111">
        <f>IF(RES_hhdet_tes!Q17=0,"",RES_hhdet_tes!Q17/RES_hhdet_fec!Q17)</f>
        <v>0.72531706173262789</v>
      </c>
      <c r="R17" s="111">
        <f>IF(RES_hhdet_tes!R17=0,"",RES_hhdet_tes!R17/RES_hhdet_fec!R17)</f>
        <v>0.7293794416696936</v>
      </c>
      <c r="S17" s="111">
        <f>IF(RES_hhdet_tes!S17=0,"",RES_hhdet_tes!S17/RES_hhdet_fec!S17)</f>
        <v>0.73767347617343837</v>
      </c>
      <c r="T17" s="111">
        <f>IF(RES_hhdet_tes!T17=0,"",RES_hhdet_tes!T17/RES_hhdet_fec!T17)</f>
        <v>0.74578521015848109</v>
      </c>
      <c r="U17" s="111">
        <f>IF(RES_hhdet_tes!U17=0,"",RES_hhdet_tes!U17/RES_hhdet_fec!U17)</f>
        <v>0.75406585297839146</v>
      </c>
      <c r="V17" s="111">
        <f>IF(RES_hhdet_tes!V17=0,"",RES_hhdet_tes!V17/RES_hhdet_fec!V17)</f>
        <v>0.78305060264236936</v>
      </c>
      <c r="W17" s="111">
        <f>IF(RES_hhdet_tes!W17=0,"",RES_hhdet_tes!W17/RES_hhdet_fec!W17)</f>
        <v>0.79382432441298822</v>
      </c>
      <c r="X17" s="111">
        <f>IF(RES_hhdet_tes!X17=0,"",RES_hhdet_tes!X17/RES_hhdet_fec!X17)</f>
        <v>0.79812206727676382</v>
      </c>
      <c r="Y17" s="111">
        <f>IF(RES_hhdet_tes!Y17=0,"",RES_hhdet_tes!Y17/RES_hhdet_fec!Y17)</f>
        <v>0.80409198098257373</v>
      </c>
      <c r="DA17" s="63" t="s">
        <v>1922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X18" s="111">
        <f>IF(RES_hhdet_tes!X18=0,"",RES_hhdet_tes!X18/RES_hhdet_fec!X18)</f>
        <v>1</v>
      </c>
      <c r="Y18" s="111">
        <f>IF(RES_hhdet_tes!Y18=0,"",RES_hhdet_tes!Y18/RES_hhdet_fec!Y18)</f>
        <v>1</v>
      </c>
      <c r="DA18" s="63" t="s">
        <v>1923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0.69603654996400754</v>
      </c>
      <c r="C19" s="124">
        <f>IF(RES_hhdet_tes!C19=0,"",RES_hhdet_tes!C19/RES_hhdet_fec!C19)</f>
        <v>0.6833519780300723</v>
      </c>
      <c r="D19" s="124">
        <f>IF(RES_hhdet_tes!D19=0,"",RES_hhdet_tes!D19/RES_hhdet_fec!D19)</f>
        <v>0.71760268791972781</v>
      </c>
      <c r="E19" s="124">
        <f>IF(RES_hhdet_tes!E19=0,"",RES_hhdet_tes!E19/RES_hhdet_fec!E19)</f>
        <v>0.73123872296604331</v>
      </c>
      <c r="F19" s="124">
        <f>IF(RES_hhdet_tes!F19=0,"",RES_hhdet_tes!F19/RES_hhdet_fec!F19)</f>
        <v>0.71059224698467616</v>
      </c>
      <c r="G19" s="124">
        <f>IF(RES_hhdet_tes!G19=0,"",RES_hhdet_tes!G19/RES_hhdet_fec!G19)</f>
        <v>0.70081477987883545</v>
      </c>
      <c r="H19" s="124">
        <f>IF(RES_hhdet_tes!H19=0,"",RES_hhdet_tes!H19/RES_hhdet_fec!H19)</f>
        <v>0.71251129380574052</v>
      </c>
      <c r="I19" s="124">
        <f>IF(RES_hhdet_tes!I19=0,"",RES_hhdet_tes!I19/RES_hhdet_fec!I19)</f>
        <v>0.75172691648164502</v>
      </c>
      <c r="J19" s="124">
        <f>IF(RES_hhdet_tes!J19=0,"",RES_hhdet_tes!J19/RES_hhdet_fec!J19)</f>
        <v>0.75069497638639293</v>
      </c>
      <c r="K19" s="124">
        <f>IF(RES_hhdet_tes!K19=0,"",RES_hhdet_tes!K19/RES_hhdet_fec!K19)</f>
        <v>0.72526226129180782</v>
      </c>
      <c r="L19" s="124">
        <f>IF(RES_hhdet_tes!L19=0,"",RES_hhdet_tes!L19/RES_hhdet_fec!L19)</f>
        <v>0.73673878780377511</v>
      </c>
      <c r="M19" s="124">
        <f>IF(RES_hhdet_tes!M19=0,"",RES_hhdet_tes!M19/RES_hhdet_fec!M19)</f>
        <v>0.76770134842720983</v>
      </c>
      <c r="N19" s="124">
        <f>IF(RES_hhdet_tes!N19=0,"",RES_hhdet_tes!N19/RES_hhdet_fec!N19)</f>
        <v>0.77825191016997997</v>
      </c>
      <c r="O19" s="124">
        <f>IF(RES_hhdet_tes!O19=0,"",RES_hhdet_tes!O19/RES_hhdet_fec!O19)</f>
        <v>0.78163292538632156</v>
      </c>
      <c r="P19" s="124">
        <f>IF(RES_hhdet_tes!P19=0,"",RES_hhdet_tes!P19/RES_hhdet_fec!P19)</f>
        <v>0.78121656255209093</v>
      </c>
      <c r="Q19" s="124">
        <f>IF(RES_hhdet_tes!Q19=0,"",RES_hhdet_tes!Q19/RES_hhdet_fec!Q19)</f>
        <v>0.78285819710209481</v>
      </c>
      <c r="R19" s="124">
        <f>IF(RES_hhdet_tes!R19=0,"",RES_hhdet_tes!R19/RES_hhdet_fec!R19)</f>
        <v>0.78488046387502042</v>
      </c>
      <c r="S19" s="124">
        <f>IF(RES_hhdet_tes!S19=0,"",RES_hhdet_tes!S19/RES_hhdet_fec!S19)</f>
        <v>0.7910584306608226</v>
      </c>
      <c r="T19" s="124">
        <f>IF(RES_hhdet_tes!T19=0,"",RES_hhdet_tes!T19/RES_hhdet_fec!T19)</f>
        <v>0.79876746446334201</v>
      </c>
      <c r="U19" s="124">
        <f>IF(RES_hhdet_tes!U19=0,"",RES_hhdet_tes!U19/RES_hhdet_fec!U19)</f>
        <v>0.81082232143276711</v>
      </c>
      <c r="V19" s="124">
        <f>IF(RES_hhdet_tes!V19=0,"",RES_hhdet_tes!V19/RES_hhdet_fec!V19)</f>
        <v>0.83211514866982239</v>
      </c>
      <c r="W19" s="124">
        <f>IF(RES_hhdet_tes!W19=0,"",RES_hhdet_tes!W19/RES_hhdet_fec!W19)</f>
        <v>0.86539532698976962</v>
      </c>
      <c r="X19" s="124">
        <f>IF(RES_hhdet_tes!X19=0,"",RES_hhdet_tes!X19/RES_hhdet_fec!X19)</f>
        <v>0.86960236152624093</v>
      </c>
      <c r="Y19" s="124">
        <f>IF(RES_hhdet_tes!Y19=0,"",RES_hhdet_tes!Y19/RES_hhdet_fec!Y19)</f>
        <v>0.87794867370419838</v>
      </c>
      <c r="DA19" s="130" t="s">
        <v>1924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X20" s="111" t="str">
        <f>IF(RES_hhdet_tes!X20=0,"",RES_hhdet_tes!X20/RES_hhdet_fec!X20)</f>
        <v/>
      </c>
      <c r="Y20" s="111" t="str">
        <f>IF(RES_hhdet_tes!Y20=0,"",RES_hhdet_tes!Y20/RES_hhdet_fec!Y20)</f>
        <v/>
      </c>
      <c r="DA20" s="63" t="s">
        <v>1925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0.61261941803871467</v>
      </c>
      <c r="C21" s="111">
        <f>IF(RES_hhdet_tes!C21=0,"",RES_hhdet_tes!C21/RES_hhdet_fec!C21)</f>
        <v>0.61261941803871467</v>
      </c>
      <c r="D21" s="111">
        <f>IF(RES_hhdet_tes!D21=0,"",RES_hhdet_tes!D21/RES_hhdet_fec!D21)</f>
        <v>0.61261941803871467</v>
      </c>
      <c r="E21" s="111">
        <f>IF(RES_hhdet_tes!E21=0,"",RES_hhdet_tes!E21/RES_hhdet_fec!E21)</f>
        <v>0.61261941803871467</v>
      </c>
      <c r="F21" s="111">
        <f>IF(RES_hhdet_tes!F21=0,"",RES_hhdet_tes!F21/RES_hhdet_fec!F21)</f>
        <v>0.61289096593064207</v>
      </c>
      <c r="G21" s="111">
        <f>IF(RES_hhdet_tes!G21=0,"",RES_hhdet_tes!G21/RES_hhdet_fec!G21)</f>
        <v>0.61513695574538862</v>
      </c>
      <c r="H21" s="111">
        <f>IF(RES_hhdet_tes!H21=0,"",RES_hhdet_tes!H21/RES_hhdet_fec!H21)</f>
        <v>0.6178571171226831</v>
      </c>
      <c r="I21" s="111">
        <f>IF(RES_hhdet_tes!I21=0,"",RES_hhdet_tes!I21/RES_hhdet_fec!I21)</f>
        <v>0.61941143852381519</v>
      </c>
      <c r="J21" s="111">
        <f>IF(RES_hhdet_tes!J21=0,"",RES_hhdet_tes!J21/RES_hhdet_fec!J21)</f>
        <v>0.61941443339811797</v>
      </c>
      <c r="K21" s="111">
        <f>IF(RES_hhdet_tes!K21=0,"",RES_hhdet_tes!K21/RES_hhdet_fec!K21)</f>
        <v>0.61945403919242126</v>
      </c>
      <c r="L21" s="111">
        <f>IF(RES_hhdet_tes!L21=0,"",RES_hhdet_tes!L21/RES_hhdet_fec!L21)</f>
        <v>0.61949802896611472</v>
      </c>
      <c r="M21" s="111">
        <f>IF(RES_hhdet_tes!M21=0,"",RES_hhdet_tes!M21/RES_hhdet_fec!M21)</f>
        <v>0.61956504653316047</v>
      </c>
      <c r="N21" s="111">
        <f>IF(RES_hhdet_tes!N21=0,"",RES_hhdet_tes!N21/RES_hhdet_fec!N21)</f>
        <v>0.6197051778735817</v>
      </c>
      <c r="O21" s="111">
        <f>IF(RES_hhdet_tes!O21=0,"",RES_hhdet_tes!O21/RES_hhdet_fec!O21)</f>
        <v>0.61997733025160018</v>
      </c>
      <c r="P21" s="111">
        <f>IF(RES_hhdet_tes!P21=0,"",RES_hhdet_tes!P21/RES_hhdet_fec!P21)</f>
        <v>0.61998855610883519</v>
      </c>
      <c r="Q21" s="111">
        <f>IF(RES_hhdet_tes!Q21=0,"",RES_hhdet_tes!Q21/RES_hhdet_fec!Q21)</f>
        <v>0.62000913906067379</v>
      </c>
      <c r="R21" s="111">
        <f>IF(RES_hhdet_tes!R21=0,"",RES_hhdet_tes!R21/RES_hhdet_fec!R21)</f>
        <v>0.62002752799454464</v>
      </c>
      <c r="S21" s="111">
        <f>IF(RES_hhdet_tes!S21=0,"",RES_hhdet_tes!S21/RES_hhdet_fec!S21)</f>
        <v>0.62007012836039532</v>
      </c>
      <c r="T21" s="111">
        <f>IF(RES_hhdet_tes!T21=0,"",RES_hhdet_tes!T21/RES_hhdet_fec!T21)</f>
        <v>0.62057373288652995</v>
      </c>
      <c r="U21" s="111">
        <f>IF(RES_hhdet_tes!U21=0,"",RES_hhdet_tes!U21/RES_hhdet_fec!U21)</f>
        <v>0.62207241026051596</v>
      </c>
      <c r="V21" s="111">
        <f>IF(RES_hhdet_tes!V21=0,"",RES_hhdet_tes!V21/RES_hhdet_fec!V21)</f>
        <v>0.62401231498978726</v>
      </c>
      <c r="W21" s="111">
        <f>IF(RES_hhdet_tes!W21=0,"",RES_hhdet_tes!W21/RES_hhdet_fec!W21)</f>
        <v>0.62548222714573321</v>
      </c>
      <c r="X21" s="111">
        <f>IF(RES_hhdet_tes!X21=0,"",RES_hhdet_tes!X21/RES_hhdet_fec!X21)</f>
        <v>0.62548222714573309</v>
      </c>
      <c r="Y21" s="111">
        <f>IF(RES_hhdet_tes!Y21=0,"",RES_hhdet_tes!Y21/RES_hhdet_fec!Y21)</f>
        <v>0.62548222714573309</v>
      </c>
      <c r="DA21" s="63" t="s">
        <v>1926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0.75881142551872194</v>
      </c>
      <c r="C22" s="45">
        <f>IF(RES_hhdet_tes!C22=0,"",RES_hhdet_tes!C22/RES_hhdet_fec!C22)</f>
        <v>0.75896855511864414</v>
      </c>
      <c r="D22" s="45">
        <f>IF(RES_hhdet_tes!D22=0,"",RES_hhdet_tes!D22/RES_hhdet_fec!D22)</f>
        <v>0.76035306714321105</v>
      </c>
      <c r="E22" s="45">
        <f>IF(RES_hhdet_tes!E22=0,"",RES_hhdet_tes!E22/RES_hhdet_fec!E22)</f>
        <v>0.76075534425100655</v>
      </c>
      <c r="F22" s="45">
        <f>IF(RES_hhdet_tes!F22=0,"",RES_hhdet_tes!F22/RES_hhdet_fec!F22)</f>
        <v>0.76274618793478166</v>
      </c>
      <c r="G22" s="45">
        <f>IF(RES_hhdet_tes!G22=0,"",RES_hhdet_tes!G22/RES_hhdet_fec!G22)</f>
        <v>0.76794155065648773</v>
      </c>
      <c r="H22" s="45">
        <f>IF(RES_hhdet_tes!H22=0,"",RES_hhdet_tes!H22/RES_hhdet_fec!H22)</f>
        <v>0.77431621928171157</v>
      </c>
      <c r="I22" s="45">
        <f>IF(RES_hhdet_tes!I22=0,"",RES_hhdet_tes!I22/RES_hhdet_fec!I22)</f>
        <v>0.77720642806232654</v>
      </c>
      <c r="J22" s="45">
        <f>IF(RES_hhdet_tes!J22=0,"",RES_hhdet_tes!J22/RES_hhdet_fec!J22)</f>
        <v>0.7774151813698017</v>
      </c>
      <c r="K22" s="45">
        <f>IF(RES_hhdet_tes!K22=0,"",RES_hhdet_tes!K22/RES_hhdet_fec!K22)</f>
        <v>0.77904684056567497</v>
      </c>
      <c r="L22" s="45">
        <f>IF(RES_hhdet_tes!L22=0,"",RES_hhdet_tes!L22/RES_hhdet_fec!L22)</f>
        <v>0.78126475699972608</v>
      </c>
      <c r="M22" s="45">
        <f>IF(RES_hhdet_tes!M22=0,"",RES_hhdet_tes!M22/RES_hhdet_fec!M22)</f>
        <v>0.78349953940829797</v>
      </c>
      <c r="N22" s="45">
        <f>IF(RES_hhdet_tes!N22=0,"",RES_hhdet_tes!N22/RES_hhdet_fec!N22)</f>
        <v>0.78597560611859718</v>
      </c>
      <c r="O22" s="45">
        <f>IF(RES_hhdet_tes!O22=0,"",RES_hhdet_tes!O22/RES_hhdet_fec!O22)</f>
        <v>0.78932803759079928</v>
      </c>
      <c r="P22" s="45">
        <f>IF(RES_hhdet_tes!P22=0,"",RES_hhdet_tes!P22/RES_hhdet_fec!P22)</f>
        <v>0.79043745925159525</v>
      </c>
      <c r="Q22" s="45">
        <f>IF(RES_hhdet_tes!Q22=0,"",RES_hhdet_tes!Q22/RES_hhdet_fec!Q22)</f>
        <v>0.79259830197114267</v>
      </c>
      <c r="R22" s="45">
        <f>IF(RES_hhdet_tes!R22=0,"",RES_hhdet_tes!R22/RES_hhdet_fec!R22)</f>
        <v>0.79434600330681193</v>
      </c>
      <c r="S22" s="45">
        <f>IF(RES_hhdet_tes!S22=0,"",RES_hhdet_tes!S22/RES_hhdet_fec!S22)</f>
        <v>0.79874974153294576</v>
      </c>
      <c r="T22" s="45">
        <f>IF(RES_hhdet_tes!T22=0,"",RES_hhdet_tes!T22/RES_hhdet_fec!T22)</f>
        <v>0.80656182658932096</v>
      </c>
      <c r="U22" s="45">
        <f>IF(RES_hhdet_tes!U22=0,"",RES_hhdet_tes!U22/RES_hhdet_fec!U22)</f>
        <v>0.82016298735104698</v>
      </c>
      <c r="V22" s="45">
        <f>IF(RES_hhdet_tes!V22=0,"",RES_hhdet_tes!V22/RES_hhdet_fec!V22)</f>
        <v>0.85079851325339761</v>
      </c>
      <c r="W22" s="45">
        <f>IF(RES_hhdet_tes!W22=0,"",RES_hhdet_tes!W22/RES_hhdet_fec!W22)</f>
        <v>0.87318884242994743</v>
      </c>
      <c r="X22" s="45">
        <f>IF(RES_hhdet_tes!X22=0,"",RES_hhdet_tes!X22/RES_hhdet_fec!X22)</f>
        <v>0.8789694148179733</v>
      </c>
      <c r="Y22" s="45">
        <f>IF(RES_hhdet_tes!Y22=0,"",RES_hhdet_tes!Y22/RES_hhdet_fec!Y22)</f>
        <v>0.88510004976113388</v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0.5063725689053804</v>
      </c>
      <c r="C24" s="119">
        <f>IF(RES_hhdet_tes!C24=0,"",RES_hhdet_tes!C24/RES_hhdet_fec!C24)</f>
        <v>0.50496574417495887</v>
      </c>
      <c r="D24" s="119">
        <f>IF(RES_hhdet_tes!D24=0,"",RES_hhdet_tes!D24/RES_hhdet_fec!D24)</f>
        <v>0.5146540002147485</v>
      </c>
      <c r="E24" s="119">
        <f>IF(RES_hhdet_tes!E24=0,"",RES_hhdet_tes!E24/RES_hhdet_fec!E24)</f>
        <v>0.52995669734586093</v>
      </c>
      <c r="F24" s="119">
        <f>IF(RES_hhdet_tes!F24=0,"",RES_hhdet_tes!F24/RES_hhdet_fec!F24)</f>
        <v>0.50583261378965205</v>
      </c>
      <c r="G24" s="119">
        <f>IF(RES_hhdet_tes!G24=0,"",RES_hhdet_tes!G24/RES_hhdet_fec!G24)</f>
        <v>0.50109351141427372</v>
      </c>
      <c r="H24" s="119">
        <f>IF(RES_hhdet_tes!H24=0,"",RES_hhdet_tes!H24/RES_hhdet_fec!H24)</f>
        <v>0.50132300684061903</v>
      </c>
      <c r="I24" s="119">
        <f>IF(RES_hhdet_tes!I24=0,"",RES_hhdet_tes!I24/RES_hhdet_fec!I24)</f>
        <v>0.51420085628726664</v>
      </c>
      <c r="J24" s="119">
        <f>IF(RES_hhdet_tes!J24=0,"",RES_hhdet_tes!J24/RES_hhdet_fec!J24)</f>
        <v>0.51061087278501804</v>
      </c>
      <c r="K24" s="119">
        <f>IF(RES_hhdet_tes!K24=0,"",RES_hhdet_tes!K24/RES_hhdet_fec!K24)</f>
        <v>0.50750808188389163</v>
      </c>
      <c r="L24" s="119">
        <f>IF(RES_hhdet_tes!L24=0,"",RES_hhdet_tes!L24/RES_hhdet_fec!L24)</f>
        <v>0.49619411440927363</v>
      </c>
      <c r="M24" s="119">
        <f>IF(RES_hhdet_tes!M24=0,"",RES_hhdet_tes!M24/RES_hhdet_fec!M24)</f>
        <v>0.54595523825738301</v>
      </c>
      <c r="N24" s="119">
        <f>IF(RES_hhdet_tes!N24=0,"",RES_hhdet_tes!N24/RES_hhdet_fec!N24)</f>
        <v>0.6771885963301234</v>
      </c>
      <c r="O24" s="119">
        <f>IF(RES_hhdet_tes!O24=0,"",RES_hhdet_tes!O24/RES_hhdet_fec!O24)</f>
        <v>0.762319512180471</v>
      </c>
      <c r="P24" s="119">
        <f>IF(RES_hhdet_tes!P24=0,"",RES_hhdet_tes!P24/RES_hhdet_fec!P24)</f>
        <v>0.72371543174341246</v>
      </c>
      <c r="Q24" s="119">
        <f>IF(RES_hhdet_tes!Q24=0,"",RES_hhdet_tes!Q24/RES_hhdet_fec!Q24)</f>
        <v>0.66744472394773402</v>
      </c>
      <c r="R24" s="119">
        <f>IF(RES_hhdet_tes!R24=0,"",RES_hhdet_tes!R24/RES_hhdet_fec!R24)</f>
        <v>0.67916815676964692</v>
      </c>
      <c r="S24" s="119">
        <f>IF(RES_hhdet_tes!S24=0,"",RES_hhdet_tes!S24/RES_hhdet_fec!S24)</f>
        <v>0.69618829686852257</v>
      </c>
      <c r="T24" s="119">
        <f>IF(RES_hhdet_tes!T24=0,"",RES_hhdet_tes!T24/RES_hhdet_fec!T24)</f>
        <v>0.69791167906686635</v>
      </c>
      <c r="U24" s="119">
        <f>IF(RES_hhdet_tes!U24=0,"",RES_hhdet_tes!U24/RES_hhdet_fec!U24)</f>
        <v>0.69063545964158124</v>
      </c>
      <c r="V24" s="119">
        <f>IF(RES_hhdet_tes!V24=0,"",RES_hhdet_tes!V24/RES_hhdet_fec!V24)</f>
        <v>0.80766850898553921</v>
      </c>
      <c r="W24" s="119">
        <f>IF(RES_hhdet_tes!W24=0,"",RES_hhdet_tes!W24/RES_hhdet_fec!W24)</f>
        <v>0.7118674017149913</v>
      </c>
      <c r="X24" s="119">
        <f>IF(RES_hhdet_tes!X24=0,"",RES_hhdet_tes!X24/RES_hhdet_fec!X24)</f>
        <v>0.71193790706500315</v>
      </c>
      <c r="Y24" s="119">
        <f>IF(RES_hhdet_tes!Y24=0,"",RES_hhdet_tes!Y24/RES_hhdet_fec!Y24)</f>
        <v>0.73302654527127131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0.48938293975793018</v>
      </c>
      <c r="C25" s="124">
        <f>IF(RES_hhdet_tes!C25=0,"",RES_hhdet_tes!C25/RES_hhdet_fec!C25)</f>
        <v>0.48925618909823299</v>
      </c>
      <c r="D25" s="124">
        <f>IF(RES_hhdet_tes!D25=0,"",RES_hhdet_tes!D25/RES_hhdet_fec!D25)</f>
        <v>0.4891378683014454</v>
      </c>
      <c r="E25" s="124">
        <f>IF(RES_hhdet_tes!E25=0,"",RES_hhdet_tes!E25/RES_hhdet_fec!E25)</f>
        <v>0.48888166173601361</v>
      </c>
      <c r="F25" s="124">
        <f>IF(RES_hhdet_tes!F25=0,"",RES_hhdet_tes!F25/RES_hhdet_fec!F25)</f>
        <v>0.48895310502587347</v>
      </c>
      <c r="G25" s="124">
        <f>IF(RES_hhdet_tes!G25=0,"",RES_hhdet_tes!G25/RES_hhdet_fec!G25)</f>
        <v>0.4888367855785295</v>
      </c>
      <c r="H25" s="124">
        <f>IF(RES_hhdet_tes!H25=0,"",RES_hhdet_tes!H25/RES_hhdet_fec!H25)</f>
        <v>0.48864298540932743</v>
      </c>
      <c r="I25" s="124">
        <f>IF(RES_hhdet_tes!I25=0,"",RES_hhdet_tes!I25/RES_hhdet_fec!I25)</f>
        <v>0.48868226677068183</v>
      </c>
      <c r="J25" s="124">
        <f>IF(RES_hhdet_tes!J25=0,"",RES_hhdet_tes!J25/RES_hhdet_fec!J25)</f>
        <v>0.48862787265960689</v>
      </c>
      <c r="K25" s="124">
        <f>IF(RES_hhdet_tes!K25=0,"",RES_hhdet_tes!K25/RES_hhdet_fec!K25)</f>
        <v>0.48852695846574168</v>
      </c>
      <c r="L25" s="124">
        <f>IF(RES_hhdet_tes!L25=0,"",RES_hhdet_tes!L25/RES_hhdet_fec!L25)</f>
        <v>0.48842061004892373</v>
      </c>
      <c r="M25" s="124">
        <f>IF(RES_hhdet_tes!M25=0,"",RES_hhdet_tes!M25/RES_hhdet_fec!M25)</f>
        <v>0.48839699661905844</v>
      </c>
      <c r="N25" s="124">
        <f>IF(RES_hhdet_tes!N25=0,"",RES_hhdet_tes!N25/RES_hhdet_fec!N25)</f>
        <v>0.53946854388440257</v>
      </c>
      <c r="O25" s="124">
        <f>IF(RES_hhdet_tes!O25=0,"",RES_hhdet_tes!O25/RES_hhdet_fec!O25)</f>
        <v>0.64294053655059946</v>
      </c>
      <c r="P25" s="124">
        <f>IF(RES_hhdet_tes!P25=0,"",RES_hhdet_tes!P25/RES_hhdet_fec!P25)</f>
        <v>0.64265022727827148</v>
      </c>
      <c r="Q25" s="124">
        <f>IF(RES_hhdet_tes!Q25=0,"",RES_hhdet_tes!Q25/RES_hhdet_fec!Q25)</f>
        <v>0.64306605746038625</v>
      </c>
      <c r="R25" s="124">
        <f>IF(RES_hhdet_tes!R25=0,"",RES_hhdet_tes!R25/RES_hhdet_fec!R25)</f>
        <v>0.64873038997648169</v>
      </c>
      <c r="S25" s="124">
        <f>IF(RES_hhdet_tes!S25=0,"",RES_hhdet_tes!S25/RES_hhdet_fec!S25)</f>
        <v>0.65793006620419658</v>
      </c>
      <c r="T25" s="124">
        <f>IF(RES_hhdet_tes!T25=0,"",RES_hhdet_tes!T25/RES_hhdet_fec!T25)</f>
        <v>0.66219732526358799</v>
      </c>
      <c r="U25" s="124">
        <f>IF(RES_hhdet_tes!U25=0,"",RES_hhdet_tes!U25/RES_hhdet_fec!U25)</f>
        <v>0.66948136085908716</v>
      </c>
      <c r="V25" s="124">
        <f>IF(RES_hhdet_tes!V25=0,"",RES_hhdet_tes!V25/RES_hhdet_fec!V25)</f>
        <v>0.66898229117140395</v>
      </c>
      <c r="W25" s="124">
        <f>IF(RES_hhdet_tes!W25=0,"",RES_hhdet_tes!W25/RES_hhdet_fec!W25)</f>
        <v>0.67939215905749228</v>
      </c>
      <c r="X25" s="124">
        <f>IF(RES_hhdet_tes!X25=0,"",RES_hhdet_tes!X25/RES_hhdet_fec!X25)</f>
        <v>0.6872385971553775</v>
      </c>
      <c r="Y25" s="124">
        <f>IF(RES_hhdet_tes!Y25=0,"",RES_hhdet_tes!Y25/RES_hhdet_fec!Y25)</f>
        <v>0.69859626180218948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0.48321450056431792</v>
      </c>
      <c r="C26" s="111">
        <f>IF(RES_hhdet_tes!C26=0,"",RES_hhdet_tes!C26/RES_hhdet_fec!C26)</f>
        <v>0.48321450056431792</v>
      </c>
      <c r="D26" s="111">
        <f>IF(RES_hhdet_tes!D26=0,"",RES_hhdet_tes!D26/RES_hhdet_fec!D26)</f>
        <v>0.48321450056431792</v>
      </c>
      <c r="E26" s="111">
        <f>IF(RES_hhdet_tes!E26=0,"",RES_hhdet_tes!E26/RES_hhdet_fec!E26)</f>
        <v>0.48321450056431792</v>
      </c>
      <c r="F26" s="111">
        <f>IF(RES_hhdet_tes!F26=0,"",RES_hhdet_tes!F26/RES_hhdet_fec!F26)</f>
        <v>0.48321450056431792</v>
      </c>
      <c r="G26" s="111">
        <f>IF(RES_hhdet_tes!G26=0,"",RES_hhdet_tes!G26/RES_hhdet_fec!G26)</f>
        <v>0.48321450056431792</v>
      </c>
      <c r="H26" s="111">
        <f>IF(RES_hhdet_tes!H26=0,"",RES_hhdet_tes!H26/RES_hhdet_fec!H26)</f>
        <v>0.48321450056431792</v>
      </c>
      <c r="I26" s="111">
        <f>IF(RES_hhdet_tes!I26=0,"",RES_hhdet_tes!I26/RES_hhdet_fec!I26)</f>
        <v>0.48321450056431792</v>
      </c>
      <c r="J26" s="111">
        <f>IF(RES_hhdet_tes!J26=0,"",RES_hhdet_tes!J26/RES_hhdet_fec!J26)</f>
        <v>0.48321450056431792</v>
      </c>
      <c r="K26" s="111">
        <f>IF(RES_hhdet_tes!K26=0,"",RES_hhdet_tes!K26/RES_hhdet_fec!K26)</f>
        <v>0.48321450056431797</v>
      </c>
      <c r="L26" s="111">
        <f>IF(RES_hhdet_tes!L26=0,"",RES_hhdet_tes!L26/RES_hhdet_fec!L26)</f>
        <v>0.48321450056431786</v>
      </c>
      <c r="M26" s="111">
        <f>IF(RES_hhdet_tes!M26=0,"",RES_hhdet_tes!M26/RES_hhdet_fec!M26)</f>
        <v>0.48321450056431792</v>
      </c>
      <c r="N26" s="111">
        <f>IF(RES_hhdet_tes!N26=0,"",RES_hhdet_tes!N26/RES_hhdet_fec!N26)</f>
        <v>0.53445668332535368</v>
      </c>
      <c r="O26" s="111">
        <f>IF(RES_hhdet_tes!O26=0,"",RES_hhdet_tes!O26/RES_hhdet_fec!O26)</f>
        <v>0.63830745844411851</v>
      </c>
      <c r="P26" s="111">
        <f>IF(RES_hhdet_tes!P26=0,"",RES_hhdet_tes!P26/RES_hhdet_fec!P26)</f>
        <v>0.63800550920393995</v>
      </c>
      <c r="Q26" s="111">
        <f>IF(RES_hhdet_tes!Q26=0,"",RES_hhdet_tes!Q26/RES_hhdet_fec!Q26)</f>
        <v>0.63852483938278137</v>
      </c>
      <c r="R26" s="111">
        <f>IF(RES_hhdet_tes!R26=0,"",RES_hhdet_tes!R26/RES_hhdet_fec!R26)</f>
        <v>0.64424816631589554</v>
      </c>
      <c r="S26" s="111">
        <f>IF(RES_hhdet_tes!S26=0,"",RES_hhdet_tes!S26/RES_hhdet_fec!S26)</f>
        <v>0.65357151170645389</v>
      </c>
      <c r="T26" s="111">
        <f>IF(RES_hhdet_tes!T26=0,"",RES_hhdet_tes!T26/RES_hhdet_fec!T26)</f>
        <v>0.65783629725270332</v>
      </c>
      <c r="U26" s="111">
        <f>IF(RES_hhdet_tes!U26=0,"",RES_hhdet_tes!U26/RES_hhdet_fec!U26)</f>
        <v>0.66512117403413507</v>
      </c>
      <c r="V26" s="111">
        <f>IF(RES_hhdet_tes!V26=0,"",RES_hhdet_tes!V26/RES_hhdet_fec!V26)</f>
        <v>0.66470356130534669</v>
      </c>
      <c r="W26" s="111">
        <f>IF(RES_hhdet_tes!W26=0,"",RES_hhdet_tes!W26/RES_hhdet_fec!W26)</f>
        <v>0.67520069092705337</v>
      </c>
      <c r="X26" s="111">
        <f>IF(RES_hhdet_tes!X26=0,"",RES_hhdet_tes!X26/RES_hhdet_fec!X26)</f>
        <v>0.68308851568978357</v>
      </c>
      <c r="Y26" s="111">
        <f>IF(RES_hhdet_tes!Y26=0,"",RES_hhdet_tes!Y26/RES_hhdet_fec!Y26)</f>
        <v>0.69461869724356995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1.8458333023775315</v>
      </c>
      <c r="C28" s="124">
        <f>IF(RES_hhdet_tes!C28=0,"",RES_hhdet_tes!C28/RES_hhdet_fec!C28)</f>
        <v>1.9124459386192911</v>
      </c>
      <c r="D28" s="124">
        <f>IF(RES_hhdet_tes!D28=0,"",RES_hhdet_tes!D28/RES_hhdet_fec!D28)</f>
        <v>1.9723790785477322</v>
      </c>
      <c r="E28" s="124">
        <f>IF(RES_hhdet_tes!E28=0,"",RES_hhdet_tes!E28/RES_hhdet_fec!E28)</f>
        <v>2.0002706623700424</v>
      </c>
      <c r="F28" s="124">
        <f>IF(RES_hhdet_tes!F28=0,"",RES_hhdet_tes!F28/RES_hhdet_fec!F28)</f>
        <v>2.0368858569902679</v>
      </c>
      <c r="G28" s="124">
        <f>IF(RES_hhdet_tes!G28=0,"",RES_hhdet_tes!G28/RES_hhdet_fec!G28)</f>
        <v>2.1141168628605844</v>
      </c>
      <c r="H28" s="124">
        <f>IF(RES_hhdet_tes!H28=0,"",RES_hhdet_tes!H28/RES_hhdet_fec!H28)</f>
        <v>2.298799033260301</v>
      </c>
      <c r="I28" s="124">
        <f>IF(RES_hhdet_tes!I28=0,"",RES_hhdet_tes!I28/RES_hhdet_fec!I28)</f>
        <v>2.5133321971083866</v>
      </c>
      <c r="J28" s="124">
        <f>IF(RES_hhdet_tes!J28=0,"",RES_hhdet_tes!J28/RES_hhdet_fec!J28)</f>
        <v>2.5297352607531018</v>
      </c>
      <c r="K28" s="124">
        <f>IF(RES_hhdet_tes!K28=0,"",RES_hhdet_tes!K28/RES_hhdet_fec!K28)</f>
        <v>2.6690922132412154</v>
      </c>
      <c r="L28" s="124">
        <f>IF(RES_hhdet_tes!L28=0,"",RES_hhdet_tes!L28/RES_hhdet_fec!L28)</f>
        <v>2.9778582096071666</v>
      </c>
      <c r="M28" s="124">
        <f>IF(RES_hhdet_tes!M28=0,"",RES_hhdet_tes!M28/RES_hhdet_fec!M28)</f>
        <v>2.9778582096071666</v>
      </c>
      <c r="N28" s="124">
        <f>IF(RES_hhdet_tes!N28=0,"",RES_hhdet_tes!N28/RES_hhdet_fec!N28)</f>
        <v>3.574122926413533</v>
      </c>
      <c r="O28" s="124">
        <f>IF(RES_hhdet_tes!O28=0,"",RES_hhdet_tes!O28/RES_hhdet_fec!O28)</f>
        <v>3.884116995050205</v>
      </c>
      <c r="P28" s="124">
        <f>IF(RES_hhdet_tes!P28=0,"",RES_hhdet_tes!P28/RES_hhdet_fec!P28)</f>
        <v>3.9337378384191863</v>
      </c>
      <c r="Q28" s="124">
        <f>IF(RES_hhdet_tes!Q28=0,"",RES_hhdet_tes!Q28/RES_hhdet_fec!Q28)</f>
        <v>3.9466389015052377</v>
      </c>
      <c r="R28" s="124">
        <f>IF(RES_hhdet_tes!R28=0,"",RES_hhdet_tes!R28/RES_hhdet_fec!R28)</f>
        <v>3.9466389015052377</v>
      </c>
      <c r="S28" s="124">
        <f>IF(RES_hhdet_tes!S28=0,"",RES_hhdet_tes!S28/RES_hhdet_fec!S28)</f>
        <v>3.9627319353597406</v>
      </c>
      <c r="T28" s="124">
        <f>IF(RES_hhdet_tes!T28=0,"",RES_hhdet_tes!T28/RES_hhdet_fec!T28)</f>
        <v>4.0042870403862283</v>
      </c>
      <c r="U28" s="124">
        <f>IF(RES_hhdet_tes!U28=0,"",RES_hhdet_tes!U28/RES_hhdet_fec!U28)</f>
        <v>4.0535455942525758</v>
      </c>
      <c r="V28" s="124">
        <f>IF(RES_hhdet_tes!V28=0,"",RES_hhdet_tes!V28/RES_hhdet_fec!V28)</f>
        <v>4.0972292759573161</v>
      </c>
      <c r="W28" s="124">
        <f>IF(RES_hhdet_tes!W28=0,"",RES_hhdet_tes!W28/RES_hhdet_fec!W28)</f>
        <v>4.2649549088475744</v>
      </c>
      <c r="X28" s="124">
        <f>IF(RES_hhdet_tes!X28=0,"",RES_hhdet_tes!X28/RES_hhdet_fec!X28)</f>
        <v>4.3010340028816287</v>
      </c>
      <c r="Y28" s="124">
        <f>IF(RES_hhdet_tes!Y28=0,"",RES_hhdet_tes!Y28/RES_hhdet_fec!Y28)</f>
        <v>4.301034002881627</v>
      </c>
      <c r="DA28" s="130" t="s">
        <v>1932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1.8458333023775315</v>
      </c>
      <c r="C29" s="111">
        <f>IF(RES_hhdet_tes!C29=0,"",RES_hhdet_tes!C29/RES_hhdet_fec!C29)</f>
        <v>1.9124459386192911</v>
      </c>
      <c r="D29" s="111">
        <f>IF(RES_hhdet_tes!D29=0,"",RES_hhdet_tes!D29/RES_hhdet_fec!D29)</f>
        <v>1.9723790785477322</v>
      </c>
      <c r="E29" s="111">
        <f>IF(RES_hhdet_tes!E29=0,"",RES_hhdet_tes!E29/RES_hhdet_fec!E29)</f>
        <v>2.0002706623700424</v>
      </c>
      <c r="F29" s="111">
        <f>IF(RES_hhdet_tes!F29=0,"",RES_hhdet_tes!F29/RES_hhdet_fec!F29)</f>
        <v>2.0368858569902679</v>
      </c>
      <c r="G29" s="111">
        <f>IF(RES_hhdet_tes!G29=0,"",RES_hhdet_tes!G29/RES_hhdet_fec!G29)</f>
        <v>2.1141168628605844</v>
      </c>
      <c r="H29" s="111">
        <f>IF(RES_hhdet_tes!H29=0,"",RES_hhdet_tes!H29/RES_hhdet_fec!H29)</f>
        <v>2.298799033260301</v>
      </c>
      <c r="I29" s="111">
        <f>IF(RES_hhdet_tes!I29=0,"",RES_hhdet_tes!I29/RES_hhdet_fec!I29)</f>
        <v>2.5133321971083866</v>
      </c>
      <c r="J29" s="111">
        <f>IF(RES_hhdet_tes!J29=0,"",RES_hhdet_tes!J29/RES_hhdet_fec!J29)</f>
        <v>2.5297352607531018</v>
      </c>
      <c r="K29" s="111">
        <f>IF(RES_hhdet_tes!K29=0,"",RES_hhdet_tes!K29/RES_hhdet_fec!K29)</f>
        <v>2.6690922132412154</v>
      </c>
      <c r="L29" s="111">
        <f>IF(RES_hhdet_tes!L29=0,"",RES_hhdet_tes!L29/RES_hhdet_fec!L29)</f>
        <v>2.9778582096071666</v>
      </c>
      <c r="M29" s="111">
        <f>IF(RES_hhdet_tes!M29=0,"",RES_hhdet_tes!M29/RES_hhdet_fec!M29)</f>
        <v>2.9778582096071666</v>
      </c>
      <c r="N29" s="111">
        <f>IF(RES_hhdet_tes!N29=0,"",RES_hhdet_tes!N29/RES_hhdet_fec!N29)</f>
        <v>3.574122926413533</v>
      </c>
      <c r="O29" s="111">
        <f>IF(RES_hhdet_tes!O29=0,"",RES_hhdet_tes!O29/RES_hhdet_fec!O29)</f>
        <v>3.884116995050205</v>
      </c>
      <c r="P29" s="111">
        <f>IF(RES_hhdet_tes!P29=0,"",RES_hhdet_tes!P29/RES_hhdet_fec!P29)</f>
        <v>3.9337378384191863</v>
      </c>
      <c r="Q29" s="111">
        <f>IF(RES_hhdet_tes!Q29=0,"",RES_hhdet_tes!Q29/RES_hhdet_fec!Q29)</f>
        <v>3.9466389015052377</v>
      </c>
      <c r="R29" s="111">
        <f>IF(RES_hhdet_tes!R29=0,"",RES_hhdet_tes!R29/RES_hhdet_fec!R29)</f>
        <v>3.9466389015052377</v>
      </c>
      <c r="S29" s="111">
        <f>IF(RES_hhdet_tes!S29=0,"",RES_hhdet_tes!S29/RES_hhdet_fec!S29)</f>
        <v>3.9627319353597406</v>
      </c>
      <c r="T29" s="111">
        <f>IF(RES_hhdet_tes!T29=0,"",RES_hhdet_tes!T29/RES_hhdet_fec!T29)</f>
        <v>4.0042870403862283</v>
      </c>
      <c r="U29" s="111">
        <f>IF(RES_hhdet_tes!U29=0,"",RES_hhdet_tes!U29/RES_hhdet_fec!U29)</f>
        <v>4.0535455942525758</v>
      </c>
      <c r="V29" s="111">
        <f>IF(RES_hhdet_tes!V29=0,"",RES_hhdet_tes!V29/RES_hhdet_fec!V29)</f>
        <v>4.0972292759573161</v>
      </c>
      <c r="W29" s="111">
        <f>IF(RES_hhdet_tes!W29=0,"",RES_hhdet_tes!W29/RES_hhdet_fec!W29)</f>
        <v>4.2649549088475744</v>
      </c>
      <c r="X29" s="111">
        <f>IF(RES_hhdet_tes!X29=0,"",RES_hhdet_tes!X29/RES_hhdet_fec!X29)</f>
        <v>4.3010340028816287</v>
      </c>
      <c r="Y29" s="111">
        <f>IF(RES_hhdet_tes!Y29=0,"",RES_hhdet_tes!Y29/RES_hhdet_fec!Y29)</f>
        <v>4.301034002881627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0.66730519337089433</v>
      </c>
      <c r="C30" s="124">
        <f>IF(RES_hhdet_tes!C30=0,"",RES_hhdet_tes!C30/RES_hhdet_fec!C30)</f>
        <v>0.66756601155038209</v>
      </c>
      <c r="D30" s="124">
        <f>IF(RES_hhdet_tes!D30=0,"",RES_hhdet_tes!D30/RES_hhdet_fec!D30)</f>
        <v>0.67189064251892427</v>
      </c>
      <c r="E30" s="124">
        <f>IF(RES_hhdet_tes!E30=0,"",RES_hhdet_tes!E30/RES_hhdet_fec!E30)</f>
        <v>0.67400667920649715</v>
      </c>
      <c r="F30" s="124">
        <f>IF(RES_hhdet_tes!F30=0,"",RES_hhdet_tes!F30/RES_hhdet_fec!F30)</f>
        <v>0.67505690496730675</v>
      </c>
      <c r="G30" s="124">
        <f>IF(RES_hhdet_tes!G30=0,"",RES_hhdet_tes!G30/RES_hhdet_fec!G30)</f>
        <v>0.68546284007982994</v>
      </c>
      <c r="H30" s="124">
        <f>IF(RES_hhdet_tes!H30=0,"",RES_hhdet_tes!H30/RES_hhdet_fec!H30)</f>
        <v>0.69902140638999166</v>
      </c>
      <c r="I30" s="124">
        <f>IF(RES_hhdet_tes!I30=0,"",RES_hhdet_tes!I30/RES_hhdet_fec!I30)</f>
        <v>0.71363684789043058</v>
      </c>
      <c r="J30" s="124">
        <f>IF(RES_hhdet_tes!J30=0,"",RES_hhdet_tes!J30/RES_hhdet_fec!J30)</f>
        <v>0.714217360353262</v>
      </c>
      <c r="K30" s="124">
        <f>IF(RES_hhdet_tes!K30=0,"",RES_hhdet_tes!K30/RES_hhdet_fec!K30)</f>
        <v>0.70789172737391759</v>
      </c>
      <c r="L30" s="124">
        <f>IF(RES_hhdet_tes!L30=0,"",RES_hhdet_tes!L30/RES_hhdet_fec!L30)</f>
        <v>0.70713026539745416</v>
      </c>
      <c r="M30" s="124">
        <f>IF(RES_hhdet_tes!M30=0,"",RES_hhdet_tes!M30/RES_hhdet_fec!M30)</f>
        <v>0.71668814279354887</v>
      </c>
      <c r="N30" s="124">
        <f>IF(RES_hhdet_tes!N30=0,"",RES_hhdet_tes!N30/RES_hhdet_fec!N30)</f>
        <v>0.75170010418444122</v>
      </c>
      <c r="O30" s="124">
        <f>IF(RES_hhdet_tes!O30=0,"",RES_hhdet_tes!O30/RES_hhdet_fec!O30)</f>
        <v>0.7792184714530862</v>
      </c>
      <c r="P30" s="124">
        <f>IF(RES_hhdet_tes!P30=0,"",RES_hhdet_tes!P30/RES_hhdet_fec!P30)</f>
        <v>0.7706454698229479</v>
      </c>
      <c r="Q30" s="124">
        <f>IF(RES_hhdet_tes!Q30=0,"",RES_hhdet_tes!Q30/RES_hhdet_fec!Q30)</f>
        <v>0.79370991966818094</v>
      </c>
      <c r="R30" s="124">
        <f>IF(RES_hhdet_tes!R30=0,"",RES_hhdet_tes!R30/RES_hhdet_fec!R30)</f>
        <v>0.80058961499166603</v>
      </c>
      <c r="S30" s="124">
        <f>IF(RES_hhdet_tes!S30=0,"",RES_hhdet_tes!S30/RES_hhdet_fec!S30)</f>
        <v>0.81058227826574858</v>
      </c>
      <c r="T30" s="124">
        <f>IF(RES_hhdet_tes!T30=0,"",RES_hhdet_tes!T30/RES_hhdet_fec!T30)</f>
        <v>0.80590018657908924</v>
      </c>
      <c r="U30" s="124">
        <f>IF(RES_hhdet_tes!U30=0,"",RES_hhdet_tes!U30/RES_hhdet_fec!U30)</f>
        <v>0.80634517046307974</v>
      </c>
      <c r="V30" s="124">
        <f>IF(RES_hhdet_tes!V30=0,"",RES_hhdet_tes!V30/RES_hhdet_fec!V30)</f>
        <v>0.82622791065893264</v>
      </c>
      <c r="W30" s="124">
        <f>IF(RES_hhdet_tes!W30=0,"",RES_hhdet_tes!W30/RES_hhdet_fec!W30)</f>
        <v>0.84563657216965304</v>
      </c>
      <c r="X30" s="124">
        <f>IF(RES_hhdet_tes!X30=0,"",RES_hhdet_tes!X30/RES_hhdet_fec!X30)</f>
        <v>0.84668335913945192</v>
      </c>
      <c r="Y30" s="124">
        <f>IF(RES_hhdet_tes!Y30=0,"",RES_hhdet_tes!Y30/RES_hhdet_fec!Y30)</f>
        <v>0.852170922852864</v>
      </c>
      <c r="DA30" s="130" t="s">
        <v>1934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0.6004597209556044</v>
      </c>
      <c r="C31" s="111">
        <f>IF(RES_hhdet_tes!C31=0,"",RES_hhdet_tes!C31/RES_hhdet_fec!C31)</f>
        <v>0.6004597209556044</v>
      </c>
      <c r="D31" s="111">
        <f>IF(RES_hhdet_tes!D31=0,"",RES_hhdet_tes!D31/RES_hhdet_fec!D31)</f>
        <v>0.6004597209556044</v>
      </c>
      <c r="E31" s="111">
        <f>IF(RES_hhdet_tes!E31=0,"",RES_hhdet_tes!E31/RES_hhdet_fec!E31)</f>
        <v>0.6004597209556044</v>
      </c>
      <c r="F31" s="111">
        <f>IF(RES_hhdet_tes!F31=0,"",RES_hhdet_tes!F31/RES_hhdet_fec!F31)</f>
        <v>0.60304774913801584</v>
      </c>
      <c r="G31" s="111">
        <f>IF(RES_hhdet_tes!G31=0,"",RES_hhdet_tes!G31/RES_hhdet_fec!G31)</f>
        <v>0.61510966216395768</v>
      </c>
      <c r="H31" s="111">
        <f>IF(RES_hhdet_tes!H31=0,"",RES_hhdet_tes!H31/RES_hhdet_fec!H31)</f>
        <v>0.63090191689100006</v>
      </c>
      <c r="I31" s="111">
        <f>IF(RES_hhdet_tes!I31=0,"",RES_hhdet_tes!I31/RES_hhdet_fec!I31)</f>
        <v>0.63779260561133477</v>
      </c>
      <c r="J31" s="111">
        <f>IF(RES_hhdet_tes!J31=0,"",RES_hhdet_tes!J31/RES_hhdet_fec!J31)</f>
        <v>0.63787265383362057</v>
      </c>
      <c r="K31" s="111">
        <f>IF(RES_hhdet_tes!K31=0,"",RES_hhdet_tes!K31/RES_hhdet_fec!K31)</f>
        <v>0.63767015271843219</v>
      </c>
      <c r="L31" s="111">
        <f>IF(RES_hhdet_tes!L31=0,"",RES_hhdet_tes!L31/RES_hhdet_fec!L31)</f>
        <v>0.6375754331051835</v>
      </c>
      <c r="M31" s="111">
        <f>IF(RES_hhdet_tes!M31=0,"",RES_hhdet_tes!M31/RES_hhdet_fec!M31)</f>
        <v>0.6372725193492389</v>
      </c>
      <c r="N31" s="111" t="str">
        <f>IF(RES_hhdet_tes!N31=0,"",RES_hhdet_tes!N31/RES_hhdet_fec!N31)</f>
        <v/>
      </c>
      <c r="O31" s="111" t="str">
        <f>IF(RES_hhdet_tes!O31=0,"",RES_hhdet_tes!O31/RES_hhdet_fec!O31)</f>
        <v/>
      </c>
      <c r="P31" s="111" t="str">
        <f>IF(RES_hhdet_tes!P31=0,"",RES_hhdet_tes!P31/RES_hhdet_fec!P31)</f>
        <v/>
      </c>
      <c r="Q31" s="111" t="str">
        <f>IF(RES_hhdet_tes!Q31=0,"",RES_hhdet_tes!Q31/RES_hhdet_fec!Q31)</f>
        <v/>
      </c>
      <c r="R31" s="111" t="str">
        <f>IF(RES_hhdet_tes!R31=0,"",RES_hhdet_tes!R31/RES_hhdet_fec!R31)</f>
        <v/>
      </c>
      <c r="S31" s="111" t="str">
        <f>IF(RES_hhdet_tes!S31=0,"",RES_hhdet_tes!S31/RES_hhdet_fec!S31)</f>
        <v/>
      </c>
      <c r="T31" s="111" t="str">
        <f>IF(RES_hhdet_tes!T31=0,"",RES_hhdet_tes!T31/RES_hhdet_fec!T31)</f>
        <v/>
      </c>
      <c r="U31" s="111" t="str">
        <f>IF(RES_hhdet_tes!U31=0,"",RES_hhdet_tes!U31/RES_hhdet_fec!U31)</f>
        <v/>
      </c>
      <c r="V31" s="111" t="str">
        <f>IF(RES_hhdet_tes!V31=0,"",RES_hhdet_tes!V31/RES_hhdet_fec!V31)</f>
        <v/>
      </c>
      <c r="W31" s="111" t="str">
        <f>IF(RES_hhdet_tes!W31=0,"",RES_hhdet_tes!W31/RES_hhdet_fec!W31)</f>
        <v/>
      </c>
      <c r="X31" s="111" t="str">
        <f>IF(RES_hhdet_tes!X31=0,"",RES_hhdet_tes!X31/RES_hhdet_fec!X31)</f>
        <v/>
      </c>
      <c r="Y31" s="111" t="str">
        <f>IF(RES_hhdet_tes!Y31=0,"",RES_hhdet_tes!Y31/RES_hhdet_fec!Y31)</f>
        <v/>
      </c>
      <c r="DA31" s="63" t="s">
        <v>1935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X32" s="111" t="str">
        <f>IF(RES_hhdet_tes!X32=0,"",RES_hhdet_tes!X32/RES_hhdet_fec!X32)</f>
        <v/>
      </c>
      <c r="Y32" s="111" t="str">
        <f>IF(RES_hhdet_tes!Y32=0,"",RES_hhdet_tes!Y32/RES_hhdet_fec!Y32)</f>
        <v/>
      </c>
      <c r="DA32" s="63" t="s">
        <v>1936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X33" s="112" t="str">
        <f>IF(RES_hhdet_tes!X33=0,"",RES_hhdet_tes!X33/RES_hhdet_fec!X33)</f>
        <v/>
      </c>
      <c r="Y33" s="112" t="str">
        <f>IF(RES_hhdet_tes!Y33=0,"",RES_hhdet_tes!Y33/RES_hhdet_fec!Y33)</f>
        <v/>
      </c>
      <c r="DA33" s="131" t="s">
        <v>1937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X34" s="113" t="str">
        <f>IF(RES_hhdet_tes!X34=0,"",RES_hhdet_tes!X34/RES_hhdet_fec!X34)</f>
        <v/>
      </c>
      <c r="Y34" s="113" t="str">
        <f>IF(RES_hhdet_tes!Y34=0,"",RES_hhdet_tes!Y34/RES_hhdet_fec!Y34)</f>
        <v/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0.67739908062112164</v>
      </c>
      <c r="C35" s="112">
        <f>IF(RES_hhdet_tes!C35=0,"",RES_hhdet_tes!C35/RES_hhdet_fec!C35)</f>
        <v>0.67739908062112164</v>
      </c>
      <c r="D35" s="112">
        <f>IF(RES_hhdet_tes!D35=0,"",RES_hhdet_tes!D35/RES_hhdet_fec!D35)</f>
        <v>0.67739908062112164</v>
      </c>
      <c r="E35" s="112">
        <f>IF(RES_hhdet_tes!E35=0,"",RES_hhdet_tes!E35/RES_hhdet_fec!E35)</f>
        <v>0.67739908062112164</v>
      </c>
      <c r="F35" s="112">
        <f>IF(RES_hhdet_tes!F35=0,"",RES_hhdet_tes!F35/RES_hhdet_fec!F35)</f>
        <v>0.68046791083679947</v>
      </c>
      <c r="G35" s="112">
        <f>IF(RES_hhdet_tes!G35=0,"",RES_hhdet_tes!G35/RES_hhdet_fec!G35)</f>
        <v>0.68871905220724494</v>
      </c>
      <c r="H35" s="112">
        <f>IF(RES_hhdet_tes!H35=0,"",RES_hhdet_tes!H35/RES_hhdet_fec!H35)</f>
        <v>0.69842377537907985</v>
      </c>
      <c r="I35" s="112">
        <f>IF(RES_hhdet_tes!I35=0,"",RES_hhdet_tes!I35/RES_hhdet_fec!I35)</f>
        <v>0.70296570344039444</v>
      </c>
      <c r="J35" s="112">
        <f>IF(RES_hhdet_tes!J35=0,"",RES_hhdet_tes!J35/RES_hhdet_fec!J35)</f>
        <v>0.70296733012696733</v>
      </c>
      <c r="K35" s="112">
        <f>IF(RES_hhdet_tes!K35=0,"",RES_hhdet_tes!K35/RES_hhdet_fec!K35)</f>
        <v>0.70296694618522482</v>
      </c>
      <c r="L35" s="112">
        <f>IF(RES_hhdet_tes!L35=0,"",RES_hhdet_tes!L35/RES_hhdet_fec!L35)</f>
        <v>0.70296764281681401</v>
      </c>
      <c r="M35" s="112">
        <f>IF(RES_hhdet_tes!M35=0,"",RES_hhdet_tes!M35/RES_hhdet_fec!M35)</f>
        <v>0.70305868063345933</v>
      </c>
      <c r="N35" s="112">
        <f>IF(RES_hhdet_tes!N35=0,"",RES_hhdet_tes!N35/RES_hhdet_fec!N35)</f>
        <v>0.70852557562701823</v>
      </c>
      <c r="O35" s="112">
        <f>IF(RES_hhdet_tes!O35=0,"",RES_hhdet_tes!O35/RES_hhdet_fec!O35)</f>
        <v>0.72625257915832619</v>
      </c>
      <c r="P35" s="112">
        <f>IF(RES_hhdet_tes!P35=0,"",RES_hhdet_tes!P35/RES_hhdet_fec!P35)</f>
        <v>0.72614976169063405</v>
      </c>
      <c r="Q35" s="112">
        <f>IF(RES_hhdet_tes!Q35=0,"",RES_hhdet_tes!Q35/RES_hhdet_fec!Q35)</f>
        <v>0.72637053738835422</v>
      </c>
      <c r="R35" s="112">
        <f>IF(RES_hhdet_tes!R35=0,"",RES_hhdet_tes!R35/RES_hhdet_fec!R35)</f>
        <v>0.72637053738835433</v>
      </c>
      <c r="S35" s="112">
        <f>IF(RES_hhdet_tes!S35=0,"",RES_hhdet_tes!S35/RES_hhdet_fec!S35)</f>
        <v>0.72637053738835433</v>
      </c>
      <c r="T35" s="112">
        <f>IF(RES_hhdet_tes!T35=0,"",RES_hhdet_tes!T35/RES_hhdet_fec!T35)</f>
        <v>0.72637053738835433</v>
      </c>
      <c r="U35" s="112">
        <f>IF(RES_hhdet_tes!U35=0,"",RES_hhdet_tes!U35/RES_hhdet_fec!U35)</f>
        <v>0.75462514369498312</v>
      </c>
      <c r="V35" s="112">
        <f>IF(RES_hhdet_tes!V35=0,"",RES_hhdet_tes!V35/RES_hhdet_fec!V35)</f>
        <v>0.76942612544966626</v>
      </c>
      <c r="W35" s="112">
        <f>IF(RES_hhdet_tes!W35=0,"",RES_hhdet_tes!W35/RES_hhdet_fec!W35)</f>
        <v>0.79908070578108992</v>
      </c>
      <c r="X35" s="112">
        <f>IF(RES_hhdet_tes!X35=0,"",RES_hhdet_tes!X35/RES_hhdet_fec!X35)</f>
        <v>0.79870082082764338</v>
      </c>
      <c r="Y35" s="112">
        <f>IF(RES_hhdet_tes!Y35=0,"",RES_hhdet_tes!Y35/RES_hhdet_fec!Y35)</f>
        <v>0.79821067575487314</v>
      </c>
      <c r="DA35" s="131" t="s">
        <v>1939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>
        <f>IF(RES_hhdet_tes!F36=0,"",RES_hhdet_tes!F36/RES_hhdet_fec!F36)</f>
        <v>0.8228435925787283</v>
      </c>
      <c r="G36" s="113">
        <f>IF(RES_hhdet_tes!G36=0,"",RES_hhdet_tes!G36/RES_hhdet_fec!G36)</f>
        <v>0.82416078396090364</v>
      </c>
      <c r="H36" s="113">
        <f>IF(RES_hhdet_tes!H36=0,"",RES_hhdet_tes!H36/RES_hhdet_fec!H36)</f>
        <v>0.82833048169735413</v>
      </c>
      <c r="I36" s="113">
        <f>IF(RES_hhdet_tes!I36=0,"",RES_hhdet_tes!I36/RES_hhdet_fec!I36)</f>
        <v>0.83050426222170515</v>
      </c>
      <c r="J36" s="113">
        <f>IF(RES_hhdet_tes!J36=0,"",RES_hhdet_tes!J36/RES_hhdet_fec!J36)</f>
        <v>0.83598263133639616</v>
      </c>
      <c r="K36" s="113">
        <f>IF(RES_hhdet_tes!K36=0,"",RES_hhdet_tes!K36/RES_hhdet_fec!K36)</f>
        <v>0.84081330077080085</v>
      </c>
      <c r="L36" s="113">
        <f>IF(RES_hhdet_tes!L36=0,"",RES_hhdet_tes!L36/RES_hhdet_fec!L36)</f>
        <v>0.84423506373901558</v>
      </c>
      <c r="M36" s="113">
        <f>IF(RES_hhdet_tes!M36=0,"",RES_hhdet_tes!M36/RES_hhdet_fec!M36)</f>
        <v>0.83091057018328685</v>
      </c>
      <c r="N36" s="113">
        <f>IF(RES_hhdet_tes!N36=0,"",RES_hhdet_tes!N36/RES_hhdet_fec!N36)</f>
        <v>0.851250164824079</v>
      </c>
      <c r="O36" s="113">
        <f>IF(RES_hhdet_tes!O36=0,"",RES_hhdet_tes!O36/RES_hhdet_fec!O36)</f>
        <v>0.82817881171880958</v>
      </c>
      <c r="P36" s="113">
        <f>IF(RES_hhdet_tes!P36=0,"",RES_hhdet_tes!P36/RES_hhdet_fec!P36)</f>
        <v>0.8139222052462779</v>
      </c>
      <c r="Q36" s="113">
        <f>IF(RES_hhdet_tes!Q36=0,"",RES_hhdet_tes!Q36/RES_hhdet_fec!Q36)</f>
        <v>0.86220466101435533</v>
      </c>
      <c r="R36" s="113">
        <f>IF(RES_hhdet_tes!R36=0,"",RES_hhdet_tes!R36/RES_hhdet_fec!R36)</f>
        <v>0.86691973683367796</v>
      </c>
      <c r="S36" s="113">
        <f>IF(RES_hhdet_tes!S36=0,"",RES_hhdet_tes!S36/RES_hhdet_fec!S36)</f>
        <v>0.87119390047370238</v>
      </c>
      <c r="T36" s="113">
        <f>IF(RES_hhdet_tes!T36=0,"",RES_hhdet_tes!T36/RES_hhdet_fec!T36)</f>
        <v>0.85712513194683482</v>
      </c>
      <c r="U36" s="113">
        <f>IF(RES_hhdet_tes!U36=0,"",RES_hhdet_tes!U36/RES_hhdet_fec!U36)</f>
        <v>0.85224660758967452</v>
      </c>
      <c r="V36" s="113">
        <f>IF(RES_hhdet_tes!V36=0,"",RES_hhdet_tes!V36/RES_hhdet_fec!V36)</f>
        <v>0.86907744436414813</v>
      </c>
      <c r="W36" s="113">
        <f>IF(RES_hhdet_tes!W36=0,"",RES_hhdet_tes!W36/RES_hhdet_fec!W36)</f>
        <v>0.88111025139588384</v>
      </c>
      <c r="X36" s="113">
        <f>IF(RES_hhdet_tes!X36=0,"",RES_hhdet_tes!X36/RES_hhdet_fec!X36)</f>
        <v>0.87123531155545042</v>
      </c>
      <c r="Y36" s="113">
        <f>IF(RES_hhdet_tes!Y36=0,"",RES_hhdet_tes!Y36/RES_hhdet_fec!Y36)</f>
        <v>0.87492671037545144</v>
      </c>
      <c r="DA36" s="132" t="s">
        <v>1940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>
        <f>IF(RES_hhdet_tes!F37=0,"",RES_hhdet_tes!F37/RES_hhdet_fec!F37)</f>
        <v>0.70144104671138452</v>
      </c>
      <c r="G37" s="111">
        <f>IF(RES_hhdet_tes!G37=0,"",RES_hhdet_tes!G37/RES_hhdet_fec!G37)</f>
        <v>0.70235790341448245</v>
      </c>
      <c r="H37" s="111">
        <f>IF(RES_hhdet_tes!H37=0,"",RES_hhdet_tes!H37/RES_hhdet_fec!H37)</f>
        <v>0.70292197691118097</v>
      </c>
      <c r="I37" s="111">
        <f>IF(RES_hhdet_tes!I37=0,"",RES_hhdet_tes!I37/RES_hhdet_fec!I37)</f>
        <v>0.70289646199639344</v>
      </c>
      <c r="J37" s="111">
        <f>IF(RES_hhdet_tes!J37=0,"",RES_hhdet_tes!J37/RES_hhdet_fec!J37)</f>
        <v>0.70307943642662929</v>
      </c>
      <c r="K37" s="111">
        <f>IF(RES_hhdet_tes!K37=0,"",RES_hhdet_tes!K37/RES_hhdet_fec!K37)</f>
        <v>0.70315146260626005</v>
      </c>
      <c r="L37" s="111">
        <f>IF(RES_hhdet_tes!L37=0,"",RES_hhdet_tes!L37/RES_hhdet_fec!L37)</f>
        <v>0.70313128153252447</v>
      </c>
      <c r="M37" s="111">
        <f>IF(RES_hhdet_tes!M37=0,"",RES_hhdet_tes!M37/RES_hhdet_fec!M37)</f>
        <v>0.70324596780963489</v>
      </c>
      <c r="N37" s="111">
        <f>IF(RES_hhdet_tes!N37=0,"",RES_hhdet_tes!N37/RES_hhdet_fec!N37)</f>
        <v>0.71700792147403802</v>
      </c>
      <c r="O37" s="111">
        <f>IF(RES_hhdet_tes!O37=0,"",RES_hhdet_tes!O37/RES_hhdet_fec!O37)</f>
        <v>0.72569476212036677</v>
      </c>
      <c r="P37" s="111">
        <f>IF(RES_hhdet_tes!P37=0,"",RES_hhdet_tes!P37/RES_hhdet_fec!P37)</f>
        <v>0.7255739076561023</v>
      </c>
      <c r="Q37" s="111">
        <f>IF(RES_hhdet_tes!Q37=0,"",RES_hhdet_tes!Q37/RES_hhdet_fec!Q37)</f>
        <v>0.72571732184541515</v>
      </c>
      <c r="R37" s="111">
        <f>IF(RES_hhdet_tes!R37=0,"",RES_hhdet_tes!R37/RES_hhdet_fec!R37)</f>
        <v>0.73060386474298555</v>
      </c>
      <c r="S37" s="111">
        <f>IF(RES_hhdet_tes!S37=0,"",RES_hhdet_tes!S37/RES_hhdet_fec!S37)</f>
        <v>0.73899936230947183</v>
      </c>
      <c r="T37" s="111">
        <f>IF(RES_hhdet_tes!T37=0,"",RES_hhdet_tes!T37/RES_hhdet_fec!T37)</f>
        <v>0.74282892195246852</v>
      </c>
      <c r="U37" s="111">
        <f>IF(RES_hhdet_tes!U37=0,"",RES_hhdet_tes!U37/RES_hhdet_fec!U37)</f>
        <v>0.75206395579886975</v>
      </c>
      <c r="V37" s="111">
        <f>IF(RES_hhdet_tes!V37=0,"",RES_hhdet_tes!V37/RES_hhdet_fec!V37)</f>
        <v>0.77240635410234715</v>
      </c>
      <c r="W37" s="111">
        <f>IF(RES_hhdet_tes!W37=0,"",RES_hhdet_tes!W37/RES_hhdet_fec!W37)</f>
        <v>0.78794814256145618</v>
      </c>
      <c r="X37" s="111">
        <f>IF(RES_hhdet_tes!X37=0,"",RES_hhdet_tes!X37/RES_hhdet_fec!X37)</f>
        <v>0.78662579164479163</v>
      </c>
      <c r="Y37" s="111">
        <f>IF(RES_hhdet_tes!Y37=0,"",RES_hhdet_tes!Y37/RES_hhdet_fec!Y37)</f>
        <v>0.78986588098957022</v>
      </c>
      <c r="DA37" s="63" t="s">
        <v>1941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X38" s="111">
        <f>IF(RES_hhdet_tes!X38=0,"",RES_hhdet_tes!X38/RES_hhdet_fec!X38)</f>
        <v>1</v>
      </c>
      <c r="Y38" s="111">
        <f>IF(RES_hhdet_tes!Y38=0,"",RES_hhdet_tes!Y38/RES_hhdet_fec!Y38)</f>
        <v>1</v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0.69591117857427798</v>
      </c>
      <c r="C39" s="124">
        <f>IF(RES_hhdet_tes!C39=0,"",RES_hhdet_tes!C39/RES_hhdet_fec!C39)</f>
        <v>0.68263130366828428</v>
      </c>
      <c r="D39" s="124">
        <f>IF(RES_hhdet_tes!D39=0,"",RES_hhdet_tes!D39/RES_hhdet_fec!D39)</f>
        <v>0.712603577984808</v>
      </c>
      <c r="E39" s="124">
        <f>IF(RES_hhdet_tes!E39=0,"",RES_hhdet_tes!E39/RES_hhdet_fec!E39)</f>
        <v>0.72726411210992081</v>
      </c>
      <c r="F39" s="124">
        <f>IF(RES_hhdet_tes!F39=0,"",RES_hhdet_tes!F39/RES_hhdet_fec!F39)</f>
        <v>0.70496284541983467</v>
      </c>
      <c r="G39" s="124">
        <f>IF(RES_hhdet_tes!G39=0,"",RES_hhdet_tes!G39/RES_hhdet_fec!G39)</f>
        <v>0.69532551089558636</v>
      </c>
      <c r="H39" s="124">
        <f>IF(RES_hhdet_tes!H39=0,"",RES_hhdet_tes!H39/RES_hhdet_fec!H39)</f>
        <v>0.70582167135220686</v>
      </c>
      <c r="I39" s="124">
        <f>IF(RES_hhdet_tes!I39=0,"",RES_hhdet_tes!I39/RES_hhdet_fec!I39)</f>
        <v>0.74506673152704705</v>
      </c>
      <c r="J39" s="124">
        <f>IF(RES_hhdet_tes!J39=0,"",RES_hhdet_tes!J39/RES_hhdet_fec!J39)</f>
        <v>0.74341177142064696</v>
      </c>
      <c r="K39" s="124">
        <f>IF(RES_hhdet_tes!K39=0,"",RES_hhdet_tes!K39/RES_hhdet_fec!K39)</f>
        <v>0.70919307683542621</v>
      </c>
      <c r="L39" s="124">
        <f>IF(RES_hhdet_tes!L39=0,"",RES_hhdet_tes!L39/RES_hhdet_fec!L39)</f>
        <v>0.70955048779765839</v>
      </c>
      <c r="M39" s="124">
        <f>IF(RES_hhdet_tes!M39=0,"",RES_hhdet_tes!M39/RES_hhdet_fec!M39)</f>
        <v>0.73946032048887766</v>
      </c>
      <c r="N39" s="124">
        <f>IF(RES_hhdet_tes!N39=0,"",RES_hhdet_tes!N39/RES_hhdet_fec!N39)</f>
        <v>0.76679083038205276</v>
      </c>
      <c r="O39" s="124">
        <f>IF(RES_hhdet_tes!O39=0,"",RES_hhdet_tes!O39/RES_hhdet_fec!O39)</f>
        <v>0.78283170312419748</v>
      </c>
      <c r="P39" s="124">
        <f>IF(RES_hhdet_tes!P39=0,"",RES_hhdet_tes!P39/RES_hhdet_fec!P39)</f>
        <v>0.77892881180471718</v>
      </c>
      <c r="Q39" s="124">
        <f>IF(RES_hhdet_tes!Q39=0,"",RES_hhdet_tes!Q39/RES_hhdet_fec!Q39)</f>
        <v>0.76961154992575231</v>
      </c>
      <c r="R39" s="124">
        <f>IF(RES_hhdet_tes!R39=0,"",RES_hhdet_tes!R39/RES_hhdet_fec!R39)</f>
        <v>0.77378507433428811</v>
      </c>
      <c r="S39" s="124">
        <f>IF(RES_hhdet_tes!S39=0,"",RES_hhdet_tes!S39/RES_hhdet_fec!S39)</f>
        <v>0.7836760348631685</v>
      </c>
      <c r="T39" s="124">
        <f>IF(RES_hhdet_tes!T39=0,"",RES_hhdet_tes!T39/RES_hhdet_fec!T39)</f>
        <v>0.78841929793605869</v>
      </c>
      <c r="U39" s="124">
        <f>IF(RES_hhdet_tes!U39=0,"",RES_hhdet_tes!U39/RES_hhdet_fec!U39)</f>
        <v>0.81536928712283918</v>
      </c>
      <c r="V39" s="124">
        <f>IF(RES_hhdet_tes!V39=0,"",RES_hhdet_tes!V39/RES_hhdet_fec!V39)</f>
        <v>0.84718020890265799</v>
      </c>
      <c r="W39" s="124">
        <f>IF(RES_hhdet_tes!W39=0,"",RES_hhdet_tes!W39/RES_hhdet_fec!W39)</f>
        <v>0.86730645292101916</v>
      </c>
      <c r="X39" s="124">
        <f>IF(RES_hhdet_tes!X39=0,"",RES_hhdet_tes!X39/RES_hhdet_fec!X39)</f>
        <v>0.86372071210791146</v>
      </c>
      <c r="Y39" s="124">
        <f>IF(RES_hhdet_tes!Y39=0,"",RES_hhdet_tes!Y39/RES_hhdet_fec!Y39)</f>
        <v>0.86496852923098766</v>
      </c>
      <c r="DA39" s="130" t="s">
        <v>1943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0.61261941803871467</v>
      </c>
      <c r="C40" s="111">
        <f>IF(RES_hhdet_tes!C40=0,"",RES_hhdet_tes!C40/RES_hhdet_fec!C40)</f>
        <v>0.61261941803871467</v>
      </c>
      <c r="D40" s="111">
        <f>IF(RES_hhdet_tes!D40=0,"",RES_hhdet_tes!D40/RES_hhdet_fec!D40)</f>
        <v>0.61261941803871467</v>
      </c>
      <c r="E40" s="111">
        <f>IF(RES_hhdet_tes!E40=0,"",RES_hhdet_tes!E40/RES_hhdet_fec!E40)</f>
        <v>0.61261941803871467</v>
      </c>
      <c r="F40" s="111">
        <f>IF(RES_hhdet_tes!F40=0,"",RES_hhdet_tes!F40/RES_hhdet_fec!F40)</f>
        <v>0.6130852596129942</v>
      </c>
      <c r="G40" s="111">
        <f>IF(RES_hhdet_tes!G40=0,"",RES_hhdet_tes!G40/RES_hhdet_fec!G40)</f>
        <v>0.61552655114681254</v>
      </c>
      <c r="H40" s="111">
        <f>IF(RES_hhdet_tes!H40=0,"",RES_hhdet_tes!H40/RES_hhdet_fec!H40)</f>
        <v>0.61800028034280607</v>
      </c>
      <c r="I40" s="111">
        <f>IF(RES_hhdet_tes!I40=0,"",RES_hhdet_tes!I40/RES_hhdet_fec!I40)</f>
        <v>0.61939594218361882</v>
      </c>
      <c r="J40" s="111">
        <f>IF(RES_hhdet_tes!J40=0,"",RES_hhdet_tes!J40/RES_hhdet_fec!J40)</f>
        <v>0.61939672311072458</v>
      </c>
      <c r="K40" s="111">
        <f>IF(RES_hhdet_tes!K40=0,"",RES_hhdet_tes!K40/RES_hhdet_fec!K40)</f>
        <v>0.61939717932090055</v>
      </c>
      <c r="L40" s="111">
        <f>IF(RES_hhdet_tes!L40=0,"",RES_hhdet_tes!L40/RES_hhdet_fec!L40)</f>
        <v>0.61939814480358801</v>
      </c>
      <c r="M40" s="111">
        <f>IF(RES_hhdet_tes!M40=0,"",RES_hhdet_tes!M40/RES_hhdet_fec!M40)</f>
        <v>0.61940136310095117</v>
      </c>
      <c r="N40" s="111">
        <f>IF(RES_hhdet_tes!N40=0,"",RES_hhdet_tes!N40/RES_hhdet_fec!N40)</f>
        <v>0.61951423446704357</v>
      </c>
      <c r="O40" s="111">
        <f>IF(RES_hhdet_tes!O40=0,"",RES_hhdet_tes!O40/RES_hhdet_fec!O40)</f>
        <v>0.62008510927898886</v>
      </c>
      <c r="P40" s="111">
        <f>IF(RES_hhdet_tes!P40=0,"",RES_hhdet_tes!P40/RES_hhdet_fec!P40)</f>
        <v>0.62008510927898886</v>
      </c>
      <c r="Q40" s="111">
        <f>IF(RES_hhdet_tes!Q40=0,"",RES_hhdet_tes!Q40/RES_hhdet_fec!Q40)</f>
        <v>0.62008510927898897</v>
      </c>
      <c r="R40" s="111">
        <f>IF(RES_hhdet_tes!R40=0,"",RES_hhdet_tes!R40/RES_hhdet_fec!R40)</f>
        <v>0.62008510927898886</v>
      </c>
      <c r="S40" s="111">
        <f>IF(RES_hhdet_tes!S40=0,"",RES_hhdet_tes!S40/RES_hhdet_fec!S40)</f>
        <v>0.62008510927898897</v>
      </c>
      <c r="T40" s="111">
        <f>IF(RES_hhdet_tes!T40=0,"",RES_hhdet_tes!T40/RES_hhdet_fec!T40)</f>
        <v>0.62008510927898897</v>
      </c>
      <c r="U40" s="111">
        <f>IF(RES_hhdet_tes!U40=0,"",RES_hhdet_tes!U40/RES_hhdet_fec!U40)</f>
        <v>0.62009944679782658</v>
      </c>
      <c r="V40" s="111" t="str">
        <f>IF(RES_hhdet_tes!V40=0,"",RES_hhdet_tes!V40/RES_hhdet_fec!V40)</f>
        <v/>
      </c>
      <c r="W40" s="111" t="str">
        <f>IF(RES_hhdet_tes!W40=0,"",RES_hhdet_tes!W40/RES_hhdet_fec!W40)</f>
        <v/>
      </c>
      <c r="X40" s="111" t="str">
        <f>IF(RES_hhdet_tes!X40=0,"",RES_hhdet_tes!X40/RES_hhdet_fec!X40)</f>
        <v/>
      </c>
      <c r="Y40" s="111" t="str">
        <f>IF(RES_hhdet_tes!Y40=0,"",RES_hhdet_tes!Y40/RES_hhdet_fec!Y40)</f>
        <v/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0.75881142551872194</v>
      </c>
      <c r="C41" s="45">
        <f>IF(RES_hhdet_tes!C41=0,"",RES_hhdet_tes!C41/RES_hhdet_fec!C41)</f>
        <v>0.75881142551872194</v>
      </c>
      <c r="D41" s="45">
        <f>IF(RES_hhdet_tes!D41=0,"",RES_hhdet_tes!D41/RES_hhdet_fec!D41)</f>
        <v>0.75881142551872194</v>
      </c>
      <c r="E41" s="45">
        <f>IF(RES_hhdet_tes!E41=0,"",RES_hhdet_tes!E41/RES_hhdet_fec!E41)</f>
        <v>0.75881142551872194</v>
      </c>
      <c r="F41" s="45">
        <f>IF(RES_hhdet_tes!F41=0,"",RES_hhdet_tes!F41/RES_hhdet_fec!F41)</f>
        <v>0.76175433833506667</v>
      </c>
      <c r="G41" s="45">
        <f>IF(RES_hhdet_tes!G41=0,"",RES_hhdet_tes!G41/RES_hhdet_fec!G41)</f>
        <v>0.76809564502054462</v>
      </c>
      <c r="H41" s="45">
        <f>IF(RES_hhdet_tes!H41=0,"",RES_hhdet_tes!H41/RES_hhdet_fec!H41)</f>
        <v>0.77481366644091121</v>
      </c>
      <c r="I41" s="45">
        <f>IF(RES_hhdet_tes!I41=0,"",RES_hhdet_tes!I41/RES_hhdet_fec!I41)</f>
        <v>0.77733137786879281</v>
      </c>
      <c r="J41" s="45">
        <f>IF(RES_hhdet_tes!J41=0,"",RES_hhdet_tes!J41/RES_hhdet_fec!J41)</f>
        <v>0.77734178358440231</v>
      </c>
      <c r="K41" s="45">
        <f>IF(RES_hhdet_tes!K41=0,"",RES_hhdet_tes!K41/RES_hhdet_fec!K41)</f>
        <v>0.77734339669516772</v>
      </c>
      <c r="L41" s="45">
        <f>IF(RES_hhdet_tes!L41=0,"",RES_hhdet_tes!L41/RES_hhdet_fec!L41)</f>
        <v>0.77735825987280094</v>
      </c>
      <c r="M41" s="45">
        <f>IF(RES_hhdet_tes!M41=0,"",RES_hhdet_tes!M41/RES_hhdet_fec!M41)</f>
        <v>0.77759232677177859</v>
      </c>
      <c r="N41" s="45">
        <f>IF(RES_hhdet_tes!N41=0,"",RES_hhdet_tes!N41/RES_hhdet_fec!N41)</f>
        <v>0.78460444698387077</v>
      </c>
      <c r="O41" s="45">
        <f>IF(RES_hhdet_tes!O41=0,"",RES_hhdet_tes!O41/RES_hhdet_fec!O41)</f>
        <v>0.79344581746416587</v>
      </c>
      <c r="P41" s="45">
        <f>IF(RES_hhdet_tes!P41=0,"",RES_hhdet_tes!P41/RES_hhdet_fec!P41)</f>
        <v>0.79338350068560626</v>
      </c>
      <c r="Q41" s="45">
        <f>IF(RES_hhdet_tes!Q41=0,"",RES_hhdet_tes!Q41/RES_hhdet_fec!Q41)</f>
        <v>0.79346202143013056</v>
      </c>
      <c r="R41" s="45">
        <f>IF(RES_hhdet_tes!R41=0,"",RES_hhdet_tes!R41/RES_hhdet_fec!R41)</f>
        <v>0.79578621361344459</v>
      </c>
      <c r="S41" s="45">
        <f>IF(RES_hhdet_tes!S41=0,"",RES_hhdet_tes!S41/RES_hhdet_fec!S41)</f>
        <v>0.80139464403472405</v>
      </c>
      <c r="T41" s="45">
        <f>IF(RES_hhdet_tes!T41=0,"",RES_hhdet_tes!T41/RES_hhdet_fec!T41)</f>
        <v>0.80460722845929167</v>
      </c>
      <c r="U41" s="45">
        <f>IF(RES_hhdet_tes!U41=0,"",RES_hhdet_tes!U41/RES_hhdet_fec!U41)</f>
        <v>0.82468640540637284</v>
      </c>
      <c r="V41" s="45">
        <f>IF(RES_hhdet_tes!V41=0,"",RES_hhdet_tes!V41/RES_hhdet_fec!V41)</f>
        <v>0.84718020890265799</v>
      </c>
      <c r="W41" s="45">
        <f>IF(RES_hhdet_tes!W41=0,"",RES_hhdet_tes!W41/RES_hhdet_fec!W41)</f>
        <v>0.86730645292101916</v>
      </c>
      <c r="X41" s="45">
        <f>IF(RES_hhdet_tes!X41=0,"",RES_hhdet_tes!X41/RES_hhdet_fec!X41)</f>
        <v>0.86372071210791146</v>
      </c>
      <c r="Y41" s="45">
        <f>IF(RES_hhdet_tes!Y41=0,"",RES_hhdet_tes!Y41/RES_hhdet_fec!Y41)</f>
        <v>0.86496852923098766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0.48829084542666079</v>
      </c>
      <c r="C43" s="119">
        <f>IF(RES_hhdet_tes!C43=0,"",RES_hhdet_tes!C43/RES_hhdet_fec!C43)</f>
        <v>0.49100545736921958</v>
      </c>
      <c r="D43" s="119">
        <f>IF(RES_hhdet_tes!D43=0,"",RES_hhdet_tes!D43/RES_hhdet_fec!D43)</f>
        <v>0.49563374478801775</v>
      </c>
      <c r="E43" s="119">
        <f>IF(RES_hhdet_tes!E43=0,"",RES_hhdet_tes!E43/RES_hhdet_fec!E43)</f>
        <v>0.50118791787287598</v>
      </c>
      <c r="F43" s="119">
        <f>IF(RES_hhdet_tes!F43=0,"",RES_hhdet_tes!F43/RES_hhdet_fec!F43)</f>
        <v>0.50262255856360682</v>
      </c>
      <c r="G43" s="119">
        <f>IF(RES_hhdet_tes!G43=0,"",RES_hhdet_tes!G43/RES_hhdet_fec!G43)</f>
        <v>0.50876448765333548</v>
      </c>
      <c r="H43" s="119">
        <f>IF(RES_hhdet_tes!H43=0,"",RES_hhdet_tes!H43/RES_hhdet_fec!H43)</f>
        <v>0.51926820861254075</v>
      </c>
      <c r="I43" s="119">
        <f>IF(RES_hhdet_tes!I43=0,"",RES_hhdet_tes!I43/RES_hhdet_fec!I43)</f>
        <v>0.52363443398776743</v>
      </c>
      <c r="J43" s="119">
        <f>IF(RES_hhdet_tes!J43=0,"",RES_hhdet_tes!J43/RES_hhdet_fec!J43)</f>
        <v>0.53006475006822129</v>
      </c>
      <c r="K43" s="119">
        <f>IF(RES_hhdet_tes!K43=0,"",RES_hhdet_tes!K43/RES_hhdet_fec!K43)</f>
        <v>0.53563721784277041</v>
      </c>
      <c r="L43" s="119">
        <f>IF(RES_hhdet_tes!L43=0,"",RES_hhdet_tes!L43/RES_hhdet_fec!L43)</f>
        <v>0.54388507849402712</v>
      </c>
      <c r="M43" s="119">
        <f>IF(RES_hhdet_tes!M43=0,"",RES_hhdet_tes!M43/RES_hhdet_fec!M43)</f>
        <v>0.55776247304574056</v>
      </c>
      <c r="N43" s="119">
        <f>IF(RES_hhdet_tes!N43=0,"",RES_hhdet_tes!N43/RES_hhdet_fec!N43)</f>
        <v>0.57164766568727876</v>
      </c>
      <c r="O43" s="119">
        <f>IF(RES_hhdet_tes!O43=0,"",RES_hhdet_tes!O43/RES_hhdet_fec!O43)</f>
        <v>0.58866654618268766</v>
      </c>
      <c r="P43" s="119">
        <f>IF(RES_hhdet_tes!P43=0,"",RES_hhdet_tes!P43/RES_hhdet_fec!P43)</f>
        <v>0.59822069133482947</v>
      </c>
      <c r="Q43" s="119">
        <f>IF(RES_hhdet_tes!Q43=0,"",RES_hhdet_tes!Q43/RES_hhdet_fec!Q43)</f>
        <v>0.59925014725129988</v>
      </c>
      <c r="R43" s="119">
        <f>IF(RES_hhdet_tes!R43=0,"",RES_hhdet_tes!R43/RES_hhdet_fec!R43)</f>
        <v>0.60735425049272096</v>
      </c>
      <c r="S43" s="119">
        <f>IF(RES_hhdet_tes!S43=0,"",RES_hhdet_tes!S43/RES_hhdet_fec!S43)</f>
        <v>0.61524437482919725</v>
      </c>
      <c r="T43" s="119">
        <f>IF(RES_hhdet_tes!T43=0,"",RES_hhdet_tes!T43/RES_hhdet_fec!T43)</f>
        <v>0.62949235363886424</v>
      </c>
      <c r="U43" s="119">
        <f>IF(RES_hhdet_tes!U43=0,"",RES_hhdet_tes!U43/RES_hhdet_fec!U43)</f>
        <v>0.64708367776886833</v>
      </c>
      <c r="V43" s="119">
        <f>IF(RES_hhdet_tes!V43=0,"",RES_hhdet_tes!V43/RES_hhdet_fec!V43)</f>
        <v>0.65905074487029158</v>
      </c>
      <c r="W43" s="119">
        <f>IF(RES_hhdet_tes!W43=0,"",RES_hhdet_tes!W43/RES_hhdet_fec!W43)</f>
        <v>0.67831671956433814</v>
      </c>
      <c r="X43" s="119">
        <f>IF(RES_hhdet_tes!X43=0,"",RES_hhdet_tes!X43/RES_hhdet_fec!X43)</f>
        <v>0.69786572727228835</v>
      </c>
      <c r="Y43" s="119">
        <f>IF(RES_hhdet_tes!Y43=0,"",RES_hhdet_tes!Y43/RES_hhdet_fec!Y43)</f>
        <v>0.71168013853660417</v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0.47366812750533016</v>
      </c>
      <c r="C44" s="124">
        <f>IF(RES_hhdet_tes!C44=0,"",RES_hhdet_tes!C44/RES_hhdet_fec!C44)</f>
        <v>0.47768706658480703</v>
      </c>
      <c r="D44" s="124">
        <f>IF(RES_hhdet_tes!D44=0,"",RES_hhdet_tes!D44/RES_hhdet_fec!D44)</f>
        <v>0.48117642170442509</v>
      </c>
      <c r="E44" s="124">
        <f>IF(RES_hhdet_tes!E44=0,"",RES_hhdet_tes!E44/RES_hhdet_fec!E44)</f>
        <v>0.48497278003127531</v>
      </c>
      <c r="F44" s="124">
        <f>IF(RES_hhdet_tes!F44=0,"",RES_hhdet_tes!F44/RES_hhdet_fec!F44)</f>
        <v>0.48997171164368325</v>
      </c>
      <c r="G44" s="124">
        <f>IF(RES_hhdet_tes!G44=0,"",RES_hhdet_tes!G44/RES_hhdet_fec!G44)</f>
        <v>0.49561896192480498</v>
      </c>
      <c r="H44" s="124">
        <f>IF(RES_hhdet_tes!H44=0,"",RES_hhdet_tes!H44/RES_hhdet_fec!H44)</f>
        <v>0.50379972503679504</v>
      </c>
      <c r="I44" s="124">
        <f>IF(RES_hhdet_tes!I44=0,"",RES_hhdet_tes!I44/RES_hhdet_fec!I44)</f>
        <v>0.51013918338312381</v>
      </c>
      <c r="J44" s="124">
        <f>IF(RES_hhdet_tes!J44=0,"",RES_hhdet_tes!J44/RES_hhdet_fec!J44)</f>
        <v>0.51665205192281649</v>
      </c>
      <c r="K44" s="124">
        <f>IF(RES_hhdet_tes!K44=0,"",RES_hhdet_tes!K44/RES_hhdet_fec!K44)</f>
        <v>0.522657337030216</v>
      </c>
      <c r="L44" s="124">
        <f>IF(RES_hhdet_tes!L44=0,"",RES_hhdet_tes!L44/RES_hhdet_fec!L44)</f>
        <v>0.52942877552199763</v>
      </c>
      <c r="M44" s="124">
        <f>IF(RES_hhdet_tes!M44=0,"",RES_hhdet_tes!M44/RES_hhdet_fec!M44)</f>
        <v>0.53992696239422477</v>
      </c>
      <c r="N44" s="124">
        <f>IF(RES_hhdet_tes!N44=0,"",RES_hhdet_tes!N44/RES_hhdet_fec!N44)</f>
        <v>0.55477412876537902</v>
      </c>
      <c r="O44" s="124">
        <f>IF(RES_hhdet_tes!O44=0,"",RES_hhdet_tes!O44/RES_hhdet_fec!O44)</f>
        <v>0.5696675394456544</v>
      </c>
      <c r="P44" s="124">
        <f>IF(RES_hhdet_tes!P44=0,"",RES_hhdet_tes!P44/RES_hhdet_fec!P44)</f>
        <v>0.57443123903536519</v>
      </c>
      <c r="Q44" s="124">
        <f>IF(RES_hhdet_tes!Q44=0,"",RES_hhdet_tes!Q44/RES_hhdet_fec!Q44)</f>
        <v>0.58109117344686989</v>
      </c>
      <c r="R44" s="124">
        <f>IF(RES_hhdet_tes!R44=0,"",RES_hhdet_tes!R44/RES_hhdet_fec!R44)</f>
        <v>0.58949844784617422</v>
      </c>
      <c r="S44" s="124">
        <f>IF(RES_hhdet_tes!S44=0,"",RES_hhdet_tes!S44/RES_hhdet_fec!S44)</f>
        <v>0.59813391542808458</v>
      </c>
      <c r="T44" s="124">
        <f>IF(RES_hhdet_tes!T44=0,"",RES_hhdet_tes!T44/RES_hhdet_fec!T44)</f>
        <v>0.60935102823546183</v>
      </c>
      <c r="U44" s="124">
        <f>IF(RES_hhdet_tes!U44=0,"",RES_hhdet_tes!U44/RES_hhdet_fec!U44)</f>
        <v>0.62130488536117401</v>
      </c>
      <c r="V44" s="124">
        <f>IF(RES_hhdet_tes!V44=0,"",RES_hhdet_tes!V44/RES_hhdet_fec!V44)</f>
        <v>0.63818975546255907</v>
      </c>
      <c r="W44" s="124">
        <f>IF(RES_hhdet_tes!W44=0,"",RES_hhdet_tes!W44/RES_hhdet_fec!W44)</f>
        <v>0.65590448217215647</v>
      </c>
      <c r="X44" s="124">
        <f>IF(RES_hhdet_tes!X44=0,"",RES_hhdet_tes!X44/RES_hhdet_fec!X44)</f>
        <v>0.67284689931055208</v>
      </c>
      <c r="Y44" s="124">
        <f>IF(RES_hhdet_tes!Y44=0,"",RES_hhdet_tes!Y44/RES_hhdet_fec!Y44)</f>
        <v>0.6851752376374538</v>
      </c>
      <c r="DA44" s="130" t="s">
        <v>1947</v>
      </c>
    </row>
    <row r="45" spans="1:105" ht="12" customHeight="1" x14ac:dyDescent="0.25">
      <c r="A45" s="97" t="s">
        <v>211</v>
      </c>
      <c r="B45" s="111">
        <f>IF(RES_hhdet_tes!B45=0,"",RES_hhdet_tes!B45/RES_hhdet_fec!B45)</f>
        <v>0.46751640784623794</v>
      </c>
      <c r="C45" s="111">
        <f>IF(RES_hhdet_tes!C45=0,"",RES_hhdet_tes!C45/RES_hhdet_fec!C45)</f>
        <v>0.47165631150029064</v>
      </c>
      <c r="D45" s="111">
        <f>IF(RES_hhdet_tes!D45=0,"",RES_hhdet_tes!D45/RES_hhdet_fec!D45)</f>
        <v>0.47525977296443367</v>
      </c>
      <c r="E45" s="111">
        <f>IF(RES_hhdet_tes!E45=0,"",RES_hhdet_tes!E45/RES_hhdet_fec!E45)</f>
        <v>0.47930843889898272</v>
      </c>
      <c r="F45" s="111">
        <f>IF(RES_hhdet_tes!F45=0,"",RES_hhdet_tes!F45/RES_hhdet_fec!F45)</f>
        <v>0.48423247991410218</v>
      </c>
      <c r="G45" s="111">
        <f>IF(RES_hhdet_tes!G45=0,"",RES_hhdet_tes!G45/RES_hhdet_fec!G45)</f>
        <v>0.48999344637475695</v>
      </c>
      <c r="H45" s="111">
        <f>IF(RES_hhdet_tes!H45=0,"",RES_hhdet_tes!H45/RES_hhdet_fec!H45)</f>
        <v>0.49836696279620912</v>
      </c>
      <c r="I45" s="111">
        <f>IF(RES_hhdet_tes!I45=0,"",RES_hhdet_tes!I45/RES_hhdet_fec!I45)</f>
        <v>0.50466829509145428</v>
      </c>
      <c r="J45" s="111">
        <f>IF(RES_hhdet_tes!J45=0,"",RES_hhdet_tes!J45/RES_hhdet_fec!J45)</f>
        <v>0.5112385987576098</v>
      </c>
      <c r="K45" s="111">
        <f>IF(RES_hhdet_tes!K45=0,"",RES_hhdet_tes!K45/RES_hhdet_fec!K45)</f>
        <v>0.51734914310348434</v>
      </c>
      <c r="L45" s="111">
        <f>IF(RES_hhdet_tes!L45=0,"",RES_hhdet_tes!L45/RES_hhdet_fec!L45)</f>
        <v>0.52423347807310305</v>
      </c>
      <c r="M45" s="111">
        <f>IF(RES_hhdet_tes!M45=0,"",RES_hhdet_tes!M45/RES_hhdet_fec!M45)</f>
        <v>0.53476922618856482</v>
      </c>
      <c r="N45" s="111">
        <f>IF(RES_hhdet_tes!N45=0,"",RES_hhdet_tes!N45/RES_hhdet_fec!N45)</f>
        <v>0.54978982777673424</v>
      </c>
      <c r="O45" s="111">
        <f>IF(RES_hhdet_tes!O45=0,"",RES_hhdet_tes!O45/RES_hhdet_fec!O45)</f>
        <v>0.56472736714891481</v>
      </c>
      <c r="P45" s="111">
        <f>IF(RES_hhdet_tes!P45=0,"",RES_hhdet_tes!P45/RES_hhdet_fec!P45)</f>
        <v>0.56949381787429298</v>
      </c>
      <c r="Q45" s="111">
        <f>IF(RES_hhdet_tes!Q45=0,"",RES_hhdet_tes!Q45/RES_hhdet_fec!Q45)</f>
        <v>0.57628100232657475</v>
      </c>
      <c r="R45" s="111">
        <f>IF(RES_hhdet_tes!R45=0,"",RES_hhdet_tes!R45/RES_hhdet_fec!R45)</f>
        <v>0.58474421452826097</v>
      </c>
      <c r="S45" s="111">
        <f>IF(RES_hhdet_tes!S45=0,"",RES_hhdet_tes!S45/RES_hhdet_fec!S45)</f>
        <v>0.59348421480474278</v>
      </c>
      <c r="T45" s="111">
        <f>IF(RES_hhdet_tes!T45=0,"",RES_hhdet_tes!T45/RES_hhdet_fec!T45)</f>
        <v>0.60471500726699468</v>
      </c>
      <c r="U45" s="111">
        <f>IF(RES_hhdet_tes!U45=0,"",RES_hhdet_tes!U45/RES_hhdet_fec!U45)</f>
        <v>0.61667305077976875</v>
      </c>
      <c r="V45" s="111">
        <f>IF(RES_hhdet_tes!V45=0,"",RES_hhdet_tes!V45/RES_hhdet_fec!V45)</f>
        <v>0.6337309205639271</v>
      </c>
      <c r="W45" s="111">
        <f>IF(RES_hhdet_tes!W45=0,"",RES_hhdet_tes!W45/RES_hhdet_fec!W45)</f>
        <v>0.65156343137071815</v>
      </c>
      <c r="X45" s="111">
        <f>IF(RES_hhdet_tes!X45=0,"",RES_hhdet_tes!X45/RES_hhdet_fec!X45)</f>
        <v>0.66859794011242446</v>
      </c>
      <c r="Y45" s="111">
        <f>IF(RES_hhdet_tes!Y45=0,"",RES_hhdet_tes!Y45/RES_hhdet_fec!Y45)</f>
        <v>0.68110140862827051</v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X46" s="111">
        <f>IF(RES_hhdet_tes!X46=0,"",RES_hhdet_tes!X46/RES_hhdet_fec!X46)</f>
        <v>1</v>
      </c>
      <c r="Y46" s="111">
        <f>IF(RES_hhdet_tes!Y46=0,"",RES_hhdet_tes!Y46/RES_hhdet_fec!Y46)</f>
        <v>1</v>
      </c>
      <c r="DA46" s="63" t="s">
        <v>1949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1.8458333023775315</v>
      </c>
      <c r="C47" s="124">
        <f>IF(RES_hhdet_tes!C47=0,"",RES_hhdet_tes!C47/RES_hhdet_fec!C47)</f>
        <v>1.9348842248307492</v>
      </c>
      <c r="D47" s="124">
        <f>IF(RES_hhdet_tes!D47=0,"",RES_hhdet_tes!D47/RES_hhdet_fec!D47)</f>
        <v>2.0250105261469011</v>
      </c>
      <c r="E47" s="124">
        <f>IF(RES_hhdet_tes!E47=0,"",RES_hhdet_tes!E47/RES_hhdet_fec!E47)</f>
        <v>2.1584362056232473</v>
      </c>
      <c r="F47" s="124">
        <f>IF(RES_hhdet_tes!F47=0,"",RES_hhdet_tes!F47/RES_hhdet_fec!F47)</f>
        <v>2.2697488558872836</v>
      </c>
      <c r="G47" s="124">
        <f>IF(RES_hhdet_tes!G47=0,"",RES_hhdet_tes!G47/RES_hhdet_fec!G47)</f>
        <v>2.4259706146775071</v>
      </c>
      <c r="H47" s="124">
        <f>IF(RES_hhdet_tes!H47=0,"",RES_hhdet_tes!H47/RES_hhdet_fec!H47)</f>
        <v>2.6783887089246532</v>
      </c>
      <c r="I47" s="124">
        <f>IF(RES_hhdet_tes!I47=0,"",RES_hhdet_tes!I47/RES_hhdet_fec!I47)</f>
        <v>2.8103651219117856</v>
      </c>
      <c r="J47" s="124">
        <f>IF(RES_hhdet_tes!J47=0,"",RES_hhdet_tes!J47/RES_hhdet_fec!J47)</f>
        <v>2.8828397985291607</v>
      </c>
      <c r="K47" s="124">
        <f>IF(RES_hhdet_tes!K47=0,"",RES_hhdet_tes!K47/RES_hhdet_fec!K47)</f>
        <v>2.986997458468903</v>
      </c>
      <c r="L47" s="124">
        <f>IF(RES_hhdet_tes!L47=0,"",RES_hhdet_tes!L47/RES_hhdet_fec!L47)</f>
        <v>3.0956344477812139</v>
      </c>
      <c r="M47" s="124">
        <f>IF(RES_hhdet_tes!M47=0,"",RES_hhdet_tes!M47/RES_hhdet_fec!M47)</f>
        <v>3.2311946918091086</v>
      </c>
      <c r="N47" s="124">
        <f>IF(RES_hhdet_tes!N47=0,"",RES_hhdet_tes!N47/RES_hhdet_fec!N47)</f>
        <v>3.3741415153971173</v>
      </c>
      <c r="O47" s="124">
        <f>IF(RES_hhdet_tes!O47=0,"",RES_hhdet_tes!O47/RES_hhdet_fec!O47)</f>
        <v>3.5181551199347467</v>
      </c>
      <c r="P47" s="124">
        <f>IF(RES_hhdet_tes!P47=0,"",RES_hhdet_tes!P47/RES_hhdet_fec!P47)</f>
        <v>3.6637287711908244</v>
      </c>
      <c r="Q47" s="124">
        <f>IF(RES_hhdet_tes!Q47=0,"",RES_hhdet_tes!Q47/RES_hhdet_fec!Q47)</f>
        <v>3.7683874004055093</v>
      </c>
      <c r="R47" s="124">
        <f>IF(RES_hhdet_tes!R47=0,"",RES_hhdet_tes!R47/RES_hhdet_fec!R47)</f>
        <v>3.8590779085548168</v>
      </c>
      <c r="S47" s="124">
        <f>IF(RES_hhdet_tes!S47=0,"",RES_hhdet_tes!S47/RES_hhdet_fec!S47)</f>
        <v>3.9519384927824075</v>
      </c>
      <c r="T47" s="124">
        <f>IF(RES_hhdet_tes!T47=0,"",RES_hhdet_tes!T47/RES_hhdet_fec!T47)</f>
        <v>4.0549029194656017</v>
      </c>
      <c r="U47" s="124">
        <f>IF(RES_hhdet_tes!U47=0,"",RES_hhdet_tes!U47/RES_hhdet_fec!U47)</f>
        <v>4.1547772708943551</v>
      </c>
      <c r="V47" s="124">
        <f>IF(RES_hhdet_tes!V47=0,"",RES_hhdet_tes!V47/RES_hhdet_fec!V47)</f>
        <v>4.2485019116194893</v>
      </c>
      <c r="W47" s="124">
        <f>IF(RES_hhdet_tes!W47=0,"",RES_hhdet_tes!W47/RES_hhdet_fec!W47)</f>
        <v>4.3025839433859216</v>
      </c>
      <c r="X47" s="124">
        <f>IF(RES_hhdet_tes!X47=0,"",RES_hhdet_tes!X47/RES_hhdet_fec!X47)</f>
        <v>4.3380769830755161</v>
      </c>
      <c r="Y47" s="124">
        <f>IF(RES_hhdet_tes!Y47=0,"",RES_hhdet_tes!Y47/RES_hhdet_fec!Y47)</f>
        <v>4.3707408576231801</v>
      </c>
      <c r="DA47" s="130" t="s">
        <v>1950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1.8458333023775315</v>
      </c>
      <c r="C48" s="111">
        <f>IF(RES_hhdet_tes!C48=0,"",RES_hhdet_tes!C48/RES_hhdet_fec!C48)</f>
        <v>1.9348842248307492</v>
      </c>
      <c r="D48" s="111">
        <f>IF(RES_hhdet_tes!D48=0,"",RES_hhdet_tes!D48/RES_hhdet_fec!D48)</f>
        <v>2.0250105261469011</v>
      </c>
      <c r="E48" s="111">
        <f>IF(RES_hhdet_tes!E48=0,"",RES_hhdet_tes!E48/RES_hhdet_fec!E48)</f>
        <v>2.1584362056232473</v>
      </c>
      <c r="F48" s="111">
        <f>IF(RES_hhdet_tes!F48=0,"",RES_hhdet_tes!F48/RES_hhdet_fec!F48)</f>
        <v>2.2697488558872836</v>
      </c>
      <c r="G48" s="111">
        <f>IF(RES_hhdet_tes!G48=0,"",RES_hhdet_tes!G48/RES_hhdet_fec!G48)</f>
        <v>2.4259706146775071</v>
      </c>
      <c r="H48" s="111">
        <f>IF(RES_hhdet_tes!H48=0,"",RES_hhdet_tes!H48/RES_hhdet_fec!H48)</f>
        <v>2.6783887089246532</v>
      </c>
      <c r="I48" s="111">
        <f>IF(RES_hhdet_tes!I48=0,"",RES_hhdet_tes!I48/RES_hhdet_fec!I48)</f>
        <v>2.8103651219117856</v>
      </c>
      <c r="J48" s="111">
        <f>IF(RES_hhdet_tes!J48=0,"",RES_hhdet_tes!J48/RES_hhdet_fec!J48)</f>
        <v>2.8828397985291607</v>
      </c>
      <c r="K48" s="111">
        <f>IF(RES_hhdet_tes!K48=0,"",RES_hhdet_tes!K48/RES_hhdet_fec!K48)</f>
        <v>2.986997458468903</v>
      </c>
      <c r="L48" s="111">
        <f>IF(RES_hhdet_tes!L48=0,"",RES_hhdet_tes!L48/RES_hhdet_fec!L48)</f>
        <v>3.0956344477812139</v>
      </c>
      <c r="M48" s="111">
        <f>IF(RES_hhdet_tes!M48=0,"",RES_hhdet_tes!M48/RES_hhdet_fec!M48)</f>
        <v>3.2311946918091086</v>
      </c>
      <c r="N48" s="111">
        <f>IF(RES_hhdet_tes!N48=0,"",RES_hhdet_tes!N48/RES_hhdet_fec!N48)</f>
        <v>3.3741415153971173</v>
      </c>
      <c r="O48" s="111">
        <f>IF(RES_hhdet_tes!O48=0,"",RES_hhdet_tes!O48/RES_hhdet_fec!O48)</f>
        <v>3.5181551199347467</v>
      </c>
      <c r="P48" s="111">
        <f>IF(RES_hhdet_tes!P48=0,"",RES_hhdet_tes!P48/RES_hhdet_fec!P48)</f>
        <v>3.6637287711908244</v>
      </c>
      <c r="Q48" s="111">
        <f>IF(RES_hhdet_tes!Q48=0,"",RES_hhdet_tes!Q48/RES_hhdet_fec!Q48)</f>
        <v>3.7683874004055093</v>
      </c>
      <c r="R48" s="111">
        <f>IF(RES_hhdet_tes!R48=0,"",RES_hhdet_tes!R48/RES_hhdet_fec!R48)</f>
        <v>3.8590779085548168</v>
      </c>
      <c r="S48" s="111">
        <f>IF(RES_hhdet_tes!S48=0,"",RES_hhdet_tes!S48/RES_hhdet_fec!S48)</f>
        <v>3.9519384927824075</v>
      </c>
      <c r="T48" s="111">
        <f>IF(RES_hhdet_tes!T48=0,"",RES_hhdet_tes!T48/RES_hhdet_fec!T48)</f>
        <v>4.0549029194656017</v>
      </c>
      <c r="U48" s="111">
        <f>IF(RES_hhdet_tes!U48=0,"",RES_hhdet_tes!U48/RES_hhdet_fec!U48)</f>
        <v>4.1547772708943551</v>
      </c>
      <c r="V48" s="111">
        <f>IF(RES_hhdet_tes!V48=0,"",RES_hhdet_tes!V48/RES_hhdet_fec!V48)</f>
        <v>4.2485019116194893</v>
      </c>
      <c r="W48" s="111">
        <f>IF(RES_hhdet_tes!W48=0,"",RES_hhdet_tes!W48/RES_hhdet_fec!W48)</f>
        <v>4.3025839433859216</v>
      </c>
      <c r="X48" s="111">
        <f>IF(RES_hhdet_tes!X48=0,"",RES_hhdet_tes!X48/RES_hhdet_fec!X48)</f>
        <v>4.3380769830755161</v>
      </c>
      <c r="Y48" s="111">
        <f>IF(RES_hhdet_tes!Y48=0,"",RES_hhdet_tes!Y48/RES_hhdet_fec!Y48)</f>
        <v>4.3707408576231801</v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0.58344223169540299</v>
      </c>
      <c r="C49" s="124">
        <f>IF(RES_hhdet_tes!C49=0,"",RES_hhdet_tes!C49/RES_hhdet_fec!C49)</f>
        <v>0.58298068878172282</v>
      </c>
      <c r="D49" s="124">
        <f>IF(RES_hhdet_tes!D49=0,"",RES_hhdet_tes!D49/RES_hhdet_fec!D49)</f>
        <v>0.5833820836235265</v>
      </c>
      <c r="E49" s="124">
        <f>IF(RES_hhdet_tes!E49=0,"",RES_hhdet_tes!E49/RES_hhdet_fec!E49)</f>
        <v>0.58308158971993795</v>
      </c>
      <c r="F49" s="124">
        <f>IF(RES_hhdet_tes!F49=0,"",RES_hhdet_tes!F49/RES_hhdet_fec!F49)</f>
        <v>0.58441363871357799</v>
      </c>
      <c r="G49" s="124">
        <f>IF(RES_hhdet_tes!G49=0,"",RES_hhdet_tes!G49/RES_hhdet_fec!G49)</f>
        <v>0.58494565179377711</v>
      </c>
      <c r="H49" s="124">
        <f>IF(RES_hhdet_tes!H49=0,"",RES_hhdet_tes!H49/RES_hhdet_fec!H49)</f>
        <v>0.58690387861961335</v>
      </c>
      <c r="I49" s="124">
        <f>IF(RES_hhdet_tes!I49=0,"",RES_hhdet_tes!I49/RES_hhdet_fec!I49)</f>
        <v>0.58657516723311931</v>
      </c>
      <c r="J49" s="124">
        <f>IF(RES_hhdet_tes!J49=0,"",RES_hhdet_tes!J49/RES_hhdet_fec!J49)</f>
        <v>0.5869771338791242</v>
      </c>
      <c r="K49" s="124">
        <f>IF(RES_hhdet_tes!K49=0,"",RES_hhdet_tes!K49/RES_hhdet_fec!K49)</f>
        <v>0.58537817948306847</v>
      </c>
      <c r="L49" s="124">
        <f>IF(RES_hhdet_tes!L49=0,"",RES_hhdet_tes!L49/RES_hhdet_fec!L49)</f>
        <v>0.58680856639310985</v>
      </c>
      <c r="M49" s="124">
        <f>IF(RES_hhdet_tes!M49=0,"",RES_hhdet_tes!M49/RES_hhdet_fec!M49)</f>
        <v>0.59534031867047532</v>
      </c>
      <c r="N49" s="124">
        <f>IF(RES_hhdet_tes!N49=0,"",RES_hhdet_tes!N49/RES_hhdet_fec!N49)</f>
        <v>0.60503154366091005</v>
      </c>
      <c r="O49" s="124">
        <f>IF(RES_hhdet_tes!O49=0,"",RES_hhdet_tes!O49/RES_hhdet_fec!O49)</f>
        <v>0.62415853582813152</v>
      </c>
      <c r="P49" s="124">
        <f>IF(RES_hhdet_tes!P49=0,"",RES_hhdet_tes!P49/RES_hhdet_fec!P49)</f>
        <v>0.63745265507267213</v>
      </c>
      <c r="Q49" s="124">
        <f>IF(RES_hhdet_tes!Q49=0,"",RES_hhdet_tes!Q49/RES_hhdet_fec!Q49)</f>
        <v>0.63159024532823549</v>
      </c>
      <c r="R49" s="124">
        <f>IF(RES_hhdet_tes!R49=0,"",RES_hhdet_tes!R49/RES_hhdet_fec!R49)</f>
        <v>0.63953648522392159</v>
      </c>
      <c r="S49" s="124">
        <f>IF(RES_hhdet_tes!S49=0,"",RES_hhdet_tes!S49/RES_hhdet_fec!S49)</f>
        <v>0.65530770886197298</v>
      </c>
      <c r="T49" s="124">
        <f>IF(RES_hhdet_tes!T49=0,"",RES_hhdet_tes!T49/RES_hhdet_fec!T49)</f>
        <v>0.6626879516540608</v>
      </c>
      <c r="U49" s="124">
        <f>IF(RES_hhdet_tes!U49=0,"",RES_hhdet_tes!U49/RES_hhdet_fec!U49)</f>
        <v>0.6738409081850365</v>
      </c>
      <c r="V49" s="124">
        <f>IF(RES_hhdet_tes!V49=0,"",RES_hhdet_tes!V49/RES_hhdet_fec!V49)</f>
        <v>0.70027584243231789</v>
      </c>
      <c r="W49" s="124">
        <f>IF(RES_hhdet_tes!W49=0,"",RES_hhdet_tes!W49/RES_hhdet_fec!W49)</f>
        <v>0.71669310604043557</v>
      </c>
      <c r="X49" s="124">
        <f>IF(RES_hhdet_tes!X49=0,"",RES_hhdet_tes!X49/RES_hhdet_fec!X49)</f>
        <v>0.73812138917834291</v>
      </c>
      <c r="Y49" s="124">
        <f>IF(RES_hhdet_tes!Y49=0,"",RES_hhdet_tes!Y49/RES_hhdet_fec!Y49)</f>
        <v>0.7583933702118274</v>
      </c>
      <c r="DA49" s="130" t="s">
        <v>1952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0.54113024437083734</v>
      </c>
      <c r="C50" s="111">
        <f>IF(RES_hhdet_tes!C50=0,"",RES_hhdet_tes!C50/RES_hhdet_fec!C50)</f>
        <v>0.54316593923531231</v>
      </c>
      <c r="D50" s="111">
        <f>IF(RES_hhdet_tes!D50=0,"",RES_hhdet_tes!D50/RES_hhdet_fec!D50)</f>
        <v>0.54526941241884019</v>
      </c>
      <c r="E50" s="111">
        <f>IF(RES_hhdet_tes!E50=0,"",RES_hhdet_tes!E50/RES_hhdet_fec!E50)</f>
        <v>0.54756958004235312</v>
      </c>
      <c r="F50" s="111">
        <f>IF(RES_hhdet_tes!F50=0,"",RES_hhdet_tes!F50/RES_hhdet_fec!F50)</f>
        <v>0.55013931323428145</v>
      </c>
      <c r="G50" s="111">
        <f>IF(RES_hhdet_tes!G50=0,"",RES_hhdet_tes!G50/RES_hhdet_fec!G50)</f>
        <v>0.55311042109130037</v>
      </c>
      <c r="H50" s="111">
        <f>IF(RES_hhdet_tes!H50=0,"",RES_hhdet_tes!H50/RES_hhdet_fec!H50)</f>
        <v>0.55655371709060819</v>
      </c>
      <c r="I50" s="111">
        <f>IF(RES_hhdet_tes!I50=0,"",RES_hhdet_tes!I50/RES_hhdet_fec!I50)</f>
        <v>0.55996646748913648</v>
      </c>
      <c r="J50" s="111">
        <f>IF(RES_hhdet_tes!J50=0,"",RES_hhdet_tes!J50/RES_hhdet_fec!J50)</f>
        <v>0.5638487140059828</v>
      </c>
      <c r="K50" s="111">
        <f>IF(RES_hhdet_tes!K50=0,"",RES_hhdet_tes!K50/RES_hhdet_fec!K50)</f>
        <v>0.56754662049363158</v>
      </c>
      <c r="L50" s="111">
        <f>IF(RES_hhdet_tes!L50=0,"",RES_hhdet_tes!L50/RES_hhdet_fec!L50)</f>
        <v>0.57098797006209823</v>
      </c>
      <c r="M50" s="111">
        <f>IF(RES_hhdet_tes!M50=0,"",RES_hhdet_tes!M50/RES_hhdet_fec!M50)</f>
        <v>0.57573721864962035</v>
      </c>
      <c r="N50" s="111">
        <f>IF(RES_hhdet_tes!N50=0,"",RES_hhdet_tes!N50/RES_hhdet_fec!N50)</f>
        <v>0.58290184226569641</v>
      </c>
      <c r="O50" s="111">
        <f>IF(RES_hhdet_tes!O50=0,"",RES_hhdet_tes!O50/RES_hhdet_fec!O50)</f>
        <v>0.58952826135573799</v>
      </c>
      <c r="P50" s="111">
        <f>IF(RES_hhdet_tes!P50=0,"",RES_hhdet_tes!P50/RES_hhdet_fec!P50)</f>
        <v>0.59263579120267884</v>
      </c>
      <c r="Q50" s="111">
        <f>IF(RES_hhdet_tes!Q50=0,"",RES_hhdet_tes!Q50/RES_hhdet_fec!Q50)</f>
        <v>0.60314799716733303</v>
      </c>
      <c r="R50" s="111">
        <f>IF(RES_hhdet_tes!R50=0,"",RES_hhdet_tes!R50/RES_hhdet_fec!R50)</f>
        <v>0.6147080684289683</v>
      </c>
      <c r="S50" s="111">
        <f>IF(RES_hhdet_tes!S50=0,"",RES_hhdet_tes!S50/RES_hhdet_fec!S50)</f>
        <v>0.62481801857192698</v>
      </c>
      <c r="T50" s="111">
        <f>IF(RES_hhdet_tes!T50=0,"",RES_hhdet_tes!T50/RES_hhdet_fec!T50)</f>
        <v>0.63729599639441914</v>
      </c>
      <c r="U50" s="111">
        <f>IF(RES_hhdet_tes!U50=0,"",RES_hhdet_tes!U50/RES_hhdet_fec!U50)</f>
        <v>0.65102488409363257</v>
      </c>
      <c r="V50" s="111">
        <f>IF(RES_hhdet_tes!V50=0,"",RES_hhdet_tes!V50/RES_hhdet_fec!V50)</f>
        <v>0.67210778573155128</v>
      </c>
      <c r="W50" s="111">
        <f>IF(RES_hhdet_tes!W50=0,"",RES_hhdet_tes!W50/RES_hhdet_fec!W50)</f>
        <v>0.69476615796699137</v>
      </c>
      <c r="X50" s="111">
        <f>IF(RES_hhdet_tes!X50=0,"",RES_hhdet_tes!X50/RES_hhdet_fec!X50)</f>
        <v>0.71717572624068027</v>
      </c>
      <c r="Y50" s="111">
        <f>IF(RES_hhdet_tes!Y50=0,"",RES_hhdet_tes!Y50/RES_hhdet_fec!Y50)</f>
        <v>0.7318412254827501</v>
      </c>
      <c r="DA50" s="63" t="s">
        <v>1953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>
        <f>IF(RES_hhdet_tes!C51=0,"",RES_hhdet_tes!C51/RES_hhdet_fec!C51)</f>
        <v>0.72029750262213321</v>
      </c>
      <c r="D51" s="111">
        <f>IF(RES_hhdet_tes!D51=0,"",RES_hhdet_tes!D51/RES_hhdet_fec!D51)</f>
        <v>0.72058995594566833</v>
      </c>
      <c r="E51" s="111">
        <f>IF(RES_hhdet_tes!E51=0,"",RES_hhdet_tes!E51/RES_hhdet_fec!E51)</f>
        <v>0.72285051625342667</v>
      </c>
      <c r="F51" s="111">
        <f>IF(RES_hhdet_tes!F51=0,"",RES_hhdet_tes!F51/RES_hhdet_fec!F51)</f>
        <v>0.72100847490298126</v>
      </c>
      <c r="G51" s="111">
        <f>IF(RES_hhdet_tes!G51=0,"",RES_hhdet_tes!G51/RES_hhdet_fec!G51)</f>
        <v>0.72307264317482456</v>
      </c>
      <c r="H51" s="111">
        <f>IF(RES_hhdet_tes!H51=0,"",RES_hhdet_tes!H51/RES_hhdet_fec!H51)</f>
        <v>0.73060181016920478</v>
      </c>
      <c r="I51" s="111">
        <f>IF(RES_hhdet_tes!I51=0,"",RES_hhdet_tes!I51/RES_hhdet_fec!I51)</f>
        <v>0.73460450400773081</v>
      </c>
      <c r="J51" s="111">
        <f>IF(RES_hhdet_tes!J51=0,"",RES_hhdet_tes!J51/RES_hhdet_fec!J51)</f>
        <v>0.74122882635673559</v>
      </c>
      <c r="K51" s="111">
        <f>IF(RES_hhdet_tes!K51=0,"",RES_hhdet_tes!K51/RES_hhdet_fec!K51)</f>
        <v>0.75621867001316856</v>
      </c>
      <c r="L51" s="111">
        <f>IF(RES_hhdet_tes!L51=0,"",RES_hhdet_tes!L51/RES_hhdet_fec!L51)</f>
        <v>0.74609224160456056</v>
      </c>
      <c r="M51" s="111">
        <f>IF(RES_hhdet_tes!M51=0,"",RES_hhdet_tes!M51/RES_hhdet_fec!M51)</f>
        <v>0.73568653098644987</v>
      </c>
      <c r="N51" s="111">
        <f>IF(RES_hhdet_tes!N51=0,"",RES_hhdet_tes!N51/RES_hhdet_fec!N51)</f>
        <v>0.764850966285889</v>
      </c>
      <c r="O51" s="111">
        <f>IF(RES_hhdet_tes!O51=0,"",RES_hhdet_tes!O51/RES_hhdet_fec!O51)</f>
        <v>0.72909857390915767</v>
      </c>
      <c r="P51" s="111">
        <f>IF(RES_hhdet_tes!P51=0,"",RES_hhdet_tes!P51/RES_hhdet_fec!P51)</f>
        <v>0.71034628871719008</v>
      </c>
      <c r="Q51" s="111">
        <f>IF(RES_hhdet_tes!Q51=0,"",RES_hhdet_tes!Q51/RES_hhdet_fec!Q51)</f>
        <v>0.7785907381296715</v>
      </c>
      <c r="R51" s="111">
        <f>IF(RES_hhdet_tes!R51=0,"",RES_hhdet_tes!R51/RES_hhdet_fec!R51)</f>
        <v>0.7925111235228971</v>
      </c>
      <c r="S51" s="111">
        <f>IF(RES_hhdet_tes!S51=0,"",RES_hhdet_tes!S51/RES_hhdet_fec!S51)</f>
        <v>0.79882766232541425</v>
      </c>
      <c r="T51" s="111">
        <f>IF(RES_hhdet_tes!T51=0,"",RES_hhdet_tes!T51/RES_hhdet_fec!T51)</f>
        <v>0.78469604389822978</v>
      </c>
      <c r="U51" s="111">
        <f>IF(RES_hhdet_tes!U51=0,"",RES_hhdet_tes!U51/RES_hhdet_fec!U51)</f>
        <v>0.76195719035423126</v>
      </c>
      <c r="V51" s="111">
        <f>IF(RES_hhdet_tes!V51=0,"",RES_hhdet_tes!V51/RES_hhdet_fec!V51)</f>
        <v>0.79810995709088806</v>
      </c>
      <c r="W51" s="111">
        <f>IF(RES_hhdet_tes!W51=0,"",RES_hhdet_tes!W51/RES_hhdet_fec!W51)</f>
        <v>0.81521591210509026</v>
      </c>
      <c r="X51" s="111">
        <f>IF(RES_hhdet_tes!X51=0,"",RES_hhdet_tes!X51/RES_hhdet_fec!X51)</f>
        <v>0.82056337704454529</v>
      </c>
      <c r="Y51" s="111">
        <f>IF(RES_hhdet_tes!Y51=0,"",RES_hhdet_tes!Y51/RES_hhdet_fec!Y51)</f>
        <v>0.83478142457965687</v>
      </c>
      <c r="DA51" s="63" t="s">
        <v>1954</v>
      </c>
    </row>
    <row r="52" spans="1:105" ht="12" customHeight="1" x14ac:dyDescent="0.25">
      <c r="A52" s="100" t="s">
        <v>211</v>
      </c>
      <c r="B52" s="112" t="str">
        <f>IF(RES_hhdet_tes!B52=0,"",RES_hhdet_tes!B52/RES_hhdet_fec!B52)</f>
        <v/>
      </c>
      <c r="C52" s="112">
        <f>IF(RES_hhdet_tes!C52=0,"",RES_hhdet_tes!C52/RES_hhdet_fec!C52)</f>
        <v>0.56232071419884111</v>
      </c>
      <c r="D52" s="112">
        <f>IF(RES_hhdet_tes!D52=0,"",RES_hhdet_tes!D52/RES_hhdet_fec!D52)</f>
        <v>0.56389314602179519</v>
      </c>
      <c r="E52" s="112">
        <f>IF(RES_hhdet_tes!E52=0,"",RES_hhdet_tes!E52/RES_hhdet_fec!E52)</f>
        <v>0.56513904873285303</v>
      </c>
      <c r="F52" s="112">
        <f>IF(RES_hhdet_tes!F52=0,"",RES_hhdet_tes!F52/RES_hhdet_fec!F52)</f>
        <v>0.56643225915401596</v>
      </c>
      <c r="G52" s="112">
        <f>IF(RES_hhdet_tes!G52=0,"",RES_hhdet_tes!G52/RES_hhdet_fec!G52)</f>
        <v>0.56809893957717572</v>
      </c>
      <c r="H52" s="112">
        <f>IF(RES_hhdet_tes!H52=0,"",RES_hhdet_tes!H52/RES_hhdet_fec!H52)</f>
        <v>0.57077284915477766</v>
      </c>
      <c r="I52" s="112">
        <f>IF(RES_hhdet_tes!I52=0,"",RES_hhdet_tes!I52/RES_hhdet_fec!I52)</f>
        <v>0.57319483247074809</v>
      </c>
      <c r="J52" s="112">
        <f>IF(RES_hhdet_tes!J52=0,"",RES_hhdet_tes!J52/RES_hhdet_fec!J52)</f>
        <v>0.57574289341599216</v>
      </c>
      <c r="K52" s="112">
        <f>IF(RES_hhdet_tes!K52=0,"",RES_hhdet_tes!K52/RES_hhdet_fec!K52)</f>
        <v>0.58023021213226678</v>
      </c>
      <c r="L52" s="112">
        <f>IF(RES_hhdet_tes!L52=0,"",RES_hhdet_tes!L52/RES_hhdet_fec!L52)</f>
        <v>0.58168696409897269</v>
      </c>
      <c r="M52" s="112">
        <f>IF(RES_hhdet_tes!M52=0,"",RES_hhdet_tes!M52/RES_hhdet_fec!M52)</f>
        <v>0.58299374257111836</v>
      </c>
      <c r="N52" s="112">
        <f>IF(RES_hhdet_tes!N52=0,"",RES_hhdet_tes!N52/RES_hhdet_fec!N52)</f>
        <v>0.59692983855593917</v>
      </c>
      <c r="O52" s="112">
        <f>IF(RES_hhdet_tes!O52=0,"",RES_hhdet_tes!O52/RES_hhdet_fec!O52)</f>
        <v>0.59763767772044152</v>
      </c>
      <c r="P52" s="112">
        <f>IF(RES_hhdet_tes!P52=0,"",RES_hhdet_tes!P52/RES_hhdet_fec!P52)</f>
        <v>0.59799641495323863</v>
      </c>
      <c r="Q52" s="112">
        <f>IF(RES_hhdet_tes!Q52=0,"",RES_hhdet_tes!Q52/RES_hhdet_fec!Q52)</f>
        <v>0.60735365986709033</v>
      </c>
      <c r="R52" s="112">
        <f>IF(RES_hhdet_tes!R52=0,"",RES_hhdet_tes!R52/RES_hhdet_fec!R52)</f>
        <v>0.62239904977015481</v>
      </c>
      <c r="S52" s="112">
        <f>IF(RES_hhdet_tes!S52=0,"",RES_hhdet_tes!S52/RES_hhdet_fec!S52)</f>
        <v>0.62479669021442652</v>
      </c>
      <c r="T52" s="112">
        <f>IF(RES_hhdet_tes!T52=0,"",RES_hhdet_tes!T52/RES_hhdet_fec!T52)</f>
        <v>0.63558651586883064</v>
      </c>
      <c r="U52" s="112">
        <f>IF(RES_hhdet_tes!U52=0,"",RES_hhdet_tes!U52/RES_hhdet_fec!U52)</f>
        <v>0.63949921168860191</v>
      </c>
      <c r="V52" s="112">
        <f>IF(RES_hhdet_tes!V52=0,"",RES_hhdet_tes!V52/RES_hhdet_fec!V52)</f>
        <v>0.66734916724986804</v>
      </c>
      <c r="W52" s="112">
        <f>IF(RES_hhdet_tes!W52=0,"",RES_hhdet_tes!W52/RES_hhdet_fec!W52)</f>
        <v>0.69996589682867072</v>
      </c>
      <c r="X52" s="112">
        <f>IF(RES_hhdet_tes!X52=0,"",RES_hhdet_tes!X52/RES_hhdet_fec!X52)</f>
        <v>0.71639294010033605</v>
      </c>
      <c r="Y52" s="112">
        <f>IF(RES_hhdet_tes!Y52=0,"",RES_hhdet_tes!Y52/RES_hhdet_fec!Y52)</f>
        <v>0.72737560795144285</v>
      </c>
      <c r="DA52" s="131" t="s">
        <v>1955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X53" s="113">
        <f>IF(RES_hhdet_tes!X53=0,"",RES_hhdet_tes!X53/RES_hhdet_fec!X53)</f>
        <v>1</v>
      </c>
      <c r="Y53" s="113">
        <f>IF(RES_hhdet_tes!Y53=0,"",RES_hhdet_tes!Y53/RES_hhdet_fec!Y53)</f>
        <v>1</v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0.67739908062112164</v>
      </c>
      <c r="C54" s="112">
        <f>IF(RES_hhdet_tes!C54=0,"",RES_hhdet_tes!C54/RES_hhdet_fec!C54)</f>
        <v>0.68014814494774245</v>
      </c>
      <c r="D54" s="112">
        <f>IF(RES_hhdet_tes!D54=0,"",RES_hhdet_tes!D54/RES_hhdet_fec!D54)</f>
        <v>0.68211544597682683</v>
      </c>
      <c r="E54" s="112">
        <f>IF(RES_hhdet_tes!E54=0,"",RES_hhdet_tes!E54/RES_hhdet_fec!E54)</f>
        <v>0.68459269734384931</v>
      </c>
      <c r="F54" s="112">
        <f>IF(RES_hhdet_tes!F54=0,"",RES_hhdet_tes!F54/RES_hhdet_fec!F54)</f>
        <v>0.68803201946273485</v>
      </c>
      <c r="G54" s="112">
        <f>IF(RES_hhdet_tes!G54=0,"",RES_hhdet_tes!G54/RES_hhdet_fec!G54)</f>
        <v>0.69233345629440513</v>
      </c>
      <c r="H54" s="112">
        <f>IF(RES_hhdet_tes!H54=0,"",RES_hhdet_tes!H54/RES_hhdet_fec!H54)</f>
        <v>0.6990790014917454</v>
      </c>
      <c r="I54" s="112">
        <f>IF(RES_hhdet_tes!I54=0,"",RES_hhdet_tes!I54/RES_hhdet_fec!I54)</f>
        <v>0.70165966563461568</v>
      </c>
      <c r="J54" s="112">
        <f>IF(RES_hhdet_tes!J54=0,"",RES_hhdet_tes!J54/RES_hhdet_fec!J54)</f>
        <v>0.70200109609160699</v>
      </c>
      <c r="K54" s="112">
        <f>IF(RES_hhdet_tes!K54=0,"",RES_hhdet_tes!K54/RES_hhdet_fec!K54)</f>
        <v>0.70267317990622213</v>
      </c>
      <c r="L54" s="112">
        <f>IF(RES_hhdet_tes!L54=0,"",RES_hhdet_tes!L54/RES_hhdet_fec!L54)</f>
        <v>0.70346978661749515</v>
      </c>
      <c r="M54" s="112">
        <f>IF(RES_hhdet_tes!M54=0,"",RES_hhdet_tes!M54/RES_hhdet_fec!M54)</f>
        <v>0.70663189582852026</v>
      </c>
      <c r="N54" s="112">
        <f>IF(RES_hhdet_tes!N54=0,"",RES_hhdet_tes!N54/RES_hhdet_fec!N54)</f>
        <v>0.71140841014876188</v>
      </c>
      <c r="O54" s="112">
        <f>IF(RES_hhdet_tes!O54=0,"",RES_hhdet_tes!O54/RES_hhdet_fec!O54)</f>
        <v>0.71945067770707194</v>
      </c>
      <c r="P54" s="112">
        <f>IF(RES_hhdet_tes!P54=0,"",RES_hhdet_tes!P54/RES_hhdet_fec!P54)</f>
        <v>0.72874411953828166</v>
      </c>
      <c r="Q54" s="112">
        <f>IF(RES_hhdet_tes!Q54=0,"",RES_hhdet_tes!Q54/RES_hhdet_fec!Q54)</f>
        <v>0.73122048083177071</v>
      </c>
      <c r="R54" s="112">
        <f>IF(RES_hhdet_tes!R54=0,"",RES_hhdet_tes!R54/RES_hhdet_fec!R54)</f>
        <v>0.73293901031520614</v>
      </c>
      <c r="S54" s="112">
        <f>IF(RES_hhdet_tes!S54=0,"",RES_hhdet_tes!S54/RES_hhdet_fec!S54)</f>
        <v>0.73318838862796998</v>
      </c>
      <c r="T54" s="112">
        <f>IF(RES_hhdet_tes!T54=0,"",RES_hhdet_tes!T54/RES_hhdet_fec!T54)</f>
        <v>0.73618649662287716</v>
      </c>
      <c r="U54" s="112">
        <f>IF(RES_hhdet_tes!U54=0,"",RES_hhdet_tes!U54/RES_hhdet_fec!U54)</f>
        <v>0.75555431728738243</v>
      </c>
      <c r="V54" s="112">
        <f>IF(RES_hhdet_tes!V54=0,"",RES_hhdet_tes!V54/RES_hhdet_fec!V54)</f>
        <v>0.76583593088426305</v>
      </c>
      <c r="W54" s="112">
        <f>IF(RES_hhdet_tes!W54=0,"",RES_hhdet_tes!W54/RES_hhdet_fec!W54)</f>
        <v>0.78949008289880029</v>
      </c>
      <c r="X54" s="112">
        <f>IF(RES_hhdet_tes!X54=0,"",RES_hhdet_tes!X54/RES_hhdet_fec!X54)</f>
        <v>0.79889946566078296</v>
      </c>
      <c r="Y54" s="112">
        <f>IF(RES_hhdet_tes!Y54=0,"",RES_hhdet_tes!Y54/RES_hhdet_fec!Y54)</f>
        <v>0.80165960318920826</v>
      </c>
      <c r="DA54" s="131" t="s">
        <v>1957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0.80251278285659244</v>
      </c>
      <c r="C55" s="113">
        <f>IF(RES_hhdet_tes!C55=0,"",RES_hhdet_tes!C55/RES_hhdet_fec!C55)</f>
        <v>0.82216018097061716</v>
      </c>
      <c r="D55" s="113">
        <f>IF(RES_hhdet_tes!D55=0,"",RES_hhdet_tes!D55/RES_hhdet_fec!D55)</f>
        <v>0.82222392098765362</v>
      </c>
      <c r="E55" s="113">
        <f>IF(RES_hhdet_tes!E55=0,"",RES_hhdet_tes!E55/RES_hhdet_fec!E55)</f>
        <v>0.82359069905855609</v>
      </c>
      <c r="F55" s="113">
        <f>IF(RES_hhdet_tes!F55=0,"",RES_hhdet_tes!F55/RES_hhdet_fec!F55)</f>
        <v>0.82173204907091291</v>
      </c>
      <c r="G55" s="113">
        <f>IF(RES_hhdet_tes!G55=0,"",RES_hhdet_tes!G55/RES_hhdet_fec!G55)</f>
        <v>0.8229155772720238</v>
      </c>
      <c r="H55" s="113">
        <f>IF(RES_hhdet_tes!H55=0,"",RES_hhdet_tes!H55/RES_hhdet_fec!H55)</f>
        <v>0.82749790570748416</v>
      </c>
      <c r="I55" s="113">
        <f>IF(RES_hhdet_tes!I55=0,"",RES_hhdet_tes!I55/RES_hhdet_fec!I55)</f>
        <v>0.82983030063455188</v>
      </c>
      <c r="J55" s="113">
        <f>IF(RES_hhdet_tes!J55=0,"",RES_hhdet_tes!J55/RES_hhdet_fec!J55)</f>
        <v>0.83535896511459984</v>
      </c>
      <c r="K55" s="113">
        <f>IF(RES_hhdet_tes!K55=0,"",RES_hhdet_tes!K55/RES_hhdet_fec!K55)</f>
        <v>0.84048156505247829</v>
      </c>
      <c r="L55" s="113">
        <f>IF(RES_hhdet_tes!L55=0,"",RES_hhdet_tes!L55/RES_hhdet_fec!L55)</f>
        <v>0.84506304241881947</v>
      </c>
      <c r="M55" s="113">
        <f>IF(RES_hhdet_tes!M55=0,"",RES_hhdet_tes!M55/RES_hhdet_fec!M55)</f>
        <v>0.83576167270772972</v>
      </c>
      <c r="N55" s="113">
        <f>IF(RES_hhdet_tes!N55=0,"",RES_hhdet_tes!N55/RES_hhdet_fec!N55)</f>
        <v>0.85144548784894625</v>
      </c>
      <c r="O55" s="113">
        <f>IF(RES_hhdet_tes!O55=0,"",RES_hhdet_tes!O55/RES_hhdet_fec!O55)</f>
        <v>0.82650190657151512</v>
      </c>
      <c r="P55" s="113">
        <f>IF(RES_hhdet_tes!P55=0,"",RES_hhdet_tes!P55/RES_hhdet_fec!P55)</f>
        <v>0.81504306895393464</v>
      </c>
      <c r="Q55" s="113">
        <f>IF(RES_hhdet_tes!Q55=0,"",RES_hhdet_tes!Q55/RES_hhdet_fec!Q55)</f>
        <v>0.86393455107479367</v>
      </c>
      <c r="R55" s="113">
        <f>IF(RES_hhdet_tes!R55=0,"",RES_hhdet_tes!R55/RES_hhdet_fec!R55)</f>
        <v>0.86641376929527181</v>
      </c>
      <c r="S55" s="113">
        <f>IF(RES_hhdet_tes!S55=0,"",RES_hhdet_tes!S55/RES_hhdet_fec!S55)</f>
        <v>0.86812487899098334</v>
      </c>
      <c r="T55" s="113">
        <f>IF(RES_hhdet_tes!T55=0,"",RES_hhdet_tes!T55/RES_hhdet_fec!T55)</f>
        <v>0.85757905200797324</v>
      </c>
      <c r="U55" s="113">
        <f>IF(RES_hhdet_tes!U55=0,"",RES_hhdet_tes!U55/RES_hhdet_fec!U55)</f>
        <v>0.85379820571181053</v>
      </c>
      <c r="V55" s="113">
        <f>IF(RES_hhdet_tes!V55=0,"",RES_hhdet_tes!V55/RES_hhdet_fec!V55)</f>
        <v>0.87574701716827519</v>
      </c>
      <c r="W55" s="113">
        <f>IF(RES_hhdet_tes!W55=0,"",RES_hhdet_tes!W55/RES_hhdet_fec!W55)</f>
        <v>0.88475974691391424</v>
      </c>
      <c r="X55" s="113">
        <f>IF(RES_hhdet_tes!X55=0,"",RES_hhdet_tes!X55/RES_hhdet_fec!X55)</f>
        <v>0.87996548090066329</v>
      </c>
      <c r="Y55" s="113">
        <f>IF(RES_hhdet_tes!Y55=0,"",RES_hhdet_tes!Y55/RES_hhdet_fec!Y55)</f>
        <v>0.8876345013550937</v>
      </c>
      <c r="DA55" s="132" t="s">
        <v>1958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0.67739908062112164</v>
      </c>
      <c r="C56" s="111">
        <f>IF(RES_hhdet_tes!C56=0,"",RES_hhdet_tes!C56/RES_hhdet_fec!C56)</f>
        <v>0.69759474965361434</v>
      </c>
      <c r="D56" s="111">
        <f>IF(RES_hhdet_tes!D56=0,"",RES_hhdet_tes!D56/RES_hhdet_fec!D56)</f>
        <v>0.69867696834720106</v>
      </c>
      <c r="E56" s="111">
        <f>IF(RES_hhdet_tes!E56=0,"",RES_hhdet_tes!E56/RES_hhdet_fec!E56)</f>
        <v>0.69926770175245734</v>
      </c>
      <c r="F56" s="111">
        <f>IF(RES_hhdet_tes!F56=0,"",RES_hhdet_tes!F56/RES_hhdet_fec!F56)</f>
        <v>0.69984563881834716</v>
      </c>
      <c r="G56" s="111">
        <f>IF(RES_hhdet_tes!G56=0,"",RES_hhdet_tes!G56/RES_hhdet_fec!G56)</f>
        <v>0.70056353215642886</v>
      </c>
      <c r="H56" s="111">
        <f>IF(RES_hhdet_tes!H56=0,"",RES_hhdet_tes!H56/RES_hhdet_fec!H56)</f>
        <v>0.70170021684325978</v>
      </c>
      <c r="I56" s="111">
        <f>IF(RES_hhdet_tes!I56=0,"",RES_hhdet_tes!I56/RES_hhdet_fec!I56)</f>
        <v>0.70189722518923303</v>
      </c>
      <c r="J56" s="111">
        <f>IF(RES_hhdet_tes!J56=0,"",RES_hhdet_tes!J56/RES_hhdet_fec!J56)</f>
        <v>0.70213047765139913</v>
      </c>
      <c r="K56" s="111">
        <f>IF(RES_hhdet_tes!K56=0,"",RES_hhdet_tes!K56/RES_hhdet_fec!K56)</f>
        <v>0.70263430665192694</v>
      </c>
      <c r="L56" s="111">
        <f>IF(RES_hhdet_tes!L56=0,"",RES_hhdet_tes!L56/RES_hhdet_fec!L56)</f>
        <v>0.70444672726656987</v>
      </c>
      <c r="M56" s="111">
        <f>IF(RES_hhdet_tes!M56=0,"",RES_hhdet_tes!M56/RES_hhdet_fec!M56)</f>
        <v>0.71048352794022529</v>
      </c>
      <c r="N56" s="111">
        <f>IF(RES_hhdet_tes!N56=0,"",RES_hhdet_tes!N56/RES_hhdet_fec!N56)</f>
        <v>0.71732098171344494</v>
      </c>
      <c r="O56" s="111">
        <f>IF(RES_hhdet_tes!O56=0,"",RES_hhdet_tes!O56/RES_hhdet_fec!O56)</f>
        <v>0.72335176601585649</v>
      </c>
      <c r="P56" s="111">
        <f>IF(RES_hhdet_tes!P56=0,"",RES_hhdet_tes!P56/RES_hhdet_fec!P56)</f>
        <v>0.72704848131473065</v>
      </c>
      <c r="Q56" s="111">
        <f>IF(RES_hhdet_tes!Q56=0,"",RES_hhdet_tes!Q56/RES_hhdet_fec!Q56)</f>
        <v>0.72862136735049821</v>
      </c>
      <c r="R56" s="111">
        <f>IF(RES_hhdet_tes!R56=0,"",RES_hhdet_tes!R56/RES_hhdet_fec!R56)</f>
        <v>0.72974119635611467</v>
      </c>
      <c r="S56" s="111">
        <f>IF(RES_hhdet_tes!S56=0,"",RES_hhdet_tes!S56/RES_hhdet_fec!S56)</f>
        <v>0.73374322178836415</v>
      </c>
      <c r="T56" s="111">
        <f>IF(RES_hhdet_tes!T56=0,"",RES_hhdet_tes!T56/RES_hhdet_fec!T56)</f>
        <v>0.74353731495859099</v>
      </c>
      <c r="U56" s="111">
        <f>IF(RES_hhdet_tes!U56=0,"",RES_hhdet_tes!U56/RES_hhdet_fec!U56)</f>
        <v>0.75436437713023741</v>
      </c>
      <c r="V56" s="111">
        <f>IF(RES_hhdet_tes!V56=0,"",RES_hhdet_tes!V56/RES_hhdet_fec!V56)</f>
        <v>0.78276967635118777</v>
      </c>
      <c r="W56" s="111">
        <f>IF(RES_hhdet_tes!W56=0,"",RES_hhdet_tes!W56/RES_hhdet_fec!W56)</f>
        <v>0.79378810071894601</v>
      </c>
      <c r="X56" s="111">
        <f>IF(RES_hhdet_tes!X56=0,"",RES_hhdet_tes!X56/RES_hhdet_fec!X56)</f>
        <v>0.79977408856862242</v>
      </c>
      <c r="Y56" s="111">
        <f>IF(RES_hhdet_tes!Y56=0,"",RES_hhdet_tes!Y56/RES_hhdet_fec!Y56)</f>
        <v>0.80933269936050833</v>
      </c>
      <c r="DA56" s="63" t="s">
        <v>1959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X57" s="111">
        <f>IF(RES_hhdet_tes!X57=0,"",RES_hhdet_tes!X57/RES_hhdet_fec!X57)</f>
        <v>1</v>
      </c>
      <c r="Y57" s="111">
        <f>IF(RES_hhdet_tes!Y57=0,"",RES_hhdet_tes!Y57/RES_hhdet_fec!Y57)</f>
        <v>1</v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0.69600003514146924</v>
      </c>
      <c r="C58" s="124">
        <f>IF(RES_hhdet_tes!C58=0,"",RES_hhdet_tes!C58/RES_hhdet_fec!C58)</f>
        <v>0.69302145078973343</v>
      </c>
      <c r="D58" s="124">
        <f>IF(RES_hhdet_tes!D58=0,"",RES_hhdet_tes!D58/RES_hhdet_fec!D58)</f>
        <v>0.73413977456238377</v>
      </c>
      <c r="E58" s="124">
        <f>IF(RES_hhdet_tes!E58=0,"",RES_hhdet_tes!E58/RES_hhdet_fec!E58)</f>
        <v>0.75089124878157043</v>
      </c>
      <c r="F58" s="124">
        <f>IF(RES_hhdet_tes!F58=0,"",RES_hhdet_tes!F58/RES_hhdet_fec!F58)</f>
        <v>0.73987334196876897</v>
      </c>
      <c r="G58" s="124">
        <f>IF(RES_hhdet_tes!G58=0,"",RES_hhdet_tes!G58/RES_hhdet_fec!G58)</f>
        <v>0.7295280845098252</v>
      </c>
      <c r="H58" s="124">
        <f>IF(RES_hhdet_tes!H58=0,"",RES_hhdet_tes!H58/RES_hhdet_fec!H58)</f>
        <v>0.7319438869093815</v>
      </c>
      <c r="I58" s="124">
        <f>IF(RES_hhdet_tes!I58=0,"",RES_hhdet_tes!I58/RES_hhdet_fec!I58)</f>
        <v>0.75942778156323643</v>
      </c>
      <c r="J58" s="124">
        <f>IF(RES_hhdet_tes!J58=0,"",RES_hhdet_tes!J58/RES_hhdet_fec!J58)</f>
        <v>0.7603563589132788</v>
      </c>
      <c r="K58" s="124">
        <f>IF(RES_hhdet_tes!K58=0,"",RES_hhdet_tes!K58/RES_hhdet_fec!K58)</f>
        <v>0.73809826650037547</v>
      </c>
      <c r="L58" s="124">
        <f>IF(RES_hhdet_tes!L58=0,"",RES_hhdet_tes!L58/RES_hhdet_fec!L58)</f>
        <v>0.74007258830769984</v>
      </c>
      <c r="M58" s="124">
        <f>IF(RES_hhdet_tes!M58=0,"",RES_hhdet_tes!M58/RES_hhdet_fec!M58)</f>
        <v>0.76633500113771613</v>
      </c>
      <c r="N58" s="124">
        <f>IF(RES_hhdet_tes!N58=0,"",RES_hhdet_tes!N58/RES_hhdet_fec!N58)</f>
        <v>0.77736370490177664</v>
      </c>
      <c r="O58" s="124">
        <f>IF(RES_hhdet_tes!O58=0,"",RES_hhdet_tes!O58/RES_hhdet_fec!O58)</f>
        <v>0.77953938181146465</v>
      </c>
      <c r="P58" s="124">
        <f>IF(RES_hhdet_tes!P58=0,"",RES_hhdet_tes!P58/RES_hhdet_fec!P58)</f>
        <v>0.78116392630812204</v>
      </c>
      <c r="Q58" s="124">
        <f>IF(RES_hhdet_tes!Q58=0,"",RES_hhdet_tes!Q58/RES_hhdet_fec!Q58)</f>
        <v>0.78285218948697144</v>
      </c>
      <c r="R58" s="124">
        <f>IF(RES_hhdet_tes!R58=0,"",RES_hhdet_tes!R58/RES_hhdet_fec!R58)</f>
        <v>0.78738580163032867</v>
      </c>
      <c r="S58" s="124">
        <f>IF(RES_hhdet_tes!S58=0,"",RES_hhdet_tes!S58/RES_hhdet_fec!S58)</f>
        <v>0.79399507898980293</v>
      </c>
      <c r="T58" s="124">
        <f>IF(RES_hhdet_tes!T58=0,"",RES_hhdet_tes!T58/RES_hhdet_fec!T58)</f>
        <v>0.80180578276206282</v>
      </c>
      <c r="U58" s="124">
        <f>IF(RES_hhdet_tes!U58=0,"",RES_hhdet_tes!U58/RES_hhdet_fec!U58)</f>
        <v>0.80952831572138106</v>
      </c>
      <c r="V58" s="124">
        <f>IF(RES_hhdet_tes!V58=0,"",RES_hhdet_tes!V58/RES_hhdet_fec!V58)</f>
        <v>0.81704695625597334</v>
      </c>
      <c r="W58" s="124">
        <f>IF(RES_hhdet_tes!W58=0,"",RES_hhdet_tes!W58/RES_hhdet_fec!W58)</f>
        <v>0.84467697744380144</v>
      </c>
      <c r="X58" s="124">
        <f>IF(RES_hhdet_tes!X58=0,"",RES_hhdet_tes!X58/RES_hhdet_fec!X58)</f>
        <v>0.85767762739275766</v>
      </c>
      <c r="Y58" s="124">
        <f>IF(RES_hhdet_tes!Y58=0,"",RES_hhdet_tes!Y58/RES_hhdet_fec!Y58)</f>
        <v>0.87320141905001314</v>
      </c>
      <c r="DA58" s="130" t="s">
        <v>1961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0.61261941803871467</v>
      </c>
      <c r="C59" s="111">
        <f>IF(RES_hhdet_tes!C59=0,"",RES_hhdet_tes!C59/RES_hhdet_fec!C59)</f>
        <v>0.61280410404163965</v>
      </c>
      <c r="D59" s="111">
        <f>IF(RES_hhdet_tes!D59=0,"",RES_hhdet_tes!D59/RES_hhdet_fec!D59)</f>
        <v>0.61284693854574912</v>
      </c>
      <c r="E59" s="111">
        <f>IF(RES_hhdet_tes!E59=0,"",RES_hhdet_tes!E59/RES_hhdet_fec!E59)</f>
        <v>0.61285120930697845</v>
      </c>
      <c r="F59" s="111">
        <f>IF(RES_hhdet_tes!F59=0,"",RES_hhdet_tes!F59/RES_hhdet_fec!F59)</f>
        <v>0.61367962507007301</v>
      </c>
      <c r="G59" s="111">
        <f>IF(RES_hhdet_tes!G59=0,"",RES_hhdet_tes!G59/RES_hhdet_fec!G59)</f>
        <v>0.61611094194557281</v>
      </c>
      <c r="H59" s="111">
        <f>IF(RES_hhdet_tes!H59=0,"",RES_hhdet_tes!H59/RES_hhdet_fec!H59)</f>
        <v>0.61845235041740654</v>
      </c>
      <c r="I59" s="111">
        <f>IF(RES_hhdet_tes!I59=0,"",RES_hhdet_tes!I59/RES_hhdet_fec!I59)</f>
        <v>0.61939308412125893</v>
      </c>
      <c r="J59" s="111">
        <f>IF(RES_hhdet_tes!J59=0,"",RES_hhdet_tes!J59/RES_hhdet_fec!J59)</f>
        <v>0.61940967177204775</v>
      </c>
      <c r="K59" s="111">
        <f>IF(RES_hhdet_tes!K59=0,"",RES_hhdet_tes!K59/RES_hhdet_fec!K59)</f>
        <v>0.61945371158981477</v>
      </c>
      <c r="L59" s="111">
        <f>IF(RES_hhdet_tes!L59=0,"",RES_hhdet_tes!L59/RES_hhdet_fec!L59)</f>
        <v>0.61947287903506665</v>
      </c>
      <c r="M59" s="111">
        <f>IF(RES_hhdet_tes!M59=0,"",RES_hhdet_tes!M59/RES_hhdet_fec!M59)</f>
        <v>0.61950876329631643</v>
      </c>
      <c r="N59" s="111">
        <f>IF(RES_hhdet_tes!N59=0,"",RES_hhdet_tes!N59/RES_hhdet_fec!N59)</f>
        <v>0.61961291491584114</v>
      </c>
      <c r="O59" s="111">
        <f>IF(RES_hhdet_tes!O59=0,"",RES_hhdet_tes!O59/RES_hhdet_fec!O59)</f>
        <v>0.61982767132670957</v>
      </c>
      <c r="P59" s="111">
        <f>IF(RES_hhdet_tes!P59=0,"",RES_hhdet_tes!P59/RES_hhdet_fec!P59)</f>
        <v>0.62002429839494999</v>
      </c>
      <c r="Q59" s="111">
        <f>IF(RES_hhdet_tes!Q59=0,"",RES_hhdet_tes!Q59/RES_hhdet_fec!Q59)</f>
        <v>0.62009342238580212</v>
      </c>
      <c r="R59" s="111">
        <f>IF(RES_hhdet_tes!R59=0,"",RES_hhdet_tes!R59/RES_hhdet_fec!R59)</f>
        <v>0.62028803365189633</v>
      </c>
      <c r="S59" s="111">
        <f>IF(RES_hhdet_tes!S59=0,"",RES_hhdet_tes!S59/RES_hhdet_fec!S59)</f>
        <v>0.6207071519718127</v>
      </c>
      <c r="T59" s="111">
        <f>IF(RES_hhdet_tes!T59=0,"",RES_hhdet_tes!T59/RES_hhdet_fec!T59)</f>
        <v>0.62149133441263227</v>
      </c>
      <c r="U59" s="111">
        <f>IF(RES_hhdet_tes!U59=0,"",RES_hhdet_tes!U59/RES_hhdet_fec!U59)</f>
        <v>0.62247283823051525</v>
      </c>
      <c r="V59" s="111">
        <f>IF(RES_hhdet_tes!V59=0,"",RES_hhdet_tes!V59/RES_hhdet_fec!V59)</f>
        <v>0.62339342336975856</v>
      </c>
      <c r="W59" s="111">
        <f>IF(RES_hhdet_tes!W59=0,"",RES_hhdet_tes!W59/RES_hhdet_fec!W59)</f>
        <v>0.62387681651863602</v>
      </c>
      <c r="X59" s="111">
        <f>IF(RES_hhdet_tes!X59=0,"",RES_hhdet_tes!X59/RES_hhdet_fec!X59)</f>
        <v>0.62432663011250022</v>
      </c>
      <c r="Y59" s="111">
        <f>IF(RES_hhdet_tes!Y59=0,"",RES_hhdet_tes!Y59/RES_hhdet_fec!Y59)</f>
        <v>0.62456359417080487</v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0.75881142551872194</v>
      </c>
      <c r="C60" s="45">
        <f>IF(RES_hhdet_tes!C60=0,"",RES_hhdet_tes!C60/RES_hhdet_fec!C60)</f>
        <v>0.76181060757284136</v>
      </c>
      <c r="D60" s="45">
        <f>IF(RES_hhdet_tes!D60=0,"",RES_hhdet_tes!D60/RES_hhdet_fec!D60)</f>
        <v>0.7651365413784178</v>
      </c>
      <c r="E60" s="45">
        <f>IF(RES_hhdet_tes!E60=0,"",RES_hhdet_tes!E60/RES_hhdet_fec!E60)</f>
        <v>0.76736207664703648</v>
      </c>
      <c r="F60" s="45">
        <f>IF(RES_hhdet_tes!F60=0,"",RES_hhdet_tes!F60/RES_hhdet_fec!F60)</f>
        <v>0.76931323091461001</v>
      </c>
      <c r="G60" s="45">
        <f>IF(RES_hhdet_tes!G60=0,"",RES_hhdet_tes!G60/RES_hhdet_fec!G60)</f>
        <v>0.77157934329452615</v>
      </c>
      <c r="H60" s="45">
        <f>IF(RES_hhdet_tes!H60=0,"",RES_hhdet_tes!H60/RES_hhdet_fec!H60)</f>
        <v>0.77444187035258349</v>
      </c>
      <c r="I60" s="45">
        <f>IF(RES_hhdet_tes!I60=0,"",RES_hhdet_tes!I60/RES_hhdet_fec!I60)</f>
        <v>0.77600171104299021</v>
      </c>
      <c r="J60" s="45">
        <f>IF(RES_hhdet_tes!J60=0,"",RES_hhdet_tes!J60/RES_hhdet_fec!J60)</f>
        <v>0.77707666941409026</v>
      </c>
      <c r="K60" s="45">
        <f>IF(RES_hhdet_tes!K60=0,"",RES_hhdet_tes!K60/RES_hhdet_fec!K60)</f>
        <v>0.77848816097557694</v>
      </c>
      <c r="L60" s="45">
        <f>IF(RES_hhdet_tes!L60=0,"",RES_hhdet_tes!L60/RES_hhdet_fec!L60)</f>
        <v>0.7800641622163641</v>
      </c>
      <c r="M60" s="45">
        <f>IF(RES_hhdet_tes!M60=0,"",RES_hhdet_tes!M60/RES_hhdet_fec!M60)</f>
        <v>0.78213015479364412</v>
      </c>
      <c r="N60" s="45">
        <f>IF(RES_hhdet_tes!N60=0,"",RES_hhdet_tes!N60/RES_hhdet_fec!N60)</f>
        <v>0.78485973698065448</v>
      </c>
      <c r="O60" s="45">
        <f>IF(RES_hhdet_tes!O60=0,"",RES_hhdet_tes!O60/RES_hhdet_fec!O60)</f>
        <v>0.78777843123548386</v>
      </c>
      <c r="P60" s="45">
        <f>IF(RES_hhdet_tes!P60=0,"",RES_hhdet_tes!P60/RES_hhdet_fec!P60)</f>
        <v>0.7905411934148765</v>
      </c>
      <c r="Q60" s="45">
        <f>IF(RES_hhdet_tes!Q60=0,"",RES_hhdet_tes!Q60/RES_hhdet_fec!Q60)</f>
        <v>0.79412605956286386</v>
      </c>
      <c r="R60" s="45">
        <f>IF(RES_hhdet_tes!R60=0,"",RES_hhdet_tes!R60/RES_hhdet_fec!R60)</f>
        <v>0.79906071360925013</v>
      </c>
      <c r="S60" s="45">
        <f>IF(RES_hhdet_tes!S60=0,"",RES_hhdet_tes!S60/RES_hhdet_fec!S60)</f>
        <v>0.80514184310269399</v>
      </c>
      <c r="T60" s="45">
        <f>IF(RES_hhdet_tes!T60=0,"",RES_hhdet_tes!T60/RES_hhdet_fec!T60)</f>
        <v>0.81481361471709446</v>
      </c>
      <c r="U60" s="45">
        <f>IF(RES_hhdet_tes!U60=0,"",RES_hhdet_tes!U60/RES_hhdet_fec!U60)</f>
        <v>0.82790706216176646</v>
      </c>
      <c r="V60" s="45">
        <f>IF(RES_hhdet_tes!V60=0,"",RES_hhdet_tes!V60/RES_hhdet_fec!V60)</f>
        <v>0.84542733160171391</v>
      </c>
      <c r="W60" s="45">
        <f>IF(RES_hhdet_tes!W60=0,"",RES_hhdet_tes!W60/RES_hhdet_fec!W60)</f>
        <v>0.86067617482802394</v>
      </c>
      <c r="X60" s="45">
        <f>IF(RES_hhdet_tes!X60=0,"",RES_hhdet_tes!X60/RES_hhdet_fec!X60)</f>
        <v>0.87270823061988456</v>
      </c>
      <c r="Y60" s="45">
        <f>IF(RES_hhdet_tes!Y60=0,"",RES_hhdet_tes!Y60/RES_hhdet_fec!Y60)</f>
        <v>0.8824122630951976</v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0.53232906283463854</v>
      </c>
      <c r="C62" s="119">
        <f>IF(RES_hhdet_tes!C62=0,"",RES_hhdet_tes!C62/RES_hhdet_fec!C62)</f>
        <v>0.53638067879400642</v>
      </c>
      <c r="D62" s="119">
        <f>IF(RES_hhdet_tes!D62=0,"",RES_hhdet_tes!D62/RES_hhdet_fec!D62)</f>
        <v>0.54297295099148291</v>
      </c>
      <c r="E62" s="119">
        <f>IF(RES_hhdet_tes!E62=0,"",RES_hhdet_tes!E62/RES_hhdet_fec!E62)</f>
        <v>0.55116530672641806</v>
      </c>
      <c r="F62" s="119">
        <f>IF(RES_hhdet_tes!F62=0,"",RES_hhdet_tes!F62/RES_hhdet_fec!F62)</f>
        <v>0.55355176673065343</v>
      </c>
      <c r="G62" s="119">
        <f>IF(RES_hhdet_tes!G62=0,"",RES_hhdet_tes!G62/RES_hhdet_fec!G62)</f>
        <v>0.55956632185752375</v>
      </c>
      <c r="H62" s="119">
        <f>IF(RES_hhdet_tes!H62=0,"",RES_hhdet_tes!H62/RES_hhdet_fec!H62)</f>
        <v>0.56835657237707682</v>
      </c>
      <c r="I62" s="119">
        <f>IF(RES_hhdet_tes!I62=0,"",RES_hhdet_tes!I62/RES_hhdet_fec!I62)</f>
        <v>0.57229935795068254</v>
      </c>
      <c r="J62" s="119">
        <f>IF(RES_hhdet_tes!J62=0,"",RES_hhdet_tes!J62/RES_hhdet_fec!J62)</f>
        <v>0.57942206459509349</v>
      </c>
      <c r="K62" s="119">
        <f>IF(RES_hhdet_tes!K62=0,"",RES_hhdet_tes!K62/RES_hhdet_fec!K62)</f>
        <v>0.58858433296553758</v>
      </c>
      <c r="L62" s="119">
        <f>IF(RES_hhdet_tes!L62=0,"",RES_hhdet_tes!L62/RES_hhdet_fec!L62)</f>
        <v>0.59793512324471354</v>
      </c>
      <c r="M62" s="119">
        <f>IF(RES_hhdet_tes!M62=0,"",RES_hhdet_tes!M62/RES_hhdet_fec!M62)</f>
        <v>0.60985892376441075</v>
      </c>
      <c r="N62" s="119">
        <f>IF(RES_hhdet_tes!N62=0,"",RES_hhdet_tes!N62/RES_hhdet_fec!N62)</f>
        <v>0.62397178731774383</v>
      </c>
      <c r="O62" s="119">
        <f>IF(RES_hhdet_tes!O62=0,"",RES_hhdet_tes!O62/RES_hhdet_fec!O62)</f>
        <v>0.63661111250327507</v>
      </c>
      <c r="P62" s="119">
        <f>IF(RES_hhdet_tes!P62=0,"",RES_hhdet_tes!P62/RES_hhdet_fec!P62)</f>
        <v>0.65021348185230765</v>
      </c>
      <c r="Q62" s="119">
        <f>IF(RES_hhdet_tes!Q62=0,"",RES_hhdet_tes!Q62/RES_hhdet_fec!Q62)</f>
        <v>0.66067400072247173</v>
      </c>
      <c r="R62" s="119">
        <f>IF(RES_hhdet_tes!R62=0,"",RES_hhdet_tes!R62/RES_hhdet_fec!R62)</f>
        <v>0.67768412517523813</v>
      </c>
      <c r="S62" s="119">
        <f>IF(RES_hhdet_tes!S62=0,"",RES_hhdet_tes!S62/RES_hhdet_fec!S62)</f>
        <v>0.69492548308493884</v>
      </c>
      <c r="T62" s="119">
        <f>IF(RES_hhdet_tes!T62=0,"",RES_hhdet_tes!T62/RES_hhdet_fec!T62)</f>
        <v>0.71796526341583633</v>
      </c>
      <c r="U62" s="119">
        <f>IF(RES_hhdet_tes!U62=0,"",RES_hhdet_tes!U62/RES_hhdet_fec!U62)</f>
        <v>0.73755513210898094</v>
      </c>
      <c r="V62" s="119">
        <f>IF(RES_hhdet_tes!V62=0,"",RES_hhdet_tes!V62/RES_hhdet_fec!V62)</f>
        <v>0.75093703971684256</v>
      </c>
      <c r="W62" s="119">
        <f>IF(RES_hhdet_tes!W62=0,"",RES_hhdet_tes!W62/RES_hhdet_fec!W62)</f>
        <v>0.76361444721383731</v>
      </c>
      <c r="X62" s="119">
        <f>IF(RES_hhdet_tes!X62=0,"",RES_hhdet_tes!X62/RES_hhdet_fec!X62)</f>
        <v>0.77327359950361618</v>
      </c>
      <c r="Y62" s="119">
        <f>IF(RES_hhdet_tes!Y62=0,"",RES_hhdet_tes!Y62/RES_hhdet_fec!Y62)</f>
        <v>0.78502936938905521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0.52171176340918257</v>
      </c>
      <c r="C63" s="124">
        <f>IF(RES_hhdet_tes!C63=0,"",RES_hhdet_tes!C63/RES_hhdet_fec!C63)</f>
        <v>0.52668008250143961</v>
      </c>
      <c r="D63" s="124">
        <f>IF(RES_hhdet_tes!D63=0,"",RES_hhdet_tes!D63/RES_hhdet_fec!D63)</f>
        <v>0.53284591368665057</v>
      </c>
      <c r="E63" s="124">
        <f>IF(RES_hhdet_tes!E63=0,"",RES_hhdet_tes!E63/RES_hhdet_fec!E63)</f>
        <v>0.53858136562045222</v>
      </c>
      <c r="F63" s="124">
        <f>IF(RES_hhdet_tes!F63=0,"",RES_hhdet_tes!F63/RES_hhdet_fec!F63)</f>
        <v>0.54426089134000888</v>
      </c>
      <c r="G63" s="124">
        <f>IF(RES_hhdet_tes!G63=0,"",RES_hhdet_tes!G63/RES_hhdet_fec!G63)</f>
        <v>0.54964414142189566</v>
      </c>
      <c r="H63" s="124">
        <f>IF(RES_hhdet_tes!H63=0,"",RES_hhdet_tes!H63/RES_hhdet_fec!H63)</f>
        <v>0.55495258355873633</v>
      </c>
      <c r="I63" s="124">
        <f>IF(RES_hhdet_tes!I63=0,"",RES_hhdet_tes!I63/RES_hhdet_fec!I63)</f>
        <v>0.56136586788514065</v>
      </c>
      <c r="J63" s="124">
        <f>IF(RES_hhdet_tes!J63=0,"",RES_hhdet_tes!J63/RES_hhdet_fec!J63)</f>
        <v>0.56882336196047267</v>
      </c>
      <c r="K63" s="124">
        <f>IF(RES_hhdet_tes!K63=0,"",RES_hhdet_tes!K63/RES_hhdet_fec!K63)</f>
        <v>0.57760983526725163</v>
      </c>
      <c r="L63" s="124">
        <f>IF(RES_hhdet_tes!L63=0,"",RES_hhdet_tes!L63/RES_hhdet_fec!L63)</f>
        <v>0.58606060098005142</v>
      </c>
      <c r="M63" s="124">
        <f>IF(RES_hhdet_tes!M63=0,"",RES_hhdet_tes!M63/RES_hhdet_fec!M63)</f>
        <v>0.59507130432669542</v>
      </c>
      <c r="N63" s="124">
        <f>IF(RES_hhdet_tes!N63=0,"",RES_hhdet_tes!N63/RES_hhdet_fec!N63)</f>
        <v>0.60779229712077421</v>
      </c>
      <c r="O63" s="124">
        <f>IF(RES_hhdet_tes!O63=0,"",RES_hhdet_tes!O63/RES_hhdet_fec!O63)</f>
        <v>0.61976843573479123</v>
      </c>
      <c r="P63" s="124">
        <f>IF(RES_hhdet_tes!P63=0,"",RES_hhdet_tes!P63/RES_hhdet_fec!P63)</f>
        <v>0.63074662250347879</v>
      </c>
      <c r="Q63" s="124">
        <f>IF(RES_hhdet_tes!Q63=0,"",RES_hhdet_tes!Q63/RES_hhdet_fec!Q63)</f>
        <v>0.64283402198713802</v>
      </c>
      <c r="R63" s="124">
        <f>IF(RES_hhdet_tes!R63=0,"",RES_hhdet_tes!R63/RES_hhdet_fec!R63)</f>
        <v>0.66036048942673742</v>
      </c>
      <c r="S63" s="124">
        <f>IF(RES_hhdet_tes!S63=0,"",RES_hhdet_tes!S63/RES_hhdet_fec!S63)</f>
        <v>0.68104333678670659</v>
      </c>
      <c r="T63" s="124">
        <f>IF(RES_hhdet_tes!T63=0,"",RES_hhdet_tes!T63/RES_hhdet_fec!T63)</f>
        <v>0.6988132715847456</v>
      </c>
      <c r="U63" s="124">
        <f>IF(RES_hhdet_tes!U63=0,"",RES_hhdet_tes!U63/RES_hhdet_fec!U63)</f>
        <v>0.71529001569568751</v>
      </c>
      <c r="V63" s="124">
        <f>IF(RES_hhdet_tes!V63=0,"",RES_hhdet_tes!V63/RES_hhdet_fec!V63)</f>
        <v>0.7295697390211765</v>
      </c>
      <c r="W63" s="124">
        <f>IF(RES_hhdet_tes!W63=0,"",RES_hhdet_tes!W63/RES_hhdet_fec!W63)</f>
        <v>0.74012607703819677</v>
      </c>
      <c r="X63" s="124">
        <f>IF(RES_hhdet_tes!X63=0,"",RES_hhdet_tes!X63/RES_hhdet_fec!X63)</f>
        <v>0.75038587406705048</v>
      </c>
      <c r="Y63" s="124">
        <f>IF(RES_hhdet_tes!Y63=0,"",RES_hhdet_tes!Y63/RES_hhdet_fec!Y63)</f>
        <v>0.76285535662135251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0.51554725867836981</v>
      </c>
      <c r="C64" s="111">
        <f>IF(RES_hhdet_tes!C64=0,"",RES_hhdet_tes!C64/RES_hhdet_fec!C64)</f>
        <v>0.52064735500924197</v>
      </c>
      <c r="D64" s="111">
        <f>IF(RES_hhdet_tes!D64=0,"",RES_hhdet_tes!D64/RES_hhdet_fec!D64)</f>
        <v>0.52693920315047327</v>
      </c>
      <c r="E64" s="111">
        <f>IF(RES_hhdet_tes!E64=0,"",RES_hhdet_tes!E64/RES_hhdet_fec!E64)</f>
        <v>0.53293880008679495</v>
      </c>
      <c r="F64" s="111">
        <f>IF(RES_hhdet_tes!F64=0,"",RES_hhdet_tes!F64/RES_hhdet_fec!F64)</f>
        <v>0.53855722990219979</v>
      </c>
      <c r="G64" s="111">
        <f>IF(RES_hhdet_tes!G64=0,"",RES_hhdet_tes!G64/RES_hhdet_fec!G64)</f>
        <v>0.54406687477268512</v>
      </c>
      <c r="H64" s="111">
        <f>IF(RES_hhdet_tes!H64=0,"",RES_hhdet_tes!H64/RES_hhdet_fec!H64)</f>
        <v>0.549579160996301</v>
      </c>
      <c r="I64" s="111">
        <f>IF(RES_hhdet_tes!I64=0,"",RES_hhdet_tes!I64/RES_hhdet_fec!I64)</f>
        <v>0.55596911893340917</v>
      </c>
      <c r="J64" s="111">
        <f>IF(RES_hhdet_tes!J64=0,"",RES_hhdet_tes!J64/RES_hhdet_fec!J64)</f>
        <v>0.56350055836738489</v>
      </c>
      <c r="K64" s="111">
        <f>IF(RES_hhdet_tes!K64=0,"",RES_hhdet_tes!K64/RES_hhdet_fec!K64)</f>
        <v>0.57241279685786439</v>
      </c>
      <c r="L64" s="111">
        <f>IF(RES_hhdet_tes!L64=0,"",RES_hhdet_tes!L64/RES_hhdet_fec!L64)</f>
        <v>0.58099571129833794</v>
      </c>
      <c r="M64" s="111">
        <f>IF(RES_hhdet_tes!M64=0,"",RES_hhdet_tes!M64/RES_hhdet_fec!M64)</f>
        <v>0.59006240347751371</v>
      </c>
      <c r="N64" s="111">
        <f>IF(RES_hhdet_tes!N64=0,"",RES_hhdet_tes!N64/RES_hhdet_fec!N64)</f>
        <v>0.60297676962128932</v>
      </c>
      <c r="O64" s="111">
        <f>IF(RES_hhdet_tes!O64=0,"",RES_hhdet_tes!O64/RES_hhdet_fec!O64)</f>
        <v>0.61501472409067282</v>
      </c>
      <c r="P64" s="111">
        <f>IF(RES_hhdet_tes!P64=0,"",RES_hhdet_tes!P64/RES_hhdet_fec!P64)</f>
        <v>0.62603721742254403</v>
      </c>
      <c r="Q64" s="111">
        <f>IF(RES_hhdet_tes!Q64=0,"",RES_hhdet_tes!Q64/RES_hhdet_fec!Q64)</f>
        <v>0.63829151226827152</v>
      </c>
      <c r="R64" s="111">
        <f>IF(RES_hhdet_tes!R64=0,"",RES_hhdet_tes!R64/RES_hhdet_fec!R64)</f>
        <v>0.65594796270909306</v>
      </c>
      <c r="S64" s="111">
        <f>IF(RES_hhdet_tes!S64=0,"",RES_hhdet_tes!S64/RES_hhdet_fec!S64)</f>
        <v>0.676834629580778</v>
      </c>
      <c r="T64" s="111">
        <f>IF(RES_hhdet_tes!T64=0,"",RES_hhdet_tes!T64/RES_hhdet_fec!T64)</f>
        <v>0.69470702072024115</v>
      </c>
      <c r="U64" s="111">
        <f>IF(RES_hhdet_tes!U64=0,"",RES_hhdet_tes!U64/RES_hhdet_fec!U64)</f>
        <v>0.7112735163145919</v>
      </c>
      <c r="V64" s="111">
        <f>IF(RES_hhdet_tes!V64=0,"",RES_hhdet_tes!V64/RES_hhdet_fec!V64)</f>
        <v>0.72575311105683171</v>
      </c>
      <c r="W64" s="111">
        <f>IF(RES_hhdet_tes!W64=0,"",RES_hhdet_tes!W64/RES_hhdet_fec!W64)</f>
        <v>0.73642056896680308</v>
      </c>
      <c r="X64" s="111">
        <f>IF(RES_hhdet_tes!X64=0,"",RES_hhdet_tes!X64/RES_hhdet_fec!X64)</f>
        <v>0.74676494873193089</v>
      </c>
      <c r="Y64" s="111">
        <f>IF(RES_hhdet_tes!Y64=0,"",RES_hhdet_tes!Y64/RES_hhdet_fec!Y64)</f>
        <v>0.75943378710590925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1.8458333023775315</v>
      </c>
      <c r="C66" s="124">
        <f>IF(RES_hhdet_tes!C66=0,"",RES_hhdet_tes!C66/RES_hhdet_fec!C66)</f>
        <v>1.938267692314533</v>
      </c>
      <c r="D66" s="124">
        <f>IF(RES_hhdet_tes!D66=0,"",RES_hhdet_tes!D66/RES_hhdet_fec!D66)</f>
        <v>2.0328765572860497</v>
      </c>
      <c r="E66" s="124">
        <f>IF(RES_hhdet_tes!E66=0,"",RES_hhdet_tes!E66/RES_hhdet_fec!E66)</f>
        <v>2.2114881057193894</v>
      </c>
      <c r="F66" s="124">
        <f>IF(RES_hhdet_tes!F66=0,"",RES_hhdet_tes!F66/RES_hhdet_fec!F66)</f>
        <v>2.3460273758334482</v>
      </c>
      <c r="G66" s="124">
        <f>IF(RES_hhdet_tes!G66=0,"",RES_hhdet_tes!G66/RES_hhdet_fec!G66)</f>
        <v>2.4966258601853988</v>
      </c>
      <c r="H66" s="124">
        <f>IF(RES_hhdet_tes!H66=0,"",RES_hhdet_tes!H66/RES_hhdet_fec!H66)</f>
        <v>2.6910513061980015</v>
      </c>
      <c r="I66" s="124">
        <f>IF(RES_hhdet_tes!I66=0,"",RES_hhdet_tes!I66/RES_hhdet_fec!I66)</f>
        <v>2.7915159321672367</v>
      </c>
      <c r="J66" s="124">
        <f>IF(RES_hhdet_tes!J66=0,"",RES_hhdet_tes!J66/RES_hhdet_fec!J66)</f>
        <v>2.856551009692375</v>
      </c>
      <c r="K66" s="124">
        <f>IF(RES_hhdet_tes!K66=0,"",RES_hhdet_tes!K66/RES_hhdet_fec!K66)</f>
        <v>2.9801146582433571</v>
      </c>
      <c r="L66" s="124">
        <f>IF(RES_hhdet_tes!L66=0,"",RES_hhdet_tes!L66/RES_hhdet_fec!L66)</f>
        <v>3.1449009467352034</v>
      </c>
      <c r="M66" s="124">
        <f>IF(RES_hhdet_tes!M66=0,"",RES_hhdet_tes!M66/RES_hhdet_fec!M66)</f>
        <v>3.3165795323789693</v>
      </c>
      <c r="N66" s="124">
        <f>IF(RES_hhdet_tes!N66=0,"",RES_hhdet_tes!N66/RES_hhdet_fec!N66)</f>
        <v>3.4329891384834617</v>
      </c>
      <c r="O66" s="124">
        <f>IF(RES_hhdet_tes!O66=0,"",RES_hhdet_tes!O66/RES_hhdet_fec!O66)</f>
        <v>3.5479785822318441</v>
      </c>
      <c r="P66" s="124">
        <f>IF(RES_hhdet_tes!P66=0,"",RES_hhdet_tes!P66/RES_hhdet_fec!P66)</f>
        <v>3.6610426686509134</v>
      </c>
      <c r="Q66" s="124">
        <f>IF(RES_hhdet_tes!Q66=0,"",RES_hhdet_tes!Q66/RES_hhdet_fec!Q66)</f>
        <v>3.7822966844045447</v>
      </c>
      <c r="R66" s="124">
        <f>IF(RES_hhdet_tes!R66=0,"",RES_hhdet_tes!R66/RES_hhdet_fec!R66)</f>
        <v>3.8958691194148987</v>
      </c>
      <c r="S66" s="124">
        <f>IF(RES_hhdet_tes!S66=0,"",RES_hhdet_tes!S66/RES_hhdet_fec!S66)</f>
        <v>4.0173812019108164</v>
      </c>
      <c r="T66" s="124">
        <f>IF(RES_hhdet_tes!T66=0,"",RES_hhdet_tes!T66/RES_hhdet_fec!T66)</f>
        <v>4.1466470236305764</v>
      </c>
      <c r="U66" s="124">
        <f>IF(RES_hhdet_tes!U66=0,"",RES_hhdet_tes!U66/RES_hhdet_fec!U66)</f>
        <v>4.2287838631874806</v>
      </c>
      <c r="V66" s="124">
        <f>IF(RES_hhdet_tes!V66=0,"",RES_hhdet_tes!V66/RES_hhdet_fec!V66)</f>
        <v>4.2746352333477411</v>
      </c>
      <c r="W66" s="124">
        <f>IF(RES_hhdet_tes!W66=0,"",RES_hhdet_tes!W66/RES_hhdet_fec!W66)</f>
        <v>4.2990808387280577</v>
      </c>
      <c r="X66" s="124">
        <f>IF(RES_hhdet_tes!X66=0,"",RES_hhdet_tes!X66/RES_hhdet_fec!X66)</f>
        <v>4.3168076424460695</v>
      </c>
      <c r="Y66" s="124">
        <f>IF(RES_hhdet_tes!Y66=0,"",RES_hhdet_tes!Y66/RES_hhdet_fec!Y66)</f>
        <v>4.3394063228606896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1.8458333023775315</v>
      </c>
      <c r="C67" s="111">
        <f>IF(RES_hhdet_tes!C67=0,"",RES_hhdet_tes!C67/RES_hhdet_fec!C67)</f>
        <v>1.938267692314533</v>
      </c>
      <c r="D67" s="111">
        <f>IF(RES_hhdet_tes!D67=0,"",RES_hhdet_tes!D67/RES_hhdet_fec!D67)</f>
        <v>2.0328765572860497</v>
      </c>
      <c r="E67" s="111">
        <f>IF(RES_hhdet_tes!E67=0,"",RES_hhdet_tes!E67/RES_hhdet_fec!E67)</f>
        <v>2.2114881057193894</v>
      </c>
      <c r="F67" s="111">
        <f>IF(RES_hhdet_tes!F67=0,"",RES_hhdet_tes!F67/RES_hhdet_fec!F67)</f>
        <v>2.3460273758334482</v>
      </c>
      <c r="G67" s="111">
        <f>IF(RES_hhdet_tes!G67=0,"",RES_hhdet_tes!G67/RES_hhdet_fec!G67)</f>
        <v>2.4966258601853988</v>
      </c>
      <c r="H67" s="111">
        <f>IF(RES_hhdet_tes!H67=0,"",RES_hhdet_tes!H67/RES_hhdet_fec!H67)</f>
        <v>2.6910513061980015</v>
      </c>
      <c r="I67" s="111">
        <f>IF(RES_hhdet_tes!I67=0,"",RES_hhdet_tes!I67/RES_hhdet_fec!I67)</f>
        <v>2.7915159321672367</v>
      </c>
      <c r="J67" s="111">
        <f>IF(RES_hhdet_tes!J67=0,"",RES_hhdet_tes!J67/RES_hhdet_fec!J67)</f>
        <v>2.856551009692375</v>
      </c>
      <c r="K67" s="111">
        <f>IF(RES_hhdet_tes!K67=0,"",RES_hhdet_tes!K67/RES_hhdet_fec!K67)</f>
        <v>2.9801146582433571</v>
      </c>
      <c r="L67" s="111">
        <f>IF(RES_hhdet_tes!L67=0,"",RES_hhdet_tes!L67/RES_hhdet_fec!L67)</f>
        <v>3.1449009467352034</v>
      </c>
      <c r="M67" s="111">
        <f>IF(RES_hhdet_tes!M67=0,"",RES_hhdet_tes!M67/RES_hhdet_fec!M67)</f>
        <v>3.3165795323789693</v>
      </c>
      <c r="N67" s="111">
        <f>IF(RES_hhdet_tes!N67=0,"",RES_hhdet_tes!N67/RES_hhdet_fec!N67)</f>
        <v>3.4329891384834617</v>
      </c>
      <c r="O67" s="111">
        <f>IF(RES_hhdet_tes!O67=0,"",RES_hhdet_tes!O67/RES_hhdet_fec!O67)</f>
        <v>3.5479785822318441</v>
      </c>
      <c r="P67" s="111">
        <f>IF(RES_hhdet_tes!P67=0,"",RES_hhdet_tes!P67/RES_hhdet_fec!P67)</f>
        <v>3.6610426686509134</v>
      </c>
      <c r="Q67" s="111">
        <f>IF(RES_hhdet_tes!Q67=0,"",RES_hhdet_tes!Q67/RES_hhdet_fec!Q67)</f>
        <v>3.7822966844045447</v>
      </c>
      <c r="R67" s="111">
        <f>IF(RES_hhdet_tes!R67=0,"",RES_hhdet_tes!R67/RES_hhdet_fec!R67)</f>
        <v>3.8958691194148987</v>
      </c>
      <c r="S67" s="111">
        <f>IF(RES_hhdet_tes!S67=0,"",RES_hhdet_tes!S67/RES_hhdet_fec!S67)</f>
        <v>4.0173812019108164</v>
      </c>
      <c r="T67" s="111">
        <f>IF(RES_hhdet_tes!T67=0,"",RES_hhdet_tes!T67/RES_hhdet_fec!T67)</f>
        <v>4.1466470236305764</v>
      </c>
      <c r="U67" s="111">
        <f>IF(RES_hhdet_tes!U67=0,"",RES_hhdet_tes!U67/RES_hhdet_fec!U67)</f>
        <v>4.2287838631874806</v>
      </c>
      <c r="V67" s="111">
        <f>IF(RES_hhdet_tes!V67=0,"",RES_hhdet_tes!V67/RES_hhdet_fec!V67)</f>
        <v>4.2746352333477411</v>
      </c>
      <c r="W67" s="111">
        <f>IF(RES_hhdet_tes!W67=0,"",RES_hhdet_tes!W67/RES_hhdet_fec!W67)</f>
        <v>4.2990808387280577</v>
      </c>
      <c r="X67" s="111">
        <f>IF(RES_hhdet_tes!X67=0,"",RES_hhdet_tes!X67/RES_hhdet_fec!X67)</f>
        <v>4.3168076424460695</v>
      </c>
      <c r="Y67" s="111">
        <f>IF(RES_hhdet_tes!Y67=0,"",RES_hhdet_tes!Y67/RES_hhdet_fec!Y67)</f>
        <v>4.3394063228606896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0.58568860544089774</v>
      </c>
      <c r="C68" s="124">
        <f>IF(RES_hhdet_tes!C68=0,"",RES_hhdet_tes!C68/RES_hhdet_fec!C68)</f>
        <v>0.58865169564772202</v>
      </c>
      <c r="D68" s="124">
        <f>IF(RES_hhdet_tes!D68=0,"",RES_hhdet_tes!D68/RES_hhdet_fec!D68)</f>
        <v>0.5932034527085619</v>
      </c>
      <c r="E68" s="124">
        <f>IF(RES_hhdet_tes!E68=0,"",RES_hhdet_tes!E68/RES_hhdet_fec!E68)</f>
        <v>0.59798798034313516</v>
      </c>
      <c r="F68" s="124">
        <f>IF(RES_hhdet_tes!F68=0,"",RES_hhdet_tes!F68/RES_hhdet_fec!F68)</f>
        <v>0.6032660405621324</v>
      </c>
      <c r="G68" s="124">
        <f>IF(RES_hhdet_tes!G68=0,"",RES_hhdet_tes!G68/RES_hhdet_fec!G68)</f>
        <v>0.60817505759144341</v>
      </c>
      <c r="H68" s="124">
        <f>IF(RES_hhdet_tes!H68=0,"",RES_hhdet_tes!H68/RES_hhdet_fec!H68)</f>
        <v>0.6127127678387132</v>
      </c>
      <c r="I68" s="124">
        <f>IF(RES_hhdet_tes!I68=0,"",RES_hhdet_tes!I68/RES_hhdet_fec!I68)</f>
        <v>0.62068335004115027</v>
      </c>
      <c r="J68" s="124">
        <f>IF(RES_hhdet_tes!J68=0,"",RES_hhdet_tes!J68/RES_hhdet_fec!J68)</f>
        <v>0.62972924432639987</v>
      </c>
      <c r="K68" s="124">
        <f>IF(RES_hhdet_tes!K68=0,"",RES_hhdet_tes!K68/RES_hhdet_fec!K68)</f>
        <v>0.64289619940763021</v>
      </c>
      <c r="L68" s="124">
        <f>IF(RES_hhdet_tes!L68=0,"",RES_hhdet_tes!L68/RES_hhdet_fec!L68)</f>
        <v>0.65379003821109849</v>
      </c>
      <c r="M68" s="124">
        <f>IF(RES_hhdet_tes!M68=0,"",RES_hhdet_tes!M68/RES_hhdet_fec!M68)</f>
        <v>0.66292234933576333</v>
      </c>
      <c r="N68" s="124">
        <f>IF(RES_hhdet_tes!N68=0,"",RES_hhdet_tes!N68/RES_hhdet_fec!N68)</f>
        <v>0.67883982190141878</v>
      </c>
      <c r="O68" s="124">
        <f>IF(RES_hhdet_tes!O68=0,"",RES_hhdet_tes!O68/RES_hhdet_fec!O68)</f>
        <v>0.68611977094345655</v>
      </c>
      <c r="P68" s="124">
        <f>IF(RES_hhdet_tes!P68=0,"",RES_hhdet_tes!P68/RES_hhdet_fec!P68)</f>
        <v>0.69465570045924863</v>
      </c>
      <c r="Q68" s="124">
        <f>IF(RES_hhdet_tes!Q68=0,"",RES_hhdet_tes!Q68/RES_hhdet_fec!Q68)</f>
        <v>0.71294992838550086</v>
      </c>
      <c r="R68" s="124">
        <f>IF(RES_hhdet_tes!R68=0,"",RES_hhdet_tes!R68/RES_hhdet_fec!R68)</f>
        <v>0.73058146286863135</v>
      </c>
      <c r="S68" s="124">
        <f>IF(RES_hhdet_tes!S68=0,"",RES_hhdet_tes!S68/RES_hhdet_fec!S68)</f>
        <v>0.75035239824929822</v>
      </c>
      <c r="T68" s="124">
        <f>IF(RES_hhdet_tes!T68=0,"",RES_hhdet_tes!T68/RES_hhdet_fec!T68)</f>
        <v>0.76479049301632351</v>
      </c>
      <c r="U68" s="124">
        <f>IF(RES_hhdet_tes!U68=0,"",RES_hhdet_tes!U68/RES_hhdet_fec!U68)</f>
        <v>0.77680368268587041</v>
      </c>
      <c r="V68" s="124">
        <f>IF(RES_hhdet_tes!V68=0,"",RES_hhdet_tes!V68/RES_hhdet_fec!V68)</f>
        <v>0.79209735926917202</v>
      </c>
      <c r="W68" s="124">
        <f>IF(RES_hhdet_tes!W68=0,"",RES_hhdet_tes!W68/RES_hhdet_fec!W68)</f>
        <v>0.80041278317710618</v>
      </c>
      <c r="X68" s="124">
        <f>IF(RES_hhdet_tes!X68=0,"",RES_hhdet_tes!X68/RES_hhdet_fec!X68)</f>
        <v>0.80837789465836296</v>
      </c>
      <c r="Y68" s="124">
        <f>IF(RES_hhdet_tes!Y68=0,"",RES_hhdet_tes!Y68/RES_hhdet_fec!Y68)</f>
        <v>0.8191021315846978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0.56035863572407307</v>
      </c>
      <c r="C69" s="111">
        <f>IF(RES_hhdet_tes!C69=0,"",RES_hhdet_tes!C69/RES_hhdet_fec!C69)</f>
        <v>0.56737145059418848</v>
      </c>
      <c r="D69" s="111">
        <f>IF(RES_hhdet_tes!D69=0,"",RES_hhdet_tes!D69/RES_hhdet_fec!D69)</f>
        <v>0.57607242835290629</v>
      </c>
      <c r="E69" s="111">
        <f>IF(RES_hhdet_tes!E69=0,"",RES_hhdet_tes!E69/RES_hhdet_fec!E69)</f>
        <v>0.58385050641621827</v>
      </c>
      <c r="F69" s="111">
        <f>IF(RES_hhdet_tes!F69=0,"",RES_hhdet_tes!F69/RES_hhdet_fec!F69)</f>
        <v>0.59076696756907454</v>
      </c>
      <c r="G69" s="111">
        <f>IF(RES_hhdet_tes!G69=0,"",RES_hhdet_tes!G69/RES_hhdet_fec!G69)</f>
        <v>0.59738391006489877</v>
      </c>
      <c r="H69" s="111">
        <f>IF(RES_hhdet_tes!H69=0,"",RES_hhdet_tes!H69/RES_hhdet_fec!H69)</f>
        <v>0.60525263281894526</v>
      </c>
      <c r="I69" s="111">
        <f>IF(RES_hhdet_tes!I69=0,"",RES_hhdet_tes!I69/RES_hhdet_fec!I69)</f>
        <v>0.6124774654836147</v>
      </c>
      <c r="J69" s="111">
        <f>IF(RES_hhdet_tes!J69=0,"",RES_hhdet_tes!J69/RES_hhdet_fec!J69)</f>
        <v>0.62093417187401934</v>
      </c>
      <c r="K69" s="111">
        <f>IF(RES_hhdet_tes!K69=0,"",RES_hhdet_tes!K69/RES_hhdet_fec!K69)</f>
        <v>0.62941225387900268</v>
      </c>
      <c r="L69" s="111">
        <f>IF(RES_hhdet_tes!L69=0,"",RES_hhdet_tes!L69/RES_hhdet_fec!L69)</f>
        <v>0.63744448824811062</v>
      </c>
      <c r="M69" s="111">
        <f>IF(RES_hhdet_tes!M69=0,"",RES_hhdet_tes!M69/RES_hhdet_fec!M69)</f>
        <v>0.64720557449351468</v>
      </c>
      <c r="N69" s="111">
        <f>IF(RES_hhdet_tes!N69=0,"",RES_hhdet_tes!N69/RES_hhdet_fec!N69)</f>
        <v>0.65911052906643752</v>
      </c>
      <c r="O69" s="111">
        <f>IF(RES_hhdet_tes!O69=0,"",RES_hhdet_tes!O69/RES_hhdet_fec!O69)</f>
        <v>0.66992212710731058</v>
      </c>
      <c r="P69" s="111">
        <f>IF(RES_hhdet_tes!P69=0,"",RES_hhdet_tes!P69/RES_hhdet_fec!P69)</f>
        <v>0.68197864306248812</v>
      </c>
      <c r="Q69" s="111">
        <f>IF(RES_hhdet_tes!Q69=0,"",RES_hhdet_tes!Q69/RES_hhdet_fec!Q69)</f>
        <v>0.69061326015166269</v>
      </c>
      <c r="R69" s="111">
        <f>IF(RES_hhdet_tes!R69=0,"",RES_hhdet_tes!R69/RES_hhdet_fec!R69)</f>
        <v>0.70761220717648599</v>
      </c>
      <c r="S69" s="111">
        <f>IF(RES_hhdet_tes!S69=0,"",RES_hhdet_tes!S69/RES_hhdet_fec!S69)</f>
        <v>0.72790556962558994</v>
      </c>
      <c r="T69" s="111">
        <f>IF(RES_hhdet_tes!T69=0,"",RES_hhdet_tes!T69/RES_hhdet_fec!T69)</f>
        <v>0.74525987180307807</v>
      </c>
      <c r="U69" s="111">
        <f>IF(RES_hhdet_tes!U69=0,"",RES_hhdet_tes!U69/RES_hhdet_fec!U69)</f>
        <v>0.76002348366805383</v>
      </c>
      <c r="V69" s="111">
        <f>IF(RES_hhdet_tes!V69=0,"",RES_hhdet_tes!V69/RES_hhdet_fec!V69)</f>
        <v>0.77201537332585979</v>
      </c>
      <c r="W69" s="111">
        <f>IF(RES_hhdet_tes!W69=0,"",RES_hhdet_tes!W69/RES_hhdet_fec!W69)</f>
        <v>0.78000488372361143</v>
      </c>
      <c r="X69" s="111">
        <f>IF(RES_hhdet_tes!X69=0,"",RES_hhdet_tes!X69/RES_hhdet_fec!X69)</f>
        <v>0.78874778483338848</v>
      </c>
      <c r="Y69" s="111">
        <f>IF(RES_hhdet_tes!Y69=0,"",RES_hhdet_tes!Y69/RES_hhdet_fec!Y69)</f>
        <v>0.80149857860847074</v>
      </c>
      <c r="DA69" s="63" t="s">
        <v>1971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0.71154090824110472</v>
      </c>
      <c r="C70" s="111">
        <f>IF(RES_hhdet_tes!C70=0,"",RES_hhdet_tes!C70/RES_hhdet_fec!C70)</f>
        <v>0.76278663888629195</v>
      </c>
      <c r="D70" s="111">
        <f>IF(RES_hhdet_tes!D70=0,"",RES_hhdet_tes!D70/RES_hhdet_fec!D70)</f>
        <v>0.76619738458267572</v>
      </c>
      <c r="E70" s="111">
        <f>IF(RES_hhdet_tes!E70=0,"",RES_hhdet_tes!E70/RES_hhdet_fec!E70)</f>
        <v>0.77015502211892006</v>
      </c>
      <c r="F70" s="111">
        <f>IF(RES_hhdet_tes!F70=0,"",RES_hhdet_tes!F70/RES_hhdet_fec!F70)</f>
        <v>0.77041395499259879</v>
      </c>
      <c r="G70" s="111">
        <f>IF(RES_hhdet_tes!G70=0,"",RES_hhdet_tes!G70/RES_hhdet_fec!G70)</f>
        <v>0.77450918942234703</v>
      </c>
      <c r="H70" s="111">
        <f>IF(RES_hhdet_tes!H70=0,"",RES_hhdet_tes!H70/RES_hhdet_fec!H70)</f>
        <v>0.78315830017679644</v>
      </c>
      <c r="I70" s="111">
        <f>IF(RES_hhdet_tes!I70=0,"",RES_hhdet_tes!I70/RES_hhdet_fec!I70)</f>
        <v>0.789112126263247</v>
      </c>
      <c r="J70" s="111">
        <f>IF(RES_hhdet_tes!J70=0,"",RES_hhdet_tes!J70/RES_hhdet_fec!J70)</f>
        <v>0.79677689530778018</v>
      </c>
      <c r="K70" s="111">
        <f>IF(RES_hhdet_tes!K70=0,"",RES_hhdet_tes!K70/RES_hhdet_fec!K70)</f>
        <v>0.81336052110672663</v>
      </c>
      <c r="L70" s="111">
        <f>IF(RES_hhdet_tes!L70=0,"",RES_hhdet_tes!L70/RES_hhdet_fec!L70)</f>
        <v>0.80580062752199422</v>
      </c>
      <c r="M70" s="111">
        <f>IF(RES_hhdet_tes!M70=0,"",RES_hhdet_tes!M70/RES_hhdet_fec!M70)</f>
        <v>0.79952694192408824</v>
      </c>
      <c r="N70" s="111">
        <f>IF(RES_hhdet_tes!N70=0,"",RES_hhdet_tes!N70/RES_hhdet_fec!N70)</f>
        <v>0.8231115283806778</v>
      </c>
      <c r="O70" s="111">
        <f>IF(RES_hhdet_tes!O70=0,"",RES_hhdet_tes!O70/RES_hhdet_fec!O70)</f>
        <v>0.79422915809078465</v>
      </c>
      <c r="P70" s="111">
        <f>IF(RES_hhdet_tes!P70=0,"",RES_hhdet_tes!P70/RES_hhdet_fec!P70)</f>
        <v>0.77876564635203493</v>
      </c>
      <c r="Q70" s="111">
        <f>IF(RES_hhdet_tes!Q70=0,"",RES_hhdet_tes!Q70/RES_hhdet_fec!Q70)</f>
        <v>0.84551236246634265</v>
      </c>
      <c r="R70" s="111">
        <f>IF(RES_hhdet_tes!R70=0,"",RES_hhdet_tes!R70/RES_hhdet_fec!R70)</f>
        <v>0.85831343298024676</v>
      </c>
      <c r="S70" s="111">
        <f>IF(RES_hhdet_tes!S70=0,"",RES_hhdet_tes!S70/RES_hhdet_fec!S70)</f>
        <v>0.8706909821922092</v>
      </c>
      <c r="T70" s="111">
        <f>IF(RES_hhdet_tes!T70=0,"",RES_hhdet_tes!T70/RES_hhdet_fec!T70)</f>
        <v>0.86479756018916998</v>
      </c>
      <c r="U70" s="111">
        <f>IF(RES_hhdet_tes!U70=0,"",RES_hhdet_tes!U70/RES_hhdet_fec!U70)</f>
        <v>0.85621920687102171</v>
      </c>
      <c r="V70" s="111">
        <f>IF(RES_hhdet_tes!V70=0,"",RES_hhdet_tes!V70/RES_hhdet_fec!V70)</f>
        <v>0.87694486973646901</v>
      </c>
      <c r="W70" s="111">
        <f>IF(RES_hhdet_tes!W70=0,"",RES_hhdet_tes!W70/RES_hhdet_fec!W70)</f>
        <v>0.87895049213873577</v>
      </c>
      <c r="X70" s="111">
        <f>IF(RES_hhdet_tes!X70=0,"",RES_hhdet_tes!X70/RES_hhdet_fec!X70)</f>
        <v>0.87852870525474536</v>
      </c>
      <c r="Y70" s="111">
        <f>IF(RES_hhdet_tes!Y70=0,"",RES_hhdet_tes!Y70/RES_hhdet_fec!Y70)</f>
        <v>0.88880372315932143</v>
      </c>
      <c r="DA70" s="63" t="s">
        <v>1972</v>
      </c>
    </row>
    <row r="71" spans="1:105" ht="12" customHeight="1" x14ac:dyDescent="0.25">
      <c r="A71" s="100" t="s">
        <v>212</v>
      </c>
      <c r="B71" s="112">
        <f>IF(RES_hhdet_tes!B71=0,"",RES_hhdet_tes!B71/RES_hhdet_fec!B71)</f>
        <v>0.56035863572407307</v>
      </c>
      <c r="C71" s="112">
        <f>IF(RES_hhdet_tes!C71=0,"",RES_hhdet_tes!C71/RES_hhdet_fec!C71)</f>
        <v>0.61603871564917756</v>
      </c>
      <c r="D71" s="112">
        <f>IF(RES_hhdet_tes!D71=0,"",RES_hhdet_tes!D71/RES_hhdet_fec!D71)</f>
        <v>0.62164684249018898</v>
      </c>
      <c r="E71" s="112">
        <f>IF(RES_hhdet_tes!E71=0,"",RES_hhdet_tes!E71/RES_hhdet_fec!E71)</f>
        <v>0.6254953312777668</v>
      </c>
      <c r="F71" s="112">
        <f>IF(RES_hhdet_tes!F71=0,"",RES_hhdet_tes!F71/RES_hhdet_fec!F71)</f>
        <v>0.62906521785539515</v>
      </c>
      <c r="G71" s="112">
        <f>IF(RES_hhdet_tes!G71=0,"",RES_hhdet_tes!G71/RES_hhdet_fec!G71)</f>
        <v>0.63399585353751009</v>
      </c>
      <c r="H71" s="112">
        <f>IF(RES_hhdet_tes!H71=0,"",RES_hhdet_tes!H71/RES_hhdet_fec!H71)</f>
        <v>0.638959448121864</v>
      </c>
      <c r="I71" s="112">
        <f>IF(RES_hhdet_tes!I71=0,"",RES_hhdet_tes!I71/RES_hhdet_fec!I71)</f>
        <v>0.64526146874677437</v>
      </c>
      <c r="J71" s="112">
        <f>IF(RES_hhdet_tes!J71=0,"",RES_hhdet_tes!J71/RES_hhdet_fec!J71)</f>
        <v>0.65139253500490146</v>
      </c>
      <c r="K71" s="112">
        <f>IF(RES_hhdet_tes!K71=0,"",RES_hhdet_tes!K71/RES_hhdet_fec!K71)</f>
        <v>0.65842565148950816</v>
      </c>
      <c r="L71" s="112">
        <f>IF(RES_hhdet_tes!L71=0,"",RES_hhdet_tes!L71/RES_hhdet_fec!L71)</f>
        <v>0.66638234827794174</v>
      </c>
      <c r="M71" s="112">
        <f>IF(RES_hhdet_tes!M71=0,"",RES_hhdet_tes!M71/RES_hhdet_fec!M71)</f>
        <v>0.66965240809518733</v>
      </c>
      <c r="N71" s="112">
        <f>IF(RES_hhdet_tes!N71=0,"",RES_hhdet_tes!N71/RES_hhdet_fec!N71)</f>
        <v>0.67878917011950413</v>
      </c>
      <c r="O71" s="112">
        <f>IF(RES_hhdet_tes!O71=0,"",RES_hhdet_tes!O71/RES_hhdet_fec!O71)</f>
        <v>0.67945997500845057</v>
      </c>
      <c r="P71" s="112">
        <f>IF(RES_hhdet_tes!P71=0,"",RES_hhdet_tes!P71/RES_hhdet_fec!P71)</f>
        <v>0.67995906981033583</v>
      </c>
      <c r="Q71" s="112">
        <f>IF(RES_hhdet_tes!Q71=0,"",RES_hhdet_tes!Q71/RES_hhdet_fec!Q71)</f>
        <v>0.70759121952631099</v>
      </c>
      <c r="R71" s="112">
        <f>IF(RES_hhdet_tes!R71=0,"",RES_hhdet_tes!R71/RES_hhdet_fec!R71)</f>
        <v>0.72356325467328786</v>
      </c>
      <c r="S71" s="112">
        <f>IF(RES_hhdet_tes!S71=0,"",RES_hhdet_tes!S71/RES_hhdet_fec!S71)</f>
        <v>0.73795866823372114</v>
      </c>
      <c r="T71" s="112">
        <f>IF(RES_hhdet_tes!T71=0,"",RES_hhdet_tes!T71/RES_hhdet_fec!T71)</f>
        <v>0.75313310312501458</v>
      </c>
      <c r="U71" s="112">
        <f>IF(RES_hhdet_tes!U71=0,"",RES_hhdet_tes!U71/RES_hhdet_fec!U71)</f>
        <v>0.76920418075306818</v>
      </c>
      <c r="V71" s="112">
        <f>IF(RES_hhdet_tes!V71=0,"",RES_hhdet_tes!V71/RES_hhdet_fec!V71)</f>
        <v>0.78365743813550159</v>
      </c>
      <c r="W71" s="112">
        <f>IF(RES_hhdet_tes!W71=0,"",RES_hhdet_tes!W71/RES_hhdet_fec!W71)</f>
        <v>0.79491823023363095</v>
      </c>
      <c r="X71" s="112">
        <f>IF(RES_hhdet_tes!X71=0,"",RES_hhdet_tes!X71/RES_hhdet_fec!X71)</f>
        <v>0.80062438621135723</v>
      </c>
      <c r="Y71" s="112">
        <f>IF(RES_hhdet_tes!Y71=0,"",RES_hhdet_tes!Y71/RES_hhdet_fec!Y71)</f>
        <v>0.80773683012343578</v>
      </c>
      <c r="DA71" s="131" t="s">
        <v>1973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X72" s="113">
        <f>IF(RES_hhdet_tes!X72=0,"",RES_hhdet_tes!X72/RES_hhdet_fec!X72)</f>
        <v>1</v>
      </c>
      <c r="Y72" s="113">
        <f>IF(RES_hhdet_tes!Y72=0,"",RES_hhdet_tes!Y72/RES_hhdet_fec!Y72)</f>
        <v>1</v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0.67739908062112164</v>
      </c>
      <c r="C73" s="112">
        <f>IF(RES_hhdet_tes!C73=0,"",RES_hhdet_tes!C73/RES_hhdet_fec!C73)</f>
        <v>0.67919485082260378</v>
      </c>
      <c r="D73" s="112">
        <f>IF(RES_hhdet_tes!D73=0,"",RES_hhdet_tes!D73/RES_hhdet_fec!D73)</f>
        <v>0.68041576669238635</v>
      </c>
      <c r="E73" s="112">
        <f>IF(RES_hhdet_tes!E73=0,"",RES_hhdet_tes!E73/RES_hhdet_fec!E73)</f>
        <v>0.68225337204832204</v>
      </c>
      <c r="F73" s="112">
        <f>IF(RES_hhdet_tes!F73=0,"",RES_hhdet_tes!F73/RES_hhdet_fec!F73)</f>
        <v>0.68516417233375648</v>
      </c>
      <c r="G73" s="112">
        <f>IF(RES_hhdet_tes!G73=0,"",RES_hhdet_tes!G73/RES_hhdet_fec!G73)</f>
        <v>0.6891297302135404</v>
      </c>
      <c r="H73" s="112">
        <f>IF(RES_hhdet_tes!H73=0,"",RES_hhdet_tes!H73/RES_hhdet_fec!H73)</f>
        <v>0.7007547568096465</v>
      </c>
      <c r="I73" s="112">
        <f>IF(RES_hhdet_tes!I73=0,"",RES_hhdet_tes!I73/RES_hhdet_fec!I73)</f>
        <v>0.70122317785761479</v>
      </c>
      <c r="J73" s="112">
        <f>IF(RES_hhdet_tes!J73=0,"",RES_hhdet_tes!J73/RES_hhdet_fec!J73)</f>
        <v>0.70205377302610172</v>
      </c>
      <c r="K73" s="112">
        <f>IF(RES_hhdet_tes!K73=0,"",RES_hhdet_tes!K73/RES_hhdet_fec!K73)</f>
        <v>0.70202954036990861</v>
      </c>
      <c r="L73" s="112">
        <f>IF(RES_hhdet_tes!L73=0,"",RES_hhdet_tes!L73/RES_hhdet_fec!L73)</f>
        <v>0.70220600814389489</v>
      </c>
      <c r="M73" s="112">
        <f>IF(RES_hhdet_tes!M73=0,"",RES_hhdet_tes!M73/RES_hhdet_fec!M73)</f>
        <v>0.70283190457743561</v>
      </c>
      <c r="N73" s="112">
        <f>IF(RES_hhdet_tes!N73=0,"",RES_hhdet_tes!N73/RES_hhdet_fec!N73)</f>
        <v>0.71425945174769523</v>
      </c>
      <c r="O73" s="112">
        <f>IF(RES_hhdet_tes!O73=0,"",RES_hhdet_tes!O73/RES_hhdet_fec!O73)</f>
        <v>0.73004784639142717</v>
      </c>
      <c r="P73" s="112">
        <f>IF(RES_hhdet_tes!P73=0,"",RES_hhdet_tes!P73/RES_hhdet_fec!P73)</f>
        <v>0.73696252141905005</v>
      </c>
      <c r="Q73" s="112">
        <f>IF(RES_hhdet_tes!Q73=0,"",RES_hhdet_tes!Q73/RES_hhdet_fec!Q73)</f>
        <v>0.73813144662091856</v>
      </c>
      <c r="R73" s="112">
        <f>IF(RES_hhdet_tes!R73=0,"",RES_hhdet_tes!R73/RES_hhdet_fec!R73)</f>
        <v>0.73831725089091993</v>
      </c>
      <c r="S73" s="112">
        <f>IF(RES_hhdet_tes!S73=0,"",RES_hhdet_tes!S73/RES_hhdet_fec!S73)</f>
        <v>0.73859016955524714</v>
      </c>
      <c r="T73" s="112">
        <f>IF(RES_hhdet_tes!T73=0,"",RES_hhdet_tes!T73/RES_hhdet_fec!T73)</f>
        <v>0.74164524968169709</v>
      </c>
      <c r="U73" s="112">
        <f>IF(RES_hhdet_tes!U73=0,"",RES_hhdet_tes!U73/RES_hhdet_fec!U73)</f>
        <v>0.74126208085534429</v>
      </c>
      <c r="V73" s="112">
        <f>IF(RES_hhdet_tes!V73=0,"",RES_hhdet_tes!V73/RES_hhdet_fec!V73)</f>
        <v>0.74439560694857398</v>
      </c>
      <c r="W73" s="112">
        <f>IF(RES_hhdet_tes!W73=0,"",RES_hhdet_tes!W73/RES_hhdet_fec!W73)</f>
        <v>0.79325902703430928</v>
      </c>
      <c r="X73" s="112">
        <f>IF(RES_hhdet_tes!X73=0,"",RES_hhdet_tes!X73/RES_hhdet_fec!X73)</f>
        <v>0.80904939255550001</v>
      </c>
      <c r="Y73" s="112">
        <f>IF(RES_hhdet_tes!Y73=0,"",RES_hhdet_tes!Y73/RES_hhdet_fec!Y73)</f>
        <v>0.81033775723401136</v>
      </c>
      <c r="DA73" s="131" t="s">
        <v>1975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0.80251278285659244</v>
      </c>
      <c r="C74" s="113">
        <f>IF(RES_hhdet_tes!C74=0,"",RES_hhdet_tes!C74/RES_hhdet_fec!C74)</f>
        <v>0.82198135397107297</v>
      </c>
      <c r="D74" s="113">
        <f>IF(RES_hhdet_tes!D74=0,"",RES_hhdet_tes!D74/RES_hhdet_fec!D74)</f>
        <v>0.82208224724901224</v>
      </c>
      <c r="E74" s="113">
        <f>IF(RES_hhdet_tes!E74=0,"",RES_hhdet_tes!E74/RES_hhdet_fec!E74)</f>
        <v>0.82354882565058973</v>
      </c>
      <c r="F74" s="113">
        <f>IF(RES_hhdet_tes!F74=0,"",RES_hhdet_tes!F74/RES_hhdet_fec!F74)</f>
        <v>0.82171010700345437</v>
      </c>
      <c r="G74" s="113">
        <f>IF(RES_hhdet_tes!G74=0,"",RES_hhdet_tes!G74/RES_hhdet_fec!G74)</f>
        <v>0.82285630284385647</v>
      </c>
      <c r="H74" s="113">
        <f>IF(RES_hhdet_tes!H74=0,"",RES_hhdet_tes!H74/RES_hhdet_fec!H74)</f>
        <v>0.82688370936036448</v>
      </c>
      <c r="I74" s="113">
        <f>IF(RES_hhdet_tes!I74=0,"",RES_hhdet_tes!I74/RES_hhdet_fec!I74)</f>
        <v>0.82931376268870072</v>
      </c>
      <c r="J74" s="113">
        <f>IF(RES_hhdet_tes!J74=0,"",RES_hhdet_tes!J74/RES_hhdet_fec!J74)</f>
        <v>0.83535662295956636</v>
      </c>
      <c r="K74" s="113">
        <f>IF(RES_hhdet_tes!K74=0,"",RES_hhdet_tes!K74/RES_hhdet_fec!K74)</f>
        <v>0.84361183410381846</v>
      </c>
      <c r="L74" s="113">
        <f>IF(RES_hhdet_tes!L74=0,"",RES_hhdet_tes!L74/RES_hhdet_fec!L74)</f>
        <v>0.84723883461507576</v>
      </c>
      <c r="M74" s="113">
        <f>IF(RES_hhdet_tes!M74=0,"",RES_hhdet_tes!M74/RES_hhdet_fec!M74)</f>
        <v>0.83462791862843133</v>
      </c>
      <c r="N74" s="113">
        <f>IF(RES_hhdet_tes!N74=0,"",RES_hhdet_tes!N74/RES_hhdet_fec!N74)</f>
        <v>0.84769192978313834</v>
      </c>
      <c r="O74" s="113">
        <f>IF(RES_hhdet_tes!O74=0,"",RES_hhdet_tes!O74/RES_hhdet_fec!O74)</f>
        <v>0.82374618318295589</v>
      </c>
      <c r="P74" s="113">
        <f>IF(RES_hhdet_tes!P74=0,"",RES_hhdet_tes!P74/RES_hhdet_fec!P74)</f>
        <v>0.81303558309835466</v>
      </c>
      <c r="Q74" s="113">
        <f>IF(RES_hhdet_tes!Q74=0,"",RES_hhdet_tes!Q74/RES_hhdet_fec!Q74)</f>
        <v>0.86844426865017221</v>
      </c>
      <c r="R74" s="113">
        <f>IF(RES_hhdet_tes!R74=0,"",RES_hhdet_tes!R74/RES_hhdet_fec!R74)</f>
        <v>0.87485429977060536</v>
      </c>
      <c r="S74" s="113">
        <f>IF(RES_hhdet_tes!S74=0,"",RES_hhdet_tes!S74/RES_hhdet_fec!S74)</f>
        <v>0.88084190475903013</v>
      </c>
      <c r="T74" s="113">
        <f>IF(RES_hhdet_tes!T74=0,"",RES_hhdet_tes!T74/RES_hhdet_fec!T74)</f>
        <v>0.86791780274770469</v>
      </c>
      <c r="U74" s="113">
        <f>IF(RES_hhdet_tes!U74=0,"",RES_hhdet_tes!U74/RES_hhdet_fec!U74)</f>
        <v>0.85757266562490797</v>
      </c>
      <c r="V74" s="113">
        <f>IF(RES_hhdet_tes!V74=0,"",RES_hhdet_tes!V74/RES_hhdet_fec!V74)</f>
        <v>0.87319760087675369</v>
      </c>
      <c r="W74" s="113">
        <f>IF(RES_hhdet_tes!W74=0,"",RES_hhdet_tes!W74/RES_hhdet_fec!W74)</f>
        <v>0.88061527795074512</v>
      </c>
      <c r="X74" s="113">
        <f>IF(RES_hhdet_tes!X74=0,"",RES_hhdet_tes!X74/RES_hhdet_fec!X74)</f>
        <v>0.88114770028183231</v>
      </c>
      <c r="Y74" s="113">
        <f>IF(RES_hhdet_tes!Y74=0,"",RES_hhdet_tes!Y74/RES_hhdet_fec!Y74)</f>
        <v>0.88899945314059292</v>
      </c>
      <c r="DA74" s="132" t="s">
        <v>1976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0.67739908062112164</v>
      </c>
      <c r="C75" s="111">
        <f>IF(RES_hhdet_tes!C75=0,"",RES_hhdet_tes!C75/RES_hhdet_fec!C75)</f>
        <v>0.69733677679677308</v>
      </c>
      <c r="D75" s="111">
        <f>IF(RES_hhdet_tes!D75=0,"",RES_hhdet_tes!D75/RES_hhdet_fec!D75)</f>
        <v>0.69847294368019808</v>
      </c>
      <c r="E75" s="111">
        <f>IF(RES_hhdet_tes!E75=0,"",RES_hhdet_tes!E75/RES_hhdet_fec!E75)</f>
        <v>0.69920709606558906</v>
      </c>
      <c r="F75" s="111">
        <f>IF(RES_hhdet_tes!F75=0,"",RES_hhdet_tes!F75/RES_hhdet_fec!F75)</f>
        <v>0.69981417488325948</v>
      </c>
      <c r="G75" s="111">
        <f>IF(RES_hhdet_tes!G75=0,"",RES_hhdet_tes!G75/RES_hhdet_fec!G75)</f>
        <v>0.7004782098996486</v>
      </c>
      <c r="H75" s="111">
        <f>IF(RES_hhdet_tes!H75=0,"",RES_hhdet_tes!H75/RES_hhdet_fec!H75)</f>
        <v>0.70080006558538444</v>
      </c>
      <c r="I75" s="111">
        <f>IF(RES_hhdet_tes!I75=0,"",RES_hhdet_tes!I75/RES_hhdet_fec!I75)</f>
        <v>0.70113221526753</v>
      </c>
      <c r="J75" s="111">
        <f>IF(RES_hhdet_tes!J75=0,"",RES_hhdet_tes!J75/RES_hhdet_fec!J75)</f>
        <v>0.70212691603352329</v>
      </c>
      <c r="K75" s="111">
        <f>IF(RES_hhdet_tes!K75=0,"",RES_hhdet_tes!K75/RES_hhdet_fec!K75)</f>
        <v>0.7075282935097803</v>
      </c>
      <c r="L75" s="111">
        <f>IF(RES_hhdet_tes!L75=0,"",RES_hhdet_tes!L75/RES_hhdet_fec!L75)</f>
        <v>0.70791468046881789</v>
      </c>
      <c r="M75" s="111">
        <f>IF(RES_hhdet_tes!M75=0,"",RES_hhdet_tes!M75/RES_hhdet_fec!M75)</f>
        <v>0.70878630054032876</v>
      </c>
      <c r="N75" s="111">
        <f>IF(RES_hhdet_tes!N75=0,"",RES_hhdet_tes!N75/RES_hhdet_fec!N75)</f>
        <v>0.71132745578022327</v>
      </c>
      <c r="O75" s="111">
        <f>IF(RES_hhdet_tes!O75=0,"",RES_hhdet_tes!O75/RES_hhdet_fec!O75)</f>
        <v>0.71951368215905109</v>
      </c>
      <c r="P75" s="111">
        <f>IF(RES_hhdet_tes!P75=0,"",RES_hhdet_tes!P75/RES_hhdet_fec!P75)</f>
        <v>0.72440886016985873</v>
      </c>
      <c r="Q75" s="111">
        <f>IF(RES_hhdet_tes!Q75=0,"",RES_hhdet_tes!Q75/RES_hhdet_fec!Q75)</f>
        <v>0.73624669555355315</v>
      </c>
      <c r="R75" s="111">
        <f>IF(RES_hhdet_tes!R75=0,"",RES_hhdet_tes!R75/RES_hhdet_fec!R75)</f>
        <v>0.74426839049226834</v>
      </c>
      <c r="S75" s="111">
        <f>IF(RES_hhdet_tes!S75=0,"",RES_hhdet_tes!S75/RES_hhdet_fec!S75)</f>
        <v>0.75577334657701145</v>
      </c>
      <c r="T75" s="111">
        <f>IF(RES_hhdet_tes!T75=0,"",RES_hhdet_tes!T75/RES_hhdet_fec!T75)</f>
        <v>0.75983627150649835</v>
      </c>
      <c r="U75" s="111">
        <f>IF(RES_hhdet_tes!U75=0,"",RES_hhdet_tes!U75/RES_hhdet_fec!U75)</f>
        <v>0.75998425828366456</v>
      </c>
      <c r="V75" s="111">
        <f>IF(RES_hhdet_tes!V75=0,"",RES_hhdet_tes!V75/RES_hhdet_fec!V75)</f>
        <v>0.77879442418919087</v>
      </c>
      <c r="W75" s="111">
        <f>IF(RES_hhdet_tes!W75=0,"",RES_hhdet_tes!W75/RES_hhdet_fec!W75)</f>
        <v>0.78715899935627909</v>
      </c>
      <c r="X75" s="111">
        <f>IF(RES_hhdet_tes!X75=0,"",RES_hhdet_tes!X75/RES_hhdet_fec!X75)</f>
        <v>0.80156801183547888</v>
      </c>
      <c r="Y75" s="111">
        <f>IF(RES_hhdet_tes!Y75=0,"",RES_hhdet_tes!Y75/RES_hhdet_fec!Y75)</f>
        <v>0.81144676801365889</v>
      </c>
      <c r="DA75" s="63" t="s">
        <v>1977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X76" s="111">
        <f>IF(RES_hhdet_tes!X76=0,"",RES_hhdet_tes!X76/RES_hhdet_fec!X76)</f>
        <v>1</v>
      </c>
      <c r="Y76" s="111">
        <f>IF(RES_hhdet_tes!Y76=0,"",RES_hhdet_tes!Y76/RES_hhdet_fec!Y76)</f>
        <v>1</v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0.6740924371500262</v>
      </c>
      <c r="C77" s="124">
        <f>IF(RES_hhdet_tes!C77=0,"",RES_hhdet_tes!C77/RES_hhdet_fec!C77)</f>
        <v>0.65701928281626487</v>
      </c>
      <c r="D77" s="124">
        <f>IF(RES_hhdet_tes!D77=0,"",RES_hhdet_tes!D77/RES_hhdet_fec!D77)</f>
        <v>0.67209037769085778</v>
      </c>
      <c r="E77" s="124">
        <f>IF(RES_hhdet_tes!E77=0,"",RES_hhdet_tes!E77/RES_hhdet_fec!E77)</f>
        <v>0.67883479962495219</v>
      </c>
      <c r="F77" s="124">
        <f>IF(RES_hhdet_tes!F77=0,"",RES_hhdet_tes!F77/RES_hhdet_fec!F77)</f>
        <v>0.68288998297318571</v>
      </c>
      <c r="G77" s="124">
        <f>IF(RES_hhdet_tes!G77=0,"",RES_hhdet_tes!G77/RES_hhdet_fec!G77)</f>
        <v>0.6823892603827193</v>
      </c>
      <c r="H77" s="124">
        <f>IF(RES_hhdet_tes!H77=0,"",RES_hhdet_tes!H77/RES_hhdet_fec!H77)</f>
        <v>0.68140578142073982</v>
      </c>
      <c r="I77" s="124">
        <f>IF(RES_hhdet_tes!I77=0,"",RES_hhdet_tes!I77/RES_hhdet_fec!I77)</f>
        <v>0.68011314028525904</v>
      </c>
      <c r="J77" s="124">
        <f>IF(RES_hhdet_tes!J77=0,"",RES_hhdet_tes!J77/RES_hhdet_fec!J77)</f>
        <v>0.67227108672306946</v>
      </c>
      <c r="K77" s="124">
        <f>IF(RES_hhdet_tes!K77=0,"",RES_hhdet_tes!K77/RES_hhdet_fec!K77)</f>
        <v>0.6679607127548125</v>
      </c>
      <c r="L77" s="124">
        <f>IF(RES_hhdet_tes!L77=0,"",RES_hhdet_tes!L77/RES_hhdet_fec!L77)</f>
        <v>0.6600237149748277</v>
      </c>
      <c r="M77" s="124">
        <f>IF(RES_hhdet_tes!M77=0,"",RES_hhdet_tes!M77/RES_hhdet_fec!M77)</f>
        <v>0.67544905705650704</v>
      </c>
      <c r="N77" s="124">
        <f>IF(RES_hhdet_tes!N77=0,"",RES_hhdet_tes!N77/RES_hhdet_fec!N77)</f>
        <v>0.67313128070428763</v>
      </c>
      <c r="O77" s="124">
        <f>IF(RES_hhdet_tes!O77=0,"",RES_hhdet_tes!O77/RES_hhdet_fec!O77)</f>
        <v>0.68267520560560779</v>
      </c>
      <c r="P77" s="124">
        <f>IF(RES_hhdet_tes!P77=0,"",RES_hhdet_tes!P77/RES_hhdet_fec!P77)</f>
        <v>0.69143204655763246</v>
      </c>
      <c r="Q77" s="124">
        <f>IF(RES_hhdet_tes!Q77=0,"",RES_hhdet_tes!Q77/RES_hhdet_fec!Q77)</f>
        <v>0.66098895105083666</v>
      </c>
      <c r="R77" s="124">
        <f>IF(RES_hhdet_tes!R77=0,"",RES_hhdet_tes!R77/RES_hhdet_fec!R77)</f>
        <v>0.65949406886422546</v>
      </c>
      <c r="S77" s="124">
        <f>IF(RES_hhdet_tes!S77=0,"",RES_hhdet_tes!S77/RES_hhdet_fec!S77)</f>
        <v>0.65188759645695071</v>
      </c>
      <c r="T77" s="124">
        <f>IF(RES_hhdet_tes!T77=0,"",RES_hhdet_tes!T77/RES_hhdet_fec!T77)</f>
        <v>0.66496023861165032</v>
      </c>
      <c r="U77" s="124">
        <f>IF(RES_hhdet_tes!U77=0,"",RES_hhdet_tes!U77/RES_hhdet_fec!U77)</f>
        <v>0.67010597814044004</v>
      </c>
      <c r="V77" s="124">
        <f>IF(RES_hhdet_tes!V77=0,"",RES_hhdet_tes!V77/RES_hhdet_fec!V77)</f>
        <v>0.64669343992405037</v>
      </c>
      <c r="W77" s="124">
        <f>IF(RES_hhdet_tes!W77=0,"",RES_hhdet_tes!W77/RES_hhdet_fec!W77)</f>
        <v>0.64044569915424587</v>
      </c>
      <c r="X77" s="124">
        <f>IF(RES_hhdet_tes!X77=0,"",RES_hhdet_tes!X77/RES_hhdet_fec!X77)</f>
        <v>0.63717199884304698</v>
      </c>
      <c r="Y77" s="124">
        <f>IF(RES_hhdet_tes!Y77=0,"",RES_hhdet_tes!Y77/RES_hhdet_fec!Y77)</f>
        <v>0.63740197951360467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0.61166590754381278</v>
      </c>
      <c r="C78" s="111">
        <f>IF(RES_hhdet_tes!C78=0,"",RES_hhdet_tes!C78/RES_hhdet_fec!C78)</f>
        <v>0.61318707516301429</v>
      </c>
      <c r="D78" s="111">
        <f>IF(RES_hhdet_tes!D78=0,"",RES_hhdet_tes!D78/RES_hhdet_fec!D78)</f>
        <v>0.61409556940046373</v>
      </c>
      <c r="E78" s="111">
        <f>IF(RES_hhdet_tes!E78=0,"",RES_hhdet_tes!E78/RES_hhdet_fec!E78)</f>
        <v>0.61507552874010263</v>
      </c>
      <c r="F78" s="111">
        <f>IF(RES_hhdet_tes!F78=0,"",RES_hhdet_tes!F78/RES_hhdet_fec!F78)</f>
        <v>0.6160427372115721</v>
      </c>
      <c r="G78" s="111">
        <f>IF(RES_hhdet_tes!G78=0,"",RES_hhdet_tes!G78/RES_hhdet_fec!G78)</f>
        <v>0.61715579264186371</v>
      </c>
      <c r="H78" s="111">
        <f>IF(RES_hhdet_tes!H78=0,"",RES_hhdet_tes!H78/RES_hhdet_fec!H78)</f>
        <v>0.61832565648033577</v>
      </c>
      <c r="I78" s="111">
        <f>IF(RES_hhdet_tes!I78=0,"",RES_hhdet_tes!I78/RES_hhdet_fec!I78)</f>
        <v>0.61888748274462146</v>
      </c>
      <c r="J78" s="111">
        <f>IF(RES_hhdet_tes!J78=0,"",RES_hhdet_tes!J78/RES_hhdet_fec!J78)</f>
        <v>0.61912481661796115</v>
      </c>
      <c r="K78" s="111">
        <f>IF(RES_hhdet_tes!K78=0,"",RES_hhdet_tes!K78/RES_hhdet_fec!K78)</f>
        <v>0.61938025380464046</v>
      </c>
      <c r="L78" s="111">
        <f>IF(RES_hhdet_tes!L78=0,"",RES_hhdet_tes!L78/RES_hhdet_fec!L78)</f>
        <v>0.61958671408234545</v>
      </c>
      <c r="M78" s="111">
        <f>IF(RES_hhdet_tes!M78=0,"",RES_hhdet_tes!M78/RES_hhdet_fec!M78)</f>
        <v>0.61973821105959415</v>
      </c>
      <c r="N78" s="111">
        <f>IF(RES_hhdet_tes!N78=0,"",RES_hhdet_tes!N78/RES_hhdet_fec!N78)</f>
        <v>0.61991189040719574</v>
      </c>
      <c r="O78" s="111">
        <f>IF(RES_hhdet_tes!O78=0,"",RES_hhdet_tes!O78/RES_hhdet_fec!O78)</f>
        <v>0.62008012274009994</v>
      </c>
      <c r="P78" s="111">
        <f>IF(RES_hhdet_tes!P78=0,"",RES_hhdet_tes!P78/RES_hhdet_fec!P78)</f>
        <v>0.62024410907716432</v>
      </c>
      <c r="Q78" s="111">
        <f>IF(RES_hhdet_tes!Q78=0,"",RES_hhdet_tes!Q78/RES_hhdet_fec!Q78)</f>
        <v>0.62063051572934425</v>
      </c>
      <c r="R78" s="111">
        <f>IF(RES_hhdet_tes!R78=0,"",RES_hhdet_tes!R78/RES_hhdet_fec!R78)</f>
        <v>0.62131049564820429</v>
      </c>
      <c r="S78" s="111">
        <f>IF(RES_hhdet_tes!S78=0,"",RES_hhdet_tes!S78/RES_hhdet_fec!S78)</f>
        <v>0.62235706095878873</v>
      </c>
      <c r="T78" s="111">
        <f>IF(RES_hhdet_tes!T78=0,"",RES_hhdet_tes!T78/RES_hhdet_fec!T78)</f>
        <v>0.62338901965748827</v>
      </c>
      <c r="U78" s="111">
        <f>IF(RES_hhdet_tes!U78=0,"",RES_hhdet_tes!U78/RES_hhdet_fec!U78)</f>
        <v>0.62481719000772229</v>
      </c>
      <c r="V78" s="111">
        <f>IF(RES_hhdet_tes!V78=0,"",RES_hhdet_tes!V78/RES_hhdet_fec!V78)</f>
        <v>0.6268899258083116</v>
      </c>
      <c r="W78" s="111">
        <f>IF(RES_hhdet_tes!W78=0,"",RES_hhdet_tes!W78/RES_hhdet_fec!W78)</f>
        <v>0.62844023218186329</v>
      </c>
      <c r="X78" s="111">
        <f>IF(RES_hhdet_tes!X78=0,"",RES_hhdet_tes!X78/RES_hhdet_fec!X78)</f>
        <v>0.62986179221679017</v>
      </c>
      <c r="Y78" s="111">
        <f>IF(RES_hhdet_tes!Y78=0,"",RES_hhdet_tes!Y78/RES_hhdet_fec!Y78)</f>
        <v>0.63125355378971726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0.75881142551872194</v>
      </c>
      <c r="C79" s="45">
        <f>IF(RES_hhdet_tes!C79=0,"",RES_hhdet_tes!C79/RES_hhdet_fec!C79)</f>
        <v>0.76006656839883213</v>
      </c>
      <c r="D79" s="45">
        <f>IF(RES_hhdet_tes!D79=0,"",RES_hhdet_tes!D79/RES_hhdet_fec!D79)</f>
        <v>0.76379984426168834</v>
      </c>
      <c r="E79" s="45">
        <f>IF(RES_hhdet_tes!E79=0,"",RES_hhdet_tes!E79/RES_hhdet_fec!E79)</f>
        <v>0.76681316610718953</v>
      </c>
      <c r="F79" s="45">
        <f>IF(RES_hhdet_tes!F79=0,"",RES_hhdet_tes!F79/RES_hhdet_fec!F79)</f>
        <v>0.76957958223738954</v>
      </c>
      <c r="G79" s="45">
        <f>IF(RES_hhdet_tes!G79=0,"",RES_hhdet_tes!G79/RES_hhdet_fec!G79)</f>
        <v>0.7719815152847963</v>
      </c>
      <c r="H79" s="45">
        <f>IF(RES_hhdet_tes!H79=0,"",RES_hhdet_tes!H79/RES_hhdet_fec!H79)</f>
        <v>0.7743805455727345</v>
      </c>
      <c r="I79" s="45">
        <f>IF(RES_hhdet_tes!I79=0,"",RES_hhdet_tes!I79/RES_hhdet_fec!I79)</f>
        <v>0.77559300027632894</v>
      </c>
      <c r="J79" s="45">
        <f>IF(RES_hhdet_tes!J79=0,"",RES_hhdet_tes!J79/RES_hhdet_fec!J79)</f>
        <v>0.77614273066363304</v>
      </c>
      <c r="K79" s="45">
        <f>IF(RES_hhdet_tes!K79=0,"",RES_hhdet_tes!K79/RES_hhdet_fec!K79)</f>
        <v>0.77797066163566331</v>
      </c>
      <c r="L79" s="45">
        <f>IF(RES_hhdet_tes!L79=0,"",RES_hhdet_tes!L79/RES_hhdet_fec!L79)</f>
        <v>0.78010183314431225</v>
      </c>
      <c r="M79" s="45">
        <f>IF(RES_hhdet_tes!M79=0,"",RES_hhdet_tes!M79/RES_hhdet_fec!M79)</f>
        <v>0.78291341156270067</v>
      </c>
      <c r="N79" s="45">
        <f>IF(RES_hhdet_tes!N79=0,"",RES_hhdet_tes!N79/RES_hhdet_fec!N79)</f>
        <v>0.78596173716786455</v>
      </c>
      <c r="O79" s="45">
        <f>IF(RES_hhdet_tes!O79=0,"",RES_hhdet_tes!O79/RES_hhdet_fec!O79)</f>
        <v>0.78828361117960011</v>
      </c>
      <c r="P79" s="45">
        <f>IF(RES_hhdet_tes!P79=0,"",RES_hhdet_tes!P79/RES_hhdet_fec!P79)</f>
        <v>0.79098836645866399</v>
      </c>
      <c r="Q79" s="45">
        <f>IF(RES_hhdet_tes!Q79=0,"",RES_hhdet_tes!Q79/RES_hhdet_fec!Q79)</f>
        <v>0.79592560220664776</v>
      </c>
      <c r="R79" s="45">
        <f>IF(RES_hhdet_tes!R79=0,"",RES_hhdet_tes!R79/RES_hhdet_fec!R79)</f>
        <v>0.79627347874846122</v>
      </c>
      <c r="S79" s="45">
        <f>IF(RES_hhdet_tes!S79=0,"",RES_hhdet_tes!S79/RES_hhdet_fec!S79)</f>
        <v>0.80127017267427192</v>
      </c>
      <c r="T79" s="45">
        <f>IF(RES_hhdet_tes!T79=0,"",RES_hhdet_tes!T79/RES_hhdet_fec!T79)</f>
        <v>0.81597864037110757</v>
      </c>
      <c r="U79" s="45">
        <f>IF(RES_hhdet_tes!U79=0,"",RES_hhdet_tes!U79/RES_hhdet_fec!U79)</f>
        <v>0.83094467379749481</v>
      </c>
      <c r="V79" s="45">
        <f>IF(RES_hhdet_tes!V79=0,"",RES_hhdet_tes!V79/RES_hhdet_fec!V79)</f>
        <v>0.85102053203463834</v>
      </c>
      <c r="W79" s="45">
        <f>IF(RES_hhdet_tes!W79=0,"",RES_hhdet_tes!W79/RES_hhdet_fec!W79)</f>
        <v>0.88040477000351391</v>
      </c>
      <c r="X79" s="45">
        <f>IF(RES_hhdet_tes!X79=0,"",RES_hhdet_tes!X79/RES_hhdet_fec!X79)</f>
        <v>0.89262295119070001</v>
      </c>
      <c r="Y79" s="45">
        <f>IF(RES_hhdet_tes!Y79=0,"",RES_hhdet_tes!Y79/RES_hhdet_fec!Y79)</f>
        <v>0.90559138863643096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0.48604110696845487</v>
      </c>
      <c r="C81" s="119">
        <f>IF(RES_hhdet_tes!C81=0,"",RES_hhdet_tes!C81/RES_hhdet_fec!C81)</f>
        <v>0.49240885103011783</v>
      </c>
      <c r="D81" s="119">
        <f>IF(RES_hhdet_tes!D81=0,"",RES_hhdet_tes!D81/RES_hhdet_fec!D81)</f>
        <v>0.50231239628076985</v>
      </c>
      <c r="E81" s="119">
        <f>IF(RES_hhdet_tes!E81=0,"",RES_hhdet_tes!E81/RES_hhdet_fec!E81)</f>
        <v>0.51396526730626746</v>
      </c>
      <c r="F81" s="119">
        <f>IF(RES_hhdet_tes!F81=0,"",RES_hhdet_tes!F81/RES_hhdet_fec!F81)</f>
        <v>0.52249806316792635</v>
      </c>
      <c r="G81" s="119">
        <f>IF(RES_hhdet_tes!G81=0,"",RES_hhdet_tes!G81/RES_hhdet_fec!G81)</f>
        <v>0.5360862354434236</v>
      </c>
      <c r="H81" s="119">
        <f>IF(RES_hhdet_tes!H81=0,"",RES_hhdet_tes!H81/RES_hhdet_fec!H81)</f>
        <v>0.55417219306130183</v>
      </c>
      <c r="I81" s="119">
        <f>IF(RES_hhdet_tes!I81=0,"",RES_hhdet_tes!I81/RES_hhdet_fec!I81)</f>
        <v>0.57010393749765575</v>
      </c>
      <c r="J81" s="119">
        <f>IF(RES_hhdet_tes!J81=0,"",RES_hhdet_tes!J81/RES_hhdet_fec!J81)</f>
        <v>0.59139728659170954</v>
      </c>
      <c r="K81" s="119">
        <f>IF(RES_hhdet_tes!K81=0,"",RES_hhdet_tes!K81/RES_hhdet_fec!K81)</f>
        <v>0.61159887021052561</v>
      </c>
      <c r="L81" s="119">
        <f>IF(RES_hhdet_tes!L81=0,"",RES_hhdet_tes!L81/RES_hhdet_fec!L81)</f>
        <v>0.63468062936724345</v>
      </c>
      <c r="M81" s="119">
        <f>IF(RES_hhdet_tes!M81=0,"",RES_hhdet_tes!M81/RES_hhdet_fec!M81)</f>
        <v>0.66352027774421496</v>
      </c>
      <c r="N81" s="119">
        <f>IF(RES_hhdet_tes!N81=0,"",RES_hhdet_tes!N81/RES_hhdet_fec!N81)</f>
        <v>0.68724167939725223</v>
      </c>
      <c r="O81" s="119">
        <f>IF(RES_hhdet_tes!O81=0,"",RES_hhdet_tes!O81/RES_hhdet_fec!O81)</f>
        <v>0.70957843192841363</v>
      </c>
      <c r="P81" s="119">
        <f>IF(RES_hhdet_tes!P81=0,"",RES_hhdet_tes!P81/RES_hhdet_fec!P81)</f>
        <v>0.71950940428934573</v>
      </c>
      <c r="Q81" s="119">
        <f>IF(RES_hhdet_tes!Q81=0,"",RES_hhdet_tes!Q81/RES_hhdet_fec!Q81)</f>
        <v>0.72526310085750334</v>
      </c>
      <c r="R81" s="119">
        <f>IF(RES_hhdet_tes!R81=0,"",RES_hhdet_tes!R81/RES_hhdet_fec!R81)</f>
        <v>0.73066021578125906</v>
      </c>
      <c r="S81" s="119">
        <f>IF(RES_hhdet_tes!S81=0,"",RES_hhdet_tes!S81/RES_hhdet_fec!S81)</f>
        <v>0.73511883149025425</v>
      </c>
      <c r="T81" s="119">
        <f>IF(RES_hhdet_tes!T81=0,"",RES_hhdet_tes!T81/RES_hhdet_fec!T81)</f>
        <v>0.74106454461509275</v>
      </c>
      <c r="U81" s="119">
        <f>IF(RES_hhdet_tes!U81=0,"",RES_hhdet_tes!U81/RES_hhdet_fec!U81)</f>
        <v>0.75335589089836252</v>
      </c>
      <c r="V81" s="119">
        <f>IF(RES_hhdet_tes!V81=0,"",RES_hhdet_tes!V81/RES_hhdet_fec!V81)</f>
        <v>0.75312858745939482</v>
      </c>
      <c r="W81" s="119">
        <f>IF(RES_hhdet_tes!W81=0,"",RES_hhdet_tes!W81/RES_hhdet_fec!W81)</f>
        <v>0.76518293783287272</v>
      </c>
      <c r="X81" s="119">
        <f>IF(RES_hhdet_tes!X81=0,"",RES_hhdet_tes!X81/RES_hhdet_fec!X81)</f>
        <v>0.78481001905205072</v>
      </c>
      <c r="Y81" s="119">
        <f>IF(RES_hhdet_tes!Y81=0,"",RES_hhdet_tes!Y81/RES_hhdet_fec!Y81)</f>
        <v>0.80351935542422803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0.46966883105831403</v>
      </c>
      <c r="C82" s="124">
        <f>IF(RES_hhdet_tes!C82=0,"",RES_hhdet_tes!C82/RES_hhdet_fec!C82)</f>
        <v>0.477797857342665</v>
      </c>
      <c r="D82" s="124">
        <f>IF(RES_hhdet_tes!D82=0,"",RES_hhdet_tes!D82/RES_hhdet_fec!D82)</f>
        <v>0.48646947386442529</v>
      </c>
      <c r="E82" s="124">
        <f>IF(RES_hhdet_tes!E82=0,"",RES_hhdet_tes!E82/RES_hhdet_fec!E82)</f>
        <v>0.49636187880530996</v>
      </c>
      <c r="F82" s="124">
        <f>IF(RES_hhdet_tes!F82=0,"",RES_hhdet_tes!F82/RES_hhdet_fec!F82)</f>
        <v>0.50845851213004734</v>
      </c>
      <c r="G82" s="124">
        <f>IF(RES_hhdet_tes!G82=0,"",RES_hhdet_tes!G82/RES_hhdet_fec!G82)</f>
        <v>0.52140897370293815</v>
      </c>
      <c r="H82" s="124">
        <f>IF(RES_hhdet_tes!H82=0,"",RES_hhdet_tes!H82/RES_hhdet_fec!H82)</f>
        <v>0.53731477326312371</v>
      </c>
      <c r="I82" s="124">
        <f>IF(RES_hhdet_tes!I82=0,"",RES_hhdet_tes!I82/RES_hhdet_fec!I82)</f>
        <v>0.55413967758388516</v>
      </c>
      <c r="J82" s="124">
        <f>IF(RES_hhdet_tes!J82=0,"",RES_hhdet_tes!J82/RES_hhdet_fec!J82)</f>
        <v>0.57602912310661813</v>
      </c>
      <c r="K82" s="124">
        <f>IF(RES_hhdet_tes!K82=0,"",RES_hhdet_tes!K82/RES_hhdet_fec!K82)</f>
        <v>0.5974074885808609</v>
      </c>
      <c r="L82" s="124">
        <f>IF(RES_hhdet_tes!L82=0,"",RES_hhdet_tes!L82/RES_hhdet_fec!L82)</f>
        <v>0.61953054637496818</v>
      </c>
      <c r="M82" s="124">
        <f>IF(RES_hhdet_tes!M82=0,"",RES_hhdet_tes!M82/RES_hhdet_fec!M82)</f>
        <v>0.64079547806728387</v>
      </c>
      <c r="N82" s="124">
        <f>IF(RES_hhdet_tes!N82=0,"",RES_hhdet_tes!N82/RES_hhdet_fec!N82)</f>
        <v>0.6679445462104181</v>
      </c>
      <c r="O82" s="124">
        <f>IF(RES_hhdet_tes!O82=0,"",RES_hhdet_tes!O82/RES_hhdet_fec!O82)</f>
        <v>0.68952718198184515</v>
      </c>
      <c r="P82" s="124">
        <f>IF(RES_hhdet_tes!P82=0,"",RES_hhdet_tes!P82/RES_hhdet_fec!P82)</f>
        <v>0.6976023713137498</v>
      </c>
      <c r="Q82" s="124">
        <f>IF(RES_hhdet_tes!Q82=0,"",RES_hhdet_tes!Q82/RES_hhdet_fec!Q82)</f>
        <v>0.70282832130570416</v>
      </c>
      <c r="R82" s="124">
        <f>IF(RES_hhdet_tes!R82=0,"",RES_hhdet_tes!R82/RES_hhdet_fec!R82)</f>
        <v>0.70962117154221882</v>
      </c>
      <c r="S82" s="124">
        <f>IF(RES_hhdet_tes!S82=0,"",RES_hhdet_tes!S82/RES_hhdet_fec!S82)</f>
        <v>0.71385407722901828</v>
      </c>
      <c r="T82" s="124">
        <f>IF(RES_hhdet_tes!T82=0,"",RES_hhdet_tes!T82/RES_hhdet_fec!T82)</f>
        <v>0.71895719522564505</v>
      </c>
      <c r="U82" s="124">
        <f>IF(RES_hhdet_tes!U82=0,"",RES_hhdet_tes!U82/RES_hhdet_fec!U82)</f>
        <v>0.7223540300040372</v>
      </c>
      <c r="V82" s="124">
        <f>IF(RES_hhdet_tes!V82=0,"",RES_hhdet_tes!V82/RES_hhdet_fec!V82)</f>
        <v>0.72536389088189435</v>
      </c>
      <c r="W82" s="124">
        <f>IF(RES_hhdet_tes!W82=0,"",RES_hhdet_tes!W82/RES_hhdet_fec!W82)</f>
        <v>0.74106620454283179</v>
      </c>
      <c r="X82" s="124">
        <f>IF(RES_hhdet_tes!X82=0,"",RES_hhdet_tes!X82/RES_hhdet_fec!X82)</f>
        <v>0.7634982456968965</v>
      </c>
      <c r="Y82" s="124">
        <f>IF(RES_hhdet_tes!Y82=0,"",RES_hhdet_tes!Y82/RES_hhdet_fec!Y82)</f>
        <v>0.78092838360648054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0.46719117066175125</v>
      </c>
      <c r="C83" s="111">
        <f>IF(RES_hhdet_tes!C83=0,"",RES_hhdet_tes!C83/RES_hhdet_fec!C83)</f>
        <v>0.47536709210968603</v>
      </c>
      <c r="D83" s="111">
        <f>IF(RES_hhdet_tes!D83=0,"",RES_hhdet_tes!D83/RES_hhdet_fec!D83)</f>
        <v>0.48408346785511003</v>
      </c>
      <c r="E83" s="111">
        <f>IF(RES_hhdet_tes!E83=0,"",RES_hhdet_tes!E83/RES_hhdet_fec!E83)</f>
        <v>0.49407797282673915</v>
      </c>
      <c r="F83" s="111">
        <f>IF(RES_hhdet_tes!F83=0,"",RES_hhdet_tes!F83/RES_hhdet_fec!F83)</f>
        <v>0.50614590702682505</v>
      </c>
      <c r="G83" s="111">
        <f>IF(RES_hhdet_tes!G83=0,"",RES_hhdet_tes!G83/RES_hhdet_fec!G83)</f>
        <v>0.5191467892056667</v>
      </c>
      <c r="H83" s="111">
        <f>IF(RES_hhdet_tes!H83=0,"",RES_hhdet_tes!H83/RES_hhdet_fec!H83)</f>
        <v>0.53513893490969555</v>
      </c>
      <c r="I83" s="111">
        <f>IF(RES_hhdet_tes!I83=0,"",RES_hhdet_tes!I83/RES_hhdet_fec!I83)</f>
        <v>0.55196123300130773</v>
      </c>
      <c r="J83" s="111">
        <f>IF(RES_hhdet_tes!J83=0,"",RES_hhdet_tes!J83/RES_hhdet_fec!J83)</f>
        <v>0.57389695811537311</v>
      </c>
      <c r="K83" s="111">
        <f>IF(RES_hhdet_tes!K83=0,"",RES_hhdet_tes!K83/RES_hhdet_fec!K83)</f>
        <v>0.59534672368982899</v>
      </c>
      <c r="L83" s="111">
        <f>IF(RES_hhdet_tes!L83=0,"",RES_hhdet_tes!L83/RES_hhdet_fec!L83)</f>
        <v>0.6175512397285593</v>
      </c>
      <c r="M83" s="111">
        <f>IF(RES_hhdet_tes!M83=0,"",RES_hhdet_tes!M83/RES_hhdet_fec!M83)</f>
        <v>0.63887114167046488</v>
      </c>
      <c r="N83" s="111">
        <f>IF(RES_hhdet_tes!N83=0,"",RES_hhdet_tes!N83/RES_hhdet_fec!N83)</f>
        <v>0.66614291792476044</v>
      </c>
      <c r="O83" s="111">
        <f>IF(RES_hhdet_tes!O83=0,"",RES_hhdet_tes!O83/RES_hhdet_fec!O83)</f>
        <v>0.68779082464095653</v>
      </c>
      <c r="P83" s="111">
        <f>IF(RES_hhdet_tes!P83=0,"",RES_hhdet_tes!P83/RES_hhdet_fec!P83)</f>
        <v>0.69588755005663239</v>
      </c>
      <c r="Q83" s="111">
        <f>IF(RES_hhdet_tes!Q83=0,"",RES_hhdet_tes!Q83/RES_hhdet_fec!Q83)</f>
        <v>0.7011676030376377</v>
      </c>
      <c r="R83" s="111">
        <f>IF(RES_hhdet_tes!R83=0,"",RES_hhdet_tes!R83/RES_hhdet_fec!R83)</f>
        <v>0.70799242575382026</v>
      </c>
      <c r="S83" s="111">
        <f>IF(RES_hhdet_tes!S83=0,"",RES_hhdet_tes!S83/RES_hhdet_fec!S83)</f>
        <v>0.71226471295778904</v>
      </c>
      <c r="T83" s="111">
        <f>IF(RES_hhdet_tes!T83=0,"",RES_hhdet_tes!T83/RES_hhdet_fec!T83)</f>
        <v>0.71737453976383947</v>
      </c>
      <c r="U83" s="111">
        <f>IF(RES_hhdet_tes!U83=0,"",RES_hhdet_tes!U83/RES_hhdet_fec!U83)</f>
        <v>0.72076638187468267</v>
      </c>
      <c r="V83" s="111">
        <f>IF(RES_hhdet_tes!V83=0,"",RES_hhdet_tes!V83/RES_hhdet_fec!V83)</f>
        <v>0.72381763123806853</v>
      </c>
      <c r="W83" s="111">
        <f>IF(RES_hhdet_tes!W83=0,"",RES_hhdet_tes!W83/RES_hhdet_fec!W83)</f>
        <v>0.73958302129382281</v>
      </c>
      <c r="X83" s="111">
        <f>IF(RES_hhdet_tes!X83=0,"",RES_hhdet_tes!X83/RES_hhdet_fec!X83)</f>
        <v>0.76209778301153352</v>
      </c>
      <c r="Y83" s="111">
        <f>IF(RES_hhdet_tes!Y83=0,"",RES_hhdet_tes!Y83/RES_hhdet_fec!Y83)</f>
        <v>0.77963043641474006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1.8458333023775315</v>
      </c>
      <c r="C85" s="124">
        <f>IF(RES_hhdet_tes!C85=0,"",RES_hhdet_tes!C85/RES_hhdet_fec!C85)</f>
        <v>1.9341443851070559</v>
      </c>
      <c r="D85" s="124">
        <f>IF(RES_hhdet_tes!D85=0,"",RES_hhdet_tes!D85/RES_hhdet_fec!D85)</f>
        <v>2.0250046917717146</v>
      </c>
      <c r="E85" s="124">
        <f>IF(RES_hhdet_tes!E85=0,"",RES_hhdet_tes!E85/RES_hhdet_fec!E85)</f>
        <v>2.1649237321156143</v>
      </c>
      <c r="F85" s="124">
        <f>IF(RES_hhdet_tes!F85=0,"",RES_hhdet_tes!F85/RES_hhdet_fec!F85)</f>
        <v>2.2844870413619489</v>
      </c>
      <c r="G85" s="124">
        <f>IF(RES_hhdet_tes!G85=0,"",RES_hhdet_tes!G85/RES_hhdet_fec!G85)</f>
        <v>2.4454965700608642</v>
      </c>
      <c r="H85" s="124">
        <f>IF(RES_hhdet_tes!H85=0,"",RES_hhdet_tes!H85/RES_hhdet_fec!H85)</f>
        <v>2.6853280645609674</v>
      </c>
      <c r="I85" s="124">
        <f>IF(RES_hhdet_tes!I85=0,"",RES_hhdet_tes!I85/RES_hhdet_fec!I85)</f>
        <v>2.8101414020550228</v>
      </c>
      <c r="J85" s="124">
        <f>IF(RES_hhdet_tes!J85=0,"",RES_hhdet_tes!J85/RES_hhdet_fec!J85)</f>
        <v>2.8882729656533694</v>
      </c>
      <c r="K85" s="124">
        <f>IF(RES_hhdet_tes!K85=0,"",RES_hhdet_tes!K85/RES_hhdet_fec!K85)</f>
        <v>3.0256100107964268</v>
      </c>
      <c r="L85" s="124">
        <f>IF(RES_hhdet_tes!L85=0,"",RES_hhdet_tes!L85/RES_hhdet_fec!L85)</f>
        <v>3.1861841650816092</v>
      </c>
      <c r="M85" s="124">
        <f>IF(RES_hhdet_tes!M85=0,"",RES_hhdet_tes!M85/RES_hhdet_fec!M85)</f>
        <v>3.3359673433251387</v>
      </c>
      <c r="N85" s="124">
        <f>IF(RES_hhdet_tes!N85=0,"",RES_hhdet_tes!N85/RES_hhdet_fec!N85)</f>
        <v>3.4510029583616566</v>
      </c>
      <c r="O85" s="124">
        <f>IF(RES_hhdet_tes!O85=0,"",RES_hhdet_tes!O85/RES_hhdet_fec!O85)</f>
        <v>3.5881288114813601</v>
      </c>
      <c r="P85" s="124">
        <f>IF(RES_hhdet_tes!P85=0,"",RES_hhdet_tes!P85/RES_hhdet_fec!P85)</f>
        <v>3.7209079590851748</v>
      </c>
      <c r="Q85" s="124">
        <f>IF(RES_hhdet_tes!Q85=0,"",RES_hhdet_tes!Q85/RES_hhdet_fec!Q85)</f>
        <v>3.8395079720146921</v>
      </c>
      <c r="R85" s="124">
        <f>IF(RES_hhdet_tes!R85=0,"",RES_hhdet_tes!R85/RES_hhdet_fec!R85)</f>
        <v>3.9324018750683889</v>
      </c>
      <c r="S85" s="124">
        <f>IF(RES_hhdet_tes!S85=0,"",RES_hhdet_tes!S85/RES_hhdet_fec!S85)</f>
        <v>4.0155906523418965</v>
      </c>
      <c r="T85" s="124">
        <f>IF(RES_hhdet_tes!T85=0,"",RES_hhdet_tes!T85/RES_hhdet_fec!T85)</f>
        <v>4.098441008198332</v>
      </c>
      <c r="U85" s="124">
        <f>IF(RES_hhdet_tes!U85=0,"",RES_hhdet_tes!U85/RES_hhdet_fec!U85)</f>
        <v>4.1686844467274549</v>
      </c>
      <c r="V85" s="124">
        <f>IF(RES_hhdet_tes!V85=0,"",RES_hhdet_tes!V85/RES_hhdet_fec!V85)</f>
        <v>4.2265974645094815</v>
      </c>
      <c r="W85" s="124">
        <f>IF(RES_hhdet_tes!W85=0,"",RES_hhdet_tes!W85/RES_hhdet_fec!W85)</f>
        <v>4.2751642674714896</v>
      </c>
      <c r="X85" s="124">
        <f>IF(RES_hhdet_tes!X85=0,"",RES_hhdet_tes!X85/RES_hhdet_fec!X85)</f>
        <v>4.3426974086385988</v>
      </c>
      <c r="Y85" s="124">
        <f>IF(RES_hhdet_tes!Y85=0,"",RES_hhdet_tes!Y85/RES_hhdet_fec!Y85)</f>
        <v>4.4020755213628666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1.8458333023775315</v>
      </c>
      <c r="C86" s="111">
        <f>IF(RES_hhdet_tes!C86=0,"",RES_hhdet_tes!C86/RES_hhdet_fec!C86)</f>
        <v>1.9341443851070559</v>
      </c>
      <c r="D86" s="111">
        <f>IF(RES_hhdet_tes!D86=0,"",RES_hhdet_tes!D86/RES_hhdet_fec!D86)</f>
        <v>2.0250046917717146</v>
      </c>
      <c r="E86" s="111">
        <f>IF(RES_hhdet_tes!E86=0,"",RES_hhdet_tes!E86/RES_hhdet_fec!E86)</f>
        <v>2.1649237321156143</v>
      </c>
      <c r="F86" s="111">
        <f>IF(RES_hhdet_tes!F86=0,"",RES_hhdet_tes!F86/RES_hhdet_fec!F86)</f>
        <v>2.2844870413619489</v>
      </c>
      <c r="G86" s="111">
        <f>IF(RES_hhdet_tes!G86=0,"",RES_hhdet_tes!G86/RES_hhdet_fec!G86)</f>
        <v>2.4454965700608642</v>
      </c>
      <c r="H86" s="111">
        <f>IF(RES_hhdet_tes!H86=0,"",RES_hhdet_tes!H86/RES_hhdet_fec!H86)</f>
        <v>2.6853280645609674</v>
      </c>
      <c r="I86" s="111">
        <f>IF(RES_hhdet_tes!I86=0,"",RES_hhdet_tes!I86/RES_hhdet_fec!I86)</f>
        <v>2.8101414020550228</v>
      </c>
      <c r="J86" s="111">
        <f>IF(RES_hhdet_tes!J86=0,"",RES_hhdet_tes!J86/RES_hhdet_fec!J86)</f>
        <v>2.8882729656533694</v>
      </c>
      <c r="K86" s="111">
        <f>IF(RES_hhdet_tes!K86=0,"",RES_hhdet_tes!K86/RES_hhdet_fec!K86)</f>
        <v>3.0256100107964268</v>
      </c>
      <c r="L86" s="111">
        <f>IF(RES_hhdet_tes!L86=0,"",RES_hhdet_tes!L86/RES_hhdet_fec!L86)</f>
        <v>3.1861841650816092</v>
      </c>
      <c r="M86" s="111">
        <f>IF(RES_hhdet_tes!M86=0,"",RES_hhdet_tes!M86/RES_hhdet_fec!M86)</f>
        <v>3.3359673433251387</v>
      </c>
      <c r="N86" s="111">
        <f>IF(RES_hhdet_tes!N86=0,"",RES_hhdet_tes!N86/RES_hhdet_fec!N86)</f>
        <v>3.4510029583616566</v>
      </c>
      <c r="O86" s="111">
        <f>IF(RES_hhdet_tes!O86=0,"",RES_hhdet_tes!O86/RES_hhdet_fec!O86)</f>
        <v>3.5881288114813601</v>
      </c>
      <c r="P86" s="111">
        <f>IF(RES_hhdet_tes!P86=0,"",RES_hhdet_tes!P86/RES_hhdet_fec!P86)</f>
        <v>3.7209079590851748</v>
      </c>
      <c r="Q86" s="111">
        <f>IF(RES_hhdet_tes!Q86=0,"",RES_hhdet_tes!Q86/RES_hhdet_fec!Q86)</f>
        <v>3.8395079720146921</v>
      </c>
      <c r="R86" s="111">
        <f>IF(RES_hhdet_tes!R86=0,"",RES_hhdet_tes!R86/RES_hhdet_fec!R86)</f>
        <v>3.9324018750683889</v>
      </c>
      <c r="S86" s="111">
        <f>IF(RES_hhdet_tes!S86=0,"",RES_hhdet_tes!S86/RES_hhdet_fec!S86)</f>
        <v>4.0155906523418965</v>
      </c>
      <c r="T86" s="111">
        <f>IF(RES_hhdet_tes!T86=0,"",RES_hhdet_tes!T86/RES_hhdet_fec!T86)</f>
        <v>4.098441008198332</v>
      </c>
      <c r="U86" s="111">
        <f>IF(RES_hhdet_tes!U86=0,"",RES_hhdet_tes!U86/RES_hhdet_fec!U86)</f>
        <v>4.1686844467274549</v>
      </c>
      <c r="V86" s="111">
        <f>IF(RES_hhdet_tes!V86=0,"",RES_hhdet_tes!V86/RES_hhdet_fec!V86)</f>
        <v>4.2265974645094815</v>
      </c>
      <c r="W86" s="111">
        <f>IF(RES_hhdet_tes!W86=0,"",RES_hhdet_tes!W86/RES_hhdet_fec!W86)</f>
        <v>4.2751642674714896</v>
      </c>
      <c r="X86" s="111">
        <f>IF(RES_hhdet_tes!X86=0,"",RES_hhdet_tes!X86/RES_hhdet_fec!X86)</f>
        <v>4.3426974086385988</v>
      </c>
      <c r="Y86" s="111">
        <f>IF(RES_hhdet_tes!Y86=0,"",RES_hhdet_tes!Y86/RES_hhdet_fec!Y86)</f>
        <v>4.4020755213628666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0.60672080108967297</v>
      </c>
      <c r="C87" s="124">
        <f>IF(RES_hhdet_tes!C87=0,"",RES_hhdet_tes!C87/RES_hhdet_fec!C87)</f>
        <v>0.61065876971098398</v>
      </c>
      <c r="D87" s="124">
        <f>IF(RES_hhdet_tes!D87=0,"",RES_hhdet_tes!D87/RES_hhdet_fec!D87)</f>
        <v>0.61947521965672991</v>
      </c>
      <c r="E87" s="124">
        <f>IF(RES_hhdet_tes!E87=0,"",RES_hhdet_tes!E87/RES_hhdet_fec!E87)</f>
        <v>0.62682026140396851</v>
      </c>
      <c r="F87" s="124">
        <f>IF(RES_hhdet_tes!F87=0,"",RES_hhdet_tes!F87/RES_hhdet_fec!F87)</f>
        <v>0.63572686286153957</v>
      </c>
      <c r="G87" s="124">
        <f>IF(RES_hhdet_tes!G87=0,"",RES_hhdet_tes!G87/RES_hhdet_fec!G87)</f>
        <v>0.64445820610219362</v>
      </c>
      <c r="H87" s="124">
        <f>IF(RES_hhdet_tes!H87=0,"",RES_hhdet_tes!H87/RES_hhdet_fec!H87)</f>
        <v>0.65283130097363151</v>
      </c>
      <c r="I87" s="124">
        <f>IF(RES_hhdet_tes!I87=0,"",RES_hhdet_tes!I87/RES_hhdet_fec!I87)</f>
        <v>0.6733063504620741</v>
      </c>
      <c r="J87" s="124">
        <f>IF(RES_hhdet_tes!J87=0,"",RES_hhdet_tes!J87/RES_hhdet_fec!J87)</f>
        <v>0.69440064613847918</v>
      </c>
      <c r="K87" s="124">
        <f>IF(RES_hhdet_tes!K87=0,"",RES_hhdet_tes!K87/RES_hhdet_fec!K87)</f>
        <v>0.71090770378030388</v>
      </c>
      <c r="L87" s="124">
        <f>IF(RES_hhdet_tes!L87=0,"",RES_hhdet_tes!L87/RES_hhdet_fec!L87)</f>
        <v>0.72056808701051722</v>
      </c>
      <c r="M87" s="124">
        <f>IF(RES_hhdet_tes!M87=0,"",RES_hhdet_tes!M87/RES_hhdet_fec!M87)</f>
        <v>0.73628347183742415</v>
      </c>
      <c r="N87" s="124">
        <f>IF(RES_hhdet_tes!N87=0,"",RES_hhdet_tes!N87/RES_hhdet_fec!N87)</f>
        <v>0.7618913597919833</v>
      </c>
      <c r="O87" s="124">
        <f>IF(RES_hhdet_tes!O87=0,"",RES_hhdet_tes!O87/RES_hhdet_fec!O87)</f>
        <v>0.76688535073391528</v>
      </c>
      <c r="P87" s="124">
        <f>IF(RES_hhdet_tes!P87=0,"",RES_hhdet_tes!P87/RES_hhdet_fec!P87)</f>
        <v>0.761485654823297</v>
      </c>
      <c r="Q87" s="124">
        <f>IF(RES_hhdet_tes!Q87=0,"",RES_hhdet_tes!Q87/RES_hhdet_fec!Q87)</f>
        <v>0.77498792000679018</v>
      </c>
      <c r="R87" s="124">
        <f>IF(RES_hhdet_tes!R87=0,"",RES_hhdet_tes!R87/RES_hhdet_fec!R87)</f>
        <v>0.78639018120524862</v>
      </c>
      <c r="S87" s="124">
        <f>IF(RES_hhdet_tes!S87=0,"",RES_hhdet_tes!S87/RES_hhdet_fec!S87)</f>
        <v>0.78938214472062396</v>
      </c>
      <c r="T87" s="124">
        <f>IF(RES_hhdet_tes!T87=0,"",RES_hhdet_tes!T87/RES_hhdet_fec!T87)</f>
        <v>0.79201246106915701</v>
      </c>
      <c r="U87" s="124">
        <f>IF(RES_hhdet_tes!U87=0,"",RES_hhdet_tes!U87/RES_hhdet_fec!U87)</f>
        <v>0.79716163643590721</v>
      </c>
      <c r="V87" s="124">
        <f>IF(RES_hhdet_tes!V87=0,"",RES_hhdet_tes!V87/RES_hhdet_fec!V87)</f>
        <v>0.80689760747314132</v>
      </c>
      <c r="W87" s="124">
        <f>IF(RES_hhdet_tes!W87=0,"",RES_hhdet_tes!W87/RES_hhdet_fec!W87)</f>
        <v>0.81986621896684386</v>
      </c>
      <c r="X87" s="124">
        <f>IF(RES_hhdet_tes!X87=0,"",RES_hhdet_tes!X87/RES_hhdet_fec!X87)</f>
        <v>0.84017489221173947</v>
      </c>
      <c r="Y87" s="124">
        <f>IF(RES_hhdet_tes!Y87=0,"",RES_hhdet_tes!Y87/RES_hhdet_fec!Y87)</f>
        <v>0.85338746741283378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0.48968574427488493</v>
      </c>
      <c r="C88" s="111">
        <f>IF(RES_hhdet_tes!C88=0,"",RES_hhdet_tes!C88/RES_hhdet_fec!C88)</f>
        <v>0.50153734370933278</v>
      </c>
      <c r="D88" s="111">
        <f>IF(RES_hhdet_tes!D88=0,"",RES_hhdet_tes!D88/RES_hhdet_fec!D88)</f>
        <v>0.51486878257774804</v>
      </c>
      <c r="E88" s="111">
        <f>IF(RES_hhdet_tes!E88=0,"",RES_hhdet_tes!E88/RES_hhdet_fec!E88)</f>
        <v>0.52905505225989358</v>
      </c>
      <c r="F88" s="111">
        <f>IF(RES_hhdet_tes!F88=0,"",RES_hhdet_tes!F88/RES_hhdet_fec!F88)</f>
        <v>0.54480853369205851</v>
      </c>
      <c r="G88" s="111">
        <f>IF(RES_hhdet_tes!G88=0,"",RES_hhdet_tes!G88/RES_hhdet_fec!G88)</f>
        <v>0.5610410545531832</v>
      </c>
      <c r="H88" s="111">
        <f>IF(RES_hhdet_tes!H88=0,"",RES_hhdet_tes!H88/RES_hhdet_fec!H88)</f>
        <v>0.57992972101218143</v>
      </c>
      <c r="I88" s="111">
        <f>IF(RES_hhdet_tes!I88=0,"",RES_hhdet_tes!I88/RES_hhdet_fec!I88)</f>
        <v>0.59961817218159252</v>
      </c>
      <c r="J88" s="111">
        <f>IF(RES_hhdet_tes!J88=0,"",RES_hhdet_tes!J88/RES_hhdet_fec!J88)</f>
        <v>0.62892635684045306</v>
      </c>
      <c r="K88" s="111">
        <f>IF(RES_hhdet_tes!K88=0,"",RES_hhdet_tes!K88/RES_hhdet_fec!K88)</f>
        <v>0.65453471685590214</v>
      </c>
      <c r="L88" s="111">
        <f>IF(RES_hhdet_tes!L88=0,"",RES_hhdet_tes!L88/RES_hhdet_fec!L88)</f>
        <v>0.67503335623816374</v>
      </c>
      <c r="M88" s="111">
        <f>IF(RES_hhdet_tes!M88=0,"",RES_hhdet_tes!M88/RES_hhdet_fec!M88)</f>
        <v>0.69159779886338268</v>
      </c>
      <c r="N88" s="111">
        <f>IF(RES_hhdet_tes!N88=0,"",RES_hhdet_tes!N88/RES_hhdet_fec!N88)</f>
        <v>0.71099747348202691</v>
      </c>
      <c r="O88" s="111">
        <f>IF(RES_hhdet_tes!O88=0,"",RES_hhdet_tes!O88/RES_hhdet_fec!O88)</f>
        <v>0.72920178515765255</v>
      </c>
      <c r="P88" s="111">
        <f>IF(RES_hhdet_tes!P88=0,"",RES_hhdet_tes!P88/RES_hhdet_fec!P88)</f>
        <v>0.74513720663400262</v>
      </c>
      <c r="Q88" s="111">
        <f>IF(RES_hhdet_tes!Q88=0,"",RES_hhdet_tes!Q88/RES_hhdet_fec!Q88)</f>
        <v>0.75529962663389982</v>
      </c>
      <c r="R88" s="111">
        <f>IF(RES_hhdet_tes!R88=0,"",RES_hhdet_tes!R88/RES_hhdet_fec!R88)</f>
        <v>0.76327290955223548</v>
      </c>
      <c r="S88" s="111">
        <f>IF(RES_hhdet_tes!S88=0,"",RES_hhdet_tes!S88/RES_hhdet_fec!S88)</f>
        <v>0.77285022951768523</v>
      </c>
      <c r="T88" s="111">
        <f>IF(RES_hhdet_tes!T88=0,"",RES_hhdet_tes!T88/RES_hhdet_fec!T88)</f>
        <v>0.78293022899694076</v>
      </c>
      <c r="U88" s="111">
        <f>IF(RES_hhdet_tes!U88=0,"",RES_hhdet_tes!U88/RES_hhdet_fec!U88)</f>
        <v>0.79095726407418998</v>
      </c>
      <c r="V88" s="111">
        <f>IF(RES_hhdet_tes!V88=0,"",RES_hhdet_tes!V88/RES_hhdet_fec!V88)</f>
        <v>0.79996536524871309</v>
      </c>
      <c r="W88" s="111">
        <f>IF(RES_hhdet_tes!W88=0,"",RES_hhdet_tes!W88/RES_hhdet_fec!W88)</f>
        <v>0.81051879253297265</v>
      </c>
      <c r="X88" s="111">
        <f>IF(RES_hhdet_tes!X88=0,"",RES_hhdet_tes!X88/RES_hhdet_fec!X88)</f>
        <v>0.82197584570040494</v>
      </c>
      <c r="Y88" s="111">
        <f>IF(RES_hhdet_tes!Y88=0,"",RES_hhdet_tes!Y88/RES_hhdet_fec!Y88)</f>
        <v>0.83399426168664736</v>
      </c>
      <c r="DA88" s="63" t="s">
        <v>1989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>
        <f>IF(RES_hhdet_tes!D89=0,"",RES_hhdet_tes!D89/RES_hhdet_fec!D89)</f>
        <v>0.77536420545602114</v>
      </c>
      <c r="E89" s="111">
        <f>IF(RES_hhdet_tes!E89=0,"",RES_hhdet_tes!E89/RES_hhdet_fec!E89)</f>
        <v>0.77651959387838954</v>
      </c>
      <c r="F89" s="111">
        <f>IF(RES_hhdet_tes!F89=0,"",RES_hhdet_tes!F89/RES_hhdet_fec!F89)</f>
        <v>0.77405834164760257</v>
      </c>
      <c r="G89" s="111">
        <f>IF(RES_hhdet_tes!G89=0,"",RES_hhdet_tes!G89/RES_hhdet_fec!G89)</f>
        <v>0.78890697915352814</v>
      </c>
      <c r="H89" s="111">
        <f>IF(RES_hhdet_tes!H89=0,"",RES_hhdet_tes!H89/RES_hhdet_fec!H89)</f>
        <v>0.80134211993209081</v>
      </c>
      <c r="I89" s="111">
        <f>IF(RES_hhdet_tes!I89=0,"",RES_hhdet_tes!I89/RES_hhdet_fec!I89)</f>
        <v>0.80916952096235373</v>
      </c>
      <c r="J89" s="111">
        <f>IF(RES_hhdet_tes!J89=0,"",RES_hhdet_tes!J89/RES_hhdet_fec!J89)</f>
        <v>0.82462742209411133</v>
      </c>
      <c r="K89" s="111">
        <f>IF(RES_hhdet_tes!K89=0,"",RES_hhdet_tes!K89/RES_hhdet_fec!K89)</f>
        <v>0.84445225275904168</v>
      </c>
      <c r="L89" s="111">
        <f>IF(RES_hhdet_tes!L89=0,"",RES_hhdet_tes!L89/RES_hhdet_fec!L89)</f>
        <v>0.84123095036015771</v>
      </c>
      <c r="M89" s="111">
        <f>IF(RES_hhdet_tes!M89=0,"",RES_hhdet_tes!M89/RES_hhdet_fec!M89)</f>
        <v>0.83547453893600498</v>
      </c>
      <c r="N89" s="111">
        <f>IF(RES_hhdet_tes!N89=0,"",RES_hhdet_tes!N89/RES_hhdet_fec!N89)</f>
        <v>0.85240337018276013</v>
      </c>
      <c r="O89" s="111">
        <f>IF(RES_hhdet_tes!O89=0,"",RES_hhdet_tes!O89/RES_hhdet_fec!O89)</f>
        <v>0.83393008849161954</v>
      </c>
      <c r="P89" s="111">
        <f>IF(RES_hhdet_tes!P89=0,"",RES_hhdet_tes!P89/RES_hhdet_fec!P89)</f>
        <v>0.82842164983144639</v>
      </c>
      <c r="Q89" s="111">
        <f>IF(RES_hhdet_tes!Q89=0,"",RES_hhdet_tes!Q89/RES_hhdet_fec!Q89)</f>
        <v>0.88347243706664536</v>
      </c>
      <c r="R89" s="111">
        <f>IF(RES_hhdet_tes!R89=0,"",RES_hhdet_tes!R89/RES_hhdet_fec!R89)</f>
        <v>0.88646300823998603</v>
      </c>
      <c r="S89" s="111">
        <f>IF(RES_hhdet_tes!S89=0,"",RES_hhdet_tes!S89/RES_hhdet_fec!S89)</f>
        <v>0.89201396468745142</v>
      </c>
      <c r="T89" s="111">
        <f>IF(RES_hhdet_tes!T89=0,"",RES_hhdet_tes!T89/RES_hhdet_fec!T89)</f>
        <v>0.88749832220790181</v>
      </c>
      <c r="U89" s="111">
        <f>IF(RES_hhdet_tes!U89=0,"",RES_hhdet_tes!U89/RES_hhdet_fec!U89)</f>
        <v>0.87325600504051393</v>
      </c>
      <c r="V89" s="111">
        <f>IF(RES_hhdet_tes!V89=0,"",RES_hhdet_tes!V89/RES_hhdet_fec!V89)</f>
        <v>0.88999114507480737</v>
      </c>
      <c r="W89" s="111">
        <f>IF(RES_hhdet_tes!W89=0,"",RES_hhdet_tes!W89/RES_hhdet_fec!W89)</f>
        <v>0.89011437012016958</v>
      </c>
      <c r="X89" s="111">
        <f>IF(RES_hhdet_tes!X89=0,"",RES_hhdet_tes!X89/RES_hhdet_fec!X89)</f>
        <v>0.88646632841617634</v>
      </c>
      <c r="Y89" s="111">
        <f>IF(RES_hhdet_tes!Y89=0,"",RES_hhdet_tes!Y89/RES_hhdet_fec!Y89)</f>
        <v>0.90146273409350663</v>
      </c>
      <c r="DA89" s="63" t="s">
        <v>1990</v>
      </c>
    </row>
    <row r="90" spans="1:105" ht="12" customHeight="1" x14ac:dyDescent="0.25">
      <c r="A90" s="100" t="s">
        <v>199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>
        <f>IF(RES_hhdet_tes!D90=0,"",RES_hhdet_tes!D90/RES_hhdet_fec!D90)</f>
        <v>0.63389960160355363</v>
      </c>
      <c r="E90" s="112">
        <f>IF(RES_hhdet_tes!E90=0,"",RES_hhdet_tes!E90/RES_hhdet_fec!E90)</f>
        <v>0.63389960160355363</v>
      </c>
      <c r="F90" s="112">
        <f>IF(RES_hhdet_tes!F90=0,"",RES_hhdet_tes!F90/RES_hhdet_fec!F90)</f>
        <v>0.63389960160355363</v>
      </c>
      <c r="G90" s="112">
        <f>IF(RES_hhdet_tes!G90=0,"",RES_hhdet_tes!G90/RES_hhdet_fec!G90)</f>
        <v>0.65316451019174904</v>
      </c>
      <c r="H90" s="112">
        <f>IF(RES_hhdet_tes!H90=0,"",RES_hhdet_tes!H90/RES_hhdet_fec!H90)</f>
        <v>0.66408763231655454</v>
      </c>
      <c r="I90" s="112">
        <f>IF(RES_hhdet_tes!I90=0,"",RES_hhdet_tes!I90/RES_hhdet_fec!I90)</f>
        <v>0.67284519908035711</v>
      </c>
      <c r="J90" s="112">
        <f>IF(RES_hhdet_tes!J90=0,"",RES_hhdet_tes!J90/RES_hhdet_fec!J90)</f>
        <v>0.6898394759303208</v>
      </c>
      <c r="K90" s="112">
        <f>IF(RES_hhdet_tes!K90=0,"",RES_hhdet_tes!K90/RES_hhdet_fec!K90)</f>
        <v>0.7066902638547895</v>
      </c>
      <c r="L90" s="112">
        <f>IF(RES_hhdet_tes!L90=0,"",RES_hhdet_tes!L90/RES_hhdet_fec!L90)</f>
        <v>0.71444599049353286</v>
      </c>
      <c r="M90" s="112">
        <f>IF(RES_hhdet_tes!M90=0,"",RES_hhdet_tes!M90/RES_hhdet_fec!M90)</f>
        <v>0.71829672340948425</v>
      </c>
      <c r="N90" s="112">
        <f>IF(RES_hhdet_tes!N90=0,"",RES_hhdet_tes!N90/RES_hhdet_fec!N90)</f>
        <v>0.72235244288375366</v>
      </c>
      <c r="O90" s="112">
        <f>IF(RES_hhdet_tes!O90=0,"",RES_hhdet_tes!O90/RES_hhdet_fec!O90)</f>
        <v>0.73318562100221951</v>
      </c>
      <c r="P90" s="112">
        <f>IF(RES_hhdet_tes!P90=0,"",RES_hhdet_tes!P90/RES_hhdet_fec!P90)</f>
        <v>0.74400585935363661</v>
      </c>
      <c r="Q90" s="112">
        <f>IF(RES_hhdet_tes!Q90=0,"",RES_hhdet_tes!Q90/RES_hhdet_fec!Q90)</f>
        <v>0.77031703615363623</v>
      </c>
      <c r="R90" s="112">
        <f>IF(RES_hhdet_tes!R90=0,"",RES_hhdet_tes!R90/RES_hhdet_fec!R90)</f>
        <v>0.77031703615363645</v>
      </c>
      <c r="S90" s="112">
        <f>IF(RES_hhdet_tes!S90=0,"",RES_hhdet_tes!S90/RES_hhdet_fec!S90)</f>
        <v>0.77519431330364252</v>
      </c>
      <c r="T90" s="112">
        <f>IF(RES_hhdet_tes!T90=0,"",RES_hhdet_tes!T90/RES_hhdet_fec!T90)</f>
        <v>0.79112915725459365</v>
      </c>
      <c r="U90" s="112">
        <f>IF(RES_hhdet_tes!U90=0,"",RES_hhdet_tes!U90/RES_hhdet_fec!U90)</f>
        <v>0.79281536192007451</v>
      </c>
      <c r="V90" s="112">
        <f>IF(RES_hhdet_tes!V90=0,"",RES_hhdet_tes!V90/RES_hhdet_fec!V90)</f>
        <v>0.80450061423908859</v>
      </c>
      <c r="W90" s="112">
        <f>IF(RES_hhdet_tes!W90=0,"",RES_hhdet_tes!W90/RES_hhdet_fec!W90)</f>
        <v>0.81052980403050934</v>
      </c>
      <c r="X90" s="112">
        <f>IF(RES_hhdet_tes!X90=0,"",RES_hhdet_tes!X90/RES_hhdet_fec!X90)</f>
        <v>0.81165514758064461</v>
      </c>
      <c r="Y90" s="112">
        <f>IF(RES_hhdet_tes!Y90=0,"",RES_hhdet_tes!Y90/RES_hhdet_fec!Y90)</f>
        <v>0.82870189506198377</v>
      </c>
      <c r="DA90" s="131" t="s">
        <v>1991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X91" s="113">
        <f>IF(RES_hhdet_tes!X91=0,"",RES_hhdet_tes!X91/RES_hhdet_fec!X91)</f>
        <v>1</v>
      </c>
      <c r="Y91" s="113">
        <f>IF(RES_hhdet_tes!Y91=0,"",RES_hhdet_tes!Y91/RES_hhdet_fec!Y91)</f>
        <v>1</v>
      </c>
      <c r="DA91" s="132" t="s">
        <v>1992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0.6004597209556044</v>
      </c>
      <c r="C92" s="112">
        <f>IF(RES_hhdet_tes!C92=0,"",RES_hhdet_tes!C92/RES_hhdet_fec!C92)</f>
        <v>0.60161060367589081</v>
      </c>
      <c r="D92" s="112">
        <f>IF(RES_hhdet_tes!D92=0,"",RES_hhdet_tes!D92/RES_hhdet_fec!D92)</f>
        <v>0.60582367041408913</v>
      </c>
      <c r="E92" s="112">
        <f>IF(RES_hhdet_tes!E92=0,"",RES_hhdet_tes!E92/RES_hhdet_fec!E92)</f>
        <v>0.60708482390091545</v>
      </c>
      <c r="F92" s="112">
        <f>IF(RES_hhdet_tes!F92=0,"",RES_hhdet_tes!F92/RES_hhdet_fec!F92)</f>
        <v>0.61101926394239248</v>
      </c>
      <c r="G92" s="112">
        <f>IF(RES_hhdet_tes!G92=0,"",RES_hhdet_tes!G92/RES_hhdet_fec!G92)</f>
        <v>0.6199329834632159</v>
      </c>
      <c r="H92" s="112">
        <f>IF(RES_hhdet_tes!H92=0,"",RES_hhdet_tes!H92/RES_hhdet_fec!H92)</f>
        <v>0.63132101300582988</v>
      </c>
      <c r="I92" s="112">
        <f>IF(RES_hhdet_tes!I92=0,"",RES_hhdet_tes!I92/RES_hhdet_fec!I92)</f>
        <v>0.6357761447604604</v>
      </c>
      <c r="J92" s="112">
        <f>IF(RES_hhdet_tes!J92=0,"",RES_hhdet_tes!J92/RES_hhdet_fec!J92)</f>
        <v>0.63698741329285402</v>
      </c>
      <c r="K92" s="112">
        <f>IF(RES_hhdet_tes!K92=0,"",RES_hhdet_tes!K92/RES_hhdet_fec!K92)</f>
        <v>0.63929657495085546</v>
      </c>
      <c r="L92" s="112">
        <f>IF(RES_hhdet_tes!L92=0,"",RES_hhdet_tes!L92/RES_hhdet_fec!L92)</f>
        <v>0.64189953720612669</v>
      </c>
      <c r="M92" s="112">
        <f>IF(RES_hhdet_tes!M92=0,"",RES_hhdet_tes!M92/RES_hhdet_fec!M92)</f>
        <v>0.65234753515956145</v>
      </c>
      <c r="N92" s="112" t="str">
        <f>IF(RES_hhdet_tes!N92=0,"",RES_hhdet_tes!N92/RES_hhdet_fec!N92)</f>
        <v/>
      </c>
      <c r="O92" s="112" t="str">
        <f>IF(RES_hhdet_tes!O92=0,"",RES_hhdet_tes!O92/RES_hhdet_fec!O92)</f>
        <v/>
      </c>
      <c r="P92" s="112" t="str">
        <f>IF(RES_hhdet_tes!P92=0,"",RES_hhdet_tes!P92/RES_hhdet_fec!P92)</f>
        <v/>
      </c>
      <c r="Q92" s="112" t="str">
        <f>IF(RES_hhdet_tes!Q92=0,"",RES_hhdet_tes!Q92/RES_hhdet_fec!Q92)</f>
        <v/>
      </c>
      <c r="R92" s="112" t="str">
        <f>IF(RES_hhdet_tes!R92=0,"",RES_hhdet_tes!R92/RES_hhdet_fec!R92)</f>
        <v/>
      </c>
      <c r="S92" s="112" t="str">
        <f>IF(RES_hhdet_tes!S92=0,"",RES_hhdet_tes!S92/RES_hhdet_fec!S92)</f>
        <v/>
      </c>
      <c r="T92" s="112" t="str">
        <f>IF(RES_hhdet_tes!T92=0,"",RES_hhdet_tes!T92/RES_hhdet_fec!T92)</f>
        <v/>
      </c>
      <c r="U92" s="112" t="str">
        <f>IF(RES_hhdet_tes!U92=0,"",RES_hhdet_tes!U92/RES_hhdet_fec!U92)</f>
        <v/>
      </c>
      <c r="V92" s="112" t="str">
        <f>IF(RES_hhdet_tes!V92=0,"",RES_hhdet_tes!V92/RES_hhdet_fec!V92)</f>
        <v/>
      </c>
      <c r="W92" s="112" t="str">
        <f>IF(RES_hhdet_tes!W92=0,"",RES_hhdet_tes!W92/RES_hhdet_fec!W92)</f>
        <v/>
      </c>
      <c r="X92" s="112" t="str">
        <f>IF(RES_hhdet_tes!X92=0,"",RES_hhdet_tes!X92/RES_hhdet_fec!X92)</f>
        <v/>
      </c>
      <c r="Y92" s="112" t="str">
        <f>IF(RES_hhdet_tes!Y92=0,"",RES_hhdet_tes!Y92/RES_hhdet_fec!Y92)</f>
        <v/>
      </c>
      <c r="DA92" s="131" t="s">
        <v>1993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X93" s="113" t="str">
        <f>IF(RES_hhdet_tes!X93=0,"",RES_hhdet_tes!X93/RES_hhdet_fec!X93)</f>
        <v/>
      </c>
      <c r="Y93" s="113" t="str">
        <f>IF(RES_hhdet_tes!Y93=0,"",RES_hhdet_tes!Y93/RES_hhdet_fec!Y93)</f>
        <v/>
      </c>
      <c r="DA93" s="132" t="s">
        <v>1994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X94" s="111" t="str">
        <f>IF(RES_hhdet_tes!X94=0,"",RES_hhdet_tes!X94/RES_hhdet_fec!X94)</f>
        <v/>
      </c>
      <c r="Y94" s="111" t="str">
        <f>IF(RES_hhdet_tes!Y94=0,"",RES_hhdet_tes!Y94/RES_hhdet_fec!Y94)</f>
        <v/>
      </c>
      <c r="DA94" s="63" t="s">
        <v>1995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X95" s="111" t="str">
        <f>IF(RES_hhdet_tes!X95=0,"",RES_hhdet_tes!X95/RES_hhdet_fec!X95)</f>
        <v/>
      </c>
      <c r="Y95" s="111" t="str">
        <f>IF(RES_hhdet_tes!Y95=0,"",RES_hhdet_tes!Y95/RES_hhdet_fec!Y95)</f>
        <v/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0.67739908062112164</v>
      </c>
      <c r="C96" s="112">
        <f>IF(RES_hhdet_tes!C96=0,"",RES_hhdet_tes!C96/RES_hhdet_fec!C96)</f>
        <v>0.68064764806115707</v>
      </c>
      <c r="D96" s="112">
        <f>IF(RES_hhdet_tes!D96=0,"",RES_hhdet_tes!D96/RES_hhdet_fec!D96)</f>
        <v>0.68357495502963161</v>
      </c>
      <c r="E96" s="112">
        <f>IF(RES_hhdet_tes!E96=0,"",RES_hhdet_tes!E96/RES_hhdet_fec!E96)</f>
        <v>0.686729113631805</v>
      </c>
      <c r="F96" s="112">
        <f>IF(RES_hhdet_tes!F96=0,"",RES_hhdet_tes!F96/RES_hhdet_fec!F96)</f>
        <v>0.69048412692572647</v>
      </c>
      <c r="G96" s="112">
        <f>IF(RES_hhdet_tes!G96=0,"",RES_hhdet_tes!G96/RES_hhdet_fec!G96)</f>
        <v>0.69462529519560989</v>
      </c>
      <c r="H96" s="112">
        <f>IF(RES_hhdet_tes!H96=0,"",RES_hhdet_tes!H96/RES_hhdet_fec!H96)</f>
        <v>0.6994950894055556</v>
      </c>
      <c r="I96" s="112">
        <f>IF(RES_hhdet_tes!I96=0,"",RES_hhdet_tes!I96/RES_hhdet_fec!I96)</f>
        <v>0.70140310446013587</v>
      </c>
      <c r="J96" s="112">
        <f>IF(RES_hhdet_tes!J96=0,"",RES_hhdet_tes!J96/RES_hhdet_fec!J96)</f>
        <v>0.70168927910381862</v>
      </c>
      <c r="K96" s="112">
        <f>IF(RES_hhdet_tes!K96=0,"",RES_hhdet_tes!K96/RES_hhdet_fec!K96)</f>
        <v>0.70222219881558312</v>
      </c>
      <c r="L96" s="112">
        <f>IF(RES_hhdet_tes!L96=0,"",RES_hhdet_tes!L96/RES_hhdet_fec!L96)</f>
        <v>0.70531092985289046</v>
      </c>
      <c r="M96" s="112">
        <f>IF(RES_hhdet_tes!M96=0,"",RES_hhdet_tes!M96/RES_hhdet_fec!M96)</f>
        <v>0.70920227068341923</v>
      </c>
      <c r="N96" s="112">
        <f>IF(RES_hhdet_tes!N96=0,"",RES_hhdet_tes!N96/RES_hhdet_fec!N96)</f>
        <v>0.71429810220238787</v>
      </c>
      <c r="O96" s="112">
        <f>IF(RES_hhdet_tes!O96=0,"",RES_hhdet_tes!O96/RES_hhdet_fec!O96)</f>
        <v>0.72035412800668008</v>
      </c>
      <c r="P96" s="112">
        <f>IF(RES_hhdet_tes!P96=0,"",RES_hhdet_tes!P96/RES_hhdet_fec!P96)</f>
        <v>0.72544072499588153</v>
      </c>
      <c r="Q96" s="112">
        <f>IF(RES_hhdet_tes!Q96=0,"",RES_hhdet_tes!Q96/RES_hhdet_fec!Q96)</f>
        <v>0.72615517033495591</v>
      </c>
      <c r="R96" s="112">
        <f>IF(RES_hhdet_tes!R96=0,"",RES_hhdet_tes!R96/RES_hhdet_fec!R96)</f>
        <v>0.72698190115558792</v>
      </c>
      <c r="S96" s="112">
        <f>IF(RES_hhdet_tes!S96=0,"",RES_hhdet_tes!S96/RES_hhdet_fec!S96)</f>
        <v>0.72839923513408245</v>
      </c>
      <c r="T96" s="112">
        <f>IF(RES_hhdet_tes!T96=0,"",RES_hhdet_tes!T96/RES_hhdet_fec!T96)</f>
        <v>0.73237876013628023</v>
      </c>
      <c r="U96" s="112">
        <f>IF(RES_hhdet_tes!U96=0,"",RES_hhdet_tes!U96/RES_hhdet_fec!U96)</f>
        <v>0.73673966519976997</v>
      </c>
      <c r="V96" s="112">
        <f>IF(RES_hhdet_tes!V96=0,"",RES_hhdet_tes!V96/RES_hhdet_fec!V96)</f>
        <v>0.74249002804930164</v>
      </c>
      <c r="W96" s="112">
        <f>IF(RES_hhdet_tes!W96=0,"",RES_hhdet_tes!W96/RES_hhdet_fec!W96)</f>
        <v>0.79626777185131936</v>
      </c>
      <c r="X96" s="112">
        <f>IF(RES_hhdet_tes!X96=0,"",RES_hhdet_tes!X96/RES_hhdet_fec!X96)</f>
        <v>0.80966048337861207</v>
      </c>
      <c r="Y96" s="112">
        <f>IF(RES_hhdet_tes!Y96=0,"",RES_hhdet_tes!Y96/RES_hhdet_fec!Y96)</f>
        <v>0.81296512084613015</v>
      </c>
      <c r="DA96" s="131" t="s">
        <v>1997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0.80251278285659244</v>
      </c>
      <c r="C97" s="113">
        <f>IF(RES_hhdet_tes!C97=0,"",RES_hhdet_tes!C97/RES_hhdet_fec!C97)</f>
        <v>0.82213326046002688</v>
      </c>
      <c r="D97" s="113">
        <f>IF(RES_hhdet_tes!D97=0,"",RES_hhdet_tes!D97/RES_hhdet_fec!D97)</f>
        <v>0.82228496536843509</v>
      </c>
      <c r="E97" s="113">
        <f>IF(RES_hhdet_tes!E97=0,"",RES_hhdet_tes!E97/RES_hhdet_fec!E97)</f>
        <v>0.82362834831224663</v>
      </c>
      <c r="F97" s="113">
        <f>IF(RES_hhdet_tes!F97=0,"",RES_hhdet_tes!F97/RES_hhdet_fec!F97)</f>
        <v>0.82179657553385332</v>
      </c>
      <c r="G97" s="113">
        <f>IF(RES_hhdet_tes!G97=0,"",RES_hhdet_tes!G97/RES_hhdet_fec!G97)</f>
        <v>0.82296238187439652</v>
      </c>
      <c r="H97" s="113">
        <f>IF(RES_hhdet_tes!H97=0,"",RES_hhdet_tes!H97/RES_hhdet_fec!H97)</f>
        <v>0.82726853164181213</v>
      </c>
      <c r="I97" s="113">
        <f>IF(RES_hhdet_tes!I97=0,"",RES_hhdet_tes!I97/RES_hhdet_fec!I97)</f>
        <v>0.83098147796989041</v>
      </c>
      <c r="J97" s="113">
        <f>IF(RES_hhdet_tes!J97=0,"",RES_hhdet_tes!J97/RES_hhdet_fec!J97)</f>
        <v>0.83737987504143052</v>
      </c>
      <c r="K97" s="113">
        <f>IF(RES_hhdet_tes!K97=0,"",RES_hhdet_tes!K97/RES_hhdet_fec!K97)</f>
        <v>0.84301761886840931</v>
      </c>
      <c r="L97" s="113">
        <f>IF(RES_hhdet_tes!L97=0,"",RES_hhdet_tes!L97/RES_hhdet_fec!L97)</f>
        <v>0.84695343657483624</v>
      </c>
      <c r="M97" s="113">
        <f>IF(RES_hhdet_tes!M97=0,"",RES_hhdet_tes!M97/RES_hhdet_fec!M97)</f>
        <v>0.83480630465806704</v>
      </c>
      <c r="N97" s="113">
        <f>IF(RES_hhdet_tes!N97=0,"",RES_hhdet_tes!N97/RES_hhdet_fec!N97)</f>
        <v>0.84900114956297312</v>
      </c>
      <c r="O97" s="113">
        <f>IF(RES_hhdet_tes!O97=0,"",RES_hhdet_tes!O97/RES_hhdet_fec!O97)</f>
        <v>0.82253377111876236</v>
      </c>
      <c r="P97" s="113">
        <f>IF(RES_hhdet_tes!P97=0,"",RES_hhdet_tes!P97/RES_hhdet_fec!P97)</f>
        <v>0.81014459546339979</v>
      </c>
      <c r="Q97" s="113">
        <f>IF(RES_hhdet_tes!Q97=0,"",RES_hhdet_tes!Q97/RES_hhdet_fec!Q97)</f>
        <v>0.86148113736846776</v>
      </c>
      <c r="R97" s="113">
        <f>IF(RES_hhdet_tes!R97=0,"",RES_hhdet_tes!R97/RES_hhdet_fec!R97)</f>
        <v>0.86977517810392557</v>
      </c>
      <c r="S97" s="113">
        <f>IF(RES_hhdet_tes!S97=0,"",RES_hhdet_tes!S97/RES_hhdet_fec!S97)</f>
        <v>0.87115064410726983</v>
      </c>
      <c r="T97" s="113">
        <f>IF(RES_hhdet_tes!T97=0,"",RES_hhdet_tes!T97/RES_hhdet_fec!T97)</f>
        <v>0.85824711289334366</v>
      </c>
      <c r="U97" s="113">
        <f>IF(RES_hhdet_tes!U97=0,"",RES_hhdet_tes!U97/RES_hhdet_fec!U97)</f>
        <v>0.85095109875782771</v>
      </c>
      <c r="V97" s="113">
        <f>IF(RES_hhdet_tes!V97=0,"",RES_hhdet_tes!V97/RES_hhdet_fec!V97)</f>
        <v>0.86307204795516002</v>
      </c>
      <c r="W97" s="113">
        <f>IF(RES_hhdet_tes!W97=0,"",RES_hhdet_tes!W97/RES_hhdet_fec!W97)</f>
        <v>0.87871069608012642</v>
      </c>
      <c r="X97" s="113">
        <f>IF(RES_hhdet_tes!X97=0,"",RES_hhdet_tes!X97/RES_hhdet_fec!X97)</f>
        <v>0.88527312743168585</v>
      </c>
      <c r="Y97" s="113">
        <f>IF(RES_hhdet_tes!Y97=0,"",RES_hhdet_tes!Y97/RES_hhdet_fec!Y97)</f>
        <v>0.89379649095146685</v>
      </c>
      <c r="DA97" s="132" t="s">
        <v>1998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0.67739908062112164</v>
      </c>
      <c r="C98" s="111">
        <f>IF(RES_hhdet_tes!C98=0,"",RES_hhdet_tes!C98/RES_hhdet_fec!C98)</f>
        <v>0.69755590954677493</v>
      </c>
      <c r="D98" s="111">
        <f>IF(RES_hhdet_tes!D98=0,"",RES_hhdet_tes!D98/RES_hhdet_fec!D98)</f>
        <v>0.69876489355950222</v>
      </c>
      <c r="E98" s="111">
        <f>IF(RES_hhdet_tes!E98=0,"",RES_hhdet_tes!E98/RES_hhdet_fec!E98)</f>
        <v>0.69932219729659495</v>
      </c>
      <c r="F98" s="111">
        <f>IF(RES_hhdet_tes!F98=0,"",RES_hhdet_tes!F98/RES_hhdet_fec!F98)</f>
        <v>0.69993817351331167</v>
      </c>
      <c r="G98" s="111">
        <f>IF(RES_hhdet_tes!G98=0,"",RES_hhdet_tes!G98/RES_hhdet_fec!G98)</f>
        <v>0.70063091079029816</v>
      </c>
      <c r="H98" s="111">
        <f>IF(RES_hhdet_tes!H98=0,"",RES_hhdet_tes!H98/RES_hhdet_fec!H98)</f>
        <v>0.70136393779820416</v>
      </c>
      <c r="I98" s="111">
        <f>IF(RES_hhdet_tes!I98=0,"",RES_hhdet_tes!I98/RES_hhdet_fec!I98)</f>
        <v>0.70360473586509242</v>
      </c>
      <c r="J98" s="111">
        <f>IF(RES_hhdet_tes!J98=0,"",RES_hhdet_tes!J98/RES_hhdet_fec!J98)</f>
        <v>0.70520962627349959</v>
      </c>
      <c r="K98" s="111">
        <f>IF(RES_hhdet_tes!K98=0,"",RES_hhdet_tes!K98/RES_hhdet_fec!K98)</f>
        <v>0.70659684511593179</v>
      </c>
      <c r="L98" s="111">
        <f>IF(RES_hhdet_tes!L98=0,"",RES_hhdet_tes!L98/RES_hhdet_fec!L98)</f>
        <v>0.70745886463067043</v>
      </c>
      <c r="M98" s="111">
        <f>IF(RES_hhdet_tes!M98=0,"",RES_hhdet_tes!M98/RES_hhdet_fec!M98)</f>
        <v>0.70905311139575999</v>
      </c>
      <c r="N98" s="111">
        <f>IF(RES_hhdet_tes!N98=0,"",RES_hhdet_tes!N98/RES_hhdet_fec!N98)</f>
        <v>0.7134125591716951</v>
      </c>
      <c r="O98" s="111">
        <f>IF(RES_hhdet_tes!O98=0,"",RES_hhdet_tes!O98/RES_hhdet_fec!O98)</f>
        <v>0.71782987948990629</v>
      </c>
      <c r="P98" s="111">
        <f>IF(RES_hhdet_tes!P98=0,"",RES_hhdet_tes!P98/RES_hhdet_fec!P98)</f>
        <v>0.72061837051302868</v>
      </c>
      <c r="Q98" s="111">
        <f>IF(RES_hhdet_tes!Q98=0,"",RES_hhdet_tes!Q98/RES_hhdet_fec!Q98)</f>
        <v>0.7245061301772312</v>
      </c>
      <c r="R98" s="111">
        <f>IF(RES_hhdet_tes!R98=0,"",RES_hhdet_tes!R98/RES_hhdet_fec!R98)</f>
        <v>0.73549175833950819</v>
      </c>
      <c r="S98" s="111">
        <f>IF(RES_hhdet_tes!S98=0,"",RES_hhdet_tes!S98/RES_hhdet_fec!S98)</f>
        <v>0.73892501550921186</v>
      </c>
      <c r="T98" s="111">
        <f>IF(RES_hhdet_tes!T98=0,"",RES_hhdet_tes!T98/RES_hhdet_fec!T98)</f>
        <v>0.74458099156998758</v>
      </c>
      <c r="U98" s="111">
        <f>IF(RES_hhdet_tes!U98=0,"",RES_hhdet_tes!U98/RES_hhdet_fec!U98)</f>
        <v>0.75014756232284519</v>
      </c>
      <c r="V98" s="111">
        <f>IF(RES_hhdet_tes!V98=0,"",RES_hhdet_tes!V98/RES_hhdet_fec!V98)</f>
        <v>0.76317502074294619</v>
      </c>
      <c r="W98" s="111">
        <f>IF(RES_hhdet_tes!W98=0,"",RES_hhdet_tes!W98/RES_hhdet_fec!W98)</f>
        <v>0.78412896349637995</v>
      </c>
      <c r="X98" s="111">
        <f>IF(RES_hhdet_tes!X98=0,"",RES_hhdet_tes!X98/RES_hhdet_fec!X98)</f>
        <v>0.80785334441291012</v>
      </c>
      <c r="Y98" s="111">
        <f>IF(RES_hhdet_tes!Y98=0,"",RES_hhdet_tes!Y98/RES_hhdet_fec!Y98)</f>
        <v>0.81891264684449017</v>
      </c>
      <c r="DA98" s="63" t="s">
        <v>1999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X99" s="111">
        <f>IF(RES_hhdet_tes!X99=0,"",RES_hhdet_tes!X99/RES_hhdet_fec!X99)</f>
        <v>1</v>
      </c>
      <c r="Y99" s="111">
        <f>IF(RES_hhdet_tes!Y99=0,"",RES_hhdet_tes!Y99/RES_hhdet_fec!Y99)</f>
        <v>1</v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0.69600357607431507</v>
      </c>
      <c r="C100" s="124">
        <f>IF(RES_hhdet_tes!C100=0,"",RES_hhdet_tes!C100/RES_hhdet_fec!C100)</f>
        <v>0.69278099301808493</v>
      </c>
      <c r="D100" s="124">
        <f>IF(RES_hhdet_tes!D100=0,"",RES_hhdet_tes!D100/RES_hhdet_fec!D100)</f>
        <v>0.73443845231289595</v>
      </c>
      <c r="E100" s="124">
        <f>IF(RES_hhdet_tes!E100=0,"",RES_hhdet_tes!E100/RES_hhdet_fec!E100)</f>
        <v>0.75145745175516432</v>
      </c>
      <c r="F100" s="124">
        <f>IF(RES_hhdet_tes!F100=0,"",RES_hhdet_tes!F100/RES_hhdet_fec!F100)</f>
        <v>0.74071354784773002</v>
      </c>
      <c r="G100" s="124">
        <f>IF(RES_hhdet_tes!G100=0,"",RES_hhdet_tes!G100/RES_hhdet_fec!G100)</f>
        <v>0.73016301661203498</v>
      </c>
      <c r="H100" s="124">
        <f>IF(RES_hhdet_tes!H100=0,"",RES_hhdet_tes!H100/RES_hhdet_fec!H100)</f>
        <v>0.73253916763314053</v>
      </c>
      <c r="I100" s="124">
        <f>IF(RES_hhdet_tes!I100=0,"",RES_hhdet_tes!I100/RES_hhdet_fec!I100)</f>
        <v>0.76011682175911677</v>
      </c>
      <c r="J100" s="124">
        <f>IF(RES_hhdet_tes!J100=0,"",RES_hhdet_tes!J100/RES_hhdet_fec!J100)</f>
        <v>0.76241065524686846</v>
      </c>
      <c r="K100" s="124">
        <f>IF(RES_hhdet_tes!K100=0,"",RES_hhdet_tes!K100/RES_hhdet_fec!K100)</f>
        <v>0.74331018645109315</v>
      </c>
      <c r="L100" s="124">
        <f>IF(RES_hhdet_tes!L100=0,"",RES_hhdet_tes!L100/RES_hhdet_fec!L100)</f>
        <v>0.74799764747555875</v>
      </c>
      <c r="M100" s="124">
        <f>IF(RES_hhdet_tes!M100=0,"",RES_hhdet_tes!M100/RES_hhdet_fec!M100)</f>
        <v>0.77039556923625496</v>
      </c>
      <c r="N100" s="124">
        <f>IF(RES_hhdet_tes!N100=0,"",RES_hhdet_tes!N100/RES_hhdet_fec!N100)</f>
        <v>0.7795749879667655</v>
      </c>
      <c r="O100" s="124">
        <f>IF(RES_hhdet_tes!O100=0,"",RES_hhdet_tes!O100/RES_hhdet_fec!O100)</f>
        <v>0.78090731808394209</v>
      </c>
      <c r="P100" s="124">
        <f>IF(RES_hhdet_tes!P100=0,"",RES_hhdet_tes!P100/RES_hhdet_fec!P100)</f>
        <v>0.78132082611146292</v>
      </c>
      <c r="Q100" s="124">
        <f>IF(RES_hhdet_tes!Q100=0,"",RES_hhdet_tes!Q100/RES_hhdet_fec!Q100)</f>
        <v>0.78314148200554701</v>
      </c>
      <c r="R100" s="124">
        <f>IF(RES_hhdet_tes!R100=0,"",RES_hhdet_tes!R100/RES_hhdet_fec!R100)</f>
        <v>0.7883566328177527</v>
      </c>
      <c r="S100" s="124">
        <f>IF(RES_hhdet_tes!S100=0,"",RES_hhdet_tes!S100/RES_hhdet_fec!S100)</f>
        <v>0.79434387197004763</v>
      </c>
      <c r="T100" s="124">
        <f>IF(RES_hhdet_tes!T100=0,"",RES_hhdet_tes!T100/RES_hhdet_fec!T100)</f>
        <v>0.80099934756780067</v>
      </c>
      <c r="U100" s="124">
        <f>IF(RES_hhdet_tes!U100=0,"",RES_hhdet_tes!U100/RES_hhdet_fec!U100)</f>
        <v>0.80449614715516637</v>
      </c>
      <c r="V100" s="124">
        <f>IF(RES_hhdet_tes!V100=0,"",RES_hhdet_tes!V100/RES_hhdet_fec!V100)</f>
        <v>0.81039643977935394</v>
      </c>
      <c r="W100" s="124">
        <f>IF(RES_hhdet_tes!W100=0,"",RES_hhdet_tes!W100/RES_hhdet_fec!W100)</f>
        <v>0.84403944766769534</v>
      </c>
      <c r="X100" s="124">
        <f>IF(RES_hhdet_tes!X100=0,"",RES_hhdet_tes!X100/RES_hhdet_fec!X100)</f>
        <v>0.86743755614090401</v>
      </c>
      <c r="Y100" s="124">
        <f>IF(RES_hhdet_tes!Y100=0,"",RES_hhdet_tes!Y100/RES_hhdet_fec!Y100)</f>
        <v>0.88436689085492048</v>
      </c>
      <c r="DA100" s="130" t="s">
        <v>2001</v>
      </c>
    </row>
    <row r="101" spans="1:105" ht="12" customHeight="1" x14ac:dyDescent="0.25">
      <c r="A101" s="97" t="s">
        <v>202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X101" s="111" t="str">
        <f>IF(RES_hhdet_tes!X101=0,"",RES_hhdet_tes!X101/RES_hhdet_fec!X101)</f>
        <v/>
      </c>
      <c r="Y101" s="111" t="str">
        <f>IF(RES_hhdet_tes!Y101=0,"",RES_hhdet_tes!Y101/RES_hhdet_fec!Y101)</f>
        <v/>
      </c>
      <c r="DA101" s="63" t="s">
        <v>2002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0.61261941803871467</v>
      </c>
      <c r="C102" s="111">
        <f>IF(RES_hhdet_tes!C102=0,"",RES_hhdet_tes!C102/RES_hhdet_fec!C102)</f>
        <v>0.61279969234140752</v>
      </c>
      <c r="D102" s="111">
        <f>IF(RES_hhdet_tes!D102=0,"",RES_hhdet_tes!D102/RES_hhdet_fec!D102)</f>
        <v>0.61284076051671776</v>
      </c>
      <c r="E102" s="111">
        <f>IF(RES_hhdet_tes!E102=0,"",RES_hhdet_tes!E102/RES_hhdet_fec!E102)</f>
        <v>0.61284329569926199</v>
      </c>
      <c r="F102" s="111">
        <f>IF(RES_hhdet_tes!F102=0,"",RES_hhdet_tes!F102/RES_hhdet_fec!F102)</f>
        <v>0.61377319516499862</v>
      </c>
      <c r="G102" s="111">
        <f>IF(RES_hhdet_tes!G102=0,"",RES_hhdet_tes!G102/RES_hhdet_fec!G102)</f>
        <v>0.61621607123335198</v>
      </c>
      <c r="H102" s="111">
        <f>IF(RES_hhdet_tes!H102=0,"",RES_hhdet_tes!H102/RES_hhdet_fec!H102)</f>
        <v>0.61845644329657279</v>
      </c>
      <c r="I102" s="111">
        <f>IF(RES_hhdet_tes!I102=0,"",RES_hhdet_tes!I102/RES_hhdet_fec!I102)</f>
        <v>0.61938982969325063</v>
      </c>
      <c r="J102" s="111">
        <f>IF(RES_hhdet_tes!J102=0,"",RES_hhdet_tes!J102/RES_hhdet_fec!J102)</f>
        <v>0.61941089407399152</v>
      </c>
      <c r="K102" s="111">
        <f>IF(RES_hhdet_tes!K102=0,"",RES_hhdet_tes!K102/RES_hhdet_fec!K102)</f>
        <v>0.61947996220035006</v>
      </c>
      <c r="L102" s="111">
        <f>IF(RES_hhdet_tes!L102=0,"",RES_hhdet_tes!L102/RES_hhdet_fec!L102)</f>
        <v>0.61951109166129725</v>
      </c>
      <c r="M102" s="111">
        <f>IF(RES_hhdet_tes!M102=0,"",RES_hhdet_tes!M102/RES_hhdet_fec!M102)</f>
        <v>0.61955661509974569</v>
      </c>
      <c r="N102" s="111">
        <f>IF(RES_hhdet_tes!N102=0,"",RES_hhdet_tes!N102/RES_hhdet_fec!N102)</f>
        <v>0.61969066770644432</v>
      </c>
      <c r="O102" s="111">
        <f>IF(RES_hhdet_tes!O102=0,"",RES_hhdet_tes!O102/RES_hhdet_fec!O102)</f>
        <v>0.61990582963061425</v>
      </c>
      <c r="P102" s="111">
        <f>IF(RES_hhdet_tes!P102=0,"",RES_hhdet_tes!P102/RES_hhdet_fec!P102)</f>
        <v>0.62005645222934247</v>
      </c>
      <c r="Q102" s="111">
        <f>IF(RES_hhdet_tes!Q102=0,"",RES_hhdet_tes!Q102/RES_hhdet_fec!Q102)</f>
        <v>0.62011468387609436</v>
      </c>
      <c r="R102" s="111">
        <f>IF(RES_hhdet_tes!R102=0,"",RES_hhdet_tes!R102/RES_hhdet_fec!R102)</f>
        <v>0.62032054348504195</v>
      </c>
      <c r="S102" s="111">
        <f>IF(RES_hhdet_tes!S102=0,"",RES_hhdet_tes!S102/RES_hhdet_fec!S102)</f>
        <v>0.620630476296959</v>
      </c>
      <c r="T102" s="111">
        <f>IF(RES_hhdet_tes!T102=0,"",RES_hhdet_tes!T102/RES_hhdet_fec!T102)</f>
        <v>0.62125189093065047</v>
      </c>
      <c r="U102" s="111">
        <f>IF(RES_hhdet_tes!U102=0,"",RES_hhdet_tes!U102/RES_hhdet_fec!U102)</f>
        <v>0.62174407906192675</v>
      </c>
      <c r="V102" s="111">
        <f>IF(RES_hhdet_tes!V102=0,"",RES_hhdet_tes!V102/RES_hhdet_fec!V102)</f>
        <v>0.62256963711144198</v>
      </c>
      <c r="W102" s="111">
        <f>IF(RES_hhdet_tes!W102=0,"",RES_hhdet_tes!W102/RES_hhdet_fec!W102)</f>
        <v>0.62310909582161611</v>
      </c>
      <c r="X102" s="111">
        <f>IF(RES_hhdet_tes!X102=0,"",RES_hhdet_tes!X102/RES_hhdet_fec!X102)</f>
        <v>0.62386482449081548</v>
      </c>
      <c r="Y102" s="111">
        <f>IF(RES_hhdet_tes!Y102=0,"",RES_hhdet_tes!Y102/RES_hhdet_fec!Y102)</f>
        <v>0.6242216298848855</v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0.75881142551872194</v>
      </c>
      <c r="C103" s="45">
        <f>IF(RES_hhdet_tes!C103=0,"",RES_hhdet_tes!C103/RES_hhdet_fec!C103)</f>
        <v>0.76174558682534688</v>
      </c>
      <c r="D103" s="45">
        <f>IF(RES_hhdet_tes!D103=0,"",RES_hhdet_tes!D103/RES_hhdet_fec!D103)</f>
        <v>0.76521388409733226</v>
      </c>
      <c r="E103" s="45">
        <f>IF(RES_hhdet_tes!E103=0,"",RES_hhdet_tes!E103/RES_hhdet_fec!E103)</f>
        <v>0.76754006263079388</v>
      </c>
      <c r="F103" s="45">
        <f>IF(RES_hhdet_tes!F103=0,"",RES_hhdet_tes!F103/RES_hhdet_fec!F103)</f>
        <v>0.76954135113076572</v>
      </c>
      <c r="G103" s="45">
        <f>IF(RES_hhdet_tes!G103=0,"",RES_hhdet_tes!G103/RES_hhdet_fec!G103)</f>
        <v>0.77174850885175661</v>
      </c>
      <c r="H103" s="45">
        <f>IF(RES_hhdet_tes!H103=0,"",RES_hhdet_tes!H103/RES_hhdet_fec!H103)</f>
        <v>0.77440748486037381</v>
      </c>
      <c r="I103" s="45">
        <f>IF(RES_hhdet_tes!I103=0,"",RES_hhdet_tes!I103/RES_hhdet_fec!I103)</f>
        <v>0.77606790031898032</v>
      </c>
      <c r="J103" s="45">
        <f>IF(RES_hhdet_tes!J103=0,"",RES_hhdet_tes!J103/RES_hhdet_fec!J103)</f>
        <v>0.7774965091147914</v>
      </c>
      <c r="K103" s="45">
        <f>IF(RES_hhdet_tes!K103=0,"",RES_hhdet_tes!K103/RES_hhdet_fec!K103)</f>
        <v>0.77919322095129595</v>
      </c>
      <c r="L103" s="45">
        <f>IF(RES_hhdet_tes!L103=0,"",RES_hhdet_tes!L103/RES_hhdet_fec!L103)</f>
        <v>0.78101870496672221</v>
      </c>
      <c r="M103" s="45">
        <f>IF(RES_hhdet_tes!M103=0,"",RES_hhdet_tes!M103/RES_hhdet_fec!M103)</f>
        <v>0.78283963808556212</v>
      </c>
      <c r="N103" s="45">
        <f>IF(RES_hhdet_tes!N103=0,"",RES_hhdet_tes!N103/RES_hhdet_fec!N103)</f>
        <v>0.78559198564694166</v>
      </c>
      <c r="O103" s="45">
        <f>IF(RES_hhdet_tes!O103=0,"",RES_hhdet_tes!O103/RES_hhdet_fec!O103)</f>
        <v>0.78858186289971943</v>
      </c>
      <c r="P103" s="45">
        <f>IF(RES_hhdet_tes!P103=0,"",RES_hhdet_tes!P103/RES_hhdet_fec!P103)</f>
        <v>0.79204967010538785</v>
      </c>
      <c r="Q103" s="45">
        <f>IF(RES_hhdet_tes!Q103=0,"",RES_hhdet_tes!Q103/RES_hhdet_fec!Q103)</f>
        <v>0.79568065665419097</v>
      </c>
      <c r="R103" s="45">
        <f>IF(RES_hhdet_tes!R103=0,"",RES_hhdet_tes!R103/RES_hhdet_fec!R103)</f>
        <v>0.8012721981605988</v>
      </c>
      <c r="S103" s="45">
        <f>IF(RES_hhdet_tes!S103=0,"",RES_hhdet_tes!S103/RES_hhdet_fec!S103)</f>
        <v>0.80647510462466543</v>
      </c>
      <c r="T103" s="45">
        <f>IF(RES_hhdet_tes!T103=0,"",RES_hhdet_tes!T103/RES_hhdet_fec!T103)</f>
        <v>0.81436706227607503</v>
      </c>
      <c r="U103" s="45">
        <f>IF(RES_hhdet_tes!U103=0,"",RES_hhdet_tes!U103/RES_hhdet_fec!U103)</f>
        <v>0.82135518962098231</v>
      </c>
      <c r="V103" s="45">
        <f>IF(RES_hhdet_tes!V103=0,"",RES_hhdet_tes!V103/RES_hhdet_fec!V103)</f>
        <v>0.83590143842767961</v>
      </c>
      <c r="W103" s="45">
        <f>IF(RES_hhdet_tes!W103=0,"",RES_hhdet_tes!W103/RES_hhdet_fec!W103)</f>
        <v>0.85748336655472768</v>
      </c>
      <c r="X103" s="45">
        <f>IF(RES_hhdet_tes!X103=0,"",RES_hhdet_tes!X103/RES_hhdet_fec!X103)</f>
        <v>0.87736611744424919</v>
      </c>
      <c r="Y103" s="45">
        <f>IF(RES_hhdet_tes!Y103=0,"",RES_hhdet_tes!Y103/RES_hhdet_fec!Y103)</f>
        <v>0.88943062247848315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X105" s="119" t="str">
        <f>IF(RES_hhdet_tes!X105=0,"",RES_hhdet_tes!X105/RES_hhdet_fec!X105)</f>
        <v/>
      </c>
      <c r="Y105" s="119" t="str">
        <f>IF(RES_hhdet_tes!Y105=0,"",RES_hhdet_tes!Y105/RES_hhdet_fec!Y105)</f>
        <v/>
      </c>
      <c r="DA105" s="129" t="s">
        <v>2005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X106" s="124" t="str">
        <f>IF(RES_hhdet_tes!X106=0,"",RES_hhdet_tes!X106/RES_hhdet_fec!X106)</f>
        <v/>
      </c>
      <c r="Y106" s="124" t="str">
        <f>IF(RES_hhdet_tes!Y106=0,"",RES_hhdet_tes!Y106/RES_hhdet_fec!Y106)</f>
        <v/>
      </c>
      <c r="DA106" s="130" t="s">
        <v>2006</v>
      </c>
    </row>
    <row r="107" spans="1:105" ht="12" customHeight="1" x14ac:dyDescent="0.25">
      <c r="A107" s="97" t="s">
        <v>197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X107" s="111" t="str">
        <f>IF(RES_hhdet_tes!X107=0,"",RES_hhdet_tes!X107/RES_hhdet_fec!X107)</f>
        <v/>
      </c>
      <c r="Y107" s="111" t="str">
        <f>IF(RES_hhdet_tes!Y107=0,"",RES_hhdet_tes!Y107/RES_hhdet_fec!Y107)</f>
        <v/>
      </c>
      <c r="DA107" s="63" t="s">
        <v>2007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X108" s="111" t="str">
        <f>IF(RES_hhdet_tes!X108=0,"",RES_hhdet_tes!X108/RES_hhdet_fec!X108)</f>
        <v/>
      </c>
      <c r="Y108" s="111" t="str">
        <f>IF(RES_hhdet_tes!Y108=0,"",RES_hhdet_tes!Y108/RES_hhdet_fec!Y108)</f>
        <v/>
      </c>
      <c r="DA108" s="63" t="s">
        <v>2008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X109" s="124" t="str">
        <f>IF(RES_hhdet_tes!X109=0,"",RES_hhdet_tes!X109/RES_hhdet_fec!X109)</f>
        <v/>
      </c>
      <c r="Y109" s="124" t="str">
        <f>IF(RES_hhdet_tes!Y109=0,"",RES_hhdet_tes!Y109/RES_hhdet_fec!Y109)</f>
        <v/>
      </c>
      <c r="DA109" s="130" t="s">
        <v>2009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X110" s="111" t="str">
        <f>IF(RES_hhdet_tes!X110=0,"",RES_hhdet_tes!X110/RES_hhdet_fec!X110)</f>
        <v/>
      </c>
      <c r="Y110" s="111" t="str">
        <f>IF(RES_hhdet_tes!Y110=0,"",RES_hhdet_tes!Y110/RES_hhdet_fec!Y110)</f>
        <v/>
      </c>
      <c r="DA110" s="63" t="s">
        <v>2010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X111" s="124" t="str">
        <f>IF(RES_hhdet_tes!X111=0,"",RES_hhdet_tes!X111/RES_hhdet_fec!X111)</f>
        <v/>
      </c>
      <c r="Y111" s="124" t="str">
        <f>IF(RES_hhdet_tes!Y111=0,"",RES_hhdet_tes!Y111/RES_hhdet_fec!Y111)</f>
        <v/>
      </c>
      <c r="DA111" s="130" t="s">
        <v>2011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X112" s="111" t="str">
        <f>IF(RES_hhdet_tes!X112=0,"",RES_hhdet_tes!X112/RES_hhdet_fec!X112)</f>
        <v/>
      </c>
      <c r="Y112" s="111" t="str">
        <f>IF(RES_hhdet_tes!Y112=0,"",RES_hhdet_tes!Y112/RES_hhdet_fec!Y112)</f>
        <v/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X113" s="111" t="str">
        <f>IF(RES_hhdet_tes!X113=0,"",RES_hhdet_tes!X113/RES_hhdet_fec!X113)</f>
        <v/>
      </c>
      <c r="Y113" s="111" t="str">
        <f>IF(RES_hhdet_tes!Y113=0,"",RES_hhdet_tes!Y113/RES_hhdet_fec!Y113)</f>
        <v/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X114" s="112" t="str">
        <f>IF(RES_hhdet_tes!X114=0,"",RES_hhdet_tes!X114/RES_hhdet_fec!X114)</f>
        <v/>
      </c>
      <c r="Y114" s="112" t="str">
        <f>IF(RES_hhdet_tes!Y114=0,"",RES_hhdet_tes!Y114/RES_hhdet_fec!Y114)</f>
        <v/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X115" s="113" t="str">
        <f>IF(RES_hhdet_tes!X115=0,"",RES_hhdet_tes!X115/RES_hhdet_fec!X115)</f>
        <v/>
      </c>
      <c r="Y115" s="113" t="str">
        <f>IF(RES_hhdet_tes!Y115=0,"",RES_hhdet_tes!Y115/RES_hhdet_fec!Y115)</f>
        <v/>
      </c>
      <c r="DA115" s="132" t="s">
        <v>2015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X116" s="112" t="str">
        <f>IF(RES_hhdet_tes!X116=0,"",RES_hhdet_tes!X116/RES_hhdet_fec!X116)</f>
        <v/>
      </c>
      <c r="Y116" s="112" t="str">
        <f>IF(RES_hhdet_tes!Y116=0,"",RES_hhdet_tes!Y116/RES_hhdet_fec!Y116)</f>
        <v/>
      </c>
      <c r="DA116" s="131" t="s">
        <v>2016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X117" s="113" t="str">
        <f>IF(RES_hhdet_tes!X117=0,"",RES_hhdet_tes!X117/RES_hhdet_fec!X117)</f>
        <v/>
      </c>
      <c r="Y117" s="113" t="str">
        <f>IF(RES_hhdet_tes!Y117=0,"",RES_hhdet_tes!Y117/RES_hhdet_fec!Y117)</f>
        <v/>
      </c>
      <c r="DA117" s="132" t="s">
        <v>2017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X118" s="111" t="str">
        <f>IF(RES_hhdet_tes!X118=0,"",RES_hhdet_tes!X118/RES_hhdet_fec!X118)</f>
        <v/>
      </c>
      <c r="Y118" s="111" t="str">
        <f>IF(RES_hhdet_tes!Y118=0,"",RES_hhdet_tes!Y118/RES_hhdet_fec!Y118)</f>
        <v/>
      </c>
      <c r="DA118" s="63" t="s">
        <v>2018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X119" s="111" t="str">
        <f>IF(RES_hhdet_tes!X119=0,"",RES_hhdet_tes!X119/RES_hhdet_fec!X119)</f>
        <v/>
      </c>
      <c r="Y119" s="111" t="str">
        <f>IF(RES_hhdet_tes!Y119=0,"",RES_hhdet_tes!Y119/RES_hhdet_fec!Y119)</f>
        <v/>
      </c>
      <c r="DA119" s="63" t="s">
        <v>2019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X120" s="124" t="str">
        <f>IF(RES_hhdet_tes!X120=0,"",RES_hhdet_tes!X120/RES_hhdet_fec!X120)</f>
        <v/>
      </c>
      <c r="Y120" s="124" t="str">
        <f>IF(RES_hhdet_tes!Y120=0,"",RES_hhdet_tes!Y120/RES_hhdet_fec!Y120)</f>
        <v/>
      </c>
      <c r="DA120" s="130" t="s">
        <v>2020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X121" s="111" t="str">
        <f>IF(RES_hhdet_tes!X121=0,"",RES_hhdet_tes!X121/RES_hhdet_fec!X121)</f>
        <v/>
      </c>
      <c r="Y121" s="111" t="str">
        <f>IF(RES_hhdet_tes!Y121=0,"",RES_hhdet_tes!Y121/RES_hhdet_fec!Y121)</f>
        <v/>
      </c>
      <c r="DA121" s="63" t="s">
        <v>2021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X122" s="45" t="str">
        <f>IF(RES_hhdet_tes!X122=0,"",RES_hhdet_tes!X122/RES_hhdet_fec!X122)</f>
        <v/>
      </c>
      <c r="Y122" s="45" t="str">
        <f>IF(RES_hhdet_tes!Y122=0,"",RES_hhdet_tes!Y122/RES_hhdet_fec!Y122)</f>
        <v/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 t="str">
        <f>IF(RES_hhdet_tes!B124=0,"",RES_hhdet_tes!B124/RES_hhdet_fec!B124)</f>
        <v/>
      </c>
      <c r="C124" s="119" t="str">
        <f>IF(RES_hhdet_tes!C124=0,"",RES_hhdet_tes!C124/RES_hhdet_fec!C124)</f>
        <v/>
      </c>
      <c r="D124" s="119" t="str">
        <f>IF(RES_hhdet_tes!D124=0,"",RES_hhdet_tes!D124/RES_hhdet_fec!D124)</f>
        <v/>
      </c>
      <c r="E124" s="119" t="str">
        <f>IF(RES_hhdet_tes!E124=0,"",RES_hhdet_tes!E124/RES_hhdet_fec!E124)</f>
        <v/>
      </c>
      <c r="F124" s="119" t="str">
        <f>IF(RES_hhdet_tes!F124=0,"",RES_hhdet_tes!F124/RES_hhdet_fec!F124)</f>
        <v/>
      </c>
      <c r="G124" s="119" t="str">
        <f>IF(RES_hhdet_tes!G124=0,"",RES_hhdet_tes!G124/RES_hhdet_fec!G124)</f>
        <v/>
      </c>
      <c r="H124" s="119" t="str">
        <f>IF(RES_hhdet_tes!H124=0,"",RES_hhdet_tes!H124/RES_hhdet_fec!H124)</f>
        <v/>
      </c>
      <c r="I124" s="119" t="str">
        <f>IF(RES_hhdet_tes!I124=0,"",RES_hhdet_tes!I124/RES_hhdet_fec!I124)</f>
        <v/>
      </c>
      <c r="J124" s="119" t="str">
        <f>IF(RES_hhdet_tes!J124=0,"",RES_hhdet_tes!J124/RES_hhdet_fec!J124)</f>
        <v/>
      </c>
      <c r="K124" s="119" t="str">
        <f>IF(RES_hhdet_tes!K124=0,"",RES_hhdet_tes!K124/RES_hhdet_fec!K124)</f>
        <v/>
      </c>
      <c r="L124" s="119" t="str">
        <f>IF(RES_hhdet_tes!L124=0,"",RES_hhdet_tes!L124/RES_hhdet_fec!L124)</f>
        <v/>
      </c>
      <c r="M124" s="119" t="str">
        <f>IF(RES_hhdet_tes!M124=0,"",RES_hhdet_tes!M124/RES_hhdet_fec!M124)</f>
        <v/>
      </c>
      <c r="N124" s="119" t="str">
        <f>IF(RES_hhdet_tes!N124=0,"",RES_hhdet_tes!N124/RES_hhdet_fec!N124)</f>
        <v/>
      </c>
      <c r="O124" s="119" t="str">
        <f>IF(RES_hhdet_tes!O124=0,"",RES_hhdet_tes!O124/RES_hhdet_fec!O124)</f>
        <v/>
      </c>
      <c r="P124" s="119" t="str">
        <f>IF(RES_hhdet_tes!P124=0,"",RES_hhdet_tes!P124/RES_hhdet_fec!P124)</f>
        <v/>
      </c>
      <c r="Q124" s="119" t="str">
        <f>IF(RES_hhdet_tes!Q124=0,"",RES_hhdet_tes!Q124/RES_hhdet_fec!Q124)</f>
        <v/>
      </c>
      <c r="R124" s="119" t="str">
        <f>IF(RES_hhdet_tes!R124=0,"",RES_hhdet_tes!R124/RES_hhdet_fec!R124)</f>
        <v/>
      </c>
      <c r="S124" s="119" t="str">
        <f>IF(RES_hhdet_tes!S124=0,"",RES_hhdet_tes!S124/RES_hhdet_fec!S124)</f>
        <v/>
      </c>
      <c r="T124" s="119" t="str">
        <f>IF(RES_hhdet_tes!T124=0,"",RES_hhdet_tes!T124/RES_hhdet_fec!T124)</f>
        <v/>
      </c>
      <c r="U124" s="119" t="str">
        <f>IF(RES_hhdet_tes!U124=0,"",RES_hhdet_tes!U124/RES_hhdet_fec!U124)</f>
        <v/>
      </c>
      <c r="V124" s="119" t="str">
        <f>IF(RES_hhdet_tes!V124=0,"",RES_hhdet_tes!V124/RES_hhdet_fec!V124)</f>
        <v/>
      </c>
      <c r="W124" s="119" t="str">
        <f>IF(RES_hhdet_tes!W124=0,"",RES_hhdet_tes!W124/RES_hhdet_fec!W124)</f>
        <v/>
      </c>
      <c r="X124" s="119" t="str">
        <f>IF(RES_hhdet_tes!X124=0,"",RES_hhdet_tes!X124/RES_hhdet_fec!X124)</f>
        <v/>
      </c>
      <c r="Y124" s="119" t="str">
        <f>IF(RES_hhdet_tes!Y124=0,"",RES_hhdet_tes!Y124/RES_hhdet_fec!Y124)</f>
        <v/>
      </c>
      <c r="DA124" s="129" t="s">
        <v>2023</v>
      </c>
    </row>
    <row r="125" spans="1:105" ht="12.95" customHeight="1" x14ac:dyDescent="0.25">
      <c r="A125" s="121" t="s">
        <v>57</v>
      </c>
      <c r="B125" s="124" t="str">
        <f>IF(RES_hhdet_tes!B125=0,"",RES_hhdet_tes!B125/RES_hhdet_fec!B125)</f>
        <v/>
      </c>
      <c r="C125" s="124" t="str">
        <f>IF(RES_hhdet_tes!C125=0,"",RES_hhdet_tes!C125/RES_hhdet_fec!C125)</f>
        <v/>
      </c>
      <c r="D125" s="124" t="str">
        <f>IF(RES_hhdet_tes!D125=0,"",RES_hhdet_tes!D125/RES_hhdet_fec!D125)</f>
        <v/>
      </c>
      <c r="E125" s="124" t="str">
        <f>IF(RES_hhdet_tes!E125=0,"",RES_hhdet_tes!E125/RES_hhdet_fec!E125)</f>
        <v/>
      </c>
      <c r="F125" s="124" t="str">
        <f>IF(RES_hhdet_tes!F125=0,"",RES_hhdet_tes!F125/RES_hhdet_fec!F125)</f>
        <v/>
      </c>
      <c r="G125" s="124" t="str">
        <f>IF(RES_hhdet_tes!G125=0,"",RES_hhdet_tes!G125/RES_hhdet_fec!G125)</f>
        <v/>
      </c>
      <c r="H125" s="124" t="str">
        <f>IF(RES_hhdet_tes!H125=0,"",RES_hhdet_tes!H125/RES_hhdet_fec!H125)</f>
        <v/>
      </c>
      <c r="I125" s="124" t="str">
        <f>IF(RES_hhdet_tes!I125=0,"",RES_hhdet_tes!I125/RES_hhdet_fec!I125)</f>
        <v/>
      </c>
      <c r="J125" s="124" t="str">
        <f>IF(RES_hhdet_tes!J125=0,"",RES_hhdet_tes!J125/RES_hhdet_fec!J125)</f>
        <v/>
      </c>
      <c r="K125" s="124" t="str">
        <f>IF(RES_hhdet_tes!K125=0,"",RES_hhdet_tes!K125/RES_hhdet_fec!K125)</f>
        <v/>
      </c>
      <c r="L125" s="124" t="str">
        <f>IF(RES_hhdet_tes!L125=0,"",RES_hhdet_tes!L125/RES_hhdet_fec!L125)</f>
        <v/>
      </c>
      <c r="M125" s="124" t="str">
        <f>IF(RES_hhdet_tes!M125=0,"",RES_hhdet_tes!M125/RES_hhdet_fec!M125)</f>
        <v/>
      </c>
      <c r="N125" s="124" t="str">
        <f>IF(RES_hhdet_tes!N125=0,"",RES_hhdet_tes!N125/RES_hhdet_fec!N125)</f>
        <v/>
      </c>
      <c r="O125" s="124" t="str">
        <f>IF(RES_hhdet_tes!O125=0,"",RES_hhdet_tes!O125/RES_hhdet_fec!O125)</f>
        <v/>
      </c>
      <c r="P125" s="124" t="str">
        <f>IF(RES_hhdet_tes!P125=0,"",RES_hhdet_tes!P125/RES_hhdet_fec!P125)</f>
        <v/>
      </c>
      <c r="Q125" s="124" t="str">
        <f>IF(RES_hhdet_tes!Q125=0,"",RES_hhdet_tes!Q125/RES_hhdet_fec!Q125)</f>
        <v/>
      </c>
      <c r="R125" s="124" t="str">
        <f>IF(RES_hhdet_tes!R125=0,"",RES_hhdet_tes!R125/RES_hhdet_fec!R125)</f>
        <v/>
      </c>
      <c r="S125" s="124" t="str">
        <f>IF(RES_hhdet_tes!S125=0,"",RES_hhdet_tes!S125/RES_hhdet_fec!S125)</f>
        <v/>
      </c>
      <c r="T125" s="124" t="str">
        <f>IF(RES_hhdet_tes!T125=0,"",RES_hhdet_tes!T125/RES_hhdet_fec!T125)</f>
        <v/>
      </c>
      <c r="U125" s="124" t="str">
        <f>IF(RES_hhdet_tes!U125=0,"",RES_hhdet_tes!U125/RES_hhdet_fec!U125)</f>
        <v/>
      </c>
      <c r="V125" s="124" t="str">
        <f>IF(RES_hhdet_tes!V125=0,"",RES_hhdet_tes!V125/RES_hhdet_fec!V125)</f>
        <v/>
      </c>
      <c r="W125" s="124" t="str">
        <f>IF(RES_hhdet_tes!W125=0,"",RES_hhdet_tes!W125/RES_hhdet_fec!W125)</f>
        <v/>
      </c>
      <c r="X125" s="124" t="str">
        <f>IF(RES_hhdet_tes!X125=0,"",RES_hhdet_tes!X125/RES_hhdet_fec!X125)</f>
        <v/>
      </c>
      <c r="Y125" s="124" t="str">
        <f>IF(RES_hhdet_tes!Y125=0,"",RES_hhdet_tes!Y125/RES_hhdet_fec!Y125)</f>
        <v/>
      </c>
      <c r="DA125" s="130" t="s">
        <v>2024</v>
      </c>
    </row>
    <row r="126" spans="1:105" ht="12" customHeight="1" x14ac:dyDescent="0.25">
      <c r="A126" s="97" t="s">
        <v>198</v>
      </c>
      <c r="B126" s="111" t="str">
        <f>IF(RES_hhdet_tes!B126=0,"",RES_hhdet_tes!B126/RES_hhdet_fec!B126)</f>
        <v/>
      </c>
      <c r="C126" s="111" t="str">
        <f>IF(RES_hhdet_tes!C126=0,"",RES_hhdet_tes!C126/RES_hhdet_fec!C126)</f>
        <v/>
      </c>
      <c r="D126" s="111" t="str">
        <f>IF(RES_hhdet_tes!D126=0,"",RES_hhdet_tes!D126/RES_hhdet_fec!D126)</f>
        <v/>
      </c>
      <c r="E126" s="111" t="str">
        <f>IF(RES_hhdet_tes!E126=0,"",RES_hhdet_tes!E126/RES_hhdet_fec!E126)</f>
        <v/>
      </c>
      <c r="F126" s="111" t="str">
        <f>IF(RES_hhdet_tes!F126=0,"",RES_hhdet_tes!F126/RES_hhdet_fec!F126)</f>
        <v/>
      </c>
      <c r="G126" s="111" t="str">
        <f>IF(RES_hhdet_tes!G126=0,"",RES_hhdet_tes!G126/RES_hhdet_fec!G126)</f>
        <v/>
      </c>
      <c r="H126" s="111" t="str">
        <f>IF(RES_hhdet_tes!H126=0,"",RES_hhdet_tes!H126/RES_hhdet_fec!H126)</f>
        <v/>
      </c>
      <c r="I126" s="111" t="str">
        <f>IF(RES_hhdet_tes!I126=0,"",RES_hhdet_tes!I126/RES_hhdet_fec!I126)</f>
        <v/>
      </c>
      <c r="J126" s="111" t="str">
        <f>IF(RES_hhdet_tes!J126=0,"",RES_hhdet_tes!J126/RES_hhdet_fec!J126)</f>
        <v/>
      </c>
      <c r="K126" s="111" t="str">
        <f>IF(RES_hhdet_tes!K126=0,"",RES_hhdet_tes!K126/RES_hhdet_fec!K126)</f>
        <v/>
      </c>
      <c r="L126" s="111" t="str">
        <f>IF(RES_hhdet_tes!L126=0,"",RES_hhdet_tes!L126/RES_hhdet_fec!L126)</f>
        <v/>
      </c>
      <c r="M126" s="111" t="str">
        <f>IF(RES_hhdet_tes!M126=0,"",RES_hhdet_tes!M126/RES_hhdet_fec!M126)</f>
        <v/>
      </c>
      <c r="N126" s="111" t="str">
        <f>IF(RES_hhdet_tes!N126=0,"",RES_hhdet_tes!N126/RES_hhdet_fec!N126)</f>
        <v/>
      </c>
      <c r="O126" s="111" t="str">
        <f>IF(RES_hhdet_tes!O126=0,"",RES_hhdet_tes!O126/RES_hhdet_fec!O126)</f>
        <v/>
      </c>
      <c r="P126" s="111" t="str">
        <f>IF(RES_hhdet_tes!P126=0,"",RES_hhdet_tes!P126/RES_hhdet_fec!P126)</f>
        <v/>
      </c>
      <c r="Q126" s="111" t="str">
        <f>IF(RES_hhdet_tes!Q126=0,"",RES_hhdet_tes!Q126/RES_hhdet_fec!Q126)</f>
        <v/>
      </c>
      <c r="R126" s="111" t="str">
        <f>IF(RES_hhdet_tes!R126=0,"",RES_hhdet_tes!R126/RES_hhdet_fec!R126)</f>
        <v/>
      </c>
      <c r="S126" s="111" t="str">
        <f>IF(RES_hhdet_tes!S126=0,"",RES_hhdet_tes!S126/RES_hhdet_fec!S126)</f>
        <v/>
      </c>
      <c r="T126" s="111" t="str">
        <f>IF(RES_hhdet_tes!T126=0,"",RES_hhdet_tes!T126/RES_hhdet_fec!T126)</f>
        <v/>
      </c>
      <c r="U126" s="111" t="str">
        <f>IF(RES_hhdet_tes!U126=0,"",RES_hhdet_tes!U126/RES_hhdet_fec!U126)</f>
        <v/>
      </c>
      <c r="V126" s="111" t="str">
        <f>IF(RES_hhdet_tes!V126=0,"",RES_hhdet_tes!V126/RES_hhdet_fec!V126)</f>
        <v/>
      </c>
      <c r="W126" s="111" t="str">
        <f>IF(RES_hhdet_tes!W126=0,"",RES_hhdet_tes!W126/RES_hhdet_fec!W126)</f>
        <v/>
      </c>
      <c r="X126" s="111" t="str">
        <f>IF(RES_hhdet_tes!X126=0,"",RES_hhdet_tes!X126/RES_hhdet_fec!X126)</f>
        <v/>
      </c>
      <c r="Y126" s="111" t="str">
        <f>IF(RES_hhdet_tes!Y126=0,"",RES_hhdet_tes!Y126/RES_hhdet_fec!Y126)</f>
        <v/>
      </c>
      <c r="DA126" s="63" t="s">
        <v>2025</v>
      </c>
    </row>
    <row r="127" spans="1:105" ht="12" customHeight="1" x14ac:dyDescent="0.25">
      <c r="A127" s="97" t="s">
        <v>53</v>
      </c>
      <c r="B127" s="111" t="str">
        <f>IF(RES_hhdet_tes!B127=0,"",RES_hhdet_tes!B127/RES_hhdet_fec!B127)</f>
        <v/>
      </c>
      <c r="C127" s="111" t="str">
        <f>IF(RES_hhdet_tes!C127=0,"",RES_hhdet_tes!C127/RES_hhdet_fec!C127)</f>
        <v/>
      </c>
      <c r="D127" s="111" t="str">
        <f>IF(RES_hhdet_tes!D127=0,"",RES_hhdet_tes!D127/RES_hhdet_fec!D127)</f>
        <v/>
      </c>
      <c r="E127" s="111" t="str">
        <f>IF(RES_hhdet_tes!E127=0,"",RES_hhdet_tes!E127/RES_hhdet_fec!E127)</f>
        <v/>
      </c>
      <c r="F127" s="111" t="str">
        <f>IF(RES_hhdet_tes!F127=0,"",RES_hhdet_tes!F127/RES_hhdet_fec!F127)</f>
        <v/>
      </c>
      <c r="G127" s="111" t="str">
        <f>IF(RES_hhdet_tes!G127=0,"",RES_hhdet_tes!G127/RES_hhdet_fec!G127)</f>
        <v/>
      </c>
      <c r="H127" s="111" t="str">
        <f>IF(RES_hhdet_tes!H127=0,"",RES_hhdet_tes!H127/RES_hhdet_fec!H127)</f>
        <v/>
      </c>
      <c r="I127" s="111" t="str">
        <f>IF(RES_hhdet_tes!I127=0,"",RES_hhdet_tes!I127/RES_hhdet_fec!I127)</f>
        <v/>
      </c>
      <c r="J127" s="111" t="str">
        <f>IF(RES_hhdet_tes!J127=0,"",RES_hhdet_tes!J127/RES_hhdet_fec!J127)</f>
        <v/>
      </c>
      <c r="K127" s="111" t="str">
        <f>IF(RES_hhdet_tes!K127=0,"",RES_hhdet_tes!K127/RES_hhdet_fec!K127)</f>
        <v/>
      </c>
      <c r="L127" s="111" t="str">
        <f>IF(RES_hhdet_tes!L127=0,"",RES_hhdet_tes!L127/RES_hhdet_fec!L127)</f>
        <v/>
      </c>
      <c r="M127" s="111" t="str">
        <f>IF(RES_hhdet_tes!M127=0,"",RES_hhdet_tes!M127/RES_hhdet_fec!M127)</f>
        <v/>
      </c>
      <c r="N127" s="111" t="str">
        <f>IF(RES_hhdet_tes!N127=0,"",RES_hhdet_tes!N127/RES_hhdet_fec!N127)</f>
        <v/>
      </c>
      <c r="O127" s="111" t="str">
        <f>IF(RES_hhdet_tes!O127=0,"",RES_hhdet_tes!O127/RES_hhdet_fec!O127)</f>
        <v/>
      </c>
      <c r="P127" s="111" t="str">
        <f>IF(RES_hhdet_tes!P127=0,"",RES_hhdet_tes!P127/RES_hhdet_fec!P127)</f>
        <v/>
      </c>
      <c r="Q127" s="111" t="str">
        <f>IF(RES_hhdet_tes!Q127=0,"",RES_hhdet_tes!Q127/RES_hhdet_fec!Q127)</f>
        <v/>
      </c>
      <c r="R127" s="111" t="str">
        <f>IF(RES_hhdet_tes!R127=0,"",RES_hhdet_tes!R127/RES_hhdet_fec!R127)</f>
        <v/>
      </c>
      <c r="S127" s="111" t="str">
        <f>IF(RES_hhdet_tes!S127=0,"",RES_hhdet_tes!S127/RES_hhdet_fec!S127)</f>
        <v/>
      </c>
      <c r="T127" s="111" t="str">
        <f>IF(RES_hhdet_tes!T127=0,"",RES_hhdet_tes!T127/RES_hhdet_fec!T127)</f>
        <v/>
      </c>
      <c r="U127" s="111" t="str">
        <f>IF(RES_hhdet_tes!U127=0,"",RES_hhdet_tes!U127/RES_hhdet_fec!U127)</f>
        <v/>
      </c>
      <c r="V127" s="111" t="str">
        <f>IF(RES_hhdet_tes!V127=0,"",RES_hhdet_tes!V127/RES_hhdet_fec!V127)</f>
        <v/>
      </c>
      <c r="W127" s="111" t="str">
        <f>IF(RES_hhdet_tes!W127=0,"",RES_hhdet_tes!W127/RES_hhdet_fec!W127)</f>
        <v/>
      </c>
      <c r="X127" s="111" t="str">
        <f>IF(RES_hhdet_tes!X127=0,"",RES_hhdet_tes!X127/RES_hhdet_fec!X127)</f>
        <v/>
      </c>
      <c r="Y127" s="111" t="str">
        <f>IF(RES_hhdet_tes!Y127=0,"",RES_hhdet_tes!Y127/RES_hhdet_fec!Y127)</f>
        <v/>
      </c>
      <c r="DA127" s="63" t="s">
        <v>2026</v>
      </c>
    </row>
    <row r="128" spans="1:105" ht="12.95" customHeight="1" x14ac:dyDescent="0.25">
      <c r="A128" s="121" t="s">
        <v>92</v>
      </c>
      <c r="B128" s="124" t="str">
        <f>IF(RES_hhdet_tes!B128=0,"",RES_hhdet_tes!B128/RES_hhdet_fec!B128)</f>
        <v/>
      </c>
      <c r="C128" s="124" t="str">
        <f>IF(RES_hhdet_tes!C128=0,"",RES_hhdet_tes!C128/RES_hhdet_fec!C128)</f>
        <v/>
      </c>
      <c r="D128" s="124" t="str">
        <f>IF(RES_hhdet_tes!D128=0,"",RES_hhdet_tes!D128/RES_hhdet_fec!D128)</f>
        <v/>
      </c>
      <c r="E128" s="124" t="str">
        <f>IF(RES_hhdet_tes!E128=0,"",RES_hhdet_tes!E128/RES_hhdet_fec!E128)</f>
        <v/>
      </c>
      <c r="F128" s="124" t="str">
        <f>IF(RES_hhdet_tes!F128=0,"",RES_hhdet_tes!F128/RES_hhdet_fec!F128)</f>
        <v/>
      </c>
      <c r="G128" s="124" t="str">
        <f>IF(RES_hhdet_tes!G128=0,"",RES_hhdet_tes!G128/RES_hhdet_fec!G128)</f>
        <v/>
      </c>
      <c r="H128" s="124" t="str">
        <f>IF(RES_hhdet_tes!H128=0,"",RES_hhdet_tes!H128/RES_hhdet_fec!H128)</f>
        <v/>
      </c>
      <c r="I128" s="124" t="str">
        <f>IF(RES_hhdet_tes!I128=0,"",RES_hhdet_tes!I128/RES_hhdet_fec!I128)</f>
        <v/>
      </c>
      <c r="J128" s="124" t="str">
        <f>IF(RES_hhdet_tes!J128=0,"",RES_hhdet_tes!J128/RES_hhdet_fec!J128)</f>
        <v/>
      </c>
      <c r="K128" s="124" t="str">
        <f>IF(RES_hhdet_tes!K128=0,"",RES_hhdet_tes!K128/RES_hhdet_fec!K128)</f>
        <v/>
      </c>
      <c r="L128" s="124" t="str">
        <f>IF(RES_hhdet_tes!L128=0,"",RES_hhdet_tes!L128/RES_hhdet_fec!L128)</f>
        <v/>
      </c>
      <c r="M128" s="124" t="str">
        <f>IF(RES_hhdet_tes!M128=0,"",RES_hhdet_tes!M128/RES_hhdet_fec!M128)</f>
        <v/>
      </c>
      <c r="N128" s="124" t="str">
        <f>IF(RES_hhdet_tes!N128=0,"",RES_hhdet_tes!N128/RES_hhdet_fec!N128)</f>
        <v/>
      </c>
      <c r="O128" s="124" t="str">
        <f>IF(RES_hhdet_tes!O128=0,"",RES_hhdet_tes!O128/RES_hhdet_fec!O128)</f>
        <v/>
      </c>
      <c r="P128" s="124" t="str">
        <f>IF(RES_hhdet_tes!P128=0,"",RES_hhdet_tes!P128/RES_hhdet_fec!P128)</f>
        <v/>
      </c>
      <c r="Q128" s="124" t="str">
        <f>IF(RES_hhdet_tes!Q128=0,"",RES_hhdet_tes!Q128/RES_hhdet_fec!Q128)</f>
        <v/>
      </c>
      <c r="R128" s="124" t="str">
        <f>IF(RES_hhdet_tes!R128=0,"",RES_hhdet_tes!R128/RES_hhdet_fec!R128)</f>
        <v/>
      </c>
      <c r="S128" s="124" t="str">
        <f>IF(RES_hhdet_tes!S128=0,"",RES_hhdet_tes!S128/RES_hhdet_fec!S128)</f>
        <v/>
      </c>
      <c r="T128" s="124" t="str">
        <f>IF(RES_hhdet_tes!T128=0,"",RES_hhdet_tes!T128/RES_hhdet_fec!T128)</f>
        <v/>
      </c>
      <c r="U128" s="124" t="str">
        <f>IF(RES_hhdet_tes!U128=0,"",RES_hhdet_tes!U128/RES_hhdet_fec!U128)</f>
        <v/>
      </c>
      <c r="V128" s="124" t="str">
        <f>IF(RES_hhdet_tes!V128=0,"",RES_hhdet_tes!V128/RES_hhdet_fec!V128)</f>
        <v/>
      </c>
      <c r="W128" s="124" t="str">
        <f>IF(RES_hhdet_tes!W128=0,"",RES_hhdet_tes!W128/RES_hhdet_fec!W128)</f>
        <v/>
      </c>
      <c r="X128" s="124" t="str">
        <f>IF(RES_hhdet_tes!X128=0,"",RES_hhdet_tes!X128/RES_hhdet_fec!X128)</f>
        <v/>
      </c>
      <c r="Y128" s="124" t="str">
        <f>IF(RES_hhdet_tes!Y128=0,"",RES_hhdet_tes!Y128/RES_hhdet_fec!Y128)</f>
        <v/>
      </c>
      <c r="DA128" s="130" t="s">
        <v>2027</v>
      </c>
    </row>
    <row r="129" spans="1:105" ht="12" customHeight="1" x14ac:dyDescent="0.25">
      <c r="A129" s="97" t="s">
        <v>53</v>
      </c>
      <c r="B129" s="111" t="str">
        <f>IF(RES_hhdet_tes!B129=0,"",RES_hhdet_tes!B129/RES_hhdet_fec!B129)</f>
        <v/>
      </c>
      <c r="C129" s="111" t="str">
        <f>IF(RES_hhdet_tes!C129=0,"",RES_hhdet_tes!C129/RES_hhdet_fec!C129)</f>
        <v/>
      </c>
      <c r="D129" s="111" t="str">
        <f>IF(RES_hhdet_tes!D129=0,"",RES_hhdet_tes!D129/RES_hhdet_fec!D129)</f>
        <v/>
      </c>
      <c r="E129" s="111" t="str">
        <f>IF(RES_hhdet_tes!E129=0,"",RES_hhdet_tes!E129/RES_hhdet_fec!E129)</f>
        <v/>
      </c>
      <c r="F129" s="111" t="str">
        <f>IF(RES_hhdet_tes!F129=0,"",RES_hhdet_tes!F129/RES_hhdet_fec!F129)</f>
        <v/>
      </c>
      <c r="G129" s="111" t="str">
        <f>IF(RES_hhdet_tes!G129=0,"",RES_hhdet_tes!G129/RES_hhdet_fec!G129)</f>
        <v/>
      </c>
      <c r="H129" s="111" t="str">
        <f>IF(RES_hhdet_tes!H129=0,"",RES_hhdet_tes!H129/RES_hhdet_fec!H129)</f>
        <v/>
      </c>
      <c r="I129" s="111" t="str">
        <f>IF(RES_hhdet_tes!I129=0,"",RES_hhdet_tes!I129/RES_hhdet_fec!I129)</f>
        <v/>
      </c>
      <c r="J129" s="111" t="str">
        <f>IF(RES_hhdet_tes!J129=0,"",RES_hhdet_tes!J129/RES_hhdet_fec!J129)</f>
        <v/>
      </c>
      <c r="K129" s="111" t="str">
        <f>IF(RES_hhdet_tes!K129=0,"",RES_hhdet_tes!K129/RES_hhdet_fec!K129)</f>
        <v/>
      </c>
      <c r="L129" s="111" t="str">
        <f>IF(RES_hhdet_tes!L129=0,"",RES_hhdet_tes!L129/RES_hhdet_fec!L129)</f>
        <v/>
      </c>
      <c r="M129" s="111" t="str">
        <f>IF(RES_hhdet_tes!M129=0,"",RES_hhdet_tes!M129/RES_hhdet_fec!M129)</f>
        <v/>
      </c>
      <c r="N129" s="111" t="str">
        <f>IF(RES_hhdet_tes!N129=0,"",RES_hhdet_tes!N129/RES_hhdet_fec!N129)</f>
        <v/>
      </c>
      <c r="O129" s="111" t="str">
        <f>IF(RES_hhdet_tes!O129=0,"",RES_hhdet_tes!O129/RES_hhdet_fec!O129)</f>
        <v/>
      </c>
      <c r="P129" s="111" t="str">
        <f>IF(RES_hhdet_tes!P129=0,"",RES_hhdet_tes!P129/RES_hhdet_fec!P129)</f>
        <v/>
      </c>
      <c r="Q129" s="111" t="str">
        <f>IF(RES_hhdet_tes!Q129=0,"",RES_hhdet_tes!Q129/RES_hhdet_fec!Q129)</f>
        <v/>
      </c>
      <c r="R129" s="111" t="str">
        <f>IF(RES_hhdet_tes!R129=0,"",RES_hhdet_tes!R129/RES_hhdet_fec!R129)</f>
        <v/>
      </c>
      <c r="S129" s="111" t="str">
        <f>IF(RES_hhdet_tes!S129=0,"",RES_hhdet_tes!S129/RES_hhdet_fec!S129)</f>
        <v/>
      </c>
      <c r="T129" s="111" t="str">
        <f>IF(RES_hhdet_tes!T129=0,"",RES_hhdet_tes!T129/RES_hhdet_fec!T129)</f>
        <v/>
      </c>
      <c r="U129" s="111" t="str">
        <f>IF(RES_hhdet_tes!U129=0,"",RES_hhdet_tes!U129/RES_hhdet_fec!U129)</f>
        <v/>
      </c>
      <c r="V129" s="111" t="str">
        <f>IF(RES_hhdet_tes!V129=0,"",RES_hhdet_tes!V129/RES_hhdet_fec!V129)</f>
        <v/>
      </c>
      <c r="W129" s="111" t="str">
        <f>IF(RES_hhdet_tes!W129=0,"",RES_hhdet_tes!W129/RES_hhdet_fec!W129)</f>
        <v/>
      </c>
      <c r="X129" s="111" t="str">
        <f>IF(RES_hhdet_tes!X129=0,"",RES_hhdet_tes!X129/RES_hhdet_fec!X129)</f>
        <v/>
      </c>
      <c r="Y129" s="111" t="str">
        <f>IF(RES_hhdet_tes!Y129=0,"",RES_hhdet_tes!Y129/RES_hhdet_fec!Y129)</f>
        <v/>
      </c>
      <c r="DA129" s="63" t="s">
        <v>2028</v>
      </c>
    </row>
    <row r="130" spans="1:105" ht="12" customHeight="1" x14ac:dyDescent="0.25">
      <c r="A130" s="121" t="s">
        <v>55</v>
      </c>
      <c r="B130" s="124" t="str">
        <f>IF(RES_hhdet_tes!B130=0,"",RES_hhdet_tes!B130/RES_hhdet_fec!B130)</f>
        <v/>
      </c>
      <c r="C130" s="124" t="str">
        <f>IF(RES_hhdet_tes!C130=0,"",RES_hhdet_tes!C130/RES_hhdet_fec!C130)</f>
        <v/>
      </c>
      <c r="D130" s="124" t="str">
        <f>IF(RES_hhdet_tes!D130=0,"",RES_hhdet_tes!D130/RES_hhdet_fec!D130)</f>
        <v/>
      </c>
      <c r="E130" s="124" t="str">
        <f>IF(RES_hhdet_tes!E130=0,"",RES_hhdet_tes!E130/RES_hhdet_fec!E130)</f>
        <v/>
      </c>
      <c r="F130" s="124" t="str">
        <f>IF(RES_hhdet_tes!F130=0,"",RES_hhdet_tes!F130/RES_hhdet_fec!F130)</f>
        <v/>
      </c>
      <c r="G130" s="124" t="str">
        <f>IF(RES_hhdet_tes!G130=0,"",RES_hhdet_tes!G130/RES_hhdet_fec!G130)</f>
        <v/>
      </c>
      <c r="H130" s="124" t="str">
        <f>IF(RES_hhdet_tes!H130=0,"",RES_hhdet_tes!H130/RES_hhdet_fec!H130)</f>
        <v/>
      </c>
      <c r="I130" s="124" t="str">
        <f>IF(RES_hhdet_tes!I130=0,"",RES_hhdet_tes!I130/RES_hhdet_fec!I130)</f>
        <v/>
      </c>
      <c r="J130" s="124" t="str">
        <f>IF(RES_hhdet_tes!J130=0,"",RES_hhdet_tes!J130/RES_hhdet_fec!J130)</f>
        <v/>
      </c>
      <c r="K130" s="124" t="str">
        <f>IF(RES_hhdet_tes!K130=0,"",RES_hhdet_tes!K130/RES_hhdet_fec!K130)</f>
        <v/>
      </c>
      <c r="L130" s="124" t="str">
        <f>IF(RES_hhdet_tes!L130=0,"",RES_hhdet_tes!L130/RES_hhdet_fec!L130)</f>
        <v/>
      </c>
      <c r="M130" s="124" t="str">
        <f>IF(RES_hhdet_tes!M130=0,"",RES_hhdet_tes!M130/RES_hhdet_fec!M130)</f>
        <v/>
      </c>
      <c r="N130" s="124" t="str">
        <f>IF(RES_hhdet_tes!N130=0,"",RES_hhdet_tes!N130/RES_hhdet_fec!N130)</f>
        <v/>
      </c>
      <c r="O130" s="124" t="str">
        <f>IF(RES_hhdet_tes!O130=0,"",RES_hhdet_tes!O130/RES_hhdet_fec!O130)</f>
        <v/>
      </c>
      <c r="P130" s="124" t="str">
        <f>IF(RES_hhdet_tes!P130=0,"",RES_hhdet_tes!P130/RES_hhdet_fec!P130)</f>
        <v/>
      </c>
      <c r="Q130" s="124" t="str">
        <f>IF(RES_hhdet_tes!Q130=0,"",RES_hhdet_tes!Q130/RES_hhdet_fec!Q130)</f>
        <v/>
      </c>
      <c r="R130" s="124" t="str">
        <f>IF(RES_hhdet_tes!R130=0,"",RES_hhdet_tes!R130/RES_hhdet_fec!R130)</f>
        <v/>
      </c>
      <c r="S130" s="124" t="str">
        <f>IF(RES_hhdet_tes!S130=0,"",RES_hhdet_tes!S130/RES_hhdet_fec!S130)</f>
        <v/>
      </c>
      <c r="T130" s="124" t="str">
        <f>IF(RES_hhdet_tes!T130=0,"",RES_hhdet_tes!T130/RES_hhdet_fec!T130)</f>
        <v/>
      </c>
      <c r="U130" s="124" t="str">
        <f>IF(RES_hhdet_tes!U130=0,"",RES_hhdet_tes!U130/RES_hhdet_fec!U130)</f>
        <v/>
      </c>
      <c r="V130" s="124" t="str">
        <f>IF(RES_hhdet_tes!V130=0,"",RES_hhdet_tes!V130/RES_hhdet_fec!V130)</f>
        <v/>
      </c>
      <c r="W130" s="124" t="str">
        <f>IF(RES_hhdet_tes!W130=0,"",RES_hhdet_tes!W130/RES_hhdet_fec!W130)</f>
        <v/>
      </c>
      <c r="X130" s="124" t="str">
        <f>IF(RES_hhdet_tes!X130=0,"",RES_hhdet_tes!X130/RES_hhdet_fec!X130)</f>
        <v/>
      </c>
      <c r="Y130" s="124" t="str">
        <f>IF(RES_hhdet_tes!Y130=0,"",RES_hhdet_tes!Y130/RES_hhdet_fec!Y130)</f>
        <v/>
      </c>
      <c r="DA130" s="130" t="s">
        <v>2029</v>
      </c>
    </row>
    <row r="131" spans="1:105" ht="12" customHeight="1" x14ac:dyDescent="0.25">
      <c r="A131" s="97" t="s">
        <v>128</v>
      </c>
      <c r="B131" s="111" t="str">
        <f>IF(RES_hhdet_tes!B131=0,"",RES_hhdet_tes!B131/RES_hhdet_fec!B131)</f>
        <v/>
      </c>
      <c r="C131" s="111" t="str">
        <f>IF(RES_hhdet_tes!C131=0,"",RES_hhdet_tes!C131/RES_hhdet_fec!C131)</f>
        <v/>
      </c>
      <c r="D131" s="111" t="str">
        <f>IF(RES_hhdet_tes!D131=0,"",RES_hhdet_tes!D131/RES_hhdet_fec!D131)</f>
        <v/>
      </c>
      <c r="E131" s="111" t="str">
        <f>IF(RES_hhdet_tes!E131=0,"",RES_hhdet_tes!E131/RES_hhdet_fec!E131)</f>
        <v/>
      </c>
      <c r="F131" s="111" t="str">
        <f>IF(RES_hhdet_tes!F131=0,"",RES_hhdet_tes!F131/RES_hhdet_fec!F131)</f>
        <v/>
      </c>
      <c r="G131" s="111" t="str">
        <f>IF(RES_hhdet_tes!G131=0,"",RES_hhdet_tes!G131/RES_hhdet_fec!G131)</f>
        <v/>
      </c>
      <c r="H131" s="111" t="str">
        <f>IF(RES_hhdet_tes!H131=0,"",RES_hhdet_tes!H131/RES_hhdet_fec!H131)</f>
        <v/>
      </c>
      <c r="I131" s="111" t="str">
        <f>IF(RES_hhdet_tes!I131=0,"",RES_hhdet_tes!I131/RES_hhdet_fec!I131)</f>
        <v/>
      </c>
      <c r="J131" s="111" t="str">
        <f>IF(RES_hhdet_tes!J131=0,"",RES_hhdet_tes!J131/RES_hhdet_fec!J131)</f>
        <v/>
      </c>
      <c r="K131" s="111" t="str">
        <f>IF(RES_hhdet_tes!K131=0,"",RES_hhdet_tes!K131/RES_hhdet_fec!K131)</f>
        <v/>
      </c>
      <c r="L131" s="111" t="str">
        <f>IF(RES_hhdet_tes!L131=0,"",RES_hhdet_tes!L131/RES_hhdet_fec!L131)</f>
        <v/>
      </c>
      <c r="M131" s="111" t="str">
        <f>IF(RES_hhdet_tes!M131=0,"",RES_hhdet_tes!M131/RES_hhdet_fec!M131)</f>
        <v/>
      </c>
      <c r="N131" s="111" t="str">
        <f>IF(RES_hhdet_tes!N131=0,"",RES_hhdet_tes!N131/RES_hhdet_fec!N131)</f>
        <v/>
      </c>
      <c r="O131" s="111" t="str">
        <f>IF(RES_hhdet_tes!O131=0,"",RES_hhdet_tes!O131/RES_hhdet_fec!O131)</f>
        <v/>
      </c>
      <c r="P131" s="111" t="str">
        <f>IF(RES_hhdet_tes!P131=0,"",RES_hhdet_tes!P131/RES_hhdet_fec!P131)</f>
        <v/>
      </c>
      <c r="Q131" s="111" t="str">
        <f>IF(RES_hhdet_tes!Q131=0,"",RES_hhdet_tes!Q131/RES_hhdet_fec!Q131)</f>
        <v/>
      </c>
      <c r="R131" s="111" t="str">
        <f>IF(RES_hhdet_tes!R131=0,"",RES_hhdet_tes!R131/RES_hhdet_fec!R131)</f>
        <v/>
      </c>
      <c r="S131" s="111" t="str">
        <f>IF(RES_hhdet_tes!S131=0,"",RES_hhdet_tes!S131/RES_hhdet_fec!S131)</f>
        <v/>
      </c>
      <c r="T131" s="111" t="str">
        <f>IF(RES_hhdet_tes!T131=0,"",RES_hhdet_tes!T131/RES_hhdet_fec!T131)</f>
        <v/>
      </c>
      <c r="U131" s="111" t="str">
        <f>IF(RES_hhdet_tes!U131=0,"",RES_hhdet_tes!U131/RES_hhdet_fec!U131)</f>
        <v/>
      </c>
      <c r="V131" s="111" t="str">
        <f>IF(RES_hhdet_tes!V131=0,"",RES_hhdet_tes!V131/RES_hhdet_fec!V131)</f>
        <v/>
      </c>
      <c r="W131" s="111" t="str">
        <f>IF(RES_hhdet_tes!W131=0,"",RES_hhdet_tes!W131/RES_hhdet_fec!W131)</f>
        <v/>
      </c>
      <c r="X131" s="111" t="str">
        <f>IF(RES_hhdet_tes!X131=0,"",RES_hhdet_tes!X131/RES_hhdet_fec!X131)</f>
        <v/>
      </c>
      <c r="Y131" s="111" t="str">
        <f>IF(RES_hhdet_tes!Y131=0,"",RES_hhdet_tes!Y131/RES_hhdet_fec!Y131)</f>
        <v/>
      </c>
      <c r="DA131" s="63" t="s">
        <v>2030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X132" s="111" t="str">
        <f>IF(RES_hhdet_tes!X132=0,"",RES_hhdet_tes!X132/RES_hhdet_fec!X132)</f>
        <v/>
      </c>
      <c r="Y132" s="111" t="str">
        <f>IF(RES_hhdet_tes!Y132=0,"",RES_hhdet_tes!Y132/RES_hhdet_fec!Y132)</f>
        <v/>
      </c>
      <c r="DA132" s="63" t="s">
        <v>2031</v>
      </c>
    </row>
    <row r="133" spans="1:105" ht="12" customHeight="1" x14ac:dyDescent="0.25">
      <c r="A133" s="100" t="s">
        <v>198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X133" s="112" t="str">
        <f>IF(RES_hhdet_tes!X133=0,"",RES_hhdet_tes!X133/RES_hhdet_fec!X133)</f>
        <v/>
      </c>
      <c r="Y133" s="112" t="str">
        <f>IF(RES_hhdet_tes!Y133=0,"",RES_hhdet_tes!Y133/RES_hhdet_fec!Y133)</f>
        <v/>
      </c>
      <c r="DA133" s="131" t="s">
        <v>2032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X134" s="113" t="str">
        <f>IF(RES_hhdet_tes!X134=0,"",RES_hhdet_tes!X134/RES_hhdet_fec!X134)</f>
        <v/>
      </c>
      <c r="Y134" s="113" t="str">
        <f>IF(RES_hhdet_tes!Y134=0,"",RES_hhdet_tes!Y134/RES_hhdet_fec!Y134)</f>
        <v/>
      </c>
      <c r="DA134" s="132" t="s">
        <v>2033</v>
      </c>
    </row>
    <row r="135" spans="1:105" ht="12" customHeight="1" x14ac:dyDescent="0.25">
      <c r="A135" s="106" t="s">
        <v>122</v>
      </c>
      <c r="B135" s="112" t="str">
        <f>IF(RES_hhdet_tes!B135=0,"",RES_hhdet_tes!B135/RES_hhdet_fec!B135)</f>
        <v/>
      </c>
      <c r="C135" s="112" t="str">
        <f>IF(RES_hhdet_tes!C135=0,"",RES_hhdet_tes!C135/RES_hhdet_fec!C135)</f>
        <v/>
      </c>
      <c r="D135" s="112" t="str">
        <f>IF(RES_hhdet_tes!D135=0,"",RES_hhdet_tes!D135/RES_hhdet_fec!D135)</f>
        <v/>
      </c>
      <c r="E135" s="112" t="str">
        <f>IF(RES_hhdet_tes!E135=0,"",RES_hhdet_tes!E135/RES_hhdet_fec!E135)</f>
        <v/>
      </c>
      <c r="F135" s="112" t="str">
        <f>IF(RES_hhdet_tes!F135=0,"",RES_hhdet_tes!F135/RES_hhdet_fec!F135)</f>
        <v/>
      </c>
      <c r="G135" s="112" t="str">
        <f>IF(RES_hhdet_tes!G135=0,"",RES_hhdet_tes!G135/RES_hhdet_fec!G135)</f>
        <v/>
      </c>
      <c r="H135" s="112" t="str">
        <f>IF(RES_hhdet_tes!H135=0,"",RES_hhdet_tes!H135/RES_hhdet_fec!H135)</f>
        <v/>
      </c>
      <c r="I135" s="112" t="str">
        <f>IF(RES_hhdet_tes!I135=0,"",RES_hhdet_tes!I135/RES_hhdet_fec!I135)</f>
        <v/>
      </c>
      <c r="J135" s="112" t="str">
        <f>IF(RES_hhdet_tes!J135=0,"",RES_hhdet_tes!J135/RES_hhdet_fec!J135)</f>
        <v/>
      </c>
      <c r="K135" s="112" t="str">
        <f>IF(RES_hhdet_tes!K135=0,"",RES_hhdet_tes!K135/RES_hhdet_fec!K135)</f>
        <v/>
      </c>
      <c r="L135" s="112" t="str">
        <f>IF(RES_hhdet_tes!L135=0,"",RES_hhdet_tes!L135/RES_hhdet_fec!L135)</f>
        <v/>
      </c>
      <c r="M135" s="112" t="str">
        <f>IF(RES_hhdet_tes!M135=0,"",RES_hhdet_tes!M135/RES_hhdet_fec!M135)</f>
        <v/>
      </c>
      <c r="N135" s="112" t="str">
        <f>IF(RES_hhdet_tes!N135=0,"",RES_hhdet_tes!N135/RES_hhdet_fec!N135)</f>
        <v/>
      </c>
      <c r="O135" s="112" t="str">
        <f>IF(RES_hhdet_tes!O135=0,"",RES_hhdet_tes!O135/RES_hhdet_fec!O135)</f>
        <v/>
      </c>
      <c r="P135" s="112" t="str">
        <f>IF(RES_hhdet_tes!P135=0,"",RES_hhdet_tes!P135/RES_hhdet_fec!P135)</f>
        <v/>
      </c>
      <c r="Q135" s="112" t="str">
        <f>IF(RES_hhdet_tes!Q135=0,"",RES_hhdet_tes!Q135/RES_hhdet_fec!Q135)</f>
        <v/>
      </c>
      <c r="R135" s="112" t="str">
        <f>IF(RES_hhdet_tes!R135=0,"",RES_hhdet_tes!R135/RES_hhdet_fec!R135)</f>
        <v/>
      </c>
      <c r="S135" s="112" t="str">
        <f>IF(RES_hhdet_tes!S135=0,"",RES_hhdet_tes!S135/RES_hhdet_fec!S135)</f>
        <v/>
      </c>
      <c r="T135" s="112" t="str">
        <f>IF(RES_hhdet_tes!T135=0,"",RES_hhdet_tes!T135/RES_hhdet_fec!T135)</f>
        <v/>
      </c>
      <c r="U135" s="112" t="str">
        <f>IF(RES_hhdet_tes!U135=0,"",RES_hhdet_tes!U135/RES_hhdet_fec!U135)</f>
        <v/>
      </c>
      <c r="V135" s="112" t="str">
        <f>IF(RES_hhdet_tes!V135=0,"",RES_hhdet_tes!V135/RES_hhdet_fec!V135)</f>
        <v/>
      </c>
      <c r="W135" s="112" t="str">
        <f>IF(RES_hhdet_tes!W135=0,"",RES_hhdet_tes!W135/RES_hhdet_fec!W135)</f>
        <v/>
      </c>
      <c r="X135" s="112" t="str">
        <f>IF(RES_hhdet_tes!X135=0,"",RES_hhdet_tes!X135/RES_hhdet_fec!X135)</f>
        <v/>
      </c>
      <c r="Y135" s="112" t="str">
        <f>IF(RES_hhdet_tes!Y135=0,"",RES_hhdet_tes!Y135/RES_hhdet_fec!Y135)</f>
        <v/>
      </c>
      <c r="DA135" s="131" t="s">
        <v>2034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X136" s="113" t="str">
        <f>IF(RES_hhdet_tes!X136=0,"",RES_hhdet_tes!X136/RES_hhdet_fec!X136)</f>
        <v/>
      </c>
      <c r="Y136" s="113" t="str">
        <f>IF(RES_hhdet_tes!Y136=0,"",RES_hhdet_tes!Y136/RES_hhdet_fec!Y136)</f>
        <v/>
      </c>
      <c r="DA136" s="132" t="s">
        <v>2035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X137" s="111" t="str">
        <f>IF(RES_hhdet_tes!X137=0,"",RES_hhdet_tes!X137/RES_hhdet_fec!X137)</f>
        <v/>
      </c>
      <c r="Y137" s="111" t="str">
        <f>IF(RES_hhdet_tes!Y137=0,"",RES_hhdet_tes!Y137/RES_hhdet_fec!Y137)</f>
        <v/>
      </c>
      <c r="DA137" s="63" t="s">
        <v>2036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X138" s="111" t="str">
        <f>IF(RES_hhdet_tes!X138=0,"",RES_hhdet_tes!X138/RES_hhdet_fec!X138)</f>
        <v/>
      </c>
      <c r="Y138" s="111" t="str">
        <f>IF(RES_hhdet_tes!Y138=0,"",RES_hhdet_tes!Y138/RES_hhdet_fec!Y138)</f>
        <v/>
      </c>
      <c r="DA138" s="63" t="s">
        <v>2037</v>
      </c>
    </row>
    <row r="139" spans="1:105" ht="12" customHeight="1" x14ac:dyDescent="0.25">
      <c r="A139" s="121" t="s">
        <v>54</v>
      </c>
      <c r="B139" s="124" t="str">
        <f>IF(RES_hhdet_tes!B139=0,"",RES_hhdet_tes!B139/RES_hhdet_fec!B139)</f>
        <v/>
      </c>
      <c r="C139" s="124" t="str">
        <f>IF(RES_hhdet_tes!C139=0,"",RES_hhdet_tes!C139/RES_hhdet_fec!C139)</f>
        <v/>
      </c>
      <c r="D139" s="124" t="str">
        <f>IF(RES_hhdet_tes!D139=0,"",RES_hhdet_tes!D139/RES_hhdet_fec!D139)</f>
        <v/>
      </c>
      <c r="E139" s="124" t="str">
        <f>IF(RES_hhdet_tes!E139=0,"",RES_hhdet_tes!E139/RES_hhdet_fec!E139)</f>
        <v/>
      </c>
      <c r="F139" s="124" t="str">
        <f>IF(RES_hhdet_tes!F139=0,"",RES_hhdet_tes!F139/RES_hhdet_fec!F139)</f>
        <v/>
      </c>
      <c r="G139" s="124" t="str">
        <f>IF(RES_hhdet_tes!G139=0,"",RES_hhdet_tes!G139/RES_hhdet_fec!G139)</f>
        <v/>
      </c>
      <c r="H139" s="124" t="str">
        <f>IF(RES_hhdet_tes!H139=0,"",RES_hhdet_tes!H139/RES_hhdet_fec!H139)</f>
        <v/>
      </c>
      <c r="I139" s="124" t="str">
        <f>IF(RES_hhdet_tes!I139=0,"",RES_hhdet_tes!I139/RES_hhdet_fec!I139)</f>
        <v/>
      </c>
      <c r="J139" s="124" t="str">
        <f>IF(RES_hhdet_tes!J139=0,"",RES_hhdet_tes!J139/RES_hhdet_fec!J139)</f>
        <v/>
      </c>
      <c r="K139" s="124" t="str">
        <f>IF(RES_hhdet_tes!K139=0,"",RES_hhdet_tes!K139/RES_hhdet_fec!K139)</f>
        <v/>
      </c>
      <c r="L139" s="124" t="str">
        <f>IF(RES_hhdet_tes!L139=0,"",RES_hhdet_tes!L139/RES_hhdet_fec!L139)</f>
        <v/>
      </c>
      <c r="M139" s="124" t="str">
        <f>IF(RES_hhdet_tes!M139=0,"",RES_hhdet_tes!M139/RES_hhdet_fec!M139)</f>
        <v/>
      </c>
      <c r="N139" s="124" t="str">
        <f>IF(RES_hhdet_tes!N139=0,"",RES_hhdet_tes!N139/RES_hhdet_fec!N139)</f>
        <v/>
      </c>
      <c r="O139" s="124" t="str">
        <f>IF(RES_hhdet_tes!O139=0,"",RES_hhdet_tes!O139/RES_hhdet_fec!O139)</f>
        <v/>
      </c>
      <c r="P139" s="124" t="str">
        <f>IF(RES_hhdet_tes!P139=0,"",RES_hhdet_tes!P139/RES_hhdet_fec!P139)</f>
        <v/>
      </c>
      <c r="Q139" s="124" t="str">
        <f>IF(RES_hhdet_tes!Q139=0,"",RES_hhdet_tes!Q139/RES_hhdet_fec!Q139)</f>
        <v/>
      </c>
      <c r="R139" s="124" t="str">
        <f>IF(RES_hhdet_tes!R139=0,"",RES_hhdet_tes!R139/RES_hhdet_fec!R139)</f>
        <v/>
      </c>
      <c r="S139" s="124" t="str">
        <f>IF(RES_hhdet_tes!S139=0,"",RES_hhdet_tes!S139/RES_hhdet_fec!S139)</f>
        <v/>
      </c>
      <c r="T139" s="124" t="str">
        <f>IF(RES_hhdet_tes!T139=0,"",RES_hhdet_tes!T139/RES_hhdet_fec!T139)</f>
        <v/>
      </c>
      <c r="U139" s="124" t="str">
        <f>IF(RES_hhdet_tes!U139=0,"",RES_hhdet_tes!U139/RES_hhdet_fec!U139)</f>
        <v/>
      </c>
      <c r="V139" s="124" t="str">
        <f>IF(RES_hhdet_tes!V139=0,"",RES_hhdet_tes!V139/RES_hhdet_fec!V139)</f>
        <v/>
      </c>
      <c r="W139" s="124" t="str">
        <f>IF(RES_hhdet_tes!W139=0,"",RES_hhdet_tes!W139/RES_hhdet_fec!W139)</f>
        <v/>
      </c>
      <c r="X139" s="124" t="str">
        <f>IF(RES_hhdet_tes!X139=0,"",RES_hhdet_tes!X139/RES_hhdet_fec!X139)</f>
        <v/>
      </c>
      <c r="Y139" s="124" t="str">
        <f>IF(RES_hhdet_tes!Y139=0,"",RES_hhdet_tes!Y139/RES_hhdet_fec!Y139)</f>
        <v/>
      </c>
      <c r="DA139" s="130" t="s">
        <v>2038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X140" s="111" t="str">
        <f>IF(RES_hhdet_tes!X140=0,"",RES_hhdet_tes!X140/RES_hhdet_fec!X140)</f>
        <v/>
      </c>
      <c r="Y140" s="111" t="str">
        <f>IF(RES_hhdet_tes!Y140=0,"",RES_hhdet_tes!Y140/RES_hhdet_fec!Y140)</f>
        <v/>
      </c>
      <c r="DA140" s="63" t="s">
        <v>2039</v>
      </c>
    </row>
    <row r="141" spans="1:105" ht="12" customHeight="1" x14ac:dyDescent="0.25">
      <c r="A141" s="109" t="s">
        <v>120</v>
      </c>
      <c r="B141" s="45" t="str">
        <f>IF(RES_hhdet_tes!B141=0,"",RES_hhdet_tes!B141/RES_hhdet_fec!B141)</f>
        <v/>
      </c>
      <c r="C141" s="45" t="str">
        <f>IF(RES_hhdet_tes!C141=0,"",RES_hhdet_tes!C141/RES_hhdet_fec!C141)</f>
        <v/>
      </c>
      <c r="D141" s="45" t="str">
        <f>IF(RES_hhdet_tes!D141=0,"",RES_hhdet_tes!D141/RES_hhdet_fec!D141)</f>
        <v/>
      </c>
      <c r="E141" s="45" t="str">
        <f>IF(RES_hhdet_tes!E141=0,"",RES_hhdet_tes!E141/RES_hhdet_fec!E141)</f>
        <v/>
      </c>
      <c r="F141" s="45" t="str">
        <f>IF(RES_hhdet_tes!F141=0,"",RES_hhdet_tes!F141/RES_hhdet_fec!F141)</f>
        <v/>
      </c>
      <c r="G141" s="45" t="str">
        <f>IF(RES_hhdet_tes!G141=0,"",RES_hhdet_tes!G141/RES_hhdet_fec!G141)</f>
        <v/>
      </c>
      <c r="H141" s="45" t="str">
        <f>IF(RES_hhdet_tes!H141=0,"",RES_hhdet_tes!H141/RES_hhdet_fec!H141)</f>
        <v/>
      </c>
      <c r="I141" s="45" t="str">
        <f>IF(RES_hhdet_tes!I141=0,"",RES_hhdet_tes!I141/RES_hhdet_fec!I141)</f>
        <v/>
      </c>
      <c r="J141" s="45" t="str">
        <f>IF(RES_hhdet_tes!J141=0,"",RES_hhdet_tes!J141/RES_hhdet_fec!J141)</f>
        <v/>
      </c>
      <c r="K141" s="45" t="str">
        <f>IF(RES_hhdet_tes!K141=0,"",RES_hhdet_tes!K141/RES_hhdet_fec!K141)</f>
        <v/>
      </c>
      <c r="L141" s="45" t="str">
        <f>IF(RES_hhdet_tes!L141=0,"",RES_hhdet_tes!L141/RES_hhdet_fec!L141)</f>
        <v/>
      </c>
      <c r="M141" s="45" t="str">
        <f>IF(RES_hhdet_tes!M141=0,"",RES_hhdet_tes!M141/RES_hhdet_fec!M141)</f>
        <v/>
      </c>
      <c r="N141" s="45" t="str">
        <f>IF(RES_hhdet_tes!N141=0,"",RES_hhdet_tes!N141/RES_hhdet_fec!N141)</f>
        <v/>
      </c>
      <c r="O141" s="45" t="str">
        <f>IF(RES_hhdet_tes!O141=0,"",RES_hhdet_tes!O141/RES_hhdet_fec!O141)</f>
        <v/>
      </c>
      <c r="P141" s="45" t="str">
        <f>IF(RES_hhdet_tes!P141=0,"",RES_hhdet_tes!P141/RES_hhdet_fec!P141)</f>
        <v/>
      </c>
      <c r="Q141" s="45" t="str">
        <f>IF(RES_hhdet_tes!Q141=0,"",RES_hhdet_tes!Q141/RES_hhdet_fec!Q141)</f>
        <v/>
      </c>
      <c r="R141" s="45" t="str">
        <f>IF(RES_hhdet_tes!R141=0,"",RES_hhdet_tes!R141/RES_hhdet_fec!R141)</f>
        <v/>
      </c>
      <c r="S141" s="45" t="str">
        <f>IF(RES_hhdet_tes!S141=0,"",RES_hhdet_tes!S141/RES_hhdet_fec!S141)</f>
        <v/>
      </c>
      <c r="T141" s="45" t="str">
        <f>IF(RES_hhdet_tes!T141=0,"",RES_hhdet_tes!T141/RES_hhdet_fec!T141)</f>
        <v/>
      </c>
      <c r="U141" s="45" t="str">
        <f>IF(RES_hhdet_tes!U141=0,"",RES_hhdet_tes!U141/RES_hhdet_fec!U141)</f>
        <v/>
      </c>
      <c r="V141" s="45" t="str">
        <f>IF(RES_hhdet_tes!V141=0,"",RES_hhdet_tes!V141/RES_hhdet_fec!V141)</f>
        <v/>
      </c>
      <c r="W141" s="45" t="str">
        <f>IF(RES_hhdet_tes!W141=0,"",RES_hhdet_tes!W141/RES_hhdet_fec!W141)</f>
        <v/>
      </c>
      <c r="X141" s="45" t="str">
        <f>IF(RES_hhdet_tes!X141=0,"",RES_hhdet_tes!X141/RES_hhdet_fec!X141)</f>
        <v/>
      </c>
      <c r="Y141" s="45" t="str">
        <f>IF(RES_hhdet_tes!Y141=0,"",RES_hhdet_tes!Y141/RES_hhdet_fec!Y141)</f>
        <v/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1.3496936456614261</v>
      </c>
      <c r="C143" s="119">
        <f>IF(RES_hhdet_tes!C143=0,"",RES_hhdet_tes!C143/RES_hhdet_fec!C143)</f>
        <v>1.3952735492052786</v>
      </c>
      <c r="D143" s="119">
        <f>IF(RES_hhdet_tes!D143=0,"",RES_hhdet_tes!D143/RES_hhdet_fec!D143)</f>
        <v>1.4409182772424496</v>
      </c>
      <c r="E143" s="119">
        <f>IF(RES_hhdet_tes!E143=0,"",RES_hhdet_tes!E143/RES_hhdet_fec!E143)</f>
        <v>1.5317883418688765</v>
      </c>
      <c r="F143" s="119">
        <f>IF(RES_hhdet_tes!F143=0,"",RES_hhdet_tes!F143/RES_hhdet_fec!F143)</f>
        <v>1.5407008913653846</v>
      </c>
      <c r="G143" s="119">
        <f>IF(RES_hhdet_tes!G143=0,"",RES_hhdet_tes!G143/RES_hhdet_fec!G143)</f>
        <v>1.579979247429381</v>
      </c>
      <c r="H143" s="119">
        <f>IF(RES_hhdet_tes!H143=0,"",RES_hhdet_tes!H143/RES_hhdet_fec!H143)</f>
        <v>1.6292777626046484</v>
      </c>
      <c r="I143" s="119">
        <f>IF(RES_hhdet_tes!I143=0,"",RES_hhdet_tes!I143/RES_hhdet_fec!I143)</f>
        <v>1.6903390344747</v>
      </c>
      <c r="J143" s="119">
        <f>IF(RES_hhdet_tes!J143=0,"",RES_hhdet_tes!J143/RES_hhdet_fec!J143)</f>
        <v>1.7910439165482772</v>
      </c>
      <c r="K143" s="119">
        <f>IF(RES_hhdet_tes!K143=0,"",RES_hhdet_tes!K143/RES_hhdet_fec!K143)</f>
        <v>1.8636749499473355</v>
      </c>
      <c r="L143" s="119">
        <f>IF(RES_hhdet_tes!L143=0,"",RES_hhdet_tes!L143/RES_hhdet_fec!L143)</f>
        <v>1.9318229241274782</v>
      </c>
      <c r="M143" s="119">
        <f>IF(RES_hhdet_tes!M143=0,"",RES_hhdet_tes!M143/RES_hhdet_fec!M143)</f>
        <v>1.9132057413913734</v>
      </c>
      <c r="N143" s="119">
        <f>IF(RES_hhdet_tes!N143=0,"",RES_hhdet_tes!N143/RES_hhdet_fec!N143)</f>
        <v>2.0175381657288134</v>
      </c>
      <c r="O143" s="119">
        <f>IF(RES_hhdet_tes!O143=0,"",RES_hhdet_tes!O143/RES_hhdet_fec!O143)</f>
        <v>1.9765773252020298</v>
      </c>
      <c r="P143" s="119">
        <f>IF(RES_hhdet_tes!P143=0,"",RES_hhdet_tes!P143/RES_hhdet_fec!P143)</f>
        <v>1.9633459386229448</v>
      </c>
      <c r="Q143" s="119">
        <f>IF(RES_hhdet_tes!Q143=0,"",RES_hhdet_tes!Q143/RES_hhdet_fec!Q143)</f>
        <v>2.2758933123109286</v>
      </c>
      <c r="R143" s="119">
        <f>IF(RES_hhdet_tes!R143=0,"",RES_hhdet_tes!R143/RES_hhdet_fec!R143)</f>
        <v>2.3333109401687655</v>
      </c>
      <c r="S143" s="119">
        <f>IF(RES_hhdet_tes!S143=0,"",RES_hhdet_tes!S143/RES_hhdet_fec!S143)</f>
        <v>2.3991121411167495</v>
      </c>
      <c r="T143" s="119">
        <f>IF(RES_hhdet_tes!T143=0,"",RES_hhdet_tes!T143/RES_hhdet_fec!T143)</f>
        <v>2.3940596843952573</v>
      </c>
      <c r="U143" s="119">
        <f>IF(RES_hhdet_tes!U143=0,"",RES_hhdet_tes!U143/RES_hhdet_fec!U143)</f>
        <v>2.3697199805245215</v>
      </c>
      <c r="V143" s="119">
        <f>IF(RES_hhdet_tes!V143=0,"",RES_hhdet_tes!V143/RES_hhdet_fec!V143)</f>
        <v>2.5006960522152824</v>
      </c>
      <c r="W143" s="119">
        <f>IF(RES_hhdet_tes!W143=0,"",RES_hhdet_tes!W143/RES_hhdet_fec!W143)</f>
        <v>2.5604803344909479</v>
      </c>
      <c r="X143" s="119">
        <f>IF(RES_hhdet_tes!X143=0,"",RES_hhdet_tes!X143/RES_hhdet_fec!X143)</f>
        <v>2.5337841478197816</v>
      </c>
      <c r="Y143" s="119">
        <f>IF(RES_hhdet_tes!Y143=0,"",RES_hhdet_tes!Y143/RES_hhdet_fec!Y143)</f>
        <v>2.5984455434152465</v>
      </c>
      <c r="DA143" s="129" t="s">
        <v>2041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1.5476934634279416</v>
      </c>
      <c r="C144" s="124">
        <f>IF(RES_hhdet_tes!C144=0,"",RES_hhdet_tes!C144/RES_hhdet_fec!C144)</f>
        <v>1.5767399568700364</v>
      </c>
      <c r="D144" s="124">
        <f>IF(RES_hhdet_tes!D144=0,"",RES_hhdet_tes!D144/RES_hhdet_fec!D144)</f>
        <v>1.641580396886166</v>
      </c>
      <c r="E144" s="124">
        <f>IF(RES_hhdet_tes!E144=0,"",RES_hhdet_tes!E144/RES_hhdet_fec!E144)</f>
        <v>1.703590203304876</v>
      </c>
      <c r="F144" s="124">
        <f>IF(RES_hhdet_tes!F144=0,"",RES_hhdet_tes!F144/RES_hhdet_fec!F144)</f>
        <v>1.756236242833197</v>
      </c>
      <c r="G144" s="124">
        <f>IF(RES_hhdet_tes!G144=0,"",RES_hhdet_tes!G144/RES_hhdet_fec!G144)</f>
        <v>1.8214952210949436</v>
      </c>
      <c r="H144" s="124">
        <f>IF(RES_hhdet_tes!H144=0,"",RES_hhdet_tes!H144/RES_hhdet_fec!H144)</f>
        <v>1.8967564151090879</v>
      </c>
      <c r="I144" s="124">
        <f>IF(RES_hhdet_tes!I144=0,"",RES_hhdet_tes!I144/RES_hhdet_fec!I144)</f>
        <v>1.9867370717171295</v>
      </c>
      <c r="J144" s="124">
        <f>IF(RES_hhdet_tes!J144=0,"",RES_hhdet_tes!J144/RES_hhdet_fec!J144)</f>
        <v>2.0824440212881608</v>
      </c>
      <c r="K144" s="124">
        <f>IF(RES_hhdet_tes!K144=0,"",RES_hhdet_tes!K144/RES_hhdet_fec!K144)</f>
        <v>2.1714650242041351</v>
      </c>
      <c r="L144" s="124">
        <f>IF(RES_hhdet_tes!L144=0,"",RES_hhdet_tes!L144/RES_hhdet_fec!L144)</f>
        <v>2.25769552702811</v>
      </c>
      <c r="M144" s="124">
        <f>IF(RES_hhdet_tes!M144=0,"",RES_hhdet_tes!M144/RES_hhdet_fec!M144)</f>
        <v>2.3427340885401291</v>
      </c>
      <c r="N144" s="124">
        <f>IF(RES_hhdet_tes!N144=0,"",RES_hhdet_tes!N144/RES_hhdet_fec!N144)</f>
        <v>2.4407027807490382</v>
      </c>
      <c r="O144" s="124">
        <f>IF(RES_hhdet_tes!O144=0,"",RES_hhdet_tes!O144/RES_hhdet_fec!O144)</f>
        <v>2.550985174677078</v>
      </c>
      <c r="P144" s="124">
        <f>IF(RES_hhdet_tes!P144=0,"",RES_hhdet_tes!P144/RES_hhdet_fec!P144)</f>
        <v>2.6647928166901358</v>
      </c>
      <c r="Q144" s="124">
        <f>IF(RES_hhdet_tes!Q144=0,"",RES_hhdet_tes!Q144/RES_hhdet_fec!Q144)</f>
        <v>2.7753993229827092</v>
      </c>
      <c r="R144" s="124">
        <f>IF(RES_hhdet_tes!R144=0,"",RES_hhdet_tes!R144/RES_hhdet_fec!R144)</f>
        <v>2.8694811287245852</v>
      </c>
      <c r="S144" s="124">
        <f>IF(RES_hhdet_tes!S144=0,"",RES_hhdet_tes!S144/RES_hhdet_fec!S144)</f>
        <v>2.9509013881900668</v>
      </c>
      <c r="T144" s="124">
        <f>IF(RES_hhdet_tes!T144=0,"",RES_hhdet_tes!T144/RES_hhdet_fec!T144)</f>
        <v>3.0143638373078323</v>
      </c>
      <c r="U144" s="124">
        <f>IF(RES_hhdet_tes!U144=0,"",RES_hhdet_tes!U144/RES_hhdet_fec!U144)</f>
        <v>3.0579848804849319</v>
      </c>
      <c r="V144" s="124">
        <f>IF(RES_hhdet_tes!V144=0,"",RES_hhdet_tes!V144/RES_hhdet_fec!V144)</f>
        <v>3.0868024437017394</v>
      </c>
      <c r="W144" s="124">
        <f>IF(RES_hhdet_tes!W144=0,"",RES_hhdet_tes!W144/RES_hhdet_fec!W144)</f>
        <v>3.1186819847786236</v>
      </c>
      <c r="X144" s="124">
        <f>IF(RES_hhdet_tes!X144=0,"",RES_hhdet_tes!X144/RES_hhdet_fec!X144)</f>
        <v>3.1543138292824451</v>
      </c>
      <c r="Y144" s="124">
        <f>IF(RES_hhdet_tes!Y144=0,"",RES_hhdet_tes!Y144/RES_hhdet_fec!Y144)</f>
        <v>3.1840719993534932</v>
      </c>
      <c r="DA144" s="130" t="s">
        <v>2042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1.5476934634279416</v>
      </c>
      <c r="C145" s="111">
        <f>IF(RES_hhdet_tes!C145=0,"",RES_hhdet_tes!C145/RES_hhdet_fec!C145)</f>
        <v>1.5767399568700364</v>
      </c>
      <c r="D145" s="111">
        <f>IF(RES_hhdet_tes!D145=0,"",RES_hhdet_tes!D145/RES_hhdet_fec!D145)</f>
        <v>1.641580396886166</v>
      </c>
      <c r="E145" s="111">
        <f>IF(RES_hhdet_tes!E145=0,"",RES_hhdet_tes!E145/RES_hhdet_fec!E145)</f>
        <v>1.703590203304876</v>
      </c>
      <c r="F145" s="111">
        <f>IF(RES_hhdet_tes!F145=0,"",RES_hhdet_tes!F145/RES_hhdet_fec!F145)</f>
        <v>1.756236242833197</v>
      </c>
      <c r="G145" s="111">
        <f>IF(RES_hhdet_tes!G145=0,"",RES_hhdet_tes!G145/RES_hhdet_fec!G145)</f>
        <v>1.8214952210949436</v>
      </c>
      <c r="H145" s="111">
        <f>IF(RES_hhdet_tes!H145=0,"",RES_hhdet_tes!H145/RES_hhdet_fec!H145)</f>
        <v>1.8967564151090879</v>
      </c>
      <c r="I145" s="111">
        <f>IF(RES_hhdet_tes!I145=0,"",RES_hhdet_tes!I145/RES_hhdet_fec!I145)</f>
        <v>1.9867370717171295</v>
      </c>
      <c r="J145" s="111">
        <f>IF(RES_hhdet_tes!J145=0,"",RES_hhdet_tes!J145/RES_hhdet_fec!J145)</f>
        <v>2.0824440212881608</v>
      </c>
      <c r="K145" s="111">
        <f>IF(RES_hhdet_tes!K145=0,"",RES_hhdet_tes!K145/RES_hhdet_fec!K145)</f>
        <v>2.1714650242041351</v>
      </c>
      <c r="L145" s="111">
        <f>IF(RES_hhdet_tes!L145=0,"",RES_hhdet_tes!L145/RES_hhdet_fec!L145)</f>
        <v>2.25769552702811</v>
      </c>
      <c r="M145" s="111">
        <f>IF(RES_hhdet_tes!M145=0,"",RES_hhdet_tes!M145/RES_hhdet_fec!M145)</f>
        <v>2.3427340885401291</v>
      </c>
      <c r="N145" s="111">
        <f>IF(RES_hhdet_tes!N145=0,"",RES_hhdet_tes!N145/RES_hhdet_fec!N145)</f>
        <v>2.4407027807490382</v>
      </c>
      <c r="O145" s="111">
        <f>IF(RES_hhdet_tes!O145=0,"",RES_hhdet_tes!O145/RES_hhdet_fec!O145)</f>
        <v>2.550985174677078</v>
      </c>
      <c r="P145" s="111">
        <f>IF(RES_hhdet_tes!P145=0,"",RES_hhdet_tes!P145/RES_hhdet_fec!P145)</f>
        <v>2.6647928166901358</v>
      </c>
      <c r="Q145" s="111">
        <f>IF(RES_hhdet_tes!Q145=0,"",RES_hhdet_tes!Q145/RES_hhdet_fec!Q145)</f>
        <v>2.7753993229827092</v>
      </c>
      <c r="R145" s="111">
        <f>IF(RES_hhdet_tes!R145=0,"",RES_hhdet_tes!R145/RES_hhdet_fec!R145)</f>
        <v>2.8694811287245852</v>
      </c>
      <c r="S145" s="111">
        <f>IF(RES_hhdet_tes!S145=0,"",RES_hhdet_tes!S145/RES_hhdet_fec!S145)</f>
        <v>2.9509013881900668</v>
      </c>
      <c r="T145" s="111">
        <f>IF(RES_hhdet_tes!T145=0,"",RES_hhdet_tes!T145/RES_hhdet_fec!T145)</f>
        <v>3.0143638373078323</v>
      </c>
      <c r="U145" s="111">
        <f>IF(RES_hhdet_tes!U145=0,"",RES_hhdet_tes!U145/RES_hhdet_fec!U145)</f>
        <v>3.0579848804849319</v>
      </c>
      <c r="V145" s="111">
        <f>IF(RES_hhdet_tes!V145=0,"",RES_hhdet_tes!V145/RES_hhdet_fec!V145)</f>
        <v>3.0868024437017394</v>
      </c>
      <c r="W145" s="111">
        <f>IF(RES_hhdet_tes!W145=0,"",RES_hhdet_tes!W145/RES_hhdet_fec!W145)</f>
        <v>3.1186819847786236</v>
      </c>
      <c r="X145" s="111">
        <f>IF(RES_hhdet_tes!X145=0,"",RES_hhdet_tes!X145/RES_hhdet_fec!X145)</f>
        <v>3.1543138292824451</v>
      </c>
      <c r="Y145" s="111">
        <f>IF(RES_hhdet_tes!Y145=0,"",RES_hhdet_tes!Y145/RES_hhdet_fec!Y145)</f>
        <v>3.1840719993534932</v>
      </c>
      <c r="DA145" s="63" t="s">
        <v>2043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1.8458333023775315</v>
      </c>
      <c r="C146" s="124">
        <f>IF(RES_hhdet_tes!C146=0,"",RES_hhdet_tes!C146/RES_hhdet_fec!C146)</f>
        <v>1.8998326382683752</v>
      </c>
      <c r="D146" s="124">
        <f>IF(RES_hhdet_tes!D146=0,"",RES_hhdet_tes!D146/RES_hhdet_fec!D146)</f>
        <v>1.9893255118235269</v>
      </c>
      <c r="E146" s="124">
        <f>IF(RES_hhdet_tes!E146=0,"",RES_hhdet_tes!E146/RES_hhdet_fec!E146)</f>
        <v>2.140501574940493</v>
      </c>
      <c r="F146" s="124">
        <f>IF(RES_hhdet_tes!F146=0,"",RES_hhdet_tes!F146/RES_hhdet_fec!F146)</f>
        <v>2.2893084395340058</v>
      </c>
      <c r="G146" s="124">
        <f>IF(RES_hhdet_tes!G146=0,"",RES_hhdet_tes!G146/RES_hhdet_fec!G146)</f>
        <v>2.4322123021619868</v>
      </c>
      <c r="H146" s="124">
        <f>IF(RES_hhdet_tes!H146=0,"",RES_hhdet_tes!H146/RES_hhdet_fec!H146)</f>
        <v>2.7317611588637059</v>
      </c>
      <c r="I146" s="124">
        <f>IF(RES_hhdet_tes!I146=0,"",RES_hhdet_tes!I146/RES_hhdet_fec!I146)</f>
        <v>2.8939748742197975</v>
      </c>
      <c r="J146" s="124">
        <f>IF(RES_hhdet_tes!J146=0,"",RES_hhdet_tes!J146/RES_hhdet_fec!J146)</f>
        <v>3.0323990332928821</v>
      </c>
      <c r="K146" s="124">
        <f>IF(RES_hhdet_tes!K146=0,"",RES_hhdet_tes!K146/RES_hhdet_fec!K146)</f>
        <v>3.1576083074471604</v>
      </c>
      <c r="L146" s="124">
        <f>IF(RES_hhdet_tes!L146=0,"",RES_hhdet_tes!L146/RES_hhdet_fec!L146)</f>
        <v>3.2626921404009086</v>
      </c>
      <c r="M146" s="124">
        <f>IF(RES_hhdet_tes!M146=0,"",RES_hhdet_tes!M146/RES_hhdet_fec!M146)</f>
        <v>3.3769869884855614</v>
      </c>
      <c r="N146" s="124">
        <f>IF(RES_hhdet_tes!N146=0,"",RES_hhdet_tes!N146/RES_hhdet_fec!N146)</f>
        <v>3.5574646990572556</v>
      </c>
      <c r="O146" s="124">
        <f>IF(RES_hhdet_tes!O146=0,"",RES_hhdet_tes!O146/RES_hhdet_fec!O146)</f>
        <v>3.673212365942228</v>
      </c>
      <c r="P146" s="124">
        <f>IF(RES_hhdet_tes!P146=0,"",RES_hhdet_tes!P146/RES_hhdet_fec!P146)</f>
        <v>3.8462451373896425</v>
      </c>
      <c r="Q146" s="124">
        <f>IF(RES_hhdet_tes!Q146=0,"",RES_hhdet_tes!Q146/RES_hhdet_fec!Q146)</f>
        <v>4.0056708192603443</v>
      </c>
      <c r="R146" s="124">
        <f>IF(RES_hhdet_tes!R146=0,"",RES_hhdet_tes!R146/RES_hhdet_fec!R146)</f>
        <v>4.0965649985895523</v>
      </c>
      <c r="S146" s="124">
        <f>IF(RES_hhdet_tes!S146=0,"",RES_hhdet_tes!S146/RES_hhdet_fec!S146)</f>
        <v>4.1613531369897325</v>
      </c>
      <c r="T146" s="124">
        <f>IF(RES_hhdet_tes!T146=0,"",RES_hhdet_tes!T146/RES_hhdet_fec!T146)</f>
        <v>4.2085301721788593</v>
      </c>
      <c r="U146" s="124">
        <f>IF(RES_hhdet_tes!U146=0,"",RES_hhdet_tes!U146/RES_hhdet_fec!U146)</f>
        <v>4.2448309466457435</v>
      </c>
      <c r="V146" s="124">
        <f>IF(RES_hhdet_tes!V146=0,"",RES_hhdet_tes!V146/RES_hhdet_fec!V146)</f>
        <v>4.281231661837551</v>
      </c>
      <c r="W146" s="124">
        <f>IF(RES_hhdet_tes!W146=0,"",RES_hhdet_tes!W146/RES_hhdet_fec!W146)</f>
        <v>4.3018743596936275</v>
      </c>
      <c r="X146" s="124">
        <f>IF(RES_hhdet_tes!X146=0,"",RES_hhdet_tes!X146/RES_hhdet_fec!X146)</f>
        <v>4.3426407476086162</v>
      </c>
      <c r="Y146" s="124">
        <f>IF(RES_hhdet_tes!Y146=0,"",RES_hhdet_tes!Y146/RES_hhdet_fec!Y146)</f>
        <v>4.3755555147259475</v>
      </c>
      <c r="DA146" s="130" t="s">
        <v>2044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1.8458333023775315</v>
      </c>
      <c r="C147" s="111">
        <f>IF(RES_hhdet_tes!C147=0,"",RES_hhdet_tes!C147/RES_hhdet_fec!C147)</f>
        <v>1.8998326382683752</v>
      </c>
      <c r="D147" s="111">
        <f>IF(RES_hhdet_tes!D147=0,"",RES_hhdet_tes!D147/RES_hhdet_fec!D147)</f>
        <v>1.9893255118235269</v>
      </c>
      <c r="E147" s="111">
        <f>IF(RES_hhdet_tes!E147=0,"",RES_hhdet_tes!E147/RES_hhdet_fec!E147)</f>
        <v>2.140501574940493</v>
      </c>
      <c r="F147" s="111">
        <f>IF(RES_hhdet_tes!F147=0,"",RES_hhdet_tes!F147/RES_hhdet_fec!F147)</f>
        <v>2.2893084395340058</v>
      </c>
      <c r="G147" s="111">
        <f>IF(RES_hhdet_tes!G147=0,"",RES_hhdet_tes!G147/RES_hhdet_fec!G147)</f>
        <v>2.4322123021619868</v>
      </c>
      <c r="H147" s="111">
        <f>IF(RES_hhdet_tes!H147=0,"",RES_hhdet_tes!H147/RES_hhdet_fec!H147)</f>
        <v>2.7317611588637059</v>
      </c>
      <c r="I147" s="111">
        <f>IF(RES_hhdet_tes!I147=0,"",RES_hhdet_tes!I147/RES_hhdet_fec!I147)</f>
        <v>2.8939748742197975</v>
      </c>
      <c r="J147" s="111">
        <f>IF(RES_hhdet_tes!J147=0,"",RES_hhdet_tes!J147/RES_hhdet_fec!J147)</f>
        <v>3.0323990332928821</v>
      </c>
      <c r="K147" s="111">
        <f>IF(RES_hhdet_tes!K147=0,"",RES_hhdet_tes!K147/RES_hhdet_fec!K147)</f>
        <v>3.1576083074471604</v>
      </c>
      <c r="L147" s="111">
        <f>IF(RES_hhdet_tes!L147=0,"",RES_hhdet_tes!L147/RES_hhdet_fec!L147)</f>
        <v>3.2626921404009086</v>
      </c>
      <c r="M147" s="111">
        <f>IF(RES_hhdet_tes!M147=0,"",RES_hhdet_tes!M147/RES_hhdet_fec!M147)</f>
        <v>3.3769869884855614</v>
      </c>
      <c r="N147" s="111">
        <f>IF(RES_hhdet_tes!N147=0,"",RES_hhdet_tes!N147/RES_hhdet_fec!N147)</f>
        <v>3.5574646990572556</v>
      </c>
      <c r="O147" s="111">
        <f>IF(RES_hhdet_tes!O147=0,"",RES_hhdet_tes!O147/RES_hhdet_fec!O147)</f>
        <v>3.673212365942228</v>
      </c>
      <c r="P147" s="111">
        <f>IF(RES_hhdet_tes!P147=0,"",RES_hhdet_tes!P147/RES_hhdet_fec!P147)</f>
        <v>3.8462451373896425</v>
      </c>
      <c r="Q147" s="111">
        <f>IF(RES_hhdet_tes!Q147=0,"",RES_hhdet_tes!Q147/RES_hhdet_fec!Q147)</f>
        <v>4.0056708192603443</v>
      </c>
      <c r="R147" s="111">
        <f>IF(RES_hhdet_tes!R147=0,"",RES_hhdet_tes!R147/RES_hhdet_fec!R147)</f>
        <v>4.0965649985895523</v>
      </c>
      <c r="S147" s="111">
        <f>IF(RES_hhdet_tes!S147=0,"",RES_hhdet_tes!S147/RES_hhdet_fec!S147)</f>
        <v>4.1613531369897325</v>
      </c>
      <c r="T147" s="111">
        <f>IF(RES_hhdet_tes!T147=0,"",RES_hhdet_tes!T147/RES_hhdet_fec!T147)</f>
        <v>4.2085301721788593</v>
      </c>
      <c r="U147" s="111">
        <f>IF(RES_hhdet_tes!U147=0,"",RES_hhdet_tes!U147/RES_hhdet_fec!U147)</f>
        <v>4.2448309466457435</v>
      </c>
      <c r="V147" s="111">
        <f>IF(RES_hhdet_tes!V147=0,"",RES_hhdet_tes!V147/RES_hhdet_fec!V147)</f>
        <v>4.281231661837551</v>
      </c>
      <c r="W147" s="111">
        <f>IF(RES_hhdet_tes!W147=0,"",RES_hhdet_tes!W147/RES_hhdet_fec!W147)</f>
        <v>4.3018743596936275</v>
      </c>
      <c r="X147" s="111">
        <f>IF(RES_hhdet_tes!X147=0,"",RES_hhdet_tes!X147/RES_hhdet_fec!X147)</f>
        <v>4.3426407476086162</v>
      </c>
      <c r="Y147" s="111">
        <f>IF(RES_hhdet_tes!Y147=0,"",RES_hhdet_tes!Y147/RES_hhdet_fec!Y147)</f>
        <v>4.3755555147259475</v>
      </c>
      <c r="DA147" s="63" t="s">
        <v>2045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0.66770072406461867</v>
      </c>
      <c r="C148" s="124">
        <f>IF(RES_hhdet_tes!C148=0,"",RES_hhdet_tes!C148/RES_hhdet_fec!C148)</f>
        <v>0.67358525081485721</v>
      </c>
      <c r="D148" s="124">
        <f>IF(RES_hhdet_tes!D148=0,"",RES_hhdet_tes!D148/RES_hhdet_fec!D148)</f>
        <v>0.69220559984088714</v>
      </c>
      <c r="E148" s="124">
        <f>IF(RES_hhdet_tes!E148=0,"",RES_hhdet_tes!E148/RES_hhdet_fec!E148)</f>
        <v>0.70323103479526983</v>
      </c>
      <c r="F148" s="124">
        <f>IF(RES_hhdet_tes!F148=0,"",RES_hhdet_tes!F148/RES_hhdet_fec!F148)</f>
        <v>0.7058009983174961</v>
      </c>
      <c r="G148" s="124">
        <f>IF(RES_hhdet_tes!G148=0,"",RES_hhdet_tes!G148/RES_hhdet_fec!G148)</f>
        <v>0.70615705544030927</v>
      </c>
      <c r="H148" s="124">
        <f>IF(RES_hhdet_tes!H148=0,"",RES_hhdet_tes!H148/RES_hhdet_fec!H148)</f>
        <v>0.70786689995250884</v>
      </c>
      <c r="I148" s="124">
        <f>IF(RES_hhdet_tes!I148=0,"",RES_hhdet_tes!I148/RES_hhdet_fec!I148)</f>
        <v>0.74962787537265696</v>
      </c>
      <c r="J148" s="124">
        <f>IF(RES_hhdet_tes!J148=0,"",RES_hhdet_tes!J148/RES_hhdet_fec!J148)</f>
        <v>0.78320481975450651</v>
      </c>
      <c r="K148" s="124">
        <f>IF(RES_hhdet_tes!K148=0,"",RES_hhdet_tes!K148/RES_hhdet_fec!K148)</f>
        <v>0.80166847078931769</v>
      </c>
      <c r="L148" s="124">
        <f>IF(RES_hhdet_tes!L148=0,"",RES_hhdet_tes!L148/RES_hhdet_fec!L148)</f>
        <v>0.78859688248853643</v>
      </c>
      <c r="M148" s="124">
        <f>IF(RES_hhdet_tes!M148=0,"",RES_hhdet_tes!M148/RES_hhdet_fec!M148)</f>
        <v>0.77975676132160032</v>
      </c>
      <c r="N148" s="124">
        <f>IF(RES_hhdet_tes!N148=0,"",RES_hhdet_tes!N148/RES_hhdet_fec!N148)</f>
        <v>0.79128693558143282</v>
      </c>
      <c r="O148" s="124">
        <f>IF(RES_hhdet_tes!O148=0,"",RES_hhdet_tes!O148/RES_hhdet_fec!O148)</f>
        <v>0.77739563794245858</v>
      </c>
      <c r="P148" s="124">
        <f>IF(RES_hhdet_tes!P148=0,"",RES_hhdet_tes!P148/RES_hhdet_fec!P148)</f>
        <v>0.77015120021703776</v>
      </c>
      <c r="Q148" s="124">
        <f>IF(RES_hhdet_tes!Q148=0,"",RES_hhdet_tes!Q148/RES_hhdet_fec!Q148)</f>
        <v>0.81014081224860479</v>
      </c>
      <c r="R148" s="124">
        <f>IF(RES_hhdet_tes!R148=0,"",RES_hhdet_tes!R148/RES_hhdet_fec!R148)</f>
        <v>0.83138373895872097</v>
      </c>
      <c r="S148" s="124">
        <f>IF(RES_hhdet_tes!S148=0,"",RES_hhdet_tes!S148/RES_hhdet_fec!S148)</f>
        <v>0.84992868734378546</v>
      </c>
      <c r="T148" s="124">
        <f>IF(RES_hhdet_tes!T148=0,"",RES_hhdet_tes!T148/RES_hhdet_fec!T148)</f>
        <v>0.84865040760686283</v>
      </c>
      <c r="U148" s="124">
        <f>IF(RES_hhdet_tes!U148=0,"",RES_hhdet_tes!U148/RES_hhdet_fec!U148)</f>
        <v>0.83747137390465687</v>
      </c>
      <c r="V148" s="124">
        <f>IF(RES_hhdet_tes!V148=0,"",RES_hhdet_tes!V148/RES_hhdet_fec!V148)</f>
        <v>0.85024578169856946</v>
      </c>
      <c r="W148" s="124">
        <f>IF(RES_hhdet_tes!W148=0,"",RES_hhdet_tes!W148/RES_hhdet_fec!W148)</f>
        <v>0.85152545611686192</v>
      </c>
      <c r="X148" s="124">
        <f>IF(RES_hhdet_tes!X148=0,"",RES_hhdet_tes!X148/RES_hhdet_fec!X148)</f>
        <v>0.85467599085465007</v>
      </c>
      <c r="Y148" s="124">
        <f>IF(RES_hhdet_tes!Y148=0,"",RES_hhdet_tes!Y148/RES_hhdet_fec!Y148)</f>
        <v>0.86234816502796241</v>
      </c>
      <c r="DA148" s="130" t="s">
        <v>2046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0.6004597209556044</v>
      </c>
      <c r="C149" s="111">
        <f>IF(RES_hhdet_tes!C149=0,"",RES_hhdet_tes!C149/RES_hhdet_fec!C149)</f>
        <v>0.6004597209556044</v>
      </c>
      <c r="D149" s="111">
        <f>IF(RES_hhdet_tes!D149=0,"",RES_hhdet_tes!D149/RES_hhdet_fec!D149)</f>
        <v>0.60904024835007675</v>
      </c>
      <c r="E149" s="111">
        <f>IF(RES_hhdet_tes!E149=0,"",RES_hhdet_tes!E149/RES_hhdet_fec!E149)</f>
        <v>0.60904024835007675</v>
      </c>
      <c r="F149" s="111">
        <f>IF(RES_hhdet_tes!F149=0,"",RES_hhdet_tes!F149/RES_hhdet_fec!F149)</f>
        <v>0.61983254264412058</v>
      </c>
      <c r="G149" s="111">
        <f>IF(RES_hhdet_tes!G149=0,"",RES_hhdet_tes!G149/RES_hhdet_fec!G149)</f>
        <v>0.62636070219264206</v>
      </c>
      <c r="H149" s="111">
        <f>IF(RES_hhdet_tes!H149=0,"",RES_hhdet_tes!H149/RES_hhdet_fec!H149)</f>
        <v>0.63667779087430543</v>
      </c>
      <c r="I149" s="111">
        <f>IF(RES_hhdet_tes!I149=0,"",RES_hhdet_tes!I149/RES_hhdet_fec!I149)</f>
        <v>0.63818232612638603</v>
      </c>
      <c r="J149" s="111">
        <f>IF(RES_hhdet_tes!J149=0,"",RES_hhdet_tes!J149/RES_hhdet_fec!J149)</f>
        <v>0.6399627139637124</v>
      </c>
      <c r="K149" s="111">
        <f>IF(RES_hhdet_tes!K149=0,"",RES_hhdet_tes!K149/RES_hhdet_fec!K149)</f>
        <v>0.64403796626894738</v>
      </c>
      <c r="L149" s="111">
        <f>IF(RES_hhdet_tes!L149=0,"",RES_hhdet_tes!L149/RES_hhdet_fec!L149)</f>
        <v>0.64614554549608416</v>
      </c>
      <c r="M149" s="111">
        <f>IF(RES_hhdet_tes!M149=0,"",RES_hhdet_tes!M149/RES_hhdet_fec!M149)</f>
        <v>0.65286466421549261</v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 t="str">
        <f>IF(RES_hhdet_tes!S149=0,"",RES_hhdet_tes!S149/RES_hhdet_fec!S149)</f>
        <v/>
      </c>
      <c r="T149" s="111" t="str">
        <f>IF(RES_hhdet_tes!T149=0,"",RES_hhdet_tes!T149/RES_hhdet_fec!T149)</f>
        <v/>
      </c>
      <c r="U149" s="111" t="str">
        <f>IF(RES_hhdet_tes!U149=0,"",RES_hhdet_tes!U149/RES_hhdet_fec!U149)</f>
        <v/>
      </c>
      <c r="V149" s="111" t="str">
        <f>IF(RES_hhdet_tes!V149=0,"",RES_hhdet_tes!V149/RES_hhdet_fec!V149)</f>
        <v/>
      </c>
      <c r="W149" s="111" t="str">
        <f>IF(RES_hhdet_tes!W149=0,"",RES_hhdet_tes!W149/RES_hhdet_fec!W149)</f>
        <v/>
      </c>
      <c r="X149" s="111" t="str">
        <f>IF(RES_hhdet_tes!X149=0,"",RES_hhdet_tes!X149/RES_hhdet_fec!X149)</f>
        <v/>
      </c>
      <c r="Y149" s="111" t="str">
        <f>IF(RES_hhdet_tes!Y149=0,"",RES_hhdet_tes!Y149/RES_hhdet_fec!Y149)</f>
        <v/>
      </c>
      <c r="DA149" s="63" t="s">
        <v>2047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X150" s="111" t="str">
        <f>IF(RES_hhdet_tes!X150=0,"",RES_hhdet_tes!X150/RES_hhdet_fec!X150)</f>
        <v/>
      </c>
      <c r="Y150" s="111" t="str">
        <f>IF(RES_hhdet_tes!Y150=0,"",RES_hhdet_tes!Y150/RES_hhdet_fec!Y150)</f>
        <v/>
      </c>
      <c r="DA150" s="63" t="s">
        <v>2048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X151" s="112" t="str">
        <f>IF(RES_hhdet_tes!X151=0,"",RES_hhdet_tes!X151/RES_hhdet_fec!X151)</f>
        <v/>
      </c>
      <c r="Y151" s="112" t="str">
        <f>IF(RES_hhdet_tes!Y151=0,"",RES_hhdet_tes!Y151/RES_hhdet_fec!Y151)</f>
        <v/>
      </c>
      <c r="DA151" s="131" t="s">
        <v>2049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X152" s="113" t="str">
        <f>IF(RES_hhdet_tes!X152=0,"",RES_hhdet_tes!X152/RES_hhdet_fec!X152)</f>
        <v/>
      </c>
      <c r="Y152" s="113" t="str">
        <f>IF(RES_hhdet_tes!Y152=0,"",RES_hhdet_tes!Y152/RES_hhdet_fec!Y152)</f>
        <v/>
      </c>
      <c r="DA152" s="132" t="s">
        <v>2050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0.67739908062112164</v>
      </c>
      <c r="C153" s="112">
        <f>IF(RES_hhdet_tes!C153=0,"",RES_hhdet_tes!C153/RES_hhdet_fec!C153)</f>
        <v>0.68319002721753708</v>
      </c>
      <c r="D153" s="112">
        <f>IF(RES_hhdet_tes!D153=0,"",RES_hhdet_tes!D153/RES_hhdet_fec!D153)</f>
        <v>0.68876438060834988</v>
      </c>
      <c r="E153" s="112">
        <f>IF(RES_hhdet_tes!E153=0,"",RES_hhdet_tes!E153/RES_hhdet_fec!E153)</f>
        <v>0.69329805450926651</v>
      </c>
      <c r="F153" s="112">
        <f>IF(RES_hhdet_tes!F153=0,"",RES_hhdet_tes!F153/RES_hhdet_fec!F153)</f>
        <v>0.6964612537870245</v>
      </c>
      <c r="G153" s="112">
        <f>IF(RES_hhdet_tes!G153=0,"",RES_hhdet_tes!G153/RES_hhdet_fec!G153)</f>
        <v>0.69896361661845297</v>
      </c>
      <c r="H153" s="112">
        <f>IF(RES_hhdet_tes!H153=0,"",RES_hhdet_tes!H153/RES_hhdet_fec!H153)</f>
        <v>0.7011467866187262</v>
      </c>
      <c r="I153" s="112">
        <f>IF(RES_hhdet_tes!I153=0,"",RES_hhdet_tes!I153/RES_hhdet_fec!I153)</f>
        <v>0.70186088253222345</v>
      </c>
      <c r="J153" s="112">
        <f>IF(RES_hhdet_tes!J153=0,"",RES_hhdet_tes!J153/RES_hhdet_fec!J153)</f>
        <v>0.70209572883364346</v>
      </c>
      <c r="K153" s="112">
        <f>IF(RES_hhdet_tes!K153=0,"",RES_hhdet_tes!K153/RES_hhdet_fec!K153)</f>
        <v>0.70245312604724131</v>
      </c>
      <c r="L153" s="112">
        <f>IF(RES_hhdet_tes!L153=0,"",RES_hhdet_tes!L153/RES_hhdet_fec!L153)</f>
        <v>0.70825927056847726</v>
      </c>
      <c r="M153" s="112">
        <f>IF(RES_hhdet_tes!M153=0,"",RES_hhdet_tes!M153/RES_hhdet_fec!M153)</f>
        <v>0.71192874523564853</v>
      </c>
      <c r="N153" s="112">
        <f>IF(RES_hhdet_tes!N153=0,"",RES_hhdet_tes!N153/RES_hhdet_fec!N153)</f>
        <v>0.7155371662544302</v>
      </c>
      <c r="O153" s="112">
        <f>IF(RES_hhdet_tes!O153=0,"",RES_hhdet_tes!O153/RES_hhdet_fec!O153)</f>
        <v>0.72128157554954708</v>
      </c>
      <c r="P153" s="112">
        <f>IF(RES_hhdet_tes!P153=0,"",RES_hhdet_tes!P153/RES_hhdet_fec!P153)</f>
        <v>0.73114142269912874</v>
      </c>
      <c r="Q153" s="112">
        <f>IF(RES_hhdet_tes!Q153=0,"",RES_hhdet_tes!Q153/RES_hhdet_fec!Q153)</f>
        <v>0.73310760543869247</v>
      </c>
      <c r="R153" s="112">
        <f>IF(RES_hhdet_tes!R153=0,"",RES_hhdet_tes!R153/RES_hhdet_fec!R153)</f>
        <v>0.73387991978135503</v>
      </c>
      <c r="S153" s="112">
        <f>IF(RES_hhdet_tes!S153=0,"",RES_hhdet_tes!S153/RES_hhdet_fec!S153)</f>
        <v>0.73556963620669857</v>
      </c>
      <c r="T153" s="112">
        <f>IF(RES_hhdet_tes!T153=0,"",RES_hhdet_tes!T153/RES_hhdet_fec!T153)</f>
        <v>0.75108950286707443</v>
      </c>
      <c r="U153" s="112">
        <f>IF(RES_hhdet_tes!U153=0,"",RES_hhdet_tes!U153/RES_hhdet_fec!U153)</f>
        <v>0.77693747280094316</v>
      </c>
      <c r="V153" s="112">
        <f>IF(RES_hhdet_tes!V153=0,"",RES_hhdet_tes!V153/RES_hhdet_fec!V153)</f>
        <v>0.78132921730533111</v>
      </c>
      <c r="W153" s="112">
        <f>IF(RES_hhdet_tes!W153=0,"",RES_hhdet_tes!W153/RES_hhdet_fec!W153)</f>
        <v>0.79412731003488679</v>
      </c>
      <c r="X153" s="112">
        <f>IF(RES_hhdet_tes!X153=0,"",RES_hhdet_tes!X153/RES_hhdet_fec!X153)</f>
        <v>0.79910324417295775</v>
      </c>
      <c r="Y153" s="112">
        <f>IF(RES_hhdet_tes!Y153=0,"",RES_hhdet_tes!Y153/RES_hhdet_fec!Y153)</f>
        <v>0.80122027754356817</v>
      </c>
      <c r="DA153" s="131" t="s">
        <v>2051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>
        <f>IF(RES_hhdet_tes!D154=0,"",RES_hhdet_tes!D154/RES_hhdet_fec!D154)</f>
        <v>0.82255596335525361</v>
      </c>
      <c r="E154" s="113">
        <f>IF(RES_hhdet_tes!E154=0,"",RES_hhdet_tes!E154/RES_hhdet_fec!E154)</f>
        <v>0.82390492767672385</v>
      </c>
      <c r="F154" s="113">
        <f>IF(RES_hhdet_tes!F154=0,"",RES_hhdet_tes!F154/RES_hhdet_fec!F154)</f>
        <v>0.82194462361412213</v>
      </c>
      <c r="G154" s="113">
        <f>IF(RES_hhdet_tes!G154=0,"",RES_hhdet_tes!G154/RES_hhdet_fec!G154)</f>
        <v>0.8231064461428842</v>
      </c>
      <c r="H154" s="113">
        <f>IF(RES_hhdet_tes!H154=0,"",RES_hhdet_tes!H154/RES_hhdet_fec!H154)</f>
        <v>0.82748218130149898</v>
      </c>
      <c r="I154" s="113">
        <f>IF(RES_hhdet_tes!I154=0,"",RES_hhdet_tes!I154/RES_hhdet_fec!I154)</f>
        <v>0.83165879184779334</v>
      </c>
      <c r="J154" s="113">
        <f>IF(RES_hhdet_tes!J154=0,"",RES_hhdet_tes!J154/RES_hhdet_fec!J154)</f>
        <v>0.83791097380082247</v>
      </c>
      <c r="K154" s="113">
        <f>IF(RES_hhdet_tes!K154=0,"",RES_hhdet_tes!K154/RES_hhdet_fec!K154)</f>
        <v>0.84347630413693608</v>
      </c>
      <c r="L154" s="113">
        <f>IF(RES_hhdet_tes!L154=0,"",RES_hhdet_tes!L154/RES_hhdet_fec!L154)</f>
        <v>0.84730747590850275</v>
      </c>
      <c r="M154" s="113">
        <f>IF(RES_hhdet_tes!M154=0,"",RES_hhdet_tes!M154/RES_hhdet_fec!M154)</f>
        <v>0.83520194373531509</v>
      </c>
      <c r="N154" s="113">
        <f>IF(RES_hhdet_tes!N154=0,"",RES_hhdet_tes!N154/RES_hhdet_fec!N154)</f>
        <v>0.84912469574736005</v>
      </c>
      <c r="O154" s="113">
        <f>IF(RES_hhdet_tes!O154=0,"",RES_hhdet_tes!O154/RES_hhdet_fec!O154)</f>
        <v>0.82323315220697413</v>
      </c>
      <c r="P154" s="113">
        <f>IF(RES_hhdet_tes!P154=0,"",RES_hhdet_tes!P154/RES_hhdet_fec!P154)</f>
        <v>0.81330669078461282</v>
      </c>
      <c r="Q154" s="113">
        <f>IF(RES_hhdet_tes!Q154=0,"",RES_hhdet_tes!Q154/RES_hhdet_fec!Q154)</f>
        <v>0.87036002243419941</v>
      </c>
      <c r="R154" s="113">
        <f>IF(RES_hhdet_tes!R154=0,"",RES_hhdet_tes!R154/RES_hhdet_fec!R154)</f>
        <v>0.87903271998646515</v>
      </c>
      <c r="S154" s="113">
        <f>IF(RES_hhdet_tes!S154=0,"",RES_hhdet_tes!S154/RES_hhdet_fec!S154)</f>
        <v>0.88391153068595718</v>
      </c>
      <c r="T154" s="113">
        <f>IF(RES_hhdet_tes!T154=0,"",RES_hhdet_tes!T154/RES_hhdet_fec!T154)</f>
        <v>0.87334238318326052</v>
      </c>
      <c r="U154" s="113">
        <f>IF(RES_hhdet_tes!U154=0,"",RES_hhdet_tes!U154/RES_hhdet_fec!U154)</f>
        <v>0.86573245134537347</v>
      </c>
      <c r="V154" s="113">
        <f>IF(RES_hhdet_tes!V154=0,"",RES_hhdet_tes!V154/RES_hhdet_fec!V154)</f>
        <v>0.87429806110771235</v>
      </c>
      <c r="W154" s="113">
        <f>IF(RES_hhdet_tes!W154=0,"",RES_hhdet_tes!W154/RES_hhdet_fec!W154)</f>
        <v>0.87949276791836517</v>
      </c>
      <c r="X154" s="113">
        <f>IF(RES_hhdet_tes!X154=0,"",RES_hhdet_tes!X154/RES_hhdet_fec!X154)</f>
        <v>0.87703644795789182</v>
      </c>
      <c r="Y154" s="113">
        <f>IF(RES_hhdet_tes!Y154=0,"",RES_hhdet_tes!Y154/RES_hhdet_fec!Y154)</f>
        <v>0.88487430961779867</v>
      </c>
      <c r="DA154" s="132" t="s">
        <v>2052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>
        <f>IF(RES_hhdet_tes!D155=0,"",RES_hhdet_tes!D155/RES_hhdet_fec!D155)</f>
        <v>0.6991553348131363</v>
      </c>
      <c r="E155" s="111">
        <f>IF(RES_hhdet_tes!E155=0,"",RES_hhdet_tes!E155/RES_hhdet_fec!E155)</f>
        <v>0.69972264073921886</v>
      </c>
      <c r="F155" s="111">
        <f>IF(RES_hhdet_tes!F155=0,"",RES_hhdet_tes!F155/RES_hhdet_fec!F155)</f>
        <v>0.70015052061629668</v>
      </c>
      <c r="G155" s="111">
        <f>IF(RES_hhdet_tes!G155=0,"",RES_hhdet_tes!G155/RES_hhdet_fec!G155)</f>
        <v>0.70083833503761417</v>
      </c>
      <c r="H155" s="111">
        <f>IF(RES_hhdet_tes!H155=0,"",RES_hhdet_tes!H155/RES_hhdet_fec!H155)</f>
        <v>0.70167715938118003</v>
      </c>
      <c r="I155" s="111">
        <f>IF(RES_hhdet_tes!I155=0,"",RES_hhdet_tes!I155/RES_hhdet_fec!I155)</f>
        <v>0.70461104449676926</v>
      </c>
      <c r="J155" s="111">
        <f>IF(RES_hhdet_tes!J155=0,"",RES_hhdet_tes!J155/RES_hhdet_fec!J155)</f>
        <v>0.70602083746752675</v>
      </c>
      <c r="K155" s="111">
        <f>IF(RES_hhdet_tes!K155=0,"",RES_hhdet_tes!K155/RES_hhdet_fec!K155)</f>
        <v>0.70731574613515702</v>
      </c>
      <c r="L155" s="111">
        <f>IF(RES_hhdet_tes!L155=0,"",RES_hhdet_tes!L155/RES_hhdet_fec!L155)</f>
        <v>0.70802435085716309</v>
      </c>
      <c r="M155" s="111">
        <f>IF(RES_hhdet_tes!M155=0,"",RES_hhdet_tes!M155/RES_hhdet_fec!M155)</f>
        <v>0.70964517612207967</v>
      </c>
      <c r="N155" s="111">
        <f>IF(RES_hhdet_tes!N155=0,"",RES_hhdet_tes!N155/RES_hhdet_fec!N155)</f>
        <v>0.71360962080362511</v>
      </c>
      <c r="O155" s="111">
        <f>IF(RES_hhdet_tes!O155=0,"",RES_hhdet_tes!O155/RES_hhdet_fec!O155)</f>
        <v>0.71880082510082488</v>
      </c>
      <c r="P155" s="111">
        <f>IF(RES_hhdet_tes!P155=0,"",RES_hhdet_tes!P155/RES_hhdet_fec!P155)</f>
        <v>0.72476497575034693</v>
      </c>
      <c r="Q155" s="111">
        <f>IF(RES_hhdet_tes!Q155=0,"",RES_hhdet_tes!Q155/RES_hhdet_fec!Q155)</f>
        <v>0.73951011586796145</v>
      </c>
      <c r="R155" s="111">
        <f>IF(RES_hhdet_tes!R155=0,"",RES_hhdet_tes!R155/RES_hhdet_fec!R155)</f>
        <v>0.75156875031816461</v>
      </c>
      <c r="S155" s="111">
        <f>IF(RES_hhdet_tes!S155=0,"",RES_hhdet_tes!S155/RES_hhdet_fec!S155)</f>
        <v>0.76119135917892067</v>
      </c>
      <c r="T155" s="111">
        <f>IF(RES_hhdet_tes!T155=0,"",RES_hhdet_tes!T155/RES_hhdet_fec!T155)</f>
        <v>0.76851582862379308</v>
      </c>
      <c r="U155" s="111">
        <f>IF(RES_hhdet_tes!U155=0,"",RES_hhdet_tes!U155/RES_hhdet_fec!U155)</f>
        <v>0.77225015895847327</v>
      </c>
      <c r="V155" s="111">
        <f>IF(RES_hhdet_tes!V155=0,"",RES_hhdet_tes!V155/RES_hhdet_fec!V155)</f>
        <v>0.78050822727970959</v>
      </c>
      <c r="W155" s="111">
        <f>IF(RES_hhdet_tes!W155=0,"",RES_hhdet_tes!W155/RES_hhdet_fec!W155)</f>
        <v>0.78537193630104762</v>
      </c>
      <c r="X155" s="111">
        <f>IF(RES_hhdet_tes!X155=0,"",RES_hhdet_tes!X155/RES_hhdet_fec!X155)</f>
        <v>0.7953433574575085</v>
      </c>
      <c r="Y155" s="111">
        <f>IF(RES_hhdet_tes!Y155=0,"",RES_hhdet_tes!Y155/RES_hhdet_fec!Y155)</f>
        <v>0.80507146584778844</v>
      </c>
      <c r="DA155" s="63" t="s">
        <v>2053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X156" s="111">
        <f>IF(RES_hhdet_tes!X156=0,"",RES_hhdet_tes!X156/RES_hhdet_fec!X156)</f>
        <v>1</v>
      </c>
      <c r="Y156" s="111">
        <f>IF(RES_hhdet_tes!Y156=0,"",RES_hhdet_tes!Y156/RES_hhdet_fec!Y156)</f>
        <v>1</v>
      </c>
      <c r="DA156" s="63" t="s">
        <v>2054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0.69404920442634721</v>
      </c>
      <c r="C157" s="124">
        <f>IF(RES_hhdet_tes!C157=0,"",RES_hhdet_tes!C157/RES_hhdet_fec!C157)</f>
        <v>0.70218482629380152</v>
      </c>
      <c r="D157" s="124">
        <f>IF(RES_hhdet_tes!D157=0,"",RES_hhdet_tes!D157/RES_hhdet_fec!D157)</f>
        <v>0.74839216506649942</v>
      </c>
      <c r="E157" s="124">
        <f>IF(RES_hhdet_tes!E157=0,"",RES_hhdet_tes!E157/RES_hhdet_fec!E157)</f>
        <v>0.7625352685460971</v>
      </c>
      <c r="F157" s="124">
        <f>IF(RES_hhdet_tes!F157=0,"",RES_hhdet_tes!F157/RES_hhdet_fec!F157)</f>
        <v>0.75564771295277533</v>
      </c>
      <c r="G157" s="124">
        <f>IF(RES_hhdet_tes!G157=0,"",RES_hhdet_tes!G157/RES_hhdet_fec!G157)</f>
        <v>0.7383487088600631</v>
      </c>
      <c r="H157" s="124">
        <f>IF(RES_hhdet_tes!H157=0,"",RES_hhdet_tes!H157/RES_hhdet_fec!H157)</f>
        <v>0.73254971351014286</v>
      </c>
      <c r="I157" s="124">
        <f>IF(RES_hhdet_tes!I157=0,"",RES_hhdet_tes!I157/RES_hhdet_fec!I157)</f>
        <v>0.76274738706728884</v>
      </c>
      <c r="J157" s="124">
        <f>IF(RES_hhdet_tes!J157=0,"",RES_hhdet_tes!J157/RES_hhdet_fec!J157)</f>
        <v>0.76791360232300154</v>
      </c>
      <c r="K157" s="124">
        <f>IF(RES_hhdet_tes!K157=0,"",RES_hhdet_tes!K157/RES_hhdet_fec!K157)</f>
        <v>0.75380922460880229</v>
      </c>
      <c r="L157" s="124">
        <f>IF(RES_hhdet_tes!L157=0,"",RES_hhdet_tes!L157/RES_hhdet_fec!L157)</f>
        <v>0.76104267470919396</v>
      </c>
      <c r="M157" s="124">
        <f>IF(RES_hhdet_tes!M157=0,"",RES_hhdet_tes!M157/RES_hhdet_fec!M157)</f>
        <v>0.77694923984802211</v>
      </c>
      <c r="N157" s="124">
        <f>IF(RES_hhdet_tes!N157=0,"",RES_hhdet_tes!N157/RES_hhdet_fec!N157)</f>
        <v>0.78248496192604533</v>
      </c>
      <c r="O157" s="124">
        <f>IF(RES_hhdet_tes!O157=0,"",RES_hhdet_tes!O157/RES_hhdet_fec!O157)</f>
        <v>0.78328791863560077</v>
      </c>
      <c r="P157" s="124">
        <f>IF(RES_hhdet_tes!P157=0,"",RES_hhdet_tes!P157/RES_hhdet_fec!P157)</f>
        <v>0.78286688505834612</v>
      </c>
      <c r="Q157" s="124">
        <f>IF(RES_hhdet_tes!Q157=0,"",RES_hhdet_tes!Q157/RES_hhdet_fec!Q157)</f>
        <v>0.78774190350160522</v>
      </c>
      <c r="R157" s="124">
        <f>IF(RES_hhdet_tes!R157=0,"",RES_hhdet_tes!R157/RES_hhdet_fec!R157)</f>
        <v>0.79495658542703518</v>
      </c>
      <c r="S157" s="124">
        <f>IF(RES_hhdet_tes!S157=0,"",RES_hhdet_tes!S157/RES_hhdet_fec!S157)</f>
        <v>0.80420743735953559</v>
      </c>
      <c r="T157" s="124">
        <f>IF(RES_hhdet_tes!T157=0,"",RES_hhdet_tes!T157/RES_hhdet_fec!T157)</f>
        <v>0.81320955844086507</v>
      </c>
      <c r="U157" s="124">
        <f>IF(RES_hhdet_tes!U157=0,"",RES_hhdet_tes!U157/RES_hhdet_fec!U157)</f>
        <v>0.81944838286763722</v>
      </c>
      <c r="V157" s="124">
        <f>IF(RES_hhdet_tes!V157=0,"",RES_hhdet_tes!V157/RES_hhdet_fec!V157)</f>
        <v>0.82133233668870209</v>
      </c>
      <c r="W157" s="124">
        <f>IF(RES_hhdet_tes!W157=0,"",RES_hhdet_tes!W157/RES_hhdet_fec!W157)</f>
        <v>0.84553701721687202</v>
      </c>
      <c r="X157" s="124">
        <f>IF(RES_hhdet_tes!X157=0,"",RES_hhdet_tes!X157/RES_hhdet_fec!X157)</f>
        <v>0.85673540060285303</v>
      </c>
      <c r="Y157" s="124">
        <f>IF(RES_hhdet_tes!Y157=0,"",RES_hhdet_tes!Y157/RES_hhdet_fec!Y157)</f>
        <v>0.87214730541897201</v>
      </c>
      <c r="DA157" s="130" t="s">
        <v>2055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0.61261941803871467</v>
      </c>
      <c r="C158" s="111">
        <f>IF(RES_hhdet_tes!C158=0,"",RES_hhdet_tes!C158/RES_hhdet_fec!C158)</f>
        <v>0.61261941803871467</v>
      </c>
      <c r="D158" s="111">
        <f>IF(RES_hhdet_tes!D158=0,"",RES_hhdet_tes!D158/RES_hhdet_fec!D158)</f>
        <v>0.61261941803871467</v>
      </c>
      <c r="E158" s="111">
        <f>IF(RES_hhdet_tes!E158=0,"",RES_hhdet_tes!E158/RES_hhdet_fec!E158)</f>
        <v>0.61261941803871467</v>
      </c>
      <c r="F158" s="111">
        <f>IF(RES_hhdet_tes!F158=0,"",RES_hhdet_tes!F158/RES_hhdet_fec!F158)</f>
        <v>0.61544750534254722</v>
      </c>
      <c r="G158" s="111">
        <f>IF(RES_hhdet_tes!G158=0,"",RES_hhdet_tes!G158/RES_hhdet_fec!G158)</f>
        <v>0.61829756674692637</v>
      </c>
      <c r="H158" s="111">
        <f>IF(RES_hhdet_tes!H158=0,"",RES_hhdet_tes!H158/RES_hhdet_fec!H158)</f>
        <v>0.61905911676217995</v>
      </c>
      <c r="I158" s="111">
        <f>IF(RES_hhdet_tes!I158=0,"",RES_hhdet_tes!I158/RES_hhdet_fec!I158)</f>
        <v>0.61942854490620491</v>
      </c>
      <c r="J158" s="111">
        <f>IF(RES_hhdet_tes!J158=0,"",RES_hhdet_tes!J158/RES_hhdet_fec!J158)</f>
        <v>0.61945206864219615</v>
      </c>
      <c r="K158" s="111">
        <f>IF(RES_hhdet_tes!K158=0,"",RES_hhdet_tes!K158/RES_hhdet_fec!K158)</f>
        <v>0.61956713514795125</v>
      </c>
      <c r="L158" s="111">
        <f>IF(RES_hhdet_tes!L158=0,"",RES_hhdet_tes!L158/RES_hhdet_fec!L158)</f>
        <v>0.61962375937400316</v>
      </c>
      <c r="M158" s="111">
        <f>IF(RES_hhdet_tes!M158=0,"",RES_hhdet_tes!M158/RES_hhdet_fec!M158)</f>
        <v>0.61968104752898079</v>
      </c>
      <c r="N158" s="111">
        <f>IF(RES_hhdet_tes!N158=0,"",RES_hhdet_tes!N158/RES_hhdet_fec!N158)</f>
        <v>0.61979411168128629</v>
      </c>
      <c r="O158" s="111">
        <f>IF(RES_hhdet_tes!O158=0,"",RES_hhdet_tes!O158/RES_hhdet_fec!O158)</f>
        <v>0.61997210399959835</v>
      </c>
      <c r="P158" s="111">
        <f>IF(RES_hhdet_tes!P158=0,"",RES_hhdet_tes!P158/RES_hhdet_fec!P158)</f>
        <v>0.62009719675100083</v>
      </c>
      <c r="Q158" s="111">
        <f>IF(RES_hhdet_tes!Q158=0,"",RES_hhdet_tes!Q158/RES_hhdet_fec!Q158)</f>
        <v>0.62018133813898779</v>
      </c>
      <c r="R158" s="111">
        <f>IF(RES_hhdet_tes!R158=0,"",RES_hhdet_tes!R158/RES_hhdet_fec!R158)</f>
        <v>0.6205052106978306</v>
      </c>
      <c r="S158" s="111">
        <f>IF(RES_hhdet_tes!S158=0,"",RES_hhdet_tes!S158/RES_hhdet_fec!S158)</f>
        <v>0.62129536773106941</v>
      </c>
      <c r="T158" s="111">
        <f>IF(RES_hhdet_tes!T158=0,"",RES_hhdet_tes!T158/RES_hhdet_fec!T158)</f>
        <v>0.62228582474575689</v>
      </c>
      <c r="U158" s="111">
        <f>IF(RES_hhdet_tes!U158=0,"",RES_hhdet_tes!U158/RES_hhdet_fec!U158)</f>
        <v>0.62321287179364304</v>
      </c>
      <c r="V158" s="111">
        <f>IF(RES_hhdet_tes!V158=0,"",RES_hhdet_tes!V158/RES_hhdet_fec!V158)</f>
        <v>0.62372736876711565</v>
      </c>
      <c r="W158" s="111">
        <f>IF(RES_hhdet_tes!W158=0,"",RES_hhdet_tes!W158/RES_hhdet_fec!W158)</f>
        <v>0.6239886391530115</v>
      </c>
      <c r="X158" s="111">
        <f>IF(RES_hhdet_tes!X158=0,"",RES_hhdet_tes!X158/RES_hhdet_fec!X158)</f>
        <v>0.62421641699246</v>
      </c>
      <c r="Y158" s="111">
        <f>IF(RES_hhdet_tes!Y158=0,"",RES_hhdet_tes!Y158/RES_hhdet_fec!Y158)</f>
        <v>0.6244694266487788</v>
      </c>
      <c r="DA158" s="63" t="s">
        <v>2056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0.75881142551872194</v>
      </c>
      <c r="C159" s="45">
        <f>IF(RES_hhdet_tes!C159=0,"",RES_hhdet_tes!C159/RES_hhdet_fec!C159)</f>
        <v>0.76347860419987701</v>
      </c>
      <c r="D159" s="45">
        <f>IF(RES_hhdet_tes!D159=0,"",RES_hhdet_tes!D159/RES_hhdet_fec!D159)</f>
        <v>0.76848027899595595</v>
      </c>
      <c r="E159" s="45">
        <f>IF(RES_hhdet_tes!E159=0,"",RES_hhdet_tes!E159/RES_hhdet_fec!E159)</f>
        <v>0.77076136022915565</v>
      </c>
      <c r="F159" s="45">
        <f>IF(RES_hhdet_tes!F159=0,"",RES_hhdet_tes!F159/RES_hhdet_fec!F159)</f>
        <v>0.77241985780228906</v>
      </c>
      <c r="G159" s="45">
        <f>IF(RES_hhdet_tes!G159=0,"",RES_hhdet_tes!G159/RES_hhdet_fec!G159)</f>
        <v>0.77359611286768137</v>
      </c>
      <c r="H159" s="45">
        <f>IF(RES_hhdet_tes!H159=0,"",RES_hhdet_tes!H159/RES_hhdet_fec!H159)</f>
        <v>0.77554104327902385</v>
      </c>
      <c r="I159" s="45">
        <f>IF(RES_hhdet_tes!I159=0,"",RES_hhdet_tes!I159/RES_hhdet_fec!I159)</f>
        <v>0.77741866278907557</v>
      </c>
      <c r="J159" s="45">
        <f>IF(RES_hhdet_tes!J159=0,"",RES_hhdet_tes!J159/RES_hhdet_fec!J159)</f>
        <v>0.77916710393187583</v>
      </c>
      <c r="K159" s="45">
        <f>IF(RES_hhdet_tes!K159=0,"",RES_hhdet_tes!K159/RES_hhdet_fec!K159)</f>
        <v>0.78078967016561707</v>
      </c>
      <c r="L159" s="45">
        <f>IF(RES_hhdet_tes!L159=0,"",RES_hhdet_tes!L159/RES_hhdet_fec!L159)</f>
        <v>0.78245767290033819</v>
      </c>
      <c r="M159" s="45">
        <f>IF(RES_hhdet_tes!M159=0,"",RES_hhdet_tes!M159/RES_hhdet_fec!M159)</f>
        <v>0.78435117371235308</v>
      </c>
      <c r="N159" s="45">
        <f>IF(RES_hhdet_tes!N159=0,"",RES_hhdet_tes!N159/RES_hhdet_fec!N159)</f>
        <v>0.7867377430551219</v>
      </c>
      <c r="O159" s="45">
        <f>IF(RES_hhdet_tes!O159=0,"",RES_hhdet_tes!O159/RES_hhdet_fec!O159)</f>
        <v>0.78982105539059144</v>
      </c>
      <c r="P159" s="45">
        <f>IF(RES_hhdet_tes!P159=0,"",RES_hhdet_tes!P159/RES_hhdet_fec!P159)</f>
        <v>0.7941103715625949</v>
      </c>
      <c r="Q159" s="45">
        <f>IF(RES_hhdet_tes!Q159=0,"",RES_hhdet_tes!Q159/RES_hhdet_fec!Q159)</f>
        <v>0.79962685343878259</v>
      </c>
      <c r="R159" s="45">
        <f>IF(RES_hhdet_tes!R159=0,"",RES_hhdet_tes!R159/RES_hhdet_fec!R159)</f>
        <v>0.80722211981499314</v>
      </c>
      <c r="S159" s="45">
        <f>IF(RES_hhdet_tes!S159=0,"",RES_hhdet_tes!S159/RES_hhdet_fec!S159)</f>
        <v>0.81704578144579021</v>
      </c>
      <c r="T159" s="45">
        <f>IF(RES_hhdet_tes!T159=0,"",RES_hhdet_tes!T159/RES_hhdet_fec!T159)</f>
        <v>0.82847486699968786</v>
      </c>
      <c r="U159" s="45">
        <f>IF(RES_hhdet_tes!U159=0,"",RES_hhdet_tes!U159/RES_hhdet_fec!U159)</f>
        <v>0.83990000740420045</v>
      </c>
      <c r="V159" s="45">
        <f>IF(RES_hhdet_tes!V159=0,"",RES_hhdet_tes!V159/RES_hhdet_fec!V159)</f>
        <v>0.85054201405446828</v>
      </c>
      <c r="W159" s="45">
        <f>IF(RES_hhdet_tes!W159=0,"",RES_hhdet_tes!W159/RES_hhdet_fec!W159)</f>
        <v>0.86199929498702088</v>
      </c>
      <c r="X159" s="45">
        <f>IF(RES_hhdet_tes!X159=0,"",RES_hhdet_tes!X159/RES_hhdet_fec!X159)</f>
        <v>0.87301120757666861</v>
      </c>
      <c r="Y159" s="45">
        <f>IF(RES_hhdet_tes!Y159=0,"",RES_hhdet_tes!Y159/RES_hhdet_fec!Y159)</f>
        <v>0.88206477801347571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0.71533495466225838</v>
      </c>
      <c r="C161" s="119">
        <f>IF(RES_hhdet_tes!C161=0,"",RES_hhdet_tes!C161/RES_hhdet_fec!C161)</f>
        <v>0.71806493989678266</v>
      </c>
      <c r="D161" s="119">
        <f>IF(RES_hhdet_tes!D161=0,"",RES_hhdet_tes!D161/RES_hhdet_fec!D161)</f>
        <v>0.72434935422141156</v>
      </c>
      <c r="E161" s="119">
        <f>IF(RES_hhdet_tes!E161=0,"",RES_hhdet_tes!E161/RES_hhdet_fec!E161)</f>
        <v>0.74049061672202199</v>
      </c>
      <c r="F161" s="119">
        <f>IF(RES_hhdet_tes!F161=0,"",RES_hhdet_tes!F161/RES_hhdet_fec!F161)</f>
        <v>0.72930730227207063</v>
      </c>
      <c r="G161" s="119">
        <f>IF(RES_hhdet_tes!G161=0,"",RES_hhdet_tes!G161/RES_hhdet_fec!G161)</f>
        <v>0.73412812571253272</v>
      </c>
      <c r="H161" s="119">
        <f>IF(RES_hhdet_tes!H161=0,"",RES_hhdet_tes!H161/RES_hhdet_fec!H161)</f>
        <v>0.74387710504862448</v>
      </c>
      <c r="I161" s="119">
        <f>IF(RES_hhdet_tes!I161=0,"",RES_hhdet_tes!I161/RES_hhdet_fec!I161)</f>
        <v>0.74249323525088884</v>
      </c>
      <c r="J161" s="119">
        <f>IF(RES_hhdet_tes!J161=0,"",RES_hhdet_tes!J161/RES_hhdet_fec!J161)</f>
        <v>0.75749381324432707</v>
      </c>
      <c r="K161" s="119">
        <f>IF(RES_hhdet_tes!K161=0,"",RES_hhdet_tes!K161/RES_hhdet_fec!K161)</f>
        <v>0.75508177960022305</v>
      </c>
      <c r="L161" s="119">
        <f>IF(RES_hhdet_tes!L161=0,"",RES_hhdet_tes!L161/RES_hhdet_fec!L161)</f>
        <v>0.77140655642077038</v>
      </c>
      <c r="M161" s="119">
        <f>IF(RES_hhdet_tes!M161=0,"",RES_hhdet_tes!M161/RES_hhdet_fec!M161)</f>
        <v>0.78715536703346567</v>
      </c>
      <c r="N161" s="119">
        <f>IF(RES_hhdet_tes!N161=0,"",RES_hhdet_tes!N161/RES_hhdet_fec!N161)</f>
        <v>0.79836643676819208</v>
      </c>
      <c r="O161" s="119">
        <f>IF(RES_hhdet_tes!O161=0,"",RES_hhdet_tes!O161/RES_hhdet_fec!O161)</f>
        <v>0.80013751167493719</v>
      </c>
      <c r="P161" s="119">
        <f>IF(RES_hhdet_tes!P161=0,"",RES_hhdet_tes!P161/RES_hhdet_fec!P161)</f>
        <v>0.80188724908393383</v>
      </c>
      <c r="Q161" s="119">
        <f>IF(RES_hhdet_tes!Q161=0,"",RES_hhdet_tes!Q161/RES_hhdet_fec!Q161)</f>
        <v>0.80419567517648671</v>
      </c>
      <c r="R161" s="119">
        <f>IF(RES_hhdet_tes!R161=0,"",RES_hhdet_tes!R161/RES_hhdet_fec!R161)</f>
        <v>0.80627937788845483</v>
      </c>
      <c r="S161" s="119">
        <f>IF(RES_hhdet_tes!S161=0,"",RES_hhdet_tes!S161/RES_hhdet_fec!S161)</f>
        <v>0.80326084686961929</v>
      </c>
      <c r="T161" s="119">
        <f>IF(RES_hhdet_tes!T161=0,"",RES_hhdet_tes!T161/RES_hhdet_fec!T161)</f>
        <v>0.81611113295269977</v>
      </c>
      <c r="U161" s="119">
        <f>IF(RES_hhdet_tes!U161=0,"",RES_hhdet_tes!U161/RES_hhdet_fec!U161)</f>
        <v>0.8306253436762906</v>
      </c>
      <c r="V161" s="119">
        <f>IF(RES_hhdet_tes!V161=0,"",RES_hhdet_tes!V161/RES_hhdet_fec!V161)</f>
        <v>0.83838842761277188</v>
      </c>
      <c r="W161" s="119">
        <f>IF(RES_hhdet_tes!W161=0,"",RES_hhdet_tes!W161/RES_hhdet_fec!W161)</f>
        <v>0.86025606684598876</v>
      </c>
      <c r="X161" s="119">
        <f>IF(RES_hhdet_tes!X161=0,"",RES_hhdet_tes!X161/RES_hhdet_fec!X161)</f>
        <v>0.88181662755902823</v>
      </c>
      <c r="Y161" s="119">
        <f>IF(RES_hhdet_tes!Y161=0,"",RES_hhdet_tes!Y161/RES_hhdet_fec!Y161)</f>
        <v>0.90538251056451702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0.70996228535810635</v>
      </c>
      <c r="C162" s="124">
        <f>IF(RES_hhdet_tes!C162=0,"",RES_hhdet_tes!C162/RES_hhdet_fec!C162)</f>
        <v>0.71232884656765028</v>
      </c>
      <c r="D162" s="124">
        <f>IF(RES_hhdet_tes!D162=0,"",RES_hhdet_tes!D162/RES_hhdet_fec!D162)</f>
        <v>0.71474854902821627</v>
      </c>
      <c r="E162" s="124">
        <f>IF(RES_hhdet_tes!E162=0,"",RES_hhdet_tes!E162/RES_hhdet_fec!E162)</f>
        <v>0.71833341361152503</v>
      </c>
      <c r="F162" s="124">
        <f>IF(RES_hhdet_tes!F162=0,"",RES_hhdet_tes!F162/RES_hhdet_fec!F162)</f>
        <v>0.72283488727768064</v>
      </c>
      <c r="G162" s="124">
        <f>IF(RES_hhdet_tes!G162=0,"",RES_hhdet_tes!G162/RES_hhdet_fec!G162)</f>
        <v>0.72799693527458842</v>
      </c>
      <c r="H162" s="124">
        <f>IF(RES_hhdet_tes!H162=0,"",RES_hhdet_tes!H162/RES_hhdet_fec!H162)</f>
        <v>0.72959749829193898</v>
      </c>
      <c r="I162" s="124">
        <f>IF(RES_hhdet_tes!I162=0,"",RES_hhdet_tes!I162/RES_hhdet_fec!I162)</f>
        <v>0.73463756475083142</v>
      </c>
      <c r="J162" s="124">
        <f>IF(RES_hhdet_tes!J162=0,"",RES_hhdet_tes!J162/RES_hhdet_fec!J162)</f>
        <v>0.73937894490928913</v>
      </c>
      <c r="K162" s="124">
        <f>IF(RES_hhdet_tes!K162=0,"",RES_hhdet_tes!K162/RES_hhdet_fec!K162)</f>
        <v>0.74874310340564465</v>
      </c>
      <c r="L162" s="124">
        <f>IF(RES_hhdet_tes!L162=0,"",RES_hhdet_tes!L162/RES_hhdet_fec!L162)</f>
        <v>0.75696586244025266</v>
      </c>
      <c r="M162" s="124">
        <f>IF(RES_hhdet_tes!M162=0,"",RES_hhdet_tes!M162/RES_hhdet_fec!M162)</f>
        <v>0.76940255289194348</v>
      </c>
      <c r="N162" s="124">
        <f>IF(RES_hhdet_tes!N162=0,"",RES_hhdet_tes!N162/RES_hhdet_fec!N162)</f>
        <v>0.77682741239260877</v>
      </c>
      <c r="O162" s="124">
        <f>IF(RES_hhdet_tes!O162=0,"",RES_hhdet_tes!O162/RES_hhdet_fec!O162)</f>
        <v>0.78313327348118378</v>
      </c>
      <c r="P162" s="124">
        <f>IF(RES_hhdet_tes!P162=0,"",RES_hhdet_tes!P162/RES_hhdet_fec!P162)</f>
        <v>0.78438967409889926</v>
      </c>
      <c r="Q162" s="124">
        <f>IF(RES_hhdet_tes!Q162=0,"",RES_hhdet_tes!Q162/RES_hhdet_fec!Q162)</f>
        <v>0.78576266981838594</v>
      </c>
      <c r="R162" s="124">
        <f>IF(RES_hhdet_tes!R162=0,"",RES_hhdet_tes!R162/RES_hhdet_fec!R162)</f>
        <v>0.78672930308993083</v>
      </c>
      <c r="S162" s="124">
        <f>IF(RES_hhdet_tes!S162=0,"",RES_hhdet_tes!S162/RES_hhdet_fec!S162)</f>
        <v>0.78798167362916793</v>
      </c>
      <c r="T162" s="124">
        <f>IF(RES_hhdet_tes!T162=0,"",RES_hhdet_tes!T162/RES_hhdet_fec!T162)</f>
        <v>0.79178462503956304</v>
      </c>
      <c r="U162" s="124">
        <f>IF(RES_hhdet_tes!U162=0,"",RES_hhdet_tes!U162/RES_hhdet_fec!U162)</f>
        <v>0.80217240020530145</v>
      </c>
      <c r="V162" s="124">
        <f>IF(RES_hhdet_tes!V162=0,"",RES_hhdet_tes!V162/RES_hhdet_fec!V162)</f>
        <v>0.81616216119546037</v>
      </c>
      <c r="W162" s="124">
        <f>IF(RES_hhdet_tes!W162=0,"",RES_hhdet_tes!W162/RES_hhdet_fec!W162)</f>
        <v>0.8333296179395786</v>
      </c>
      <c r="X162" s="124">
        <f>IF(RES_hhdet_tes!X162=0,"",RES_hhdet_tes!X162/RES_hhdet_fec!X162)</f>
        <v>0.85078263990037772</v>
      </c>
      <c r="Y162" s="124">
        <f>IF(RES_hhdet_tes!Y162=0,"",RES_hhdet_tes!Y162/RES_hhdet_fec!Y162)</f>
        <v>0.86499415857307038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0.70996228535810635</v>
      </c>
      <c r="C163" s="45">
        <f>IF(RES_hhdet_tes!C163=0,"",RES_hhdet_tes!C163/RES_hhdet_fec!C163)</f>
        <v>0.71232884656765028</v>
      </c>
      <c r="D163" s="45">
        <f>IF(RES_hhdet_tes!D163=0,"",RES_hhdet_tes!D163/RES_hhdet_fec!D163)</f>
        <v>0.71474854902821627</v>
      </c>
      <c r="E163" s="45">
        <f>IF(RES_hhdet_tes!E163=0,"",RES_hhdet_tes!E163/RES_hhdet_fec!E163)</f>
        <v>0.71833341361152503</v>
      </c>
      <c r="F163" s="45">
        <f>IF(RES_hhdet_tes!F163=0,"",RES_hhdet_tes!F163/RES_hhdet_fec!F163)</f>
        <v>0.72283488727768064</v>
      </c>
      <c r="G163" s="45">
        <f>IF(RES_hhdet_tes!G163=0,"",RES_hhdet_tes!G163/RES_hhdet_fec!G163)</f>
        <v>0.72799693527458842</v>
      </c>
      <c r="H163" s="45">
        <f>IF(RES_hhdet_tes!H163=0,"",RES_hhdet_tes!H163/RES_hhdet_fec!H163)</f>
        <v>0.72959749829193898</v>
      </c>
      <c r="I163" s="45">
        <f>IF(RES_hhdet_tes!I163=0,"",RES_hhdet_tes!I163/RES_hhdet_fec!I163)</f>
        <v>0.73463756475083142</v>
      </c>
      <c r="J163" s="45">
        <f>IF(RES_hhdet_tes!J163=0,"",RES_hhdet_tes!J163/RES_hhdet_fec!J163)</f>
        <v>0.73937894490928913</v>
      </c>
      <c r="K163" s="45">
        <f>IF(RES_hhdet_tes!K163=0,"",RES_hhdet_tes!K163/RES_hhdet_fec!K163)</f>
        <v>0.74874310340564465</v>
      </c>
      <c r="L163" s="45">
        <f>IF(RES_hhdet_tes!L163=0,"",RES_hhdet_tes!L163/RES_hhdet_fec!L163)</f>
        <v>0.75696586244025266</v>
      </c>
      <c r="M163" s="45">
        <f>IF(RES_hhdet_tes!M163=0,"",RES_hhdet_tes!M163/RES_hhdet_fec!M163)</f>
        <v>0.76940255289194348</v>
      </c>
      <c r="N163" s="45">
        <f>IF(RES_hhdet_tes!N163=0,"",RES_hhdet_tes!N163/RES_hhdet_fec!N163)</f>
        <v>0.77682741239260877</v>
      </c>
      <c r="O163" s="45">
        <f>IF(RES_hhdet_tes!O163=0,"",RES_hhdet_tes!O163/RES_hhdet_fec!O163)</f>
        <v>0.78313327348118378</v>
      </c>
      <c r="P163" s="45">
        <f>IF(RES_hhdet_tes!P163=0,"",RES_hhdet_tes!P163/RES_hhdet_fec!P163)</f>
        <v>0.78438967409889926</v>
      </c>
      <c r="Q163" s="45">
        <f>IF(RES_hhdet_tes!Q163=0,"",RES_hhdet_tes!Q163/RES_hhdet_fec!Q163)</f>
        <v>0.78576266981838594</v>
      </c>
      <c r="R163" s="45">
        <f>IF(RES_hhdet_tes!R163=0,"",RES_hhdet_tes!R163/RES_hhdet_fec!R163)</f>
        <v>0.78672930308993083</v>
      </c>
      <c r="S163" s="45">
        <f>IF(RES_hhdet_tes!S163=0,"",RES_hhdet_tes!S163/RES_hhdet_fec!S163)</f>
        <v>0.78798167362916793</v>
      </c>
      <c r="T163" s="45">
        <f>IF(RES_hhdet_tes!T163=0,"",RES_hhdet_tes!T163/RES_hhdet_fec!T163)</f>
        <v>0.79178462503956304</v>
      </c>
      <c r="U163" s="45">
        <f>IF(RES_hhdet_tes!U163=0,"",RES_hhdet_tes!U163/RES_hhdet_fec!U163)</f>
        <v>0.80217240020530145</v>
      </c>
      <c r="V163" s="45">
        <f>IF(RES_hhdet_tes!V163=0,"",RES_hhdet_tes!V163/RES_hhdet_fec!V163)</f>
        <v>0.81616216119546037</v>
      </c>
      <c r="W163" s="45">
        <f>IF(RES_hhdet_tes!W163=0,"",RES_hhdet_tes!W163/RES_hhdet_fec!W163)</f>
        <v>0.8333296179395786</v>
      </c>
      <c r="X163" s="45">
        <f>IF(RES_hhdet_tes!X163=0,"",RES_hhdet_tes!X163/RES_hhdet_fec!X163)</f>
        <v>0.85078263990037772</v>
      </c>
      <c r="Y163" s="45">
        <f>IF(RES_hhdet_tes!Y163=0,"",RES_hhdet_tes!Y163/RES_hhdet_fec!Y163)</f>
        <v>0.86499415857307038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1.8458333023775315</v>
      </c>
      <c r="C164" s="124">
        <f>IF(RES_hhdet_tes!C164=0,"",RES_hhdet_tes!C164/RES_hhdet_fec!C164)</f>
        <v>1.9044573334342632</v>
      </c>
      <c r="D164" s="124">
        <f>IF(RES_hhdet_tes!D164=0,"",RES_hhdet_tes!D164/RES_hhdet_fec!D164)</f>
        <v>1.9693967139589903</v>
      </c>
      <c r="E164" s="124">
        <f>IF(RES_hhdet_tes!E164=0,"",RES_hhdet_tes!E164/RES_hhdet_fec!E164)</f>
        <v>2.0503055921628284</v>
      </c>
      <c r="F164" s="124">
        <f>IF(RES_hhdet_tes!F164=0,"",RES_hhdet_tes!F164/RES_hhdet_fec!F164)</f>
        <v>2.1371219243387674</v>
      </c>
      <c r="G164" s="124">
        <f>IF(RES_hhdet_tes!G164=0,"",RES_hhdet_tes!G164/RES_hhdet_fec!G164)</f>
        <v>2.2613100297033393</v>
      </c>
      <c r="H164" s="124">
        <f>IF(RES_hhdet_tes!H164=0,"",RES_hhdet_tes!H164/RES_hhdet_fec!H164)</f>
        <v>2.5414533216058719</v>
      </c>
      <c r="I164" s="124">
        <f>IF(RES_hhdet_tes!I164=0,"",RES_hhdet_tes!I164/RES_hhdet_fec!I164)</f>
        <v>2.7218109471093022</v>
      </c>
      <c r="J164" s="124">
        <f>IF(RES_hhdet_tes!J164=0,"",RES_hhdet_tes!J164/RES_hhdet_fec!J164)</f>
        <v>2.789925408258159</v>
      </c>
      <c r="K164" s="124">
        <f>IF(RES_hhdet_tes!K164=0,"",RES_hhdet_tes!K164/RES_hhdet_fec!K164)</f>
        <v>2.9598260800441691</v>
      </c>
      <c r="L164" s="124">
        <f>IF(RES_hhdet_tes!L164=0,"",RES_hhdet_tes!L164/RES_hhdet_fec!L164)</f>
        <v>3.1288113115310887</v>
      </c>
      <c r="M164" s="124">
        <f>IF(RES_hhdet_tes!M164=0,"",RES_hhdet_tes!M164/RES_hhdet_fec!M164)</f>
        <v>3.306976049138199</v>
      </c>
      <c r="N164" s="124">
        <f>IF(RES_hhdet_tes!N164=0,"",RES_hhdet_tes!N164/RES_hhdet_fec!N164)</f>
        <v>3.4966516824215801</v>
      </c>
      <c r="O164" s="124">
        <f>IF(RES_hhdet_tes!O164=0,"",RES_hhdet_tes!O164/RES_hhdet_fec!O164)</f>
        <v>3.5855781324315998</v>
      </c>
      <c r="P164" s="124">
        <f>IF(RES_hhdet_tes!P164=0,"",RES_hhdet_tes!P164/RES_hhdet_fec!P164)</f>
        <v>3.6717376449156696</v>
      </c>
      <c r="Q164" s="124">
        <f>IF(RES_hhdet_tes!Q164=0,"",RES_hhdet_tes!Q164/RES_hhdet_fec!Q164)</f>
        <v>3.744851304706927</v>
      </c>
      <c r="R164" s="124">
        <f>IF(RES_hhdet_tes!R164=0,"",RES_hhdet_tes!R164/RES_hhdet_fec!R164)</f>
        <v>3.7701904073506158</v>
      </c>
      <c r="S164" s="124">
        <f>IF(RES_hhdet_tes!S164=0,"",RES_hhdet_tes!S164/RES_hhdet_fec!S164)</f>
        <v>3.8125213636277855</v>
      </c>
      <c r="T164" s="124">
        <f>IF(RES_hhdet_tes!T164=0,"",RES_hhdet_tes!T164/RES_hhdet_fec!T164)</f>
        <v>3.9004047000533717</v>
      </c>
      <c r="U164" s="124">
        <f>IF(RES_hhdet_tes!U164=0,"",RES_hhdet_tes!U164/RES_hhdet_fec!U164)</f>
        <v>4.0601271976851319</v>
      </c>
      <c r="V164" s="124">
        <f>IF(RES_hhdet_tes!V164=0,"",RES_hhdet_tes!V164/RES_hhdet_fec!V164)</f>
        <v>4.2529503306893481</v>
      </c>
      <c r="W164" s="124">
        <f>IF(RES_hhdet_tes!W164=0,"",RES_hhdet_tes!W164/RES_hhdet_fec!W164)</f>
        <v>4.3080976359169849</v>
      </c>
      <c r="X164" s="124">
        <f>IF(RES_hhdet_tes!X164=0,"",RES_hhdet_tes!X164/RES_hhdet_fec!X164)</f>
        <v>4.3571292499346264</v>
      </c>
      <c r="Y164" s="124">
        <f>IF(RES_hhdet_tes!Y164=0,"",RES_hhdet_tes!Y164/RES_hhdet_fec!Y164)</f>
        <v>4.3914055840628565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1.8458333023775315</v>
      </c>
      <c r="C165" s="111">
        <f>IF(RES_hhdet_tes!C165=0,"",RES_hhdet_tes!C165/RES_hhdet_fec!C165)</f>
        <v>1.9044573334342632</v>
      </c>
      <c r="D165" s="111">
        <f>IF(RES_hhdet_tes!D165=0,"",RES_hhdet_tes!D165/RES_hhdet_fec!D165)</f>
        <v>1.9693967139589903</v>
      </c>
      <c r="E165" s="111">
        <f>IF(RES_hhdet_tes!E165=0,"",RES_hhdet_tes!E165/RES_hhdet_fec!E165)</f>
        <v>2.0503055921628284</v>
      </c>
      <c r="F165" s="111">
        <f>IF(RES_hhdet_tes!F165=0,"",RES_hhdet_tes!F165/RES_hhdet_fec!F165)</f>
        <v>2.1371219243387674</v>
      </c>
      <c r="G165" s="111">
        <f>IF(RES_hhdet_tes!G165=0,"",RES_hhdet_tes!G165/RES_hhdet_fec!G165)</f>
        <v>2.2613100297033393</v>
      </c>
      <c r="H165" s="111">
        <f>IF(RES_hhdet_tes!H165=0,"",RES_hhdet_tes!H165/RES_hhdet_fec!H165)</f>
        <v>2.5414533216058719</v>
      </c>
      <c r="I165" s="111">
        <f>IF(RES_hhdet_tes!I165=0,"",RES_hhdet_tes!I165/RES_hhdet_fec!I165)</f>
        <v>2.7218109471093022</v>
      </c>
      <c r="J165" s="111">
        <f>IF(RES_hhdet_tes!J165=0,"",RES_hhdet_tes!J165/RES_hhdet_fec!J165)</f>
        <v>2.789925408258159</v>
      </c>
      <c r="K165" s="111">
        <f>IF(RES_hhdet_tes!K165=0,"",RES_hhdet_tes!K165/RES_hhdet_fec!K165)</f>
        <v>2.9598260800441691</v>
      </c>
      <c r="L165" s="111">
        <f>IF(RES_hhdet_tes!L165=0,"",RES_hhdet_tes!L165/RES_hhdet_fec!L165)</f>
        <v>3.1288113115310887</v>
      </c>
      <c r="M165" s="111">
        <f>IF(RES_hhdet_tes!M165=0,"",RES_hhdet_tes!M165/RES_hhdet_fec!M165)</f>
        <v>3.306976049138199</v>
      </c>
      <c r="N165" s="111">
        <f>IF(RES_hhdet_tes!N165=0,"",RES_hhdet_tes!N165/RES_hhdet_fec!N165)</f>
        <v>3.4966516824215801</v>
      </c>
      <c r="O165" s="111">
        <f>IF(RES_hhdet_tes!O165=0,"",RES_hhdet_tes!O165/RES_hhdet_fec!O165)</f>
        <v>3.5855781324315998</v>
      </c>
      <c r="P165" s="111">
        <f>IF(RES_hhdet_tes!P165=0,"",RES_hhdet_tes!P165/RES_hhdet_fec!P165)</f>
        <v>3.6717376449156696</v>
      </c>
      <c r="Q165" s="111">
        <f>IF(RES_hhdet_tes!Q165=0,"",RES_hhdet_tes!Q165/RES_hhdet_fec!Q165)</f>
        <v>3.744851304706927</v>
      </c>
      <c r="R165" s="111">
        <f>IF(RES_hhdet_tes!R165=0,"",RES_hhdet_tes!R165/RES_hhdet_fec!R165)</f>
        <v>3.7701904073506158</v>
      </c>
      <c r="S165" s="111">
        <f>IF(RES_hhdet_tes!S165=0,"",RES_hhdet_tes!S165/RES_hhdet_fec!S165)</f>
        <v>3.8125213636277855</v>
      </c>
      <c r="T165" s="111">
        <f>IF(RES_hhdet_tes!T165=0,"",RES_hhdet_tes!T165/RES_hhdet_fec!T165)</f>
        <v>3.9004047000533717</v>
      </c>
      <c r="U165" s="111">
        <f>IF(RES_hhdet_tes!U165=0,"",RES_hhdet_tes!U165/RES_hhdet_fec!U165)</f>
        <v>4.0601271976851319</v>
      </c>
      <c r="V165" s="111">
        <f>IF(RES_hhdet_tes!V165=0,"",RES_hhdet_tes!V165/RES_hhdet_fec!V165)</f>
        <v>4.2529503306893481</v>
      </c>
      <c r="W165" s="111">
        <f>IF(RES_hhdet_tes!W165=0,"",RES_hhdet_tes!W165/RES_hhdet_fec!W165)</f>
        <v>4.3080976359169849</v>
      </c>
      <c r="X165" s="111">
        <f>IF(RES_hhdet_tes!X165=0,"",RES_hhdet_tes!X165/RES_hhdet_fec!X165)</f>
        <v>4.3571292499346264</v>
      </c>
      <c r="Y165" s="111">
        <f>IF(RES_hhdet_tes!Y165=0,"",RES_hhdet_tes!Y165/RES_hhdet_fec!Y165)</f>
        <v>4.3914055840628565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0.667294393695683</v>
      </c>
      <c r="C166" s="124">
        <f>IF(RES_hhdet_tes!C166=0,"",RES_hhdet_tes!C166/RES_hhdet_fec!C166)</f>
        <v>0.6722248459569744</v>
      </c>
      <c r="D166" s="124">
        <f>IF(RES_hhdet_tes!D166=0,"",RES_hhdet_tes!D166/RES_hhdet_fec!D166)</f>
        <v>0.68247804435680604</v>
      </c>
      <c r="E166" s="124">
        <f>IF(RES_hhdet_tes!E166=0,"",RES_hhdet_tes!E166/RES_hhdet_fec!E166)</f>
        <v>0.69051269568487628</v>
      </c>
      <c r="F166" s="124">
        <f>IF(RES_hhdet_tes!F166=0,"",RES_hhdet_tes!F166/RES_hhdet_fec!F166)</f>
        <v>0.69358725418599965</v>
      </c>
      <c r="G166" s="124">
        <f>IF(RES_hhdet_tes!G166=0,"",RES_hhdet_tes!G166/RES_hhdet_fec!G166)</f>
        <v>0.69766379862048211</v>
      </c>
      <c r="H166" s="124">
        <f>IF(RES_hhdet_tes!H166=0,"",RES_hhdet_tes!H166/RES_hhdet_fec!H166)</f>
        <v>0.7039589654474091</v>
      </c>
      <c r="I166" s="124">
        <f>IF(RES_hhdet_tes!I166=0,"",RES_hhdet_tes!I166/RES_hhdet_fec!I166)</f>
        <v>0.72621957316488039</v>
      </c>
      <c r="J166" s="124">
        <f>IF(RES_hhdet_tes!J166=0,"",RES_hhdet_tes!J166/RES_hhdet_fec!J166)</f>
        <v>0.73930692174368773</v>
      </c>
      <c r="K166" s="124">
        <f>IF(RES_hhdet_tes!K166=0,"",RES_hhdet_tes!K166/RES_hhdet_fec!K166)</f>
        <v>0.75848570223024536</v>
      </c>
      <c r="L166" s="124">
        <f>IF(RES_hhdet_tes!L166=0,"",RES_hhdet_tes!L166/RES_hhdet_fec!L166)</f>
        <v>0.76465660942185609</v>
      </c>
      <c r="M166" s="124">
        <f>IF(RES_hhdet_tes!M166=0,"",RES_hhdet_tes!M166/RES_hhdet_fec!M166)</f>
        <v>0.77153050261621259</v>
      </c>
      <c r="N166" s="124">
        <f>IF(RES_hhdet_tes!N166=0,"",RES_hhdet_tes!N166/RES_hhdet_fec!N166)</f>
        <v>0.78729907281699585</v>
      </c>
      <c r="O166" s="124">
        <f>IF(RES_hhdet_tes!O166=0,"",RES_hhdet_tes!O166/RES_hhdet_fec!O166)</f>
        <v>0.77581497945801758</v>
      </c>
      <c r="P166" s="124">
        <f>IF(RES_hhdet_tes!P166=0,"",RES_hhdet_tes!P166/RES_hhdet_fec!P166)</f>
        <v>0.76729260497634433</v>
      </c>
      <c r="Q166" s="124">
        <f>IF(RES_hhdet_tes!Q166=0,"",RES_hhdet_tes!Q166/RES_hhdet_fec!Q166)</f>
        <v>0.79653405830483881</v>
      </c>
      <c r="R166" s="124">
        <f>IF(RES_hhdet_tes!R166=0,"",RES_hhdet_tes!R166/RES_hhdet_fec!R166)</f>
        <v>0.80320046989794347</v>
      </c>
      <c r="S166" s="124">
        <f>IF(RES_hhdet_tes!S166=0,"",RES_hhdet_tes!S166/RES_hhdet_fec!S166)</f>
        <v>0.8137135796449676</v>
      </c>
      <c r="T166" s="124">
        <f>IF(RES_hhdet_tes!T166=0,"",RES_hhdet_tes!T166/RES_hhdet_fec!T166)</f>
        <v>0.82433417453408042</v>
      </c>
      <c r="U166" s="124">
        <f>IF(RES_hhdet_tes!U166=0,"",RES_hhdet_tes!U166/RES_hhdet_fec!U166)</f>
        <v>0.82692088218526172</v>
      </c>
      <c r="V166" s="124">
        <f>IF(RES_hhdet_tes!V166=0,"",RES_hhdet_tes!V166/RES_hhdet_fec!V166)</f>
        <v>0.8449278557743527</v>
      </c>
      <c r="W166" s="124">
        <f>IF(RES_hhdet_tes!W166=0,"",RES_hhdet_tes!W166/RES_hhdet_fec!W166)</f>
        <v>0.84953324128067498</v>
      </c>
      <c r="X166" s="124">
        <f>IF(RES_hhdet_tes!X166=0,"",RES_hhdet_tes!X166/RES_hhdet_fec!X166)</f>
        <v>0.85317073080941197</v>
      </c>
      <c r="Y166" s="124">
        <f>IF(RES_hhdet_tes!Y166=0,"",RES_hhdet_tes!Y166/RES_hhdet_fec!Y166)</f>
        <v>0.85982160426525089</v>
      </c>
      <c r="DA166" s="130" t="s">
        <v>2063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0.6004597209556044</v>
      </c>
      <c r="C167" s="111">
        <f>IF(RES_hhdet_tes!C167=0,"",RES_hhdet_tes!C167/RES_hhdet_fec!C167)</f>
        <v>0.60148843615455894</v>
      </c>
      <c r="D167" s="111">
        <f>IF(RES_hhdet_tes!D167=0,"",RES_hhdet_tes!D167/RES_hhdet_fec!D167)</f>
        <v>0.6054933903238634</v>
      </c>
      <c r="E167" s="111">
        <f>IF(RES_hhdet_tes!E167=0,"",RES_hhdet_tes!E167/RES_hhdet_fec!E167)</f>
        <v>0.6067737119267621</v>
      </c>
      <c r="F167" s="111">
        <f>IF(RES_hhdet_tes!F167=0,"",RES_hhdet_tes!F167/RES_hhdet_fec!F167)</f>
        <v>0.61086623336799839</v>
      </c>
      <c r="G167" s="111">
        <f>IF(RES_hhdet_tes!G167=0,"",RES_hhdet_tes!G167/RES_hhdet_fec!G167)</f>
        <v>0.62029892990162849</v>
      </c>
      <c r="H167" s="111">
        <f>IF(RES_hhdet_tes!H167=0,"",RES_hhdet_tes!H167/RES_hhdet_fec!H167)</f>
        <v>0.62995866598610595</v>
      </c>
      <c r="I167" s="111">
        <f>IF(RES_hhdet_tes!I167=0,"",RES_hhdet_tes!I167/RES_hhdet_fec!I167)</f>
        <v>0.6349540813393838</v>
      </c>
      <c r="J167" s="111">
        <f>IF(RES_hhdet_tes!J167=0,"",RES_hhdet_tes!J167/RES_hhdet_fec!J167)</f>
        <v>0.6359299431634674</v>
      </c>
      <c r="K167" s="111">
        <f>IF(RES_hhdet_tes!K167=0,"",RES_hhdet_tes!K167/RES_hhdet_fec!K167)</f>
        <v>0.63881275444876917</v>
      </c>
      <c r="L167" s="111">
        <f>IF(RES_hhdet_tes!L167=0,"",RES_hhdet_tes!L167/RES_hhdet_fec!L167)</f>
        <v>0.64151740207494201</v>
      </c>
      <c r="M167" s="111">
        <f>IF(RES_hhdet_tes!M167=0,"",RES_hhdet_tes!M167/RES_hhdet_fec!M167)</f>
        <v>0.65437203804942712</v>
      </c>
      <c r="N167" s="111" t="str">
        <f>IF(RES_hhdet_tes!N167=0,"",RES_hhdet_tes!N167/RES_hhdet_fec!N167)</f>
        <v/>
      </c>
      <c r="O167" s="111" t="str">
        <f>IF(RES_hhdet_tes!O167=0,"",RES_hhdet_tes!O167/RES_hhdet_fec!O167)</f>
        <v/>
      </c>
      <c r="P167" s="111" t="str">
        <f>IF(RES_hhdet_tes!P167=0,"",RES_hhdet_tes!P167/RES_hhdet_fec!P167)</f>
        <v/>
      </c>
      <c r="Q167" s="111" t="str">
        <f>IF(RES_hhdet_tes!Q167=0,"",RES_hhdet_tes!Q167/RES_hhdet_fec!Q167)</f>
        <v/>
      </c>
      <c r="R167" s="111" t="str">
        <f>IF(RES_hhdet_tes!R167=0,"",RES_hhdet_tes!R167/RES_hhdet_fec!R167)</f>
        <v/>
      </c>
      <c r="S167" s="111" t="str">
        <f>IF(RES_hhdet_tes!S167=0,"",RES_hhdet_tes!S167/RES_hhdet_fec!S167)</f>
        <v/>
      </c>
      <c r="T167" s="111" t="str">
        <f>IF(RES_hhdet_tes!T167=0,"",RES_hhdet_tes!T167/RES_hhdet_fec!T167)</f>
        <v/>
      </c>
      <c r="U167" s="111" t="str">
        <f>IF(RES_hhdet_tes!U167=0,"",RES_hhdet_tes!U167/RES_hhdet_fec!U167)</f>
        <v/>
      </c>
      <c r="V167" s="111" t="str">
        <f>IF(RES_hhdet_tes!V167=0,"",RES_hhdet_tes!V167/RES_hhdet_fec!V167)</f>
        <v/>
      </c>
      <c r="W167" s="111" t="str">
        <f>IF(RES_hhdet_tes!W167=0,"",RES_hhdet_tes!W167/RES_hhdet_fec!W167)</f>
        <v/>
      </c>
      <c r="X167" s="111" t="str">
        <f>IF(RES_hhdet_tes!X167=0,"",RES_hhdet_tes!X167/RES_hhdet_fec!X167)</f>
        <v/>
      </c>
      <c r="Y167" s="111" t="str">
        <f>IF(RES_hhdet_tes!Y167=0,"",RES_hhdet_tes!Y167/RES_hhdet_fec!Y167)</f>
        <v/>
      </c>
      <c r="DA167" s="63" t="s">
        <v>2064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>
        <f>IF(RES_hhdet_tes!H168=0,"",RES_hhdet_tes!H168/RES_hhdet_fec!H168)</f>
        <v>0.78396470304738008</v>
      </c>
      <c r="I168" s="111">
        <f>IF(RES_hhdet_tes!I168=0,"",RES_hhdet_tes!I168/RES_hhdet_fec!I168)</f>
        <v>0.78548077614608491</v>
      </c>
      <c r="J168" s="111">
        <f>IF(RES_hhdet_tes!J168=0,"",RES_hhdet_tes!J168/RES_hhdet_fec!J168)</f>
        <v>0.79843819825585194</v>
      </c>
      <c r="K168" s="111">
        <f>IF(RES_hhdet_tes!K168=0,"",RES_hhdet_tes!K168/RES_hhdet_fec!K168)</f>
        <v>0.80648156020980011</v>
      </c>
      <c r="L168" s="111">
        <f>IF(RES_hhdet_tes!L168=0,"",RES_hhdet_tes!L168/RES_hhdet_fec!L168)</f>
        <v>0.7971255906638729</v>
      </c>
      <c r="M168" s="111">
        <f>IF(RES_hhdet_tes!M168=0,"",RES_hhdet_tes!M168/RES_hhdet_fec!M168)</f>
        <v>0.78462843819571493</v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X168" s="111" t="str">
        <f>IF(RES_hhdet_tes!X168=0,"",RES_hhdet_tes!X168/RES_hhdet_fec!X168)</f>
        <v/>
      </c>
      <c r="Y168" s="111" t="str">
        <f>IF(RES_hhdet_tes!Y168=0,"",RES_hhdet_tes!Y168/RES_hhdet_fec!Y168)</f>
        <v/>
      </c>
      <c r="DA168" s="63" t="s">
        <v>2065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>
        <f>IF(RES_hhdet_tes!H169=0,"",RES_hhdet_tes!H169/RES_hhdet_fec!H169)</f>
        <v>0.64020017936000018</v>
      </c>
      <c r="I169" s="112">
        <f>IF(RES_hhdet_tes!I169=0,"",RES_hhdet_tes!I169/RES_hhdet_fec!I169)</f>
        <v>0.64020017936000018</v>
      </c>
      <c r="J169" s="112">
        <f>IF(RES_hhdet_tes!J169=0,"",RES_hhdet_tes!J169/RES_hhdet_fec!J169)</f>
        <v>0.64020017936000018</v>
      </c>
      <c r="K169" s="112">
        <f>IF(RES_hhdet_tes!K169=0,"",RES_hhdet_tes!K169/RES_hhdet_fec!K169)</f>
        <v>0.64978104156526906</v>
      </c>
      <c r="L169" s="112">
        <f>IF(RES_hhdet_tes!L169=0,"",RES_hhdet_tes!L169/RES_hhdet_fec!L169)</f>
        <v>0.64978104156526917</v>
      </c>
      <c r="M169" s="112">
        <f>IF(RES_hhdet_tes!M169=0,"",RES_hhdet_tes!M169/RES_hhdet_fec!M169)</f>
        <v>0.64978104156526906</v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X169" s="112" t="str">
        <f>IF(RES_hhdet_tes!X169=0,"",RES_hhdet_tes!X169/RES_hhdet_fec!X169)</f>
        <v/>
      </c>
      <c r="Y169" s="112" t="str">
        <f>IF(RES_hhdet_tes!Y169=0,"",RES_hhdet_tes!Y169/RES_hhdet_fec!Y169)</f>
        <v/>
      </c>
      <c r="DA169" s="131" t="s">
        <v>2066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X170" s="113" t="str">
        <f>IF(RES_hhdet_tes!X170=0,"",RES_hhdet_tes!X170/RES_hhdet_fec!X170)</f>
        <v/>
      </c>
      <c r="Y170" s="113" t="str">
        <f>IF(RES_hhdet_tes!Y170=0,"",RES_hhdet_tes!Y170/RES_hhdet_fec!Y170)</f>
        <v/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0.67739908062112164</v>
      </c>
      <c r="C171" s="112">
        <f>IF(RES_hhdet_tes!C171=0,"",RES_hhdet_tes!C171/RES_hhdet_fec!C171)</f>
        <v>0.68043526716693081</v>
      </c>
      <c r="D171" s="112">
        <f>IF(RES_hhdet_tes!D171=0,"",RES_hhdet_tes!D171/RES_hhdet_fec!D171)</f>
        <v>0.68327438530673523</v>
      </c>
      <c r="E171" s="112">
        <f>IF(RES_hhdet_tes!E171=0,"",RES_hhdet_tes!E171/RES_hhdet_fec!E171)</f>
        <v>0.68655876098384316</v>
      </c>
      <c r="F171" s="112">
        <f>IF(RES_hhdet_tes!F171=0,"",RES_hhdet_tes!F171/RES_hhdet_fec!F171)</f>
        <v>0.69044828362460631</v>
      </c>
      <c r="G171" s="112">
        <f>IF(RES_hhdet_tes!G171=0,"",RES_hhdet_tes!G171/RES_hhdet_fec!G171)</f>
        <v>0.69476272740273293</v>
      </c>
      <c r="H171" s="112">
        <f>IF(RES_hhdet_tes!H171=0,"",RES_hhdet_tes!H171/RES_hhdet_fec!H171)</f>
        <v>0.69909738180713832</v>
      </c>
      <c r="I171" s="112">
        <f>IF(RES_hhdet_tes!I171=0,"",RES_hhdet_tes!I171/RES_hhdet_fec!I171)</f>
        <v>0.70114160339519627</v>
      </c>
      <c r="J171" s="112">
        <f>IF(RES_hhdet_tes!J171=0,"",RES_hhdet_tes!J171/RES_hhdet_fec!J171)</f>
        <v>0.70139676464454637</v>
      </c>
      <c r="K171" s="112">
        <f>IF(RES_hhdet_tes!K171=0,"",RES_hhdet_tes!K171/RES_hhdet_fec!K171)</f>
        <v>0.70189747708685224</v>
      </c>
      <c r="L171" s="112">
        <f>IF(RES_hhdet_tes!L171=0,"",RES_hhdet_tes!L171/RES_hhdet_fec!L171)</f>
        <v>0.70472982459861622</v>
      </c>
      <c r="M171" s="112">
        <f>IF(RES_hhdet_tes!M171=0,"",RES_hhdet_tes!M171/RES_hhdet_fec!M171)</f>
        <v>0.70972759038460143</v>
      </c>
      <c r="N171" s="112">
        <f>IF(RES_hhdet_tes!N171=0,"",RES_hhdet_tes!N171/RES_hhdet_fec!N171)</f>
        <v>0.7134089383809934</v>
      </c>
      <c r="O171" s="112">
        <f>IF(RES_hhdet_tes!O171=0,"",RES_hhdet_tes!O171/RES_hhdet_fec!O171)</f>
        <v>0.71809893889363485</v>
      </c>
      <c r="P171" s="112">
        <f>IF(RES_hhdet_tes!P171=0,"",RES_hhdet_tes!P171/RES_hhdet_fec!P171)</f>
        <v>0.72223745426722052</v>
      </c>
      <c r="Q171" s="112">
        <f>IF(RES_hhdet_tes!Q171=0,"",RES_hhdet_tes!Q171/RES_hhdet_fec!Q171)</f>
        <v>0.72345042581505503</v>
      </c>
      <c r="R171" s="112">
        <f>IF(RES_hhdet_tes!R171=0,"",RES_hhdet_tes!R171/RES_hhdet_fec!R171)</f>
        <v>0.72434219096431374</v>
      </c>
      <c r="S171" s="112">
        <f>IF(RES_hhdet_tes!S171=0,"",RES_hhdet_tes!S171/RES_hhdet_fec!S171)</f>
        <v>0.72596179782028547</v>
      </c>
      <c r="T171" s="112">
        <f>IF(RES_hhdet_tes!T171=0,"",RES_hhdet_tes!T171/RES_hhdet_fec!T171)</f>
        <v>0.73689649957884218</v>
      </c>
      <c r="U171" s="112">
        <f>IF(RES_hhdet_tes!U171=0,"",RES_hhdet_tes!U171/RES_hhdet_fec!U171)</f>
        <v>0.76944457753061513</v>
      </c>
      <c r="V171" s="112">
        <f>IF(RES_hhdet_tes!V171=0,"",RES_hhdet_tes!V171/RES_hhdet_fec!V171)</f>
        <v>0.77766791812931491</v>
      </c>
      <c r="W171" s="112">
        <f>IF(RES_hhdet_tes!W171=0,"",RES_hhdet_tes!W171/RES_hhdet_fec!W171)</f>
        <v>0.79308219887237663</v>
      </c>
      <c r="X171" s="112">
        <f>IF(RES_hhdet_tes!X171=0,"",RES_hhdet_tes!X171/RES_hhdet_fec!X171)</f>
        <v>0.79850943550868714</v>
      </c>
      <c r="Y171" s="112">
        <f>IF(RES_hhdet_tes!Y171=0,"",RES_hhdet_tes!Y171/RES_hhdet_fec!Y171)</f>
        <v>0.80041058543665788</v>
      </c>
      <c r="DA171" s="131" t="s">
        <v>2068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0.80251278285659244</v>
      </c>
      <c r="C172" s="113">
        <f>IF(RES_hhdet_tes!C172=0,"",RES_hhdet_tes!C172/RES_hhdet_fec!C172)</f>
        <v>0.82201264943000374</v>
      </c>
      <c r="D172" s="113">
        <f>IF(RES_hhdet_tes!D172=0,"",RES_hhdet_tes!D172/RES_hhdet_fec!D172)</f>
        <v>0.8223227762873796</v>
      </c>
      <c r="E172" s="113">
        <f>IF(RES_hhdet_tes!E172=0,"",RES_hhdet_tes!E172/RES_hhdet_fec!E172)</f>
        <v>0.8236799894992699</v>
      </c>
      <c r="F172" s="113">
        <f>IF(RES_hhdet_tes!F172=0,"",RES_hhdet_tes!F172/RES_hhdet_fec!F172)</f>
        <v>0.82180232791608254</v>
      </c>
      <c r="G172" s="113">
        <f>IF(RES_hhdet_tes!G172=0,"",RES_hhdet_tes!G172/RES_hhdet_fec!G172)</f>
        <v>0.82302871424371926</v>
      </c>
      <c r="H172" s="113">
        <f>IF(RES_hhdet_tes!H172=0,"",RES_hhdet_tes!H172/RES_hhdet_fec!H172)</f>
        <v>0.82712825907850263</v>
      </c>
      <c r="I172" s="113">
        <f>IF(RES_hhdet_tes!I172=0,"",RES_hhdet_tes!I172/RES_hhdet_fec!I172)</f>
        <v>0.83088064964952213</v>
      </c>
      <c r="J172" s="113">
        <f>IF(RES_hhdet_tes!J172=0,"",RES_hhdet_tes!J172/RES_hhdet_fec!J172)</f>
        <v>0.83703779521875243</v>
      </c>
      <c r="K172" s="113">
        <f>IF(RES_hhdet_tes!K172=0,"",RES_hhdet_tes!K172/RES_hhdet_fec!K172)</f>
        <v>0.84305186896979378</v>
      </c>
      <c r="L172" s="113">
        <f>IF(RES_hhdet_tes!L172=0,"",RES_hhdet_tes!L172/RES_hhdet_fec!L172)</f>
        <v>0.84696450165738879</v>
      </c>
      <c r="M172" s="113">
        <f>IF(RES_hhdet_tes!M172=0,"",RES_hhdet_tes!M172/RES_hhdet_fec!M172)</f>
        <v>0.83514524536643786</v>
      </c>
      <c r="N172" s="113">
        <f>IF(RES_hhdet_tes!N172=0,"",RES_hhdet_tes!N172/RES_hhdet_fec!N172)</f>
        <v>0.8480873854192168</v>
      </c>
      <c r="O172" s="113">
        <f>IF(RES_hhdet_tes!O172=0,"",RES_hhdet_tes!O172/RES_hhdet_fec!O172)</f>
        <v>0.82044043930743604</v>
      </c>
      <c r="P172" s="113">
        <f>IF(RES_hhdet_tes!P172=0,"",RES_hhdet_tes!P172/RES_hhdet_fec!P172)</f>
        <v>0.80765904730914773</v>
      </c>
      <c r="Q172" s="113">
        <f>IF(RES_hhdet_tes!Q172=0,"",RES_hhdet_tes!Q172/RES_hhdet_fec!Q172)</f>
        <v>0.86226771210157038</v>
      </c>
      <c r="R172" s="113">
        <f>IF(RES_hhdet_tes!R172=0,"",RES_hhdet_tes!R172/RES_hhdet_fec!R172)</f>
        <v>0.86903992548446418</v>
      </c>
      <c r="S172" s="113">
        <f>IF(RES_hhdet_tes!S172=0,"",RES_hhdet_tes!S172/RES_hhdet_fec!S172)</f>
        <v>0.87509259673913742</v>
      </c>
      <c r="T172" s="113">
        <f>IF(RES_hhdet_tes!T172=0,"",RES_hhdet_tes!T172/RES_hhdet_fec!T172)</f>
        <v>0.86678079065246461</v>
      </c>
      <c r="U172" s="113">
        <f>IF(RES_hhdet_tes!U172=0,"",RES_hhdet_tes!U172/RES_hhdet_fec!U172)</f>
        <v>0.86255973244464024</v>
      </c>
      <c r="V172" s="113">
        <f>IF(RES_hhdet_tes!V172=0,"",RES_hhdet_tes!V172/RES_hhdet_fec!V172)</f>
        <v>0.87408726067085929</v>
      </c>
      <c r="W172" s="113">
        <f>IF(RES_hhdet_tes!W172=0,"",RES_hhdet_tes!W172/RES_hhdet_fec!W172)</f>
        <v>0.88019216753291474</v>
      </c>
      <c r="X172" s="113">
        <f>IF(RES_hhdet_tes!X172=0,"",RES_hhdet_tes!X172/RES_hhdet_fec!X172)</f>
        <v>0.87760210519163773</v>
      </c>
      <c r="Y172" s="113">
        <f>IF(RES_hhdet_tes!Y172=0,"",RES_hhdet_tes!Y172/RES_hhdet_fec!Y172)</f>
        <v>0.88470874377451358</v>
      </c>
      <c r="DA172" s="132" t="s">
        <v>2069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0.67739908062112164</v>
      </c>
      <c r="C173" s="111">
        <f>IF(RES_hhdet_tes!C173=0,"",RES_hhdet_tes!C173/RES_hhdet_fec!C173)</f>
        <v>0.69738191743191458</v>
      </c>
      <c r="D173" s="111">
        <f>IF(RES_hhdet_tes!D173=0,"",RES_hhdet_tes!D173/RES_hhdet_fec!D173)</f>
        <v>0.69881935902929671</v>
      </c>
      <c r="E173" s="111">
        <f>IF(RES_hhdet_tes!E173=0,"",RES_hhdet_tes!E173/RES_hhdet_fec!E173)</f>
        <v>0.6993969512252447</v>
      </c>
      <c r="F173" s="111">
        <f>IF(RES_hhdet_tes!F173=0,"",RES_hhdet_tes!F173/RES_hhdet_fec!F173)</f>
        <v>0.69994642324588419</v>
      </c>
      <c r="G173" s="111">
        <f>IF(RES_hhdet_tes!G173=0,"",RES_hhdet_tes!G173/RES_hhdet_fec!G173)</f>
        <v>0.7007264101384193</v>
      </c>
      <c r="H173" s="111">
        <f>IF(RES_hhdet_tes!H173=0,"",RES_hhdet_tes!H173/RES_hhdet_fec!H173)</f>
        <v>0.70115835499984047</v>
      </c>
      <c r="I173" s="111">
        <f>IF(RES_hhdet_tes!I173=0,"",RES_hhdet_tes!I173/RES_hhdet_fec!I173)</f>
        <v>0.70345503745350757</v>
      </c>
      <c r="J173" s="111">
        <f>IF(RES_hhdet_tes!J173=0,"",RES_hhdet_tes!J173/RES_hhdet_fec!J173)</f>
        <v>0.70468756917200515</v>
      </c>
      <c r="K173" s="111">
        <f>IF(RES_hhdet_tes!K173=0,"",RES_hhdet_tes!K173/RES_hhdet_fec!K173)</f>
        <v>0.70665050208103786</v>
      </c>
      <c r="L173" s="111">
        <f>IF(RES_hhdet_tes!L173=0,"",RES_hhdet_tes!L173/RES_hhdet_fec!L173)</f>
        <v>0.70747653171363489</v>
      </c>
      <c r="M173" s="111">
        <f>IF(RES_hhdet_tes!M173=0,"",RES_hhdet_tes!M173/RES_hhdet_fec!M173)</f>
        <v>0.70956030209230281</v>
      </c>
      <c r="N173" s="111">
        <f>IF(RES_hhdet_tes!N173=0,"",RES_hhdet_tes!N173/RES_hhdet_fec!N173)</f>
        <v>0.71195666240831734</v>
      </c>
      <c r="O173" s="111">
        <f>IF(RES_hhdet_tes!O173=0,"",RES_hhdet_tes!O173/RES_hhdet_fec!O173)</f>
        <v>0.71492953518580049</v>
      </c>
      <c r="P173" s="111">
        <f>IF(RES_hhdet_tes!P173=0,"",RES_hhdet_tes!P173/RES_hhdet_fec!P173)</f>
        <v>0.71736965261517938</v>
      </c>
      <c r="Q173" s="111">
        <f>IF(RES_hhdet_tes!Q173=0,"",RES_hhdet_tes!Q173/RES_hhdet_fec!Q173)</f>
        <v>0.72582296588884343</v>
      </c>
      <c r="R173" s="111">
        <f>IF(RES_hhdet_tes!R173=0,"",RES_hhdet_tes!R173/RES_hhdet_fec!R173)</f>
        <v>0.7342300051362054</v>
      </c>
      <c r="S173" s="111">
        <f>IF(RES_hhdet_tes!S173=0,"",RES_hhdet_tes!S173/RES_hhdet_fec!S173)</f>
        <v>0.74573150046723857</v>
      </c>
      <c r="T173" s="111">
        <f>IF(RES_hhdet_tes!T173=0,"",RES_hhdet_tes!T173/RES_hhdet_fec!T173)</f>
        <v>0.75802824693561444</v>
      </c>
      <c r="U173" s="111">
        <f>IF(RES_hhdet_tes!U173=0,"",RES_hhdet_tes!U173/RES_hhdet_fec!U173)</f>
        <v>0.76746180540504272</v>
      </c>
      <c r="V173" s="111">
        <f>IF(RES_hhdet_tes!V173=0,"",RES_hhdet_tes!V173/RES_hhdet_fec!V173)</f>
        <v>0.7801796877549797</v>
      </c>
      <c r="W173" s="111">
        <f>IF(RES_hhdet_tes!W173=0,"",RES_hhdet_tes!W173/RES_hhdet_fec!W173)</f>
        <v>0.78648497872408185</v>
      </c>
      <c r="X173" s="111">
        <f>IF(RES_hhdet_tes!X173=0,"",RES_hhdet_tes!X173/RES_hhdet_fec!X173)</f>
        <v>0.79619749131775297</v>
      </c>
      <c r="Y173" s="111">
        <f>IF(RES_hhdet_tes!Y173=0,"",RES_hhdet_tes!Y173/RES_hhdet_fec!Y173)</f>
        <v>0.80481644808067843</v>
      </c>
      <c r="DA173" s="63" t="s">
        <v>2070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X174" s="45">
        <f>IF(RES_hhdet_tes!X174=0,"",RES_hhdet_tes!X174/RES_hhdet_fec!X174)</f>
        <v>1</v>
      </c>
      <c r="Y174" s="45">
        <f>IF(RES_hhdet_tes!Y174=0,"",RES_hhdet_tes!Y174/RES_hhdet_fec!Y174)</f>
        <v>1</v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0.69599687735462812</v>
      </c>
      <c r="C175" s="124">
        <f>IF(RES_hhdet_tes!C175=0,"",RES_hhdet_tes!C175/RES_hhdet_fec!C175)</f>
        <v>0.69141016328228277</v>
      </c>
      <c r="D175" s="124">
        <f>IF(RES_hhdet_tes!D175=0,"",RES_hhdet_tes!D175/RES_hhdet_fec!D175)</f>
        <v>0.73249001069794961</v>
      </c>
      <c r="E175" s="124">
        <f>IF(RES_hhdet_tes!E175=0,"",RES_hhdet_tes!E175/RES_hhdet_fec!E175)</f>
        <v>0.74996120521831822</v>
      </c>
      <c r="F175" s="124">
        <f>IF(RES_hhdet_tes!F175=0,"",RES_hhdet_tes!F175/RES_hhdet_fec!F175)</f>
        <v>0.73869733001892113</v>
      </c>
      <c r="G175" s="124">
        <f>IF(RES_hhdet_tes!G175=0,"",RES_hhdet_tes!G175/RES_hhdet_fec!G175)</f>
        <v>0.72817884509187991</v>
      </c>
      <c r="H175" s="124">
        <f>IF(RES_hhdet_tes!H175=0,"",RES_hhdet_tes!H175/RES_hhdet_fec!H175)</f>
        <v>0.73288764905216286</v>
      </c>
      <c r="I175" s="124">
        <f>IF(RES_hhdet_tes!I175=0,"",RES_hhdet_tes!I175/RES_hhdet_fec!I175)</f>
        <v>0.7601335325469184</v>
      </c>
      <c r="J175" s="124">
        <f>IF(RES_hhdet_tes!J175=0,"",RES_hhdet_tes!J175/RES_hhdet_fec!J175)</f>
        <v>0.76064507137499315</v>
      </c>
      <c r="K175" s="124">
        <f>IF(RES_hhdet_tes!K175=0,"",RES_hhdet_tes!K175/RES_hhdet_fec!K175)</f>
        <v>0.74047208465198955</v>
      </c>
      <c r="L175" s="124">
        <f>IF(RES_hhdet_tes!L175=0,"",RES_hhdet_tes!L175/RES_hhdet_fec!L175)</f>
        <v>0.74466340644990547</v>
      </c>
      <c r="M175" s="124">
        <f>IF(RES_hhdet_tes!M175=0,"",RES_hhdet_tes!M175/RES_hhdet_fec!M175)</f>
        <v>0.77175836643931017</v>
      </c>
      <c r="N175" s="124">
        <f>IF(RES_hhdet_tes!N175=0,"",RES_hhdet_tes!N175/RES_hhdet_fec!N175)</f>
        <v>0.78002649453909245</v>
      </c>
      <c r="O175" s="124">
        <f>IF(RES_hhdet_tes!O175=0,"",RES_hhdet_tes!O175/RES_hhdet_fec!O175)</f>
        <v>0.78156761461898339</v>
      </c>
      <c r="P175" s="124">
        <f>IF(RES_hhdet_tes!P175=0,"",RES_hhdet_tes!P175/RES_hhdet_fec!P175)</f>
        <v>0.78115656932906219</v>
      </c>
      <c r="Q175" s="124">
        <f>IF(RES_hhdet_tes!Q175=0,"",RES_hhdet_tes!Q175/RES_hhdet_fec!Q175)</f>
        <v>0.7826799697668908</v>
      </c>
      <c r="R175" s="124">
        <f>IF(RES_hhdet_tes!R175=0,"",RES_hhdet_tes!R175/RES_hhdet_fec!R175)</f>
        <v>0.78621177417673116</v>
      </c>
      <c r="S175" s="124">
        <f>IF(RES_hhdet_tes!S175=0,"",RES_hhdet_tes!S175/RES_hhdet_fec!S175)</f>
        <v>0.79324591256602339</v>
      </c>
      <c r="T175" s="124">
        <f>IF(RES_hhdet_tes!T175=0,"",RES_hhdet_tes!T175/RES_hhdet_fec!T175)</f>
        <v>0.80365271672469851</v>
      </c>
      <c r="U175" s="124">
        <f>IF(RES_hhdet_tes!U175=0,"",RES_hhdet_tes!U175/RES_hhdet_fec!U175)</f>
        <v>0.81500587153181936</v>
      </c>
      <c r="V175" s="124">
        <f>IF(RES_hhdet_tes!V175=0,"",RES_hhdet_tes!V175/RES_hhdet_fec!V175)</f>
        <v>0.82075071219281692</v>
      </c>
      <c r="W175" s="124">
        <f>IF(RES_hhdet_tes!W175=0,"",RES_hhdet_tes!W175/RES_hhdet_fec!W175)</f>
        <v>0.84688844928013507</v>
      </c>
      <c r="X175" s="124">
        <f>IF(RES_hhdet_tes!X175=0,"",RES_hhdet_tes!X175/RES_hhdet_fec!X175)</f>
        <v>0.85879509653947228</v>
      </c>
      <c r="Y175" s="124">
        <f>IF(RES_hhdet_tes!Y175=0,"",RES_hhdet_tes!Y175/RES_hhdet_fec!Y175)</f>
        <v>0.8724378238429159</v>
      </c>
      <c r="DA175" s="130" t="s">
        <v>2072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0.61261941803871467</v>
      </c>
      <c r="C176" s="111">
        <f>IF(RES_hhdet_tes!C176=0,"",RES_hhdet_tes!C176/RES_hhdet_fec!C176)</f>
        <v>0.61277261539690342</v>
      </c>
      <c r="D176" s="111">
        <f>IF(RES_hhdet_tes!D176=0,"",RES_hhdet_tes!D176/RES_hhdet_fec!D176)</f>
        <v>0.61280394898128332</v>
      </c>
      <c r="E176" s="111">
        <f>IF(RES_hhdet_tes!E176=0,"",RES_hhdet_tes!E176/RES_hhdet_fec!E176)</f>
        <v>0.6128001037819043</v>
      </c>
      <c r="F176" s="111">
        <f>IF(RES_hhdet_tes!F176=0,"",RES_hhdet_tes!F176/RES_hhdet_fec!F176)</f>
        <v>0.61366222807551585</v>
      </c>
      <c r="G176" s="111">
        <f>IF(RES_hhdet_tes!G176=0,"",RES_hhdet_tes!G176/RES_hhdet_fec!G176)</f>
        <v>0.61612182611400623</v>
      </c>
      <c r="H176" s="111">
        <f>IF(RES_hhdet_tes!H176=0,"",RES_hhdet_tes!H176/RES_hhdet_fec!H176)</f>
        <v>0.61819611627182003</v>
      </c>
      <c r="I176" s="111">
        <f>IF(RES_hhdet_tes!I176=0,"",RES_hhdet_tes!I176/RES_hhdet_fec!I176)</f>
        <v>0.61936794646594251</v>
      </c>
      <c r="J176" s="111">
        <f>IF(RES_hhdet_tes!J176=0,"",RES_hhdet_tes!J176/RES_hhdet_fec!J176)</f>
        <v>0.61938373559999815</v>
      </c>
      <c r="K176" s="111">
        <f>IF(RES_hhdet_tes!K176=0,"",RES_hhdet_tes!K176/RES_hhdet_fec!K176)</f>
        <v>0.61946018523940882</v>
      </c>
      <c r="L176" s="111">
        <f>IF(RES_hhdet_tes!L176=0,"",RES_hhdet_tes!L176/RES_hhdet_fec!L176)</f>
        <v>0.6194893438060366</v>
      </c>
      <c r="M176" s="111">
        <f>IF(RES_hhdet_tes!M176=0,"",RES_hhdet_tes!M176/RES_hhdet_fec!M176)</f>
        <v>0.61955426483318132</v>
      </c>
      <c r="N176" s="111">
        <f>IF(RES_hhdet_tes!N176=0,"",RES_hhdet_tes!N176/RES_hhdet_fec!N176)</f>
        <v>0.61968478925466741</v>
      </c>
      <c r="O176" s="111">
        <f>IF(RES_hhdet_tes!O176=0,"",RES_hhdet_tes!O176/RES_hhdet_fec!O176)</f>
        <v>0.61992769049428564</v>
      </c>
      <c r="P176" s="111">
        <f>IF(RES_hhdet_tes!P176=0,"",RES_hhdet_tes!P176/RES_hhdet_fec!P176)</f>
        <v>0.62000186456453543</v>
      </c>
      <c r="Q176" s="111">
        <f>IF(RES_hhdet_tes!Q176=0,"",RES_hhdet_tes!Q176/RES_hhdet_fec!Q176)</f>
        <v>0.62006519280570416</v>
      </c>
      <c r="R176" s="111">
        <f>IF(RES_hhdet_tes!R176=0,"",RES_hhdet_tes!R176/RES_hhdet_fec!R176)</f>
        <v>0.62021230137406314</v>
      </c>
      <c r="S176" s="111">
        <f>IF(RES_hhdet_tes!S176=0,"",RES_hhdet_tes!S176/RES_hhdet_fec!S176)</f>
        <v>0.62068841704690669</v>
      </c>
      <c r="T176" s="111">
        <f>IF(RES_hhdet_tes!T176=0,"",RES_hhdet_tes!T176/RES_hhdet_fec!T176)</f>
        <v>0.62170314547182737</v>
      </c>
      <c r="U176" s="111">
        <f>IF(RES_hhdet_tes!U176=0,"",RES_hhdet_tes!U176/RES_hhdet_fec!U176)</f>
        <v>0.62297392945551266</v>
      </c>
      <c r="V176" s="111">
        <f>IF(RES_hhdet_tes!V176=0,"",RES_hhdet_tes!V176/RES_hhdet_fec!V176)</f>
        <v>0.62373845436943198</v>
      </c>
      <c r="W176" s="111">
        <f>IF(RES_hhdet_tes!W176=0,"",RES_hhdet_tes!W176/RES_hhdet_fec!W176)</f>
        <v>0.62412277962427531</v>
      </c>
      <c r="X176" s="111">
        <f>IF(RES_hhdet_tes!X176=0,"",RES_hhdet_tes!X176/RES_hhdet_fec!X176)</f>
        <v>0.62448217629319303</v>
      </c>
      <c r="Y176" s="111">
        <f>IF(RES_hhdet_tes!Y176=0,"",RES_hhdet_tes!Y176/RES_hhdet_fec!Y176)</f>
        <v>0.62468943159982626</v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0.75881142551872194</v>
      </c>
      <c r="C177" s="45">
        <f>IF(RES_hhdet_tes!C177=0,"",RES_hhdet_tes!C177/RES_hhdet_fec!C177)</f>
        <v>0.7613817701921779</v>
      </c>
      <c r="D177" s="45">
        <f>IF(RES_hhdet_tes!D177=0,"",RES_hhdet_tes!D177/RES_hhdet_fec!D177)</f>
        <v>0.76470610049610799</v>
      </c>
      <c r="E177" s="45">
        <f>IF(RES_hhdet_tes!E177=0,"",RES_hhdet_tes!E177/RES_hhdet_fec!E177)</f>
        <v>0.76709421561111635</v>
      </c>
      <c r="F177" s="45">
        <f>IF(RES_hhdet_tes!F177=0,"",RES_hhdet_tes!F177/RES_hhdet_fec!F177)</f>
        <v>0.76918779348188127</v>
      </c>
      <c r="G177" s="45">
        <f>IF(RES_hhdet_tes!G177=0,"",RES_hhdet_tes!G177/RES_hhdet_fec!G177)</f>
        <v>0.77158044696188577</v>
      </c>
      <c r="H177" s="45">
        <f>IF(RES_hhdet_tes!H177=0,"",RES_hhdet_tes!H177/RES_hhdet_fec!H177)</f>
        <v>0.77394568051922841</v>
      </c>
      <c r="I177" s="45">
        <f>IF(RES_hhdet_tes!I177=0,"",RES_hhdet_tes!I177/RES_hhdet_fec!I177)</f>
        <v>0.77567641393410558</v>
      </c>
      <c r="J177" s="45">
        <f>IF(RES_hhdet_tes!J177=0,"",RES_hhdet_tes!J177/RES_hhdet_fec!J177)</f>
        <v>0.77665771145100193</v>
      </c>
      <c r="K177" s="45">
        <f>IF(RES_hhdet_tes!K177=0,"",RES_hhdet_tes!K177/RES_hhdet_fec!K177)</f>
        <v>0.77872948707373213</v>
      </c>
      <c r="L177" s="45">
        <f>IF(RES_hhdet_tes!L177=0,"",RES_hhdet_tes!L177/RES_hhdet_fec!L177)</f>
        <v>0.78075666156289936</v>
      </c>
      <c r="M177" s="45">
        <f>IF(RES_hhdet_tes!M177=0,"",RES_hhdet_tes!M177/RES_hhdet_fec!M177)</f>
        <v>0.78368780766412283</v>
      </c>
      <c r="N177" s="45">
        <f>IF(RES_hhdet_tes!N177=0,"",RES_hhdet_tes!N177/RES_hhdet_fec!N177)</f>
        <v>0.7856630658005388</v>
      </c>
      <c r="O177" s="45">
        <f>IF(RES_hhdet_tes!O177=0,"",RES_hhdet_tes!O177/RES_hhdet_fec!O177)</f>
        <v>0.78778808554936852</v>
      </c>
      <c r="P177" s="45">
        <f>IF(RES_hhdet_tes!P177=0,"",RES_hhdet_tes!P177/RES_hhdet_fec!P177)</f>
        <v>0.78958873910295491</v>
      </c>
      <c r="Q177" s="45">
        <f>IF(RES_hhdet_tes!Q177=0,"",RES_hhdet_tes!Q177/RES_hhdet_fec!Q177)</f>
        <v>0.79277338590445456</v>
      </c>
      <c r="R177" s="45">
        <f>IF(RES_hhdet_tes!R177=0,"",RES_hhdet_tes!R177/RES_hhdet_fec!R177)</f>
        <v>0.79652288903598756</v>
      </c>
      <c r="S177" s="45">
        <f>IF(RES_hhdet_tes!S177=0,"",RES_hhdet_tes!S177/RES_hhdet_fec!S177)</f>
        <v>0.80315803250643192</v>
      </c>
      <c r="T177" s="45">
        <f>IF(RES_hhdet_tes!T177=0,"",RES_hhdet_tes!T177/RES_hhdet_fec!T177)</f>
        <v>0.81620045811160391</v>
      </c>
      <c r="U177" s="45">
        <f>IF(RES_hhdet_tes!U177=0,"",RES_hhdet_tes!U177/RES_hhdet_fec!U177)</f>
        <v>0.83467522965693774</v>
      </c>
      <c r="V177" s="45">
        <f>IF(RES_hhdet_tes!V177=0,"",RES_hhdet_tes!V177/RES_hhdet_fec!V177)</f>
        <v>0.84992756471881414</v>
      </c>
      <c r="W177" s="45">
        <f>IF(RES_hhdet_tes!W177=0,"",RES_hhdet_tes!W177/RES_hhdet_fec!W177)</f>
        <v>0.86343975330756884</v>
      </c>
      <c r="X177" s="45">
        <f>IF(RES_hhdet_tes!X177=0,"",RES_hhdet_tes!X177/RES_hhdet_fec!X177)</f>
        <v>0.87433692012240327</v>
      </c>
      <c r="Y177" s="45">
        <f>IF(RES_hhdet_tes!Y177=0,"",RES_hhdet_tes!Y177/RES_hhdet_fec!Y177)</f>
        <v>0.88235334069233873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6.3145393127505214</v>
      </c>
      <c r="C3" s="117">
        <f t="shared" si="0"/>
        <v>5.1104578485591707</v>
      </c>
      <c r="D3" s="117">
        <f t="shared" si="0"/>
        <v>4.0031867391000651</v>
      </c>
      <c r="E3" s="117">
        <f t="shared" si="0"/>
        <v>2.8972178547748038</v>
      </c>
      <c r="F3" s="117">
        <f t="shared" si="0"/>
        <v>2.7042075031169182</v>
      </c>
      <c r="G3" s="117">
        <f t="shared" si="0"/>
        <v>2.9772640168383742</v>
      </c>
      <c r="H3" s="117">
        <f t="shared" si="0"/>
        <v>2.5541000584532463</v>
      </c>
      <c r="I3" s="117">
        <f t="shared" si="0"/>
        <v>2.111409826449512</v>
      </c>
      <c r="J3" s="117">
        <f t="shared" si="0"/>
        <v>1.9476908853381656</v>
      </c>
      <c r="K3" s="117">
        <f t="shared" si="0"/>
        <v>2.1466492333968277</v>
      </c>
      <c r="L3" s="117">
        <f t="shared" si="0"/>
        <v>2.4953059873238543</v>
      </c>
      <c r="M3" s="117">
        <f t="shared" si="0"/>
        <v>2.2315343338452966</v>
      </c>
      <c r="N3" s="117">
        <f t="shared" si="0"/>
        <v>1.831203872816614</v>
      </c>
      <c r="O3" s="117">
        <f t="shared" si="0"/>
        <v>2.5962679632902828</v>
      </c>
      <c r="P3" s="117">
        <f t="shared" si="0"/>
        <v>2.0371460572490552</v>
      </c>
      <c r="Q3" s="117">
        <f t="shared" si="0"/>
        <v>2.5194898896992446</v>
      </c>
      <c r="R3" s="117">
        <f t="shared" ref="R3:V3" si="1">R4+R7+R9+R19</f>
        <v>2.397955837963694</v>
      </c>
      <c r="S3" s="117">
        <f t="shared" si="1"/>
        <v>1.5561917802697633</v>
      </c>
      <c r="T3" s="117">
        <f t="shared" si="1"/>
        <v>0.97106299499332871</v>
      </c>
      <c r="U3" s="117">
        <f t="shared" si="1"/>
        <v>1.0168112187824259</v>
      </c>
      <c r="V3" s="117">
        <f t="shared" si="1"/>
        <v>0.94210995108210893</v>
      </c>
      <c r="W3" s="117">
        <f t="shared" ref="W3:Y3" si="2">W4+W7+W9+W19</f>
        <v>0.87637838089895714</v>
      </c>
      <c r="X3" s="117">
        <f t="shared" si="2"/>
        <v>4.1712066828034047</v>
      </c>
      <c r="Y3" s="117">
        <f t="shared" si="2"/>
        <v>0.98908318197832301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6.2078016000000016</v>
      </c>
      <c r="C4" s="122">
        <f t="shared" si="3"/>
        <v>5.0087267999999989</v>
      </c>
      <c r="D4" s="122">
        <f t="shared" si="3"/>
        <v>3.9637936800000007</v>
      </c>
      <c r="E4" s="122">
        <f t="shared" si="3"/>
        <v>2.8781306400000006</v>
      </c>
      <c r="F4" s="122">
        <f t="shared" si="3"/>
        <v>2.6702676000000003</v>
      </c>
      <c r="G4" s="122">
        <f t="shared" si="3"/>
        <v>2.9318520000000006</v>
      </c>
      <c r="H4" s="122">
        <f t="shared" si="3"/>
        <v>2.5147214400000002</v>
      </c>
      <c r="I4" s="122">
        <f t="shared" si="3"/>
        <v>2.0993464799999999</v>
      </c>
      <c r="J4" s="122">
        <f t="shared" si="3"/>
        <v>1.9353734400000004</v>
      </c>
      <c r="K4" s="122">
        <f t="shared" si="3"/>
        <v>2.1172535999999997</v>
      </c>
      <c r="L4" s="122">
        <f t="shared" si="3"/>
        <v>2.4715336800000003</v>
      </c>
      <c r="M4" s="122">
        <f t="shared" si="3"/>
        <v>2.2229407200000004</v>
      </c>
      <c r="N4" s="122">
        <f t="shared" si="3"/>
        <v>1.82828184</v>
      </c>
      <c r="O4" s="122">
        <f t="shared" si="3"/>
        <v>2.5930212000000012</v>
      </c>
      <c r="P4" s="122">
        <f t="shared" si="3"/>
        <v>2.0329848000000004</v>
      </c>
      <c r="Q4" s="122">
        <f t="shared" si="3"/>
        <v>2.5164770400000007</v>
      </c>
      <c r="R4" s="122">
        <f t="shared" ref="R4:V4" si="4">SUM(R5:R6)</f>
        <v>2.3953406400000006</v>
      </c>
      <c r="S4" s="122">
        <f t="shared" si="4"/>
        <v>1.5547593599999998</v>
      </c>
      <c r="T4" s="122">
        <f t="shared" si="4"/>
        <v>0.96979344000000012</v>
      </c>
      <c r="U4" s="122">
        <f t="shared" si="4"/>
        <v>1.0154390400000002</v>
      </c>
      <c r="V4" s="122">
        <f t="shared" si="4"/>
        <v>0.94029936000000025</v>
      </c>
      <c r="W4" s="122">
        <f t="shared" ref="W4:Y4" si="5">SUM(W5:W6)</f>
        <v>0.87569328000000024</v>
      </c>
      <c r="X4" s="122">
        <f t="shared" si="5"/>
        <v>4.1702522400000017</v>
      </c>
      <c r="Y4" s="122">
        <f t="shared" si="5"/>
        <v>0.98840280000000025</v>
      </c>
      <c r="DA4" s="130" t="s">
        <v>2077</v>
      </c>
    </row>
    <row r="5" spans="1:105" ht="12" customHeight="1" x14ac:dyDescent="0.25">
      <c r="A5" s="97" t="s">
        <v>51</v>
      </c>
      <c r="B5" s="98">
        <v>6.2078016000000016</v>
      </c>
      <c r="C5" s="98">
        <v>5.0087267999999989</v>
      </c>
      <c r="D5" s="98">
        <v>3.9637936800000007</v>
      </c>
      <c r="E5" s="98">
        <v>2.8781306400000006</v>
      </c>
      <c r="F5" s="98">
        <v>2.6702676000000003</v>
      </c>
      <c r="G5" s="98">
        <v>2.9318520000000006</v>
      </c>
      <c r="H5" s="98">
        <v>2.5147214400000002</v>
      </c>
      <c r="I5" s="98">
        <v>2.0993464799999999</v>
      </c>
      <c r="J5" s="98">
        <v>1.9353734400000004</v>
      </c>
      <c r="K5" s="98">
        <v>2.1172535999999997</v>
      </c>
      <c r="L5" s="98">
        <v>2.4715336800000003</v>
      </c>
      <c r="M5" s="98">
        <v>2.2229407200000004</v>
      </c>
      <c r="N5" s="98">
        <v>1.82828184</v>
      </c>
      <c r="O5" s="98">
        <v>2.5930212000000012</v>
      </c>
      <c r="P5" s="98">
        <v>2.0329848000000004</v>
      </c>
      <c r="Q5" s="98">
        <v>2.5164770400000007</v>
      </c>
      <c r="R5" s="98">
        <v>2.3953406400000006</v>
      </c>
      <c r="S5" s="98">
        <v>1.5547593599999998</v>
      </c>
      <c r="T5" s="98">
        <v>0.96979344000000012</v>
      </c>
      <c r="U5" s="98">
        <v>1.0154390400000002</v>
      </c>
      <c r="V5" s="98">
        <v>0.94029936000000025</v>
      </c>
      <c r="W5" s="98">
        <v>0.87569328000000024</v>
      </c>
      <c r="X5" s="98">
        <v>4.1702522400000017</v>
      </c>
      <c r="Y5" s="98">
        <v>0.98840280000000025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4.1307583764819487E-2</v>
      </c>
      <c r="C9" s="122">
        <v>3.1322989955068804E-2</v>
      </c>
      <c r="D9" s="122">
        <v>1.3594271248538065E-2</v>
      </c>
      <c r="E9" s="122">
        <v>7.0730089334730874E-3</v>
      </c>
      <c r="F9" s="122">
        <v>1.2471145908678294E-2</v>
      </c>
      <c r="G9" s="122">
        <v>1.677798238107445E-2</v>
      </c>
      <c r="H9" s="122">
        <v>1.5967355613452999E-2</v>
      </c>
      <c r="I9" s="122">
        <v>4.9999835097099118E-3</v>
      </c>
      <c r="J9" s="122">
        <v>4.7712126553374166E-3</v>
      </c>
      <c r="K9" s="122">
        <v>1.0370613174974005E-2</v>
      </c>
      <c r="L9" s="122">
        <v>9.8023216853881014E-3</v>
      </c>
      <c r="M9" s="122">
        <v>2.5801460815498105E-3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2082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2083</v>
      </c>
    </row>
    <row r="11" spans="1:105" ht="12" customHeight="1" x14ac:dyDescent="0.25">
      <c r="A11" s="97" t="s">
        <v>124</v>
      </c>
      <c r="B11" s="98">
        <v>4.1307583764819487E-2</v>
      </c>
      <c r="C11" s="98">
        <v>3.1322989955068804E-2</v>
      </c>
      <c r="D11" s="98">
        <v>1.3594271248538065E-2</v>
      </c>
      <c r="E11" s="98">
        <v>7.0730089334730874E-3</v>
      </c>
      <c r="F11" s="98">
        <v>1.2471145908678294E-2</v>
      </c>
      <c r="G11" s="98">
        <v>1.677798238107445E-2</v>
      </c>
      <c r="H11" s="98">
        <v>1.5967355613452999E-2</v>
      </c>
      <c r="I11" s="98">
        <v>4.9999835097099118E-3</v>
      </c>
      <c r="J11" s="98">
        <v>4.7712126553374166E-3</v>
      </c>
      <c r="K11" s="98">
        <v>1.0370613174974005E-2</v>
      </c>
      <c r="L11" s="98">
        <v>9.8023216853881014E-3</v>
      </c>
      <c r="M11" s="98">
        <v>2.5801460815498105E-3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2084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2085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6.5430128985700081E-2</v>
      </c>
      <c r="C19" s="122">
        <v>7.0408058604102972E-2</v>
      </c>
      <c r="D19" s="122">
        <v>2.5798787851526412E-2</v>
      </c>
      <c r="E19" s="122">
        <v>1.2014205841330027E-2</v>
      </c>
      <c r="F19" s="122">
        <v>2.1468757208239726E-2</v>
      </c>
      <c r="G19" s="122">
        <v>2.8634034457299066E-2</v>
      </c>
      <c r="H19" s="122">
        <v>2.3411262839792814E-2</v>
      </c>
      <c r="I19" s="122">
        <v>7.0633629398024434E-3</v>
      </c>
      <c r="J19" s="122">
        <v>7.5462326828276685E-3</v>
      </c>
      <c r="K19" s="122">
        <v>1.9025020221854219E-2</v>
      </c>
      <c r="L19" s="122">
        <v>1.3969985638465911E-2</v>
      </c>
      <c r="M19" s="122">
        <v>6.0134677637463793E-3</v>
      </c>
      <c r="N19" s="122">
        <v>2.9220328166138722E-3</v>
      </c>
      <c r="O19" s="122">
        <v>3.2467632902814778E-3</v>
      </c>
      <c r="P19" s="122">
        <v>4.1612572490550264E-3</v>
      </c>
      <c r="Q19" s="122">
        <v>3.0128496992436996E-3</v>
      </c>
      <c r="R19" s="122">
        <v>2.6151979636934173E-3</v>
      </c>
      <c r="S19" s="122">
        <v>1.4324202697634802E-3</v>
      </c>
      <c r="T19" s="122">
        <v>1.2695549933285483E-3</v>
      </c>
      <c r="U19" s="122">
        <v>1.3721787824256004E-3</v>
      </c>
      <c r="V19" s="122">
        <v>1.8105910821086596E-3</v>
      </c>
      <c r="W19" s="122">
        <v>6.8510089895691532E-4</v>
      </c>
      <c r="X19" s="122">
        <v>9.5444280340316627E-4</v>
      </c>
      <c r="Y19" s="122">
        <v>6.8038197832278983E-4</v>
      </c>
      <c r="DA19" s="130" t="s">
        <v>2092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2093</v>
      </c>
    </row>
    <row r="21" spans="1:105" ht="12" customHeight="1" x14ac:dyDescent="0.25">
      <c r="A21" s="97" t="s">
        <v>50</v>
      </c>
      <c r="B21" s="98">
        <v>6.5430128985700081E-2</v>
      </c>
      <c r="C21" s="98">
        <v>7.0408058604102972E-2</v>
      </c>
      <c r="D21" s="98">
        <v>2.5798787851526412E-2</v>
      </c>
      <c r="E21" s="98">
        <v>1.2014205841330027E-2</v>
      </c>
      <c r="F21" s="98">
        <v>2.1468757208239726E-2</v>
      </c>
      <c r="G21" s="98">
        <v>2.8634034457299066E-2</v>
      </c>
      <c r="H21" s="98">
        <v>2.3411262839792814E-2</v>
      </c>
      <c r="I21" s="98">
        <v>7.0633629398024434E-3</v>
      </c>
      <c r="J21" s="98">
        <v>7.5462326828276685E-3</v>
      </c>
      <c r="K21" s="98">
        <v>1.9025020221854219E-2</v>
      </c>
      <c r="L21" s="98">
        <v>1.3969985638465911E-2</v>
      </c>
      <c r="M21" s="98">
        <v>6.0134677637463793E-3</v>
      </c>
      <c r="N21" s="98">
        <v>2.9220328166138722E-3</v>
      </c>
      <c r="O21" s="98">
        <v>3.2467632902814778E-3</v>
      </c>
      <c r="P21" s="98">
        <v>4.1612572490550264E-3</v>
      </c>
      <c r="Q21" s="98">
        <v>3.0128496992436996E-3</v>
      </c>
      <c r="R21" s="98">
        <v>2.6151979636934173E-3</v>
      </c>
      <c r="S21" s="98">
        <v>1.4324202697634802E-3</v>
      </c>
      <c r="T21" s="98">
        <v>1.2695549933285483E-3</v>
      </c>
      <c r="U21" s="98">
        <v>1.3721787824256004E-3</v>
      </c>
      <c r="V21" s="98">
        <v>1.8105910821086596E-3</v>
      </c>
      <c r="W21" s="98">
        <v>6.8510089895691532E-4</v>
      </c>
      <c r="X21" s="98">
        <v>9.5444280340316627E-4</v>
      </c>
      <c r="Y21" s="98">
        <v>6.8038197832278983E-4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5.293432735129219</v>
      </c>
      <c r="C24" s="117">
        <f t="shared" si="7"/>
        <v>4.5166189885812988</v>
      </c>
      <c r="D24" s="117">
        <f t="shared" si="7"/>
        <v>2.0423920877416206</v>
      </c>
      <c r="E24" s="117">
        <f t="shared" si="7"/>
        <v>1.116442999560294</v>
      </c>
      <c r="F24" s="117">
        <f t="shared" si="7"/>
        <v>2.3114082440589203</v>
      </c>
      <c r="G24" s="117">
        <f t="shared" si="7"/>
        <v>3.3993268923410356</v>
      </c>
      <c r="H24" s="117">
        <f t="shared" si="7"/>
        <v>3.1943278965599933</v>
      </c>
      <c r="I24" s="117">
        <f t="shared" si="7"/>
        <v>1.0234334600197525</v>
      </c>
      <c r="J24" s="117">
        <f t="shared" si="7"/>
        <v>0.93616275038489605</v>
      </c>
      <c r="K24" s="117">
        <f t="shared" si="7"/>
        <v>0.88996818646547493</v>
      </c>
      <c r="L24" s="117">
        <f t="shared" si="7"/>
        <v>1.8141972642957329</v>
      </c>
      <c r="M24" s="117">
        <f t="shared" si="7"/>
        <v>0.16848431821737153</v>
      </c>
      <c r="N24" s="117">
        <f t="shared" si="7"/>
        <v>3.3655787935992783E-2</v>
      </c>
      <c r="O24" s="117">
        <f t="shared" si="7"/>
        <v>3.5595011519929345E-2</v>
      </c>
      <c r="P24" s="117">
        <f t="shared" si="7"/>
        <v>8.2172139844796044E-2</v>
      </c>
      <c r="Q24" s="117">
        <f t="shared" si="7"/>
        <v>0.24161844014439421</v>
      </c>
      <c r="R24" s="117">
        <f t="shared" ref="R24:V24" si="8">R25+R28+R30+R39</f>
        <v>0.1951203700330415</v>
      </c>
      <c r="S24" s="117">
        <f t="shared" si="8"/>
        <v>0.15160911426530782</v>
      </c>
      <c r="T24" s="117">
        <f t="shared" si="8"/>
        <v>0.19225735769779106</v>
      </c>
      <c r="U24" s="117">
        <f t="shared" si="8"/>
        <v>0.35751405846522433</v>
      </c>
      <c r="V24" s="117">
        <f t="shared" si="8"/>
        <v>2.6123399999999831E-2</v>
      </c>
      <c r="W24" s="117">
        <f t="shared" ref="W24:Y24" si="9">W25+W28+W30+W39</f>
        <v>8.1298039999999946E-2</v>
      </c>
      <c r="X24" s="117">
        <f t="shared" si="9"/>
        <v>8.700227999999996E-2</v>
      </c>
      <c r="Y24" s="117">
        <f t="shared" si="9"/>
        <v>5.2196320000000053E-2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5.1851823529355539</v>
      </c>
      <c r="C25" s="122">
        <f t="shared" si="10"/>
        <v>4.4191788360830309</v>
      </c>
      <c r="D25" s="122">
        <f t="shared" si="10"/>
        <v>2.005719981897927</v>
      </c>
      <c r="E25" s="122">
        <f t="shared" si="10"/>
        <v>1.0997096299644842</v>
      </c>
      <c r="F25" s="122">
        <f t="shared" si="10"/>
        <v>2.2767493868507964</v>
      </c>
      <c r="G25" s="122">
        <f t="shared" si="10"/>
        <v>3.3495393800162812</v>
      </c>
      <c r="H25" s="122">
        <f t="shared" si="10"/>
        <v>3.14952658596073</v>
      </c>
      <c r="I25" s="122">
        <f t="shared" si="10"/>
        <v>1.0108324804694429</v>
      </c>
      <c r="J25" s="122">
        <f t="shared" si="10"/>
        <v>0.92604979043224267</v>
      </c>
      <c r="K25" s="122">
        <f t="shared" si="10"/>
        <v>0.86891297820318525</v>
      </c>
      <c r="L25" s="122">
        <f t="shared" si="10"/>
        <v>1.7968103599999989</v>
      </c>
      <c r="M25" s="122">
        <f t="shared" si="10"/>
        <v>0.16264655999999972</v>
      </c>
      <c r="N25" s="122">
        <f t="shared" si="10"/>
        <v>3.1928600000000175E-2</v>
      </c>
      <c r="O25" s="122">
        <f t="shared" si="10"/>
        <v>3.4831199999999667E-2</v>
      </c>
      <c r="P25" s="122">
        <f t="shared" si="10"/>
        <v>8.1247559999999899E-2</v>
      </c>
      <c r="Q25" s="122">
        <f t="shared" si="10"/>
        <v>0.2408653200000001</v>
      </c>
      <c r="R25" s="122">
        <f t="shared" ref="R25:V25" si="11">SUM(R26:R27)</f>
        <v>0.1943732399999997</v>
      </c>
      <c r="S25" s="122">
        <f t="shared" si="11"/>
        <v>0.15103615999999992</v>
      </c>
      <c r="T25" s="122">
        <f t="shared" si="11"/>
        <v>0.19162207999999994</v>
      </c>
      <c r="U25" s="122">
        <f t="shared" si="11"/>
        <v>0.35712076000000015</v>
      </c>
      <c r="V25" s="122">
        <f t="shared" si="11"/>
        <v>2.6123399999999831E-2</v>
      </c>
      <c r="W25" s="122">
        <f t="shared" ref="W25:Y25" si="12">SUM(W26:W27)</f>
        <v>8.1298039999999946E-2</v>
      </c>
      <c r="X25" s="122">
        <f t="shared" si="12"/>
        <v>8.700227999999996E-2</v>
      </c>
      <c r="Y25" s="122">
        <f t="shared" si="12"/>
        <v>5.2196320000000053E-2</v>
      </c>
      <c r="DA25" s="130" t="s">
        <v>2097</v>
      </c>
    </row>
    <row r="26" spans="1:105" ht="12" customHeight="1" x14ac:dyDescent="0.25">
      <c r="A26" s="97" t="s">
        <v>74</v>
      </c>
      <c r="B26" s="98">
        <v>5.1851823529355539</v>
      </c>
      <c r="C26" s="98">
        <v>4.4191788360830309</v>
      </c>
      <c r="D26" s="98">
        <v>2.005719981897927</v>
      </c>
      <c r="E26" s="98">
        <v>1.0997096299644842</v>
      </c>
      <c r="F26" s="98">
        <v>2.2767493868507964</v>
      </c>
      <c r="G26" s="98">
        <v>3.3495393800162812</v>
      </c>
      <c r="H26" s="98">
        <v>3.14952658596073</v>
      </c>
      <c r="I26" s="98">
        <v>1.0108324804694429</v>
      </c>
      <c r="J26" s="98">
        <v>0.92604979043224267</v>
      </c>
      <c r="K26" s="98">
        <v>0.86891297820318525</v>
      </c>
      <c r="L26" s="98">
        <v>1.7968103599999989</v>
      </c>
      <c r="M26" s="98">
        <v>0.16264655999999972</v>
      </c>
      <c r="N26" s="98">
        <v>3.1928600000000175E-2</v>
      </c>
      <c r="O26" s="98">
        <v>3.4831199999999667E-2</v>
      </c>
      <c r="P26" s="98">
        <v>8.1247559999999899E-2</v>
      </c>
      <c r="Q26" s="98">
        <v>0.2408653200000001</v>
      </c>
      <c r="R26" s="98">
        <v>0.1943732399999997</v>
      </c>
      <c r="S26" s="98">
        <v>0.15103615999999992</v>
      </c>
      <c r="T26" s="98">
        <v>0.19162207999999994</v>
      </c>
      <c r="U26" s="98">
        <v>0.35712076000000015</v>
      </c>
      <c r="V26" s="98">
        <v>2.6123399999999831E-2</v>
      </c>
      <c r="W26" s="98">
        <v>8.1298039999999946E-2</v>
      </c>
      <c r="X26" s="98">
        <v>8.700227999999996E-2</v>
      </c>
      <c r="Y26" s="98">
        <v>5.2196320000000053E-2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4.1761513256740587E-2</v>
      </c>
      <c r="C30" s="122">
        <v>2.9999483337249E-2</v>
      </c>
      <c r="D30" s="122">
        <v>1.2116633069349143E-2</v>
      </c>
      <c r="E30" s="122">
        <v>5.5573641620145688E-3</v>
      </c>
      <c r="F30" s="122">
        <v>1.2132674592962165E-2</v>
      </c>
      <c r="G30" s="122">
        <v>1.7758694906436182E-2</v>
      </c>
      <c r="H30" s="122">
        <v>1.7494497861086526E-2</v>
      </c>
      <c r="I30" s="122">
        <v>5.002323255476426E-3</v>
      </c>
      <c r="J30" s="122">
        <v>3.6277308152824228E-3</v>
      </c>
      <c r="K30" s="122">
        <v>7.2454582421173823E-3</v>
      </c>
      <c r="L30" s="122">
        <v>6.9077254666719788E-3</v>
      </c>
      <c r="M30" s="122">
        <v>1.3264655522022056E-3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2102</v>
      </c>
    </row>
    <row r="31" spans="1:105" ht="12" customHeight="1" x14ac:dyDescent="0.25">
      <c r="A31" s="97" t="s">
        <v>141</v>
      </c>
      <c r="B31" s="98">
        <v>4.1761513256740587E-2</v>
      </c>
      <c r="C31" s="98">
        <v>2.9999483337249E-2</v>
      </c>
      <c r="D31" s="98">
        <v>1.2116633069349143E-2</v>
      </c>
      <c r="E31" s="98">
        <v>5.5573641620145688E-3</v>
      </c>
      <c r="F31" s="98">
        <v>1.2132674592962165E-2</v>
      </c>
      <c r="G31" s="98">
        <v>1.7758694906436182E-2</v>
      </c>
      <c r="H31" s="98">
        <v>1.7494497861086526E-2</v>
      </c>
      <c r="I31" s="98">
        <v>5.002323255476426E-3</v>
      </c>
      <c r="J31" s="98">
        <v>3.6277308152824228E-3</v>
      </c>
      <c r="K31" s="98">
        <v>7.2454582421173823E-3</v>
      </c>
      <c r="L31" s="98">
        <v>6.9077254666719788E-3</v>
      </c>
      <c r="M31" s="98">
        <v>1.3264655522022056E-3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2103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2104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6.6488868936925002E-2</v>
      </c>
      <c r="C39" s="122">
        <v>6.744066916101818E-2</v>
      </c>
      <c r="D39" s="122">
        <v>2.455547277434442E-2</v>
      </c>
      <c r="E39" s="122">
        <v>1.1176005433795374E-2</v>
      </c>
      <c r="F39" s="122">
        <v>2.2526182615161636E-2</v>
      </c>
      <c r="G39" s="122">
        <v>3.2028817418318395E-2</v>
      </c>
      <c r="H39" s="122">
        <v>2.7306812738176769E-2</v>
      </c>
      <c r="I39" s="122">
        <v>7.598656294833429E-3</v>
      </c>
      <c r="J39" s="122">
        <v>6.4852291373709205E-3</v>
      </c>
      <c r="K39" s="122">
        <v>1.3809750020172241E-2</v>
      </c>
      <c r="L39" s="122">
        <v>1.0479178829061809E-2</v>
      </c>
      <c r="M39" s="122">
        <v>4.5112926651696278E-3</v>
      </c>
      <c r="N39" s="122">
        <v>1.7271879359926105E-3</v>
      </c>
      <c r="O39" s="122">
        <v>7.6381151992967633E-4</v>
      </c>
      <c r="P39" s="122">
        <v>9.2457984479614214E-4</v>
      </c>
      <c r="Q39" s="122">
        <v>7.5312014439410109E-4</v>
      </c>
      <c r="R39" s="122">
        <v>7.4713003304180436E-4</v>
      </c>
      <c r="S39" s="122">
        <v>5.7295426530789585E-4</v>
      </c>
      <c r="T39" s="122">
        <v>6.3527769779112692E-4</v>
      </c>
      <c r="U39" s="122">
        <v>3.9329846522418664E-4</v>
      </c>
      <c r="V39" s="122">
        <v>0</v>
      </c>
      <c r="W39" s="122">
        <v>0</v>
      </c>
      <c r="X39" s="122">
        <v>0</v>
      </c>
      <c r="Y39" s="122">
        <v>0</v>
      </c>
      <c r="DA39" s="130" t="s">
        <v>2111</v>
      </c>
    </row>
    <row r="40" spans="1:105" ht="12" customHeight="1" x14ac:dyDescent="0.25">
      <c r="A40" s="97" t="s">
        <v>50</v>
      </c>
      <c r="B40" s="98">
        <v>6.6488868936925002E-2</v>
      </c>
      <c r="C40" s="98">
        <v>6.744066916101818E-2</v>
      </c>
      <c r="D40" s="98">
        <v>2.455547277434442E-2</v>
      </c>
      <c r="E40" s="98">
        <v>1.1176005433795374E-2</v>
      </c>
      <c r="F40" s="98">
        <v>2.2526182615161636E-2</v>
      </c>
      <c r="G40" s="98">
        <v>3.2028817418318395E-2</v>
      </c>
      <c r="H40" s="98">
        <v>2.7306812738176769E-2</v>
      </c>
      <c r="I40" s="98">
        <v>7.598656294833429E-3</v>
      </c>
      <c r="J40" s="98">
        <v>6.4852291373709205E-3</v>
      </c>
      <c r="K40" s="98">
        <v>1.3809750020172241E-2</v>
      </c>
      <c r="L40" s="98">
        <v>1.0479178829061809E-2</v>
      </c>
      <c r="M40" s="98">
        <v>4.5112926651696278E-3</v>
      </c>
      <c r="N40" s="98">
        <v>1.7271879359926105E-3</v>
      </c>
      <c r="O40" s="98">
        <v>7.6381151992967633E-4</v>
      </c>
      <c r="P40" s="98">
        <v>9.2457984479614214E-4</v>
      </c>
      <c r="Q40" s="98">
        <v>7.5312014439410109E-4</v>
      </c>
      <c r="R40" s="98">
        <v>7.4713003304180436E-4</v>
      </c>
      <c r="S40" s="98">
        <v>5.7295426530789585E-4</v>
      </c>
      <c r="T40" s="98">
        <v>6.3527769779112692E-4</v>
      </c>
      <c r="U40" s="98">
        <v>3.9329846522418664E-4</v>
      </c>
      <c r="V40" s="98">
        <v>0</v>
      </c>
      <c r="W40" s="98">
        <v>0</v>
      </c>
      <c r="X40" s="98">
        <v>0</v>
      </c>
      <c r="Y40" s="98">
        <v>0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692.86981978042775</v>
      </c>
      <c r="C43" s="117">
        <f t="shared" si="14"/>
        <v>748.58083368629866</v>
      </c>
      <c r="D43" s="117">
        <f t="shared" si="14"/>
        <v>686.91227935010158</v>
      </c>
      <c r="E43" s="117">
        <f t="shared" si="14"/>
        <v>700.1166420997165</v>
      </c>
      <c r="F43" s="117">
        <f t="shared" si="14"/>
        <v>741.67401879040176</v>
      </c>
      <c r="G43" s="117">
        <f t="shared" si="14"/>
        <v>714.0697605717412</v>
      </c>
      <c r="H43" s="117">
        <f t="shared" si="14"/>
        <v>737.03974908148234</v>
      </c>
      <c r="I43" s="117">
        <f t="shared" si="14"/>
        <v>701.62438264176978</v>
      </c>
      <c r="J43" s="117">
        <f t="shared" si="14"/>
        <v>704.48212005522862</v>
      </c>
      <c r="K43" s="117">
        <f t="shared" si="14"/>
        <v>695.93317481224415</v>
      </c>
      <c r="L43" s="117">
        <f t="shared" si="14"/>
        <v>596.50026201165122</v>
      </c>
      <c r="M43" s="117">
        <f t="shared" si="14"/>
        <v>534.64686806030682</v>
      </c>
      <c r="N43" s="117">
        <f t="shared" si="14"/>
        <v>594.76824311745622</v>
      </c>
      <c r="O43" s="117">
        <f t="shared" si="14"/>
        <v>559.40154944637845</v>
      </c>
      <c r="P43" s="117">
        <f t="shared" si="14"/>
        <v>475.82565970672493</v>
      </c>
      <c r="Q43" s="117">
        <f t="shared" si="14"/>
        <v>545.5672925219709</v>
      </c>
      <c r="R43" s="117">
        <f t="shared" ref="R43:V43" si="15">R44+R47+R49+R58</f>
        <v>545.21750365213484</v>
      </c>
      <c r="S43" s="117">
        <f t="shared" si="15"/>
        <v>486.08015482729866</v>
      </c>
      <c r="T43" s="117">
        <f t="shared" si="15"/>
        <v>453.80277399417633</v>
      </c>
      <c r="U43" s="117">
        <f t="shared" si="15"/>
        <v>361.14552311115648</v>
      </c>
      <c r="V43" s="117">
        <f t="shared" si="15"/>
        <v>420.07678485240609</v>
      </c>
      <c r="W43" s="117">
        <f t="shared" ref="W43:Y43" si="16">W44+W47+W49+W58</f>
        <v>415.86481199010763</v>
      </c>
      <c r="X43" s="117">
        <f t="shared" si="16"/>
        <v>400.90851134441789</v>
      </c>
      <c r="Y43" s="117">
        <f t="shared" si="16"/>
        <v>416.91381902339839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653.98882247042093</v>
      </c>
      <c r="C44" s="122">
        <f t="shared" si="17"/>
        <v>708.82284007172746</v>
      </c>
      <c r="D44" s="122">
        <f t="shared" si="17"/>
        <v>651.60220125301578</v>
      </c>
      <c r="E44" s="122">
        <f t="shared" si="17"/>
        <v>666.08194644620323</v>
      </c>
      <c r="F44" s="122">
        <f t="shared" si="17"/>
        <v>706.081674604456</v>
      </c>
      <c r="G44" s="122">
        <f t="shared" si="17"/>
        <v>677.61956784182541</v>
      </c>
      <c r="H44" s="122">
        <f t="shared" si="17"/>
        <v>697.28836960196679</v>
      </c>
      <c r="I44" s="122">
        <f t="shared" si="17"/>
        <v>664.55649566130774</v>
      </c>
      <c r="J44" s="122">
        <f t="shared" si="17"/>
        <v>666.86141608103526</v>
      </c>
      <c r="K44" s="122">
        <f t="shared" si="17"/>
        <v>656.86804110191281</v>
      </c>
      <c r="L44" s="122">
        <f t="shared" si="17"/>
        <v>559.89110374208462</v>
      </c>
      <c r="M44" s="122">
        <f t="shared" si="17"/>
        <v>498.74412449357374</v>
      </c>
      <c r="N44" s="122">
        <f t="shared" si="17"/>
        <v>558.83402822112532</v>
      </c>
      <c r="O44" s="122">
        <f t="shared" si="17"/>
        <v>524.83708580812959</v>
      </c>
      <c r="P44" s="122">
        <f t="shared" si="17"/>
        <v>442.7668266749655</v>
      </c>
      <c r="Q44" s="122">
        <f t="shared" si="17"/>
        <v>512.11869262164817</v>
      </c>
      <c r="R44" s="122">
        <f t="shared" ref="R44:V44" si="18">SUM(R45:R46)</f>
        <v>511.99785269475655</v>
      </c>
      <c r="S44" s="122">
        <f t="shared" si="18"/>
        <v>462.06146011236979</v>
      </c>
      <c r="T44" s="122">
        <f t="shared" si="18"/>
        <v>425.09660731649916</v>
      </c>
      <c r="U44" s="122">
        <f t="shared" si="18"/>
        <v>330.81531408697606</v>
      </c>
      <c r="V44" s="122">
        <f t="shared" si="18"/>
        <v>396.21214086132539</v>
      </c>
      <c r="W44" s="122">
        <f t="shared" ref="W44:Y44" si="19">SUM(W45:W46)</f>
        <v>388.22975986498631</v>
      </c>
      <c r="X44" s="122">
        <f t="shared" si="19"/>
        <v>373.23885923432152</v>
      </c>
      <c r="Y44" s="122">
        <f t="shared" si="19"/>
        <v>393.8596609959061</v>
      </c>
      <c r="DA44" s="130" t="s">
        <v>2115</v>
      </c>
    </row>
    <row r="45" spans="1:105" ht="12" customHeight="1" x14ac:dyDescent="0.25">
      <c r="A45" s="97" t="s">
        <v>211</v>
      </c>
      <c r="B45" s="98">
        <v>653.98882247042093</v>
      </c>
      <c r="C45" s="98">
        <v>708.82284007172746</v>
      </c>
      <c r="D45" s="98">
        <v>651.60220125301578</v>
      </c>
      <c r="E45" s="98">
        <v>666.08194644620323</v>
      </c>
      <c r="F45" s="98">
        <v>706.081674604456</v>
      </c>
      <c r="G45" s="98">
        <v>677.61956784182541</v>
      </c>
      <c r="H45" s="98">
        <v>697.28836960196679</v>
      </c>
      <c r="I45" s="98">
        <v>664.55649566130774</v>
      </c>
      <c r="J45" s="98">
        <v>666.86141608103526</v>
      </c>
      <c r="K45" s="98">
        <v>656.86804110191281</v>
      </c>
      <c r="L45" s="98">
        <v>559.89110374208462</v>
      </c>
      <c r="M45" s="98">
        <v>498.74412449357374</v>
      </c>
      <c r="N45" s="98">
        <v>558.83402822112532</v>
      </c>
      <c r="O45" s="98">
        <v>524.83708580812959</v>
      </c>
      <c r="P45" s="98">
        <v>442.7668266749655</v>
      </c>
      <c r="Q45" s="98">
        <v>512.11869262164817</v>
      </c>
      <c r="R45" s="98">
        <v>511.99785269475655</v>
      </c>
      <c r="S45" s="98">
        <v>462.06146011236979</v>
      </c>
      <c r="T45" s="98">
        <v>425.09660731649916</v>
      </c>
      <c r="U45" s="98">
        <v>330.81531408697606</v>
      </c>
      <c r="V45" s="98">
        <v>396.21214086132539</v>
      </c>
      <c r="W45" s="98">
        <v>388.22975986498631</v>
      </c>
      <c r="X45" s="98">
        <v>373.23885923432152</v>
      </c>
      <c r="Y45" s="98">
        <v>393.8596609959061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31.510049769578877</v>
      </c>
      <c r="C49" s="122">
        <v>31.595547408272683</v>
      </c>
      <c r="D49" s="122">
        <v>32.297401226984185</v>
      </c>
      <c r="E49" s="122">
        <v>32.620627793796885</v>
      </c>
      <c r="F49" s="122">
        <v>32.828914435543865</v>
      </c>
      <c r="G49" s="122">
        <v>32.252889478174545</v>
      </c>
      <c r="H49" s="122">
        <v>35.303622558032906</v>
      </c>
      <c r="I49" s="122">
        <v>35.549540018692248</v>
      </c>
      <c r="J49" s="122">
        <v>36.018178398964793</v>
      </c>
      <c r="K49" s="122">
        <v>34.907857738086797</v>
      </c>
      <c r="L49" s="122">
        <v>33.250314977915004</v>
      </c>
      <c r="M49" s="122">
        <v>34.375183986426364</v>
      </c>
      <c r="N49" s="122">
        <v>35.207848778875082</v>
      </c>
      <c r="O49" s="122">
        <v>33.753531991870773</v>
      </c>
      <c r="P49" s="122">
        <v>32.102030205034438</v>
      </c>
      <c r="Q49" s="122">
        <v>32.670825498351753</v>
      </c>
      <c r="R49" s="122">
        <v>32.435607785243747</v>
      </c>
      <c r="S49" s="122">
        <v>23.416693967630543</v>
      </c>
      <c r="T49" s="122">
        <v>27.946350643501503</v>
      </c>
      <c r="U49" s="122">
        <v>29.256875993024167</v>
      </c>
      <c r="V49" s="122">
        <v>22.915776178674943</v>
      </c>
      <c r="W49" s="122">
        <v>27.233837775014234</v>
      </c>
      <c r="X49" s="122">
        <v>27.239716445678432</v>
      </c>
      <c r="Y49" s="122">
        <v>22.803238844093933</v>
      </c>
      <c r="DA49" s="130" t="s">
        <v>2120</v>
      </c>
    </row>
    <row r="50" spans="1:105" ht="12" customHeight="1" x14ac:dyDescent="0.25">
      <c r="A50" s="97" t="s">
        <v>138</v>
      </c>
      <c r="B50" s="98">
        <v>31.510049769578877</v>
      </c>
      <c r="C50" s="98">
        <v>31.594513966246826</v>
      </c>
      <c r="D50" s="98">
        <v>32.293237483961583</v>
      </c>
      <c r="E50" s="98">
        <v>32.613467664499467</v>
      </c>
      <c r="F50" s="98">
        <v>32.818503478409866</v>
      </c>
      <c r="G50" s="98">
        <v>32.238824697583453</v>
      </c>
      <c r="H50" s="98">
        <v>35.280246156887529</v>
      </c>
      <c r="I50" s="98">
        <v>35.516236175001289</v>
      </c>
      <c r="J50" s="98">
        <v>35.972606152144309</v>
      </c>
      <c r="K50" s="98">
        <v>34.838605389813011</v>
      </c>
      <c r="L50" s="98">
        <v>33.169687502191906</v>
      </c>
      <c r="M50" s="98">
        <v>34.281796721405556</v>
      </c>
      <c r="N50" s="98">
        <v>35.072818401696452</v>
      </c>
      <c r="O50" s="98">
        <v>33.592441237561914</v>
      </c>
      <c r="P50" s="98">
        <v>31.93188030957441</v>
      </c>
      <c r="Q50" s="98">
        <v>32.542037041503711</v>
      </c>
      <c r="R50" s="98">
        <v>32.299174743735172</v>
      </c>
      <c r="S50" s="98">
        <v>23.322380897429415</v>
      </c>
      <c r="T50" s="98">
        <v>27.814079642005634</v>
      </c>
      <c r="U50" s="98">
        <v>29.10354723789747</v>
      </c>
      <c r="V50" s="98">
        <v>22.797641166251537</v>
      </c>
      <c r="W50" s="98">
        <v>27.067611178722228</v>
      </c>
      <c r="X50" s="98">
        <v>27.072328018834046</v>
      </c>
      <c r="Y50" s="98">
        <v>22.67332915267102</v>
      </c>
      <c r="DA50" s="63" t="s">
        <v>2121</v>
      </c>
    </row>
    <row r="51" spans="1:105" ht="12" customHeight="1" x14ac:dyDescent="0.25">
      <c r="A51" s="97" t="s">
        <v>137</v>
      </c>
      <c r="B51" s="98">
        <v>0</v>
      </c>
      <c r="C51" s="98">
        <v>1.0334420258574033E-3</v>
      </c>
      <c r="D51" s="98">
        <v>4.1637430225985083E-3</v>
      </c>
      <c r="E51" s="98">
        <v>7.1601292974194661E-3</v>
      </c>
      <c r="F51" s="98">
        <v>1.0410957133999067E-2</v>
      </c>
      <c r="G51" s="98">
        <v>1.406478059109244E-2</v>
      </c>
      <c r="H51" s="98">
        <v>2.3376401145376719E-2</v>
      </c>
      <c r="I51" s="98">
        <v>3.3303843690962134E-2</v>
      </c>
      <c r="J51" s="98">
        <v>4.5572246820484968E-2</v>
      </c>
      <c r="K51" s="98">
        <v>6.9252348273783557E-2</v>
      </c>
      <c r="L51" s="98">
        <v>8.0627475723099071E-2</v>
      </c>
      <c r="M51" s="98">
        <v>9.338726502080949E-2</v>
      </c>
      <c r="N51" s="98">
        <v>0.13503037717863003</v>
      </c>
      <c r="O51" s="98">
        <v>0.16109075430886161</v>
      </c>
      <c r="P51" s="98">
        <v>0.17014989546003162</v>
      </c>
      <c r="Q51" s="98">
        <v>0.1287884568480426</v>
      </c>
      <c r="R51" s="98">
        <v>0.13643304150857483</v>
      </c>
      <c r="S51" s="98">
        <v>9.4313070201126933E-2</v>
      </c>
      <c r="T51" s="98">
        <v>0.13227100149586984</v>
      </c>
      <c r="U51" s="98">
        <v>0.15332875512669797</v>
      </c>
      <c r="V51" s="98">
        <v>0.11813501242340596</v>
      </c>
      <c r="W51" s="98">
        <v>0.16622659629200739</v>
      </c>
      <c r="X51" s="98">
        <v>0.16738842684438646</v>
      </c>
      <c r="Y51" s="98">
        <v>0.12990969142291431</v>
      </c>
      <c r="DA51" s="63" t="s">
        <v>2122</v>
      </c>
    </row>
    <row r="52" spans="1:105" ht="12" customHeight="1" x14ac:dyDescent="0.25">
      <c r="A52" s="100" t="s">
        <v>211</v>
      </c>
      <c r="B52" s="101">
        <v>0</v>
      </c>
      <c r="C52" s="101">
        <v>1.0334420258574033E-3</v>
      </c>
      <c r="D52" s="101">
        <v>4.1637430225985083E-3</v>
      </c>
      <c r="E52" s="101">
        <v>7.1601292974194661E-3</v>
      </c>
      <c r="F52" s="101">
        <v>1.0410957133999067E-2</v>
      </c>
      <c r="G52" s="101">
        <v>1.406478059109244E-2</v>
      </c>
      <c r="H52" s="101">
        <v>2.3376401145376719E-2</v>
      </c>
      <c r="I52" s="101">
        <v>3.3303843690962134E-2</v>
      </c>
      <c r="J52" s="101">
        <v>4.5572246820484968E-2</v>
      </c>
      <c r="K52" s="101">
        <v>6.9252348273783557E-2</v>
      </c>
      <c r="L52" s="101">
        <v>8.0627475723099071E-2</v>
      </c>
      <c r="M52" s="101">
        <v>9.338726502080949E-2</v>
      </c>
      <c r="N52" s="101">
        <v>0.13503037717863003</v>
      </c>
      <c r="O52" s="101">
        <v>0.16109075430886161</v>
      </c>
      <c r="P52" s="101">
        <v>0.17014989546003162</v>
      </c>
      <c r="Q52" s="101">
        <v>0.1287884568480426</v>
      </c>
      <c r="R52" s="101">
        <v>0.13643304150857483</v>
      </c>
      <c r="S52" s="101">
        <v>9.4313070201126933E-2</v>
      </c>
      <c r="T52" s="101">
        <v>0.13227100149586984</v>
      </c>
      <c r="U52" s="101">
        <v>0.15332875512669797</v>
      </c>
      <c r="V52" s="101">
        <v>0.11813501242340596</v>
      </c>
      <c r="W52" s="101">
        <v>0.16622659629200739</v>
      </c>
      <c r="X52" s="101">
        <v>0.16738842684438646</v>
      </c>
      <c r="Y52" s="101">
        <v>0.12990969142291431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7.3709475404278972</v>
      </c>
      <c r="C58" s="122">
        <v>8.1624462062985454</v>
      </c>
      <c r="D58" s="122">
        <v>3.0126768701015316</v>
      </c>
      <c r="E58" s="122">
        <v>1.4140678597163432</v>
      </c>
      <c r="F58" s="122">
        <v>2.7634297504018726</v>
      </c>
      <c r="G58" s="122">
        <v>4.1973032517412356</v>
      </c>
      <c r="H58" s="122">
        <v>4.4477569214827026</v>
      </c>
      <c r="I58" s="122">
        <v>1.5183469617697758</v>
      </c>
      <c r="J58" s="122">
        <v>1.6025255752285832</v>
      </c>
      <c r="K58" s="122">
        <v>4.1572759722445296</v>
      </c>
      <c r="L58" s="122">
        <v>3.3588432916516435</v>
      </c>
      <c r="M58" s="122">
        <v>1.5275595803067592</v>
      </c>
      <c r="N58" s="122">
        <v>0.72636611745574831</v>
      </c>
      <c r="O58" s="122">
        <v>0.81093164637806081</v>
      </c>
      <c r="P58" s="122">
        <v>0.95680282672497485</v>
      </c>
      <c r="Q58" s="122">
        <v>0.77777440197102043</v>
      </c>
      <c r="R58" s="122">
        <v>0.78404317213451513</v>
      </c>
      <c r="S58" s="122">
        <v>0.60200074729833297</v>
      </c>
      <c r="T58" s="122">
        <v>0.75981603417567745</v>
      </c>
      <c r="U58" s="122">
        <v>1.0733330311562537</v>
      </c>
      <c r="V58" s="122">
        <v>0.94886781240577744</v>
      </c>
      <c r="W58" s="122">
        <v>0.40121435010707457</v>
      </c>
      <c r="X58" s="122">
        <v>0.42993566441795206</v>
      </c>
      <c r="Y58" s="122">
        <v>0.25091918339836183</v>
      </c>
      <c r="DA58" s="130" t="s">
        <v>2129</v>
      </c>
    </row>
    <row r="59" spans="1:105" ht="12" customHeight="1" x14ac:dyDescent="0.25">
      <c r="A59" s="97" t="s">
        <v>50</v>
      </c>
      <c r="B59" s="98">
        <v>7.3709475404278972</v>
      </c>
      <c r="C59" s="98">
        <v>8.1624462062985454</v>
      </c>
      <c r="D59" s="98">
        <v>3.0126768701015316</v>
      </c>
      <c r="E59" s="98">
        <v>1.4140678597163432</v>
      </c>
      <c r="F59" s="98">
        <v>2.7634297504018726</v>
      </c>
      <c r="G59" s="98">
        <v>4.1973032517412356</v>
      </c>
      <c r="H59" s="98">
        <v>4.4477569214827026</v>
      </c>
      <c r="I59" s="98">
        <v>1.5183469617697758</v>
      </c>
      <c r="J59" s="98">
        <v>1.6025255752285832</v>
      </c>
      <c r="K59" s="98">
        <v>4.1572759722445296</v>
      </c>
      <c r="L59" s="98">
        <v>3.3588432916516435</v>
      </c>
      <c r="M59" s="98">
        <v>1.5275595803067592</v>
      </c>
      <c r="N59" s="98">
        <v>0.72636611745574831</v>
      </c>
      <c r="O59" s="98">
        <v>0.81093164637806081</v>
      </c>
      <c r="P59" s="98">
        <v>0.95680282672497485</v>
      </c>
      <c r="Q59" s="98">
        <v>0.77777440197102043</v>
      </c>
      <c r="R59" s="98">
        <v>0.78404317213451513</v>
      </c>
      <c r="S59" s="98">
        <v>0.60200074729833297</v>
      </c>
      <c r="T59" s="98">
        <v>0.75981603417567745</v>
      </c>
      <c r="U59" s="98">
        <v>1.0733330311562537</v>
      </c>
      <c r="V59" s="98">
        <v>0.94886781240577744</v>
      </c>
      <c r="W59" s="98">
        <v>0.40121435010707457</v>
      </c>
      <c r="X59" s="98">
        <v>0.42993566441795206</v>
      </c>
      <c r="Y59" s="98">
        <v>0.25091918339836183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367.90406927999999</v>
      </c>
      <c r="C62" s="117">
        <f t="shared" si="21"/>
        <v>407.13419339999984</v>
      </c>
      <c r="D62" s="117">
        <f t="shared" si="21"/>
        <v>411.31456343999986</v>
      </c>
      <c r="E62" s="117">
        <f t="shared" si="21"/>
        <v>441.54635976000009</v>
      </c>
      <c r="F62" s="117">
        <f t="shared" si="21"/>
        <v>478.24855056000024</v>
      </c>
      <c r="G62" s="117">
        <f t="shared" si="21"/>
        <v>478.91804796000008</v>
      </c>
      <c r="H62" s="117">
        <f t="shared" si="21"/>
        <v>443.16648287999999</v>
      </c>
      <c r="I62" s="117">
        <f t="shared" si="21"/>
        <v>440.99218152000014</v>
      </c>
      <c r="J62" s="117">
        <f t="shared" si="21"/>
        <v>471.62809980000009</v>
      </c>
      <c r="K62" s="117">
        <f t="shared" si="21"/>
        <v>461.35520244000003</v>
      </c>
      <c r="L62" s="117">
        <f t="shared" si="21"/>
        <v>538.60086323999997</v>
      </c>
      <c r="M62" s="117">
        <f t="shared" si="21"/>
        <v>506.49400269765238</v>
      </c>
      <c r="N62" s="117">
        <f t="shared" si="21"/>
        <v>467.69027405700825</v>
      </c>
      <c r="O62" s="117">
        <f t="shared" si="21"/>
        <v>494.28810456118379</v>
      </c>
      <c r="P62" s="117">
        <f t="shared" si="21"/>
        <v>474.75291243796568</v>
      </c>
      <c r="Q62" s="117">
        <f t="shared" si="21"/>
        <v>516.73015954896766</v>
      </c>
      <c r="R62" s="117">
        <f t="shared" ref="R62:V62" si="22">R63+R66+R68+R77</f>
        <v>549.45679539177866</v>
      </c>
      <c r="S62" s="117">
        <f t="shared" si="22"/>
        <v>623.63632019318754</v>
      </c>
      <c r="T62" s="117">
        <f t="shared" si="22"/>
        <v>570.21529171468683</v>
      </c>
      <c r="U62" s="117">
        <f t="shared" si="22"/>
        <v>576.11833972831539</v>
      </c>
      <c r="V62" s="117">
        <f t="shared" si="22"/>
        <v>601.77874694288676</v>
      </c>
      <c r="W62" s="117">
        <f t="shared" ref="W62:Y62" si="23">W63+W66+W68+W77</f>
        <v>561.64252462470802</v>
      </c>
      <c r="X62" s="117">
        <f t="shared" si="23"/>
        <v>499.64050282547271</v>
      </c>
      <c r="Y62" s="117">
        <f t="shared" si="23"/>
        <v>482.76951809226932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340.76053733050674</v>
      </c>
      <c r="C63" s="122">
        <f t="shared" si="24"/>
        <v>376.67208893919769</v>
      </c>
      <c r="D63" s="122">
        <f t="shared" si="24"/>
        <v>379.98425587091026</v>
      </c>
      <c r="E63" s="122">
        <f t="shared" si="24"/>
        <v>409.30296952844537</v>
      </c>
      <c r="F63" s="122">
        <f t="shared" si="24"/>
        <v>445.00194949408416</v>
      </c>
      <c r="G63" s="122">
        <f t="shared" si="24"/>
        <v>444.8286265147857</v>
      </c>
      <c r="H63" s="122">
        <f t="shared" si="24"/>
        <v>409.48653335414355</v>
      </c>
      <c r="I63" s="122">
        <f t="shared" si="24"/>
        <v>406.32328915121917</v>
      </c>
      <c r="J63" s="122">
        <f t="shared" si="24"/>
        <v>433.62113505028924</v>
      </c>
      <c r="K63" s="122">
        <f t="shared" si="24"/>
        <v>426.15580711331785</v>
      </c>
      <c r="L63" s="122">
        <f t="shared" si="24"/>
        <v>495.58824078937437</v>
      </c>
      <c r="M63" s="122">
        <f t="shared" si="24"/>
        <v>460.47600276169885</v>
      </c>
      <c r="N63" s="122">
        <f t="shared" si="24"/>
        <v>425.55583713170057</v>
      </c>
      <c r="O63" s="122">
        <f t="shared" si="24"/>
        <v>448.39145512826514</v>
      </c>
      <c r="P63" s="122">
        <f t="shared" si="24"/>
        <v>422.32069197635883</v>
      </c>
      <c r="Q63" s="122">
        <f t="shared" si="24"/>
        <v>470.28186074037347</v>
      </c>
      <c r="R63" s="122">
        <f t="shared" ref="R63:V63" si="25">SUM(R64:R65)</f>
        <v>501.992432574909</v>
      </c>
      <c r="S63" s="122">
        <f t="shared" si="25"/>
        <v>572.44849387318868</v>
      </c>
      <c r="T63" s="122">
        <f t="shared" si="25"/>
        <v>516.36523742223471</v>
      </c>
      <c r="U63" s="122">
        <f t="shared" si="25"/>
        <v>510.8151675362181</v>
      </c>
      <c r="V63" s="122">
        <f t="shared" si="25"/>
        <v>547.39992664060674</v>
      </c>
      <c r="W63" s="122">
        <f t="shared" ref="W63:Y63" si="26">SUM(W64:W65)</f>
        <v>508.34802844851868</v>
      </c>
      <c r="X63" s="122">
        <f t="shared" si="26"/>
        <v>451.96163468227712</v>
      </c>
      <c r="Y63" s="122">
        <f t="shared" si="26"/>
        <v>438.27319669657095</v>
      </c>
      <c r="DA63" s="130" t="s">
        <v>2133</v>
      </c>
    </row>
    <row r="64" spans="1:105" ht="12" customHeight="1" x14ac:dyDescent="0.25">
      <c r="A64" s="97" t="s">
        <v>212</v>
      </c>
      <c r="B64" s="98">
        <v>340.76053733050674</v>
      </c>
      <c r="C64" s="98">
        <v>376.67208893919769</v>
      </c>
      <c r="D64" s="98">
        <v>379.98425587091026</v>
      </c>
      <c r="E64" s="98">
        <v>409.30296952844537</v>
      </c>
      <c r="F64" s="98">
        <v>445.00194949408416</v>
      </c>
      <c r="G64" s="98">
        <v>444.8286265147857</v>
      </c>
      <c r="H64" s="98">
        <v>409.48653335414355</v>
      </c>
      <c r="I64" s="98">
        <v>406.32328915121917</v>
      </c>
      <c r="J64" s="98">
        <v>433.62113505028924</v>
      </c>
      <c r="K64" s="98">
        <v>426.15580711331785</v>
      </c>
      <c r="L64" s="98">
        <v>495.58824078937437</v>
      </c>
      <c r="M64" s="98">
        <v>460.47600276169885</v>
      </c>
      <c r="N64" s="98">
        <v>425.55583713170057</v>
      </c>
      <c r="O64" s="98">
        <v>448.39145512826514</v>
      </c>
      <c r="P64" s="98">
        <v>422.32069197635883</v>
      </c>
      <c r="Q64" s="98">
        <v>470.28186074037347</v>
      </c>
      <c r="R64" s="98">
        <v>501.992432574909</v>
      </c>
      <c r="S64" s="98">
        <v>572.44849387318868</v>
      </c>
      <c r="T64" s="98">
        <v>516.36523742223471</v>
      </c>
      <c r="U64" s="98">
        <v>510.8151675362181</v>
      </c>
      <c r="V64" s="98">
        <v>547.39992664060674</v>
      </c>
      <c r="W64" s="98">
        <v>508.34802844851868</v>
      </c>
      <c r="X64" s="98">
        <v>451.96163468227712</v>
      </c>
      <c r="Y64" s="98">
        <v>438.27319669657095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20.576538641906264</v>
      </c>
      <c r="C68" s="122">
        <v>21.042429647411449</v>
      </c>
      <c r="D68" s="122">
        <v>23.604505185298706</v>
      </c>
      <c r="E68" s="122">
        <v>25.121976792814962</v>
      </c>
      <c r="F68" s="122">
        <v>25.930312922338413</v>
      </c>
      <c r="G68" s="122">
        <v>26.535035928540395</v>
      </c>
      <c r="H68" s="122">
        <v>25.983086311688083</v>
      </c>
      <c r="I68" s="122">
        <v>26.579141825042317</v>
      </c>
      <c r="J68" s="122">
        <v>28.074983362220927</v>
      </c>
      <c r="K68" s="122">
        <v>24.021062565954704</v>
      </c>
      <c r="L68" s="122">
        <v>30.722514950625651</v>
      </c>
      <c r="M68" s="122">
        <v>34.20600872930315</v>
      </c>
      <c r="N68" s="122">
        <v>27.339123640509353</v>
      </c>
      <c r="O68" s="122">
        <v>33.466923746028364</v>
      </c>
      <c r="P68" s="122">
        <v>40.898268809087085</v>
      </c>
      <c r="Q68" s="122">
        <v>31.630845447749273</v>
      </c>
      <c r="R68" s="122">
        <v>32.282913976160621</v>
      </c>
      <c r="S68" s="122">
        <v>32.493124885155538</v>
      </c>
      <c r="T68" s="122">
        <v>36.603530758735438</v>
      </c>
      <c r="U68" s="122">
        <v>47.952461540452084</v>
      </c>
      <c r="V68" s="122">
        <v>36.319696520808641</v>
      </c>
      <c r="W68" s="122">
        <v>38.510636866337762</v>
      </c>
      <c r="X68" s="122">
        <v>33.456140703011883</v>
      </c>
      <c r="Y68" s="122">
        <v>30.55029254684084</v>
      </c>
      <c r="DA68" s="130" t="s">
        <v>2138</v>
      </c>
    </row>
    <row r="69" spans="1:105" ht="12" customHeight="1" x14ac:dyDescent="0.25">
      <c r="A69" s="97" t="s">
        <v>134</v>
      </c>
      <c r="B69" s="98">
        <v>20.576129064527379</v>
      </c>
      <c r="C69" s="98">
        <v>21.028087248807299</v>
      </c>
      <c r="D69" s="98">
        <v>23.546600065212143</v>
      </c>
      <c r="E69" s="98">
        <v>25.014107302983252</v>
      </c>
      <c r="F69" s="98">
        <v>25.770613932085727</v>
      </c>
      <c r="G69" s="98">
        <v>26.29065282393837</v>
      </c>
      <c r="H69" s="98">
        <v>25.662377387602639</v>
      </c>
      <c r="I69" s="98">
        <v>26.087446331967495</v>
      </c>
      <c r="J69" s="98">
        <v>27.36149869534211</v>
      </c>
      <c r="K69" s="98">
        <v>23.214210030275002</v>
      </c>
      <c r="L69" s="98">
        <v>29.078439483821651</v>
      </c>
      <c r="M69" s="98">
        <v>32.115507716393388</v>
      </c>
      <c r="N69" s="98">
        <v>25.54892716484472</v>
      </c>
      <c r="O69" s="98">
        <v>30.896918147208627</v>
      </c>
      <c r="P69" s="98">
        <v>37.721582146426968</v>
      </c>
      <c r="Q69" s="98">
        <v>29.340837690706188</v>
      </c>
      <c r="R69" s="98">
        <v>29.842497131719686</v>
      </c>
      <c r="S69" s="98">
        <v>30.038241867542439</v>
      </c>
      <c r="T69" s="98">
        <v>33.326898640944123</v>
      </c>
      <c r="U69" s="98">
        <v>42.637638719495641</v>
      </c>
      <c r="V69" s="98">
        <v>32.350481910230542</v>
      </c>
      <c r="W69" s="98">
        <v>33.773853912466279</v>
      </c>
      <c r="X69" s="98">
        <v>29.211319257924298</v>
      </c>
      <c r="Y69" s="98">
        <v>27.042960853976094</v>
      </c>
      <c r="DA69" s="63" t="s">
        <v>2139</v>
      </c>
    </row>
    <row r="70" spans="1:105" ht="12" customHeight="1" x14ac:dyDescent="0.25">
      <c r="A70" s="97" t="s">
        <v>133</v>
      </c>
      <c r="B70" s="98">
        <v>4.0957737888416612E-4</v>
      </c>
      <c r="C70" s="98">
        <v>1.4342398604150474E-2</v>
      </c>
      <c r="D70" s="98">
        <v>5.7905120086562817E-2</v>
      </c>
      <c r="E70" s="98">
        <v>0.10786948983171117</v>
      </c>
      <c r="F70" s="98">
        <v>0.1596989902526873</v>
      </c>
      <c r="G70" s="98">
        <v>0.24438310460202489</v>
      </c>
      <c r="H70" s="98">
        <v>0.32070892408544271</v>
      </c>
      <c r="I70" s="98">
        <v>0.49169549307482086</v>
      </c>
      <c r="J70" s="98">
        <v>0.71348466687881673</v>
      </c>
      <c r="K70" s="98">
        <v>0.80685253567970139</v>
      </c>
      <c r="L70" s="98">
        <v>1.6440754668040014</v>
      </c>
      <c r="M70" s="98">
        <v>2.0905010129097583</v>
      </c>
      <c r="N70" s="98">
        <v>1.7901964756646322</v>
      </c>
      <c r="O70" s="98">
        <v>2.5700055988197339</v>
      </c>
      <c r="P70" s="98">
        <v>3.1766866626601167</v>
      </c>
      <c r="Q70" s="98">
        <v>2.2900077570430835</v>
      </c>
      <c r="R70" s="98">
        <v>2.4404168444409362</v>
      </c>
      <c r="S70" s="98">
        <v>2.4548830176131022</v>
      </c>
      <c r="T70" s="98">
        <v>3.2766321177913156</v>
      </c>
      <c r="U70" s="98">
        <v>5.314822820956441</v>
      </c>
      <c r="V70" s="98">
        <v>3.9692146105780983</v>
      </c>
      <c r="W70" s="98">
        <v>4.7367829538714821</v>
      </c>
      <c r="X70" s="98">
        <v>4.2448214450875872</v>
      </c>
      <c r="Y70" s="98">
        <v>3.5073316928647453</v>
      </c>
      <c r="DA70" s="63" t="s">
        <v>2140</v>
      </c>
    </row>
    <row r="71" spans="1:105" ht="12" customHeight="1" x14ac:dyDescent="0.25">
      <c r="A71" s="100" t="s">
        <v>212</v>
      </c>
      <c r="B71" s="101">
        <v>4.0957737888416612E-4</v>
      </c>
      <c r="C71" s="101">
        <v>1.4342398604150474E-2</v>
      </c>
      <c r="D71" s="101">
        <v>5.7905120086562817E-2</v>
      </c>
      <c r="E71" s="101">
        <v>0.10786948983171117</v>
      </c>
      <c r="F71" s="101">
        <v>0.1596989902526873</v>
      </c>
      <c r="G71" s="101">
        <v>0.24438310460202489</v>
      </c>
      <c r="H71" s="101">
        <v>0.32070892408544271</v>
      </c>
      <c r="I71" s="101">
        <v>0.49169549307482086</v>
      </c>
      <c r="J71" s="101">
        <v>0.71348466687881673</v>
      </c>
      <c r="K71" s="101">
        <v>0.80685253567970139</v>
      </c>
      <c r="L71" s="101">
        <v>1.6440754668040014</v>
      </c>
      <c r="M71" s="101">
        <v>2.0905010129097583</v>
      </c>
      <c r="N71" s="101">
        <v>1.7901964756646322</v>
      </c>
      <c r="O71" s="101">
        <v>2.5700055988197339</v>
      </c>
      <c r="P71" s="101">
        <v>3.1766866626601167</v>
      </c>
      <c r="Q71" s="101">
        <v>2.2900077570430835</v>
      </c>
      <c r="R71" s="101">
        <v>2.4404168444409362</v>
      </c>
      <c r="S71" s="101">
        <v>2.4548830176131022</v>
      </c>
      <c r="T71" s="101">
        <v>3.2766321177913156</v>
      </c>
      <c r="U71" s="101">
        <v>5.314822820956441</v>
      </c>
      <c r="V71" s="101">
        <v>3.9692146105780983</v>
      </c>
      <c r="W71" s="101">
        <v>4.7367829538714821</v>
      </c>
      <c r="X71" s="101">
        <v>4.2448214450875872</v>
      </c>
      <c r="Y71" s="101">
        <v>3.5073316928647453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6.5669933075870111</v>
      </c>
      <c r="C77" s="122">
        <v>9.4196748133907189</v>
      </c>
      <c r="D77" s="122">
        <v>7.7258023837908683</v>
      </c>
      <c r="E77" s="122">
        <v>7.1214134387397756</v>
      </c>
      <c r="F77" s="122">
        <v>7.3162881435776743</v>
      </c>
      <c r="G77" s="122">
        <v>7.5543855166739808</v>
      </c>
      <c r="H77" s="122">
        <v>7.6968632141683839</v>
      </c>
      <c r="I77" s="122">
        <v>8.0897505437386314</v>
      </c>
      <c r="J77" s="122">
        <v>9.931981387489925</v>
      </c>
      <c r="K77" s="122">
        <v>11.178332760727464</v>
      </c>
      <c r="L77" s="122">
        <v>12.290107499999971</v>
      </c>
      <c r="M77" s="122">
        <v>11.811991206650371</v>
      </c>
      <c r="N77" s="122">
        <v>14.795313284798343</v>
      </c>
      <c r="O77" s="122">
        <v>12.429725686890267</v>
      </c>
      <c r="P77" s="122">
        <v>11.53395165251975</v>
      </c>
      <c r="Q77" s="122">
        <v>14.81745336084488</v>
      </c>
      <c r="R77" s="122">
        <v>15.181448840708951</v>
      </c>
      <c r="S77" s="122">
        <v>18.69470143484331</v>
      </c>
      <c r="T77" s="122">
        <v>17.246523533716697</v>
      </c>
      <c r="U77" s="122">
        <v>17.350710651645134</v>
      </c>
      <c r="V77" s="122">
        <v>18.059123781471421</v>
      </c>
      <c r="W77" s="122">
        <v>14.783859309851504</v>
      </c>
      <c r="X77" s="122">
        <v>14.22272744018367</v>
      </c>
      <c r="Y77" s="122">
        <v>13.946028848857537</v>
      </c>
      <c r="DA77" s="130" t="s">
        <v>2147</v>
      </c>
    </row>
    <row r="78" spans="1:105" ht="12" customHeight="1" x14ac:dyDescent="0.25">
      <c r="A78" s="97" t="s">
        <v>189</v>
      </c>
      <c r="B78" s="98">
        <v>6.5669933075870111</v>
      </c>
      <c r="C78" s="98">
        <v>9.4196748133907189</v>
      </c>
      <c r="D78" s="98">
        <v>7.7258023837908683</v>
      </c>
      <c r="E78" s="98">
        <v>7.1214134387397756</v>
      </c>
      <c r="F78" s="98">
        <v>7.3162881435776743</v>
      </c>
      <c r="G78" s="98">
        <v>7.5543855166739808</v>
      </c>
      <c r="H78" s="98">
        <v>7.6968632141683839</v>
      </c>
      <c r="I78" s="98">
        <v>8.0897505437386314</v>
      </c>
      <c r="J78" s="98">
        <v>9.931981387489925</v>
      </c>
      <c r="K78" s="98">
        <v>11.178332760727464</v>
      </c>
      <c r="L78" s="98">
        <v>12.290107499999971</v>
      </c>
      <c r="M78" s="98">
        <v>11.811991206650371</v>
      </c>
      <c r="N78" s="98">
        <v>14.795313284798343</v>
      </c>
      <c r="O78" s="98">
        <v>12.429725686890267</v>
      </c>
      <c r="P78" s="98">
        <v>11.53395165251975</v>
      </c>
      <c r="Q78" s="98">
        <v>14.81745336084488</v>
      </c>
      <c r="R78" s="98">
        <v>15.181448840708951</v>
      </c>
      <c r="S78" s="98">
        <v>18.69470143484331</v>
      </c>
      <c r="T78" s="98">
        <v>17.246523533716697</v>
      </c>
      <c r="U78" s="98">
        <v>17.350710651645134</v>
      </c>
      <c r="V78" s="98">
        <v>18.059123781471421</v>
      </c>
      <c r="W78" s="98">
        <v>14.783859309851504</v>
      </c>
      <c r="X78" s="98">
        <v>14.22272744018367</v>
      </c>
      <c r="Y78" s="98">
        <v>13.946028848857537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0.74605165717506883</v>
      </c>
      <c r="C81" s="117">
        <f t="shared" si="28"/>
        <v>0.7537923388101786</v>
      </c>
      <c r="D81" s="117">
        <f t="shared" si="28"/>
        <v>0.30596192841332814</v>
      </c>
      <c r="E81" s="117">
        <f t="shared" si="28"/>
        <v>0.15104550375029094</v>
      </c>
      <c r="F81" s="117">
        <f t="shared" si="28"/>
        <v>0.29884518918321601</v>
      </c>
      <c r="G81" s="117">
        <f t="shared" si="28"/>
        <v>0.45646718519001178</v>
      </c>
      <c r="H81" s="117">
        <f t="shared" si="28"/>
        <v>0.48317819405012569</v>
      </c>
      <c r="I81" s="117">
        <f t="shared" si="28"/>
        <v>0.1666508093229857</v>
      </c>
      <c r="J81" s="117">
        <f t="shared" si="28"/>
        <v>0.1720112171315113</v>
      </c>
      <c r="K81" s="117">
        <f t="shared" si="28"/>
        <v>0.44654371004268056</v>
      </c>
      <c r="L81" s="117">
        <f t="shared" si="28"/>
        <v>0.38616464603254308</v>
      </c>
      <c r="M81" s="117">
        <f t="shared" si="28"/>
        <v>0.15360139364987446</v>
      </c>
      <c r="N81" s="117">
        <f t="shared" si="28"/>
        <v>6.9731961326324227E-2</v>
      </c>
      <c r="O81" s="117">
        <f t="shared" si="28"/>
        <v>0.10199832777267137</v>
      </c>
      <c r="P81" s="117">
        <f t="shared" si="28"/>
        <v>0.1689747757557036</v>
      </c>
      <c r="Q81" s="117">
        <f t="shared" si="28"/>
        <v>0.14045020823885238</v>
      </c>
      <c r="R81" s="117">
        <f t="shared" ref="R81:V81" si="29">R82+R85+R87+R100</f>
        <v>0.14936929400453225</v>
      </c>
      <c r="S81" s="117">
        <f t="shared" si="29"/>
        <v>0.11463327126570939</v>
      </c>
      <c r="T81" s="117">
        <f t="shared" si="29"/>
        <v>0.1375963525754155</v>
      </c>
      <c r="U81" s="117">
        <f t="shared" si="29"/>
        <v>0.16161034354348272</v>
      </c>
      <c r="V81" s="117">
        <f t="shared" si="29"/>
        <v>0.13231445263575956</v>
      </c>
      <c r="W81" s="117">
        <f t="shared" ref="W81:Y81" si="30">W82+W85+W87+W100</f>
        <v>5.4071208820771828E-2</v>
      </c>
      <c r="X81" s="117">
        <f t="shared" si="30"/>
        <v>5.2391219273595788E-2</v>
      </c>
      <c r="Y81" s="117">
        <f t="shared" si="30"/>
        <v>2.9656385554517304E-2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0.23150404087975757</v>
      </c>
      <c r="C87" s="122">
        <v>0.18449085563434445</v>
      </c>
      <c r="D87" s="122">
        <v>9.5762212199966612E-2</v>
      </c>
      <c r="E87" s="122">
        <v>5.2453285662382006E-2</v>
      </c>
      <c r="F87" s="122">
        <v>0.10271499556358761</v>
      </c>
      <c r="G87" s="122">
        <v>0.15332060195710689</v>
      </c>
      <c r="H87" s="122">
        <v>0.16965990495390249</v>
      </c>
      <c r="I87" s="122">
        <v>5.8449156832903484E-2</v>
      </c>
      <c r="J87" s="122">
        <v>5.5397673876776223E-2</v>
      </c>
      <c r="K87" s="122">
        <v>0.12313190045832009</v>
      </c>
      <c r="L87" s="122">
        <v>0.11644214913320554</v>
      </c>
      <c r="M87" s="122">
        <v>2.5980507695663076E-2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0.23150404087975757</v>
      </c>
      <c r="C92" s="101">
        <v>0.18449085563434445</v>
      </c>
      <c r="D92" s="101">
        <v>9.5762212199966612E-2</v>
      </c>
      <c r="E92" s="101">
        <v>5.2453285662382006E-2</v>
      </c>
      <c r="F92" s="101">
        <v>0.10271499556358761</v>
      </c>
      <c r="G92" s="101">
        <v>0.15332060195710689</v>
      </c>
      <c r="H92" s="101">
        <v>0.16965990495390249</v>
      </c>
      <c r="I92" s="101">
        <v>5.8449156832903484E-2</v>
      </c>
      <c r="J92" s="101">
        <v>5.5397673876776223E-2</v>
      </c>
      <c r="K92" s="101">
        <v>0.12313190045832009</v>
      </c>
      <c r="L92" s="101">
        <v>0.11644214913320554</v>
      </c>
      <c r="M92" s="101">
        <v>2.5980507695663076E-2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2161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2162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0.51454761629531132</v>
      </c>
      <c r="C100" s="122">
        <v>0.56930148317583418</v>
      </c>
      <c r="D100" s="122">
        <v>0.21019971621336153</v>
      </c>
      <c r="E100" s="122">
        <v>9.8592218087908925E-2</v>
      </c>
      <c r="F100" s="122">
        <v>0.19613019361962841</v>
      </c>
      <c r="G100" s="122">
        <v>0.30314658323290489</v>
      </c>
      <c r="H100" s="122">
        <v>0.3135182890962232</v>
      </c>
      <c r="I100" s="122">
        <v>0.10820165249008223</v>
      </c>
      <c r="J100" s="122">
        <v>0.11661354325473508</v>
      </c>
      <c r="K100" s="122">
        <v>0.3234118095843605</v>
      </c>
      <c r="L100" s="122">
        <v>0.26972249689933753</v>
      </c>
      <c r="M100" s="122">
        <v>0.12762088595421139</v>
      </c>
      <c r="N100" s="122">
        <v>6.9731961326324227E-2</v>
      </c>
      <c r="O100" s="122">
        <v>0.10199832777267137</v>
      </c>
      <c r="P100" s="122">
        <v>0.1689747757557036</v>
      </c>
      <c r="Q100" s="122">
        <v>0.14045020823885238</v>
      </c>
      <c r="R100" s="122">
        <v>0.14936929400453225</v>
      </c>
      <c r="S100" s="122">
        <v>0.11463327126570939</v>
      </c>
      <c r="T100" s="122">
        <v>0.1375963525754155</v>
      </c>
      <c r="U100" s="122">
        <v>0.16161034354348272</v>
      </c>
      <c r="V100" s="122">
        <v>0.13231445263575956</v>
      </c>
      <c r="W100" s="122">
        <v>5.4071208820771828E-2</v>
      </c>
      <c r="X100" s="122">
        <v>5.2391219273595788E-2</v>
      </c>
      <c r="Y100" s="122">
        <v>2.9656385554517304E-2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0.51454761629531132</v>
      </c>
      <c r="C102" s="98">
        <v>0.56930148317583418</v>
      </c>
      <c r="D102" s="98">
        <v>0.21019971621336153</v>
      </c>
      <c r="E102" s="98">
        <v>9.8592218087908925E-2</v>
      </c>
      <c r="F102" s="98">
        <v>0.19613019361962841</v>
      </c>
      <c r="G102" s="98">
        <v>0.30314658323290489</v>
      </c>
      <c r="H102" s="98">
        <v>0.3135182890962232</v>
      </c>
      <c r="I102" s="98">
        <v>0.10820165249008223</v>
      </c>
      <c r="J102" s="98">
        <v>0.11661354325473508</v>
      </c>
      <c r="K102" s="98">
        <v>0.3234118095843605</v>
      </c>
      <c r="L102" s="98">
        <v>0.26972249689933753</v>
      </c>
      <c r="M102" s="98">
        <v>0.12762088595421139</v>
      </c>
      <c r="N102" s="98">
        <v>6.9731961326324227E-2</v>
      </c>
      <c r="O102" s="98">
        <v>0.10199832777267137</v>
      </c>
      <c r="P102" s="98">
        <v>0.1689747757557036</v>
      </c>
      <c r="Q102" s="98">
        <v>0.14045020823885238</v>
      </c>
      <c r="R102" s="98">
        <v>0.14936929400453225</v>
      </c>
      <c r="S102" s="98">
        <v>0.11463327126570939</v>
      </c>
      <c r="T102" s="98">
        <v>0.1375963525754155</v>
      </c>
      <c r="U102" s="98">
        <v>0.16161034354348272</v>
      </c>
      <c r="V102" s="98">
        <v>0.13231445263575956</v>
      </c>
      <c r="W102" s="98">
        <v>5.4071208820771828E-2</v>
      </c>
      <c r="X102" s="98">
        <v>5.2391219273595788E-2</v>
      </c>
      <c r="Y102" s="98">
        <v>2.9656385554517304E-2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2188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2206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3.6910163684581048E-3</v>
      </c>
      <c r="C143" s="117">
        <f t="shared" si="49"/>
        <v>3.7513707076164641E-3</v>
      </c>
      <c r="D143" s="117">
        <f t="shared" si="49"/>
        <v>1.8065784991524452E-3</v>
      </c>
      <c r="E143" s="117">
        <f t="shared" si="49"/>
        <v>9.6376404347018707E-4</v>
      </c>
      <c r="F143" s="117">
        <f t="shared" si="49"/>
        <v>2.2205122912760263E-3</v>
      </c>
      <c r="G143" s="117">
        <f t="shared" si="49"/>
        <v>5.8828211206675895E-3</v>
      </c>
      <c r="H143" s="117">
        <f t="shared" si="49"/>
        <v>9.6200333981256055E-3</v>
      </c>
      <c r="I143" s="117">
        <f t="shared" si="49"/>
        <v>4.2651072242608197E-3</v>
      </c>
      <c r="J143" s="117">
        <f t="shared" si="49"/>
        <v>5.0970591316758535E-3</v>
      </c>
      <c r="K143" s="117">
        <f t="shared" si="49"/>
        <v>1.6350881077000473E-2</v>
      </c>
      <c r="L143" s="117">
        <f t="shared" si="49"/>
        <v>1.7120552970192694E-2</v>
      </c>
      <c r="M143" s="117">
        <f t="shared" si="49"/>
        <v>9.3529777793970835E-3</v>
      </c>
      <c r="N143" s="117">
        <f t="shared" si="49"/>
        <v>4.2496196890816438E-3</v>
      </c>
      <c r="O143" s="117">
        <f t="shared" si="49"/>
        <v>8.7854335503314562E-3</v>
      </c>
      <c r="P143" s="117">
        <f t="shared" si="49"/>
        <v>2.1264921907942401E-2</v>
      </c>
      <c r="Q143" s="117">
        <f t="shared" si="49"/>
        <v>1.95780854989808E-2</v>
      </c>
      <c r="R143" s="117">
        <f t="shared" ref="R143:V143" si="50">R144+R146+R148+R157</f>
        <v>2.5571878941143562E-2</v>
      </c>
      <c r="S143" s="117">
        <f t="shared" si="50"/>
        <v>2.8877827755894793E-2</v>
      </c>
      <c r="T143" s="117">
        <f t="shared" si="50"/>
        <v>4.8426874294616694E-2</v>
      </c>
      <c r="U143" s="117">
        <f t="shared" si="50"/>
        <v>8.2571397734643032E-2</v>
      </c>
      <c r="V143" s="117">
        <f t="shared" si="50"/>
        <v>7.7067612397811028E-2</v>
      </c>
      <c r="W143" s="117">
        <f t="shared" ref="W143:Y143" si="51">W144+W146+W148+W157</f>
        <v>3.6139732816811959E-2</v>
      </c>
      <c r="X143" s="117">
        <f t="shared" si="51"/>
        <v>4.3993399931197052E-2</v>
      </c>
      <c r="Y143" s="117">
        <f t="shared" si="51"/>
        <v>2.640756161443316E-2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1.36178847576328E-3</v>
      </c>
      <c r="C148" s="122">
        <v>1.3235066178198089E-3</v>
      </c>
      <c r="D148" s="122">
        <v>8.740921912659481E-4</v>
      </c>
      <c r="E148" s="122">
        <v>4.9809715039537982E-4</v>
      </c>
      <c r="F148" s="122">
        <v>9.8367725701879196E-4</v>
      </c>
      <c r="G148" s="122">
        <v>2.4852099233768606E-3</v>
      </c>
      <c r="H148" s="122">
        <v>4.0567462008081895E-3</v>
      </c>
      <c r="I148" s="122">
        <v>1.910717932529936E-3</v>
      </c>
      <c r="J148" s="122">
        <v>2.2673938043589995E-3</v>
      </c>
      <c r="K148" s="122">
        <v>6.2265090794049668E-3</v>
      </c>
      <c r="L148" s="122">
        <v>7.7195859972910086E-3</v>
      </c>
      <c r="M148" s="122">
        <v>3.8416642110426068E-3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2214</v>
      </c>
    </row>
    <row r="149" spans="1:105" ht="12" customHeight="1" x14ac:dyDescent="0.25">
      <c r="A149" s="97" t="s">
        <v>124</v>
      </c>
      <c r="B149" s="98">
        <v>1.36178847576328E-3</v>
      </c>
      <c r="C149" s="98">
        <v>1.3235066178198089E-3</v>
      </c>
      <c r="D149" s="98">
        <v>8.740921912659481E-4</v>
      </c>
      <c r="E149" s="98">
        <v>4.9809715039537982E-4</v>
      </c>
      <c r="F149" s="98">
        <v>9.8367725701879196E-4</v>
      </c>
      <c r="G149" s="98">
        <v>2.4852099233768606E-3</v>
      </c>
      <c r="H149" s="98">
        <v>4.0567462008081895E-3</v>
      </c>
      <c r="I149" s="98">
        <v>1.910717932529936E-3</v>
      </c>
      <c r="J149" s="98">
        <v>2.2673938043589995E-3</v>
      </c>
      <c r="K149" s="98">
        <v>6.2265090794049668E-3</v>
      </c>
      <c r="L149" s="98">
        <v>7.7195859972910086E-3</v>
      </c>
      <c r="M149" s="98">
        <v>3.8416642110426068E-3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2215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2216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2.3292278926948249E-3</v>
      </c>
      <c r="C157" s="122">
        <v>2.427864089796655E-3</v>
      </c>
      <c r="D157" s="122">
        <v>9.3248630788649695E-4</v>
      </c>
      <c r="E157" s="122">
        <v>4.656668930748073E-4</v>
      </c>
      <c r="F157" s="122">
        <v>1.2368350342572343E-3</v>
      </c>
      <c r="G157" s="122">
        <v>3.3976111972907289E-3</v>
      </c>
      <c r="H157" s="122">
        <v>5.5632871973174168E-3</v>
      </c>
      <c r="I157" s="122">
        <v>2.3543892917308839E-3</v>
      </c>
      <c r="J157" s="122">
        <v>2.8296653273168545E-3</v>
      </c>
      <c r="K157" s="122">
        <v>1.0124371997595505E-2</v>
      </c>
      <c r="L157" s="122">
        <v>9.4009669729016865E-3</v>
      </c>
      <c r="M157" s="122">
        <v>5.5113135683544767E-3</v>
      </c>
      <c r="N157" s="122">
        <v>4.2496196890816438E-3</v>
      </c>
      <c r="O157" s="122">
        <v>8.7854335503314562E-3</v>
      </c>
      <c r="P157" s="122">
        <v>2.1264921907942401E-2</v>
      </c>
      <c r="Q157" s="122">
        <v>1.95780854989808E-2</v>
      </c>
      <c r="R157" s="122">
        <v>2.5571878941143562E-2</v>
      </c>
      <c r="S157" s="122">
        <v>2.8877827755894793E-2</v>
      </c>
      <c r="T157" s="122">
        <v>4.8426874294616694E-2</v>
      </c>
      <c r="U157" s="122">
        <v>8.2571397734643032E-2</v>
      </c>
      <c r="V157" s="122">
        <v>7.7067612397811028E-2</v>
      </c>
      <c r="W157" s="122">
        <v>3.6139732816811959E-2</v>
      </c>
      <c r="X157" s="122">
        <v>4.3993399931197052E-2</v>
      </c>
      <c r="Y157" s="122">
        <v>2.640756161443316E-2</v>
      </c>
      <c r="DA157" s="130" t="s">
        <v>2223</v>
      </c>
    </row>
    <row r="158" spans="1:105" ht="12" customHeight="1" x14ac:dyDescent="0.25">
      <c r="A158" s="97" t="s">
        <v>50</v>
      </c>
      <c r="B158" s="98">
        <v>2.3292278926948249E-3</v>
      </c>
      <c r="C158" s="98">
        <v>2.427864089796655E-3</v>
      </c>
      <c r="D158" s="98">
        <v>9.3248630788649695E-4</v>
      </c>
      <c r="E158" s="98">
        <v>4.656668930748073E-4</v>
      </c>
      <c r="F158" s="98">
        <v>1.2368350342572343E-3</v>
      </c>
      <c r="G158" s="98">
        <v>3.3976111972907289E-3</v>
      </c>
      <c r="H158" s="98">
        <v>5.5632871973174168E-3</v>
      </c>
      <c r="I158" s="98">
        <v>2.3543892917308839E-3</v>
      </c>
      <c r="J158" s="98">
        <v>2.8296653273168545E-3</v>
      </c>
      <c r="K158" s="98">
        <v>1.0124371997595505E-2</v>
      </c>
      <c r="L158" s="98">
        <v>9.4009669729016865E-3</v>
      </c>
      <c r="M158" s="98">
        <v>5.5113135683544767E-3</v>
      </c>
      <c r="N158" s="98">
        <v>4.2496196890816438E-3</v>
      </c>
      <c r="O158" s="98">
        <v>8.7854335503314562E-3</v>
      </c>
      <c r="P158" s="98">
        <v>2.1264921907942401E-2</v>
      </c>
      <c r="Q158" s="98">
        <v>1.95780854989808E-2</v>
      </c>
      <c r="R158" s="98">
        <v>2.5571878941143562E-2</v>
      </c>
      <c r="S158" s="98">
        <v>2.8877827755894793E-2</v>
      </c>
      <c r="T158" s="98">
        <v>4.8426874294616694E-2</v>
      </c>
      <c r="U158" s="98">
        <v>8.2571397734643032E-2</v>
      </c>
      <c r="V158" s="98">
        <v>7.7067612397811028E-2</v>
      </c>
      <c r="W158" s="98">
        <v>3.6139732816811959E-2</v>
      </c>
      <c r="X158" s="98">
        <v>4.3993399931197052E-2</v>
      </c>
      <c r="Y158" s="98">
        <v>2.640756161443316E-2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0.99216457814883907</v>
      </c>
      <c r="C161" s="117">
        <f t="shared" si="54"/>
        <v>0.9746852870431939</v>
      </c>
      <c r="D161" s="117">
        <f t="shared" si="54"/>
        <v>0.40307043614430316</v>
      </c>
      <c r="E161" s="117">
        <f t="shared" si="54"/>
        <v>0.20104313815479768</v>
      </c>
      <c r="F161" s="117">
        <f t="shared" si="54"/>
        <v>0.39545736094779693</v>
      </c>
      <c r="G161" s="117">
        <f t="shared" si="54"/>
        <v>0.60333211276867305</v>
      </c>
      <c r="H161" s="117">
        <f t="shared" si="54"/>
        <v>0.53346261605580336</v>
      </c>
      <c r="I161" s="117">
        <f t="shared" si="54"/>
        <v>0.17789079521370949</v>
      </c>
      <c r="J161" s="117">
        <f t="shared" si="54"/>
        <v>0.17453643278516365</v>
      </c>
      <c r="K161" s="117">
        <f t="shared" si="54"/>
        <v>0.44863037677347439</v>
      </c>
      <c r="L161" s="117">
        <f t="shared" si="54"/>
        <v>0.38806669772603003</v>
      </c>
      <c r="M161" s="117">
        <f t="shared" si="54"/>
        <v>0.14981607620130166</v>
      </c>
      <c r="N161" s="117">
        <f t="shared" si="54"/>
        <v>5.1270080776238416E-2</v>
      </c>
      <c r="O161" s="117">
        <f t="shared" si="54"/>
        <v>5.8255417488725376E-2</v>
      </c>
      <c r="P161" s="117">
        <f t="shared" si="54"/>
        <v>8.4379238517527752E-2</v>
      </c>
      <c r="Q161" s="117">
        <f t="shared" si="54"/>
        <v>6.8536134447506891E-2</v>
      </c>
      <c r="R161" s="117">
        <f t="shared" ref="R161:V161" si="55">R162+R164+R166+R175</f>
        <v>6.5173726923073064E-2</v>
      </c>
      <c r="S161" s="117">
        <f t="shared" si="55"/>
        <v>4.7795179144991921E-2</v>
      </c>
      <c r="T161" s="117">
        <f t="shared" si="55"/>
        <v>6.5263306263169216E-2</v>
      </c>
      <c r="U161" s="117">
        <f t="shared" si="55"/>
        <v>0.10589635031796976</v>
      </c>
      <c r="V161" s="117">
        <f t="shared" si="55"/>
        <v>9.3862731478540712E-2</v>
      </c>
      <c r="W161" s="117">
        <f t="shared" ref="W161:Y161" si="56">W162+W164+W166+W175</f>
        <v>4.1968007356384007E-2</v>
      </c>
      <c r="X161" s="117">
        <f t="shared" si="56"/>
        <v>4.7440073573851597E-2</v>
      </c>
      <c r="Y161" s="117">
        <f t="shared" si="56"/>
        <v>2.9038087454364661E-2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0.38402435016524483</v>
      </c>
      <c r="C166" s="122">
        <v>0.30476232547912058</v>
      </c>
      <c r="D166" s="122">
        <v>0.1561913429412593</v>
      </c>
      <c r="E166" s="122">
        <v>8.531248209303402E-2</v>
      </c>
      <c r="F166" s="122">
        <v>0.16828087014064122</v>
      </c>
      <c r="G166" s="122">
        <v>0.25633879249450064</v>
      </c>
      <c r="H166" s="122">
        <v>0.2395895421027906</v>
      </c>
      <c r="I166" s="122">
        <v>8.1137333511146478E-2</v>
      </c>
      <c r="J166" s="122">
        <v>7.4072231251019791E-2</v>
      </c>
      <c r="K166" s="122">
        <v>0.16786068663578826</v>
      </c>
      <c r="L166" s="122">
        <v>0.15809601771744347</v>
      </c>
      <c r="M166" s="122">
        <v>4.1738816459542263E-2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2231</v>
      </c>
    </row>
    <row r="167" spans="1:105" ht="12" customHeight="1" x14ac:dyDescent="0.25">
      <c r="A167" s="97" t="s">
        <v>124</v>
      </c>
      <c r="B167" s="98">
        <v>0.38402435016524483</v>
      </c>
      <c r="C167" s="98">
        <v>0.30476232547912058</v>
      </c>
      <c r="D167" s="98">
        <v>0.1561913429412593</v>
      </c>
      <c r="E167" s="98">
        <v>8.531248209303402E-2</v>
      </c>
      <c r="F167" s="98">
        <v>0.16828087014064122</v>
      </c>
      <c r="G167" s="98">
        <v>0.25633879249450064</v>
      </c>
      <c r="H167" s="98">
        <v>0.23934115121607871</v>
      </c>
      <c r="I167" s="98">
        <v>8.1044304752734747E-2</v>
      </c>
      <c r="J167" s="98">
        <v>7.3986909171569137E-2</v>
      </c>
      <c r="K167" s="98">
        <v>0.16727069943086864</v>
      </c>
      <c r="L167" s="98">
        <v>0.15741461963470751</v>
      </c>
      <c r="M167" s="98">
        <v>4.1344437219929545E-2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2232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2.4839088671189621E-4</v>
      </c>
      <c r="I168" s="98">
        <v>9.3028758411736615E-5</v>
      </c>
      <c r="J168" s="98">
        <v>8.5322079450658028E-5</v>
      </c>
      <c r="K168" s="98">
        <v>5.899872049196271E-4</v>
      </c>
      <c r="L168" s="98">
        <v>6.8139808273596288E-4</v>
      </c>
      <c r="M168" s="98">
        <v>3.9437923961271822E-4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2233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2.4839088671189621E-4</v>
      </c>
      <c r="I169" s="101">
        <v>9.3028758411736615E-5</v>
      </c>
      <c r="J169" s="101">
        <v>8.5322079450658028E-5</v>
      </c>
      <c r="K169" s="101">
        <v>5.899872049196271E-4</v>
      </c>
      <c r="L169" s="101">
        <v>6.8139808273596288E-4</v>
      </c>
      <c r="M169" s="101">
        <v>3.9437923961271822E-4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0.60814022798359424</v>
      </c>
      <c r="C175" s="122">
        <v>0.66992296156407327</v>
      </c>
      <c r="D175" s="122">
        <v>0.24687909320304383</v>
      </c>
      <c r="E175" s="122">
        <v>0.11573065606176365</v>
      </c>
      <c r="F175" s="122">
        <v>0.22717649080715568</v>
      </c>
      <c r="G175" s="122">
        <v>0.3469933202741724</v>
      </c>
      <c r="H175" s="122">
        <v>0.29387307395301276</v>
      </c>
      <c r="I175" s="122">
        <v>9.6753461702563021E-2</v>
      </c>
      <c r="J175" s="122">
        <v>0.10046420153414386</v>
      </c>
      <c r="K175" s="122">
        <v>0.2807696901376861</v>
      </c>
      <c r="L175" s="122">
        <v>0.22997068000858656</v>
      </c>
      <c r="M175" s="122">
        <v>0.10807725974175938</v>
      </c>
      <c r="N175" s="122">
        <v>5.1270080776238416E-2</v>
      </c>
      <c r="O175" s="122">
        <v>5.8255417488725376E-2</v>
      </c>
      <c r="P175" s="122">
        <v>8.4379238517527752E-2</v>
      </c>
      <c r="Q175" s="122">
        <v>6.8536134447506891E-2</v>
      </c>
      <c r="R175" s="122">
        <v>6.5173726923073064E-2</v>
      </c>
      <c r="S175" s="122">
        <v>4.7795179144991921E-2</v>
      </c>
      <c r="T175" s="122">
        <v>6.5263306263169216E-2</v>
      </c>
      <c r="U175" s="122">
        <v>0.10589635031796976</v>
      </c>
      <c r="V175" s="122">
        <v>9.3862731478540712E-2</v>
      </c>
      <c r="W175" s="122">
        <v>4.1968007356384007E-2</v>
      </c>
      <c r="X175" s="122">
        <v>4.7440073573851597E-2</v>
      </c>
      <c r="Y175" s="122">
        <v>2.9038087454364661E-2</v>
      </c>
      <c r="DA175" s="130" t="s">
        <v>2240</v>
      </c>
    </row>
    <row r="176" spans="1:105" ht="12" customHeight="1" x14ac:dyDescent="0.25">
      <c r="A176" s="97" t="s">
        <v>50</v>
      </c>
      <c r="B176" s="98">
        <v>0.60814022798359424</v>
      </c>
      <c r="C176" s="98">
        <v>0.66992296156407327</v>
      </c>
      <c r="D176" s="98">
        <v>0.24687909320304383</v>
      </c>
      <c r="E176" s="98">
        <v>0.11573065606176365</v>
      </c>
      <c r="F176" s="98">
        <v>0.22717649080715568</v>
      </c>
      <c r="G176" s="98">
        <v>0.3469933202741724</v>
      </c>
      <c r="H176" s="98">
        <v>0.29387307395301276</v>
      </c>
      <c r="I176" s="98">
        <v>9.6753461702563021E-2</v>
      </c>
      <c r="J176" s="98">
        <v>0.10046420153414386</v>
      </c>
      <c r="K176" s="98">
        <v>0.2807696901376861</v>
      </c>
      <c r="L176" s="98">
        <v>0.22997068000858656</v>
      </c>
      <c r="M176" s="98">
        <v>0.10807725974175938</v>
      </c>
      <c r="N176" s="98">
        <v>5.1270080776238416E-2</v>
      </c>
      <c r="O176" s="98">
        <v>5.8255417488725376E-2</v>
      </c>
      <c r="P176" s="98">
        <v>8.4379238517527752E-2</v>
      </c>
      <c r="Q176" s="98">
        <v>6.8536134447506891E-2</v>
      </c>
      <c r="R176" s="98">
        <v>6.5173726923073064E-2</v>
      </c>
      <c r="S176" s="98">
        <v>4.7795179144991921E-2</v>
      </c>
      <c r="T176" s="98">
        <v>6.5263306263169216E-2</v>
      </c>
      <c r="U176" s="98">
        <v>0.10589635031796976</v>
      </c>
      <c r="V176" s="98">
        <v>9.3862731478540712E-2</v>
      </c>
      <c r="W176" s="98">
        <v>4.1968007356384007E-2</v>
      </c>
      <c r="X176" s="98">
        <v>4.7440073573851597E-2</v>
      </c>
      <c r="Y176" s="98">
        <v>2.9038087454364661E-2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25348.048842625169</v>
      </c>
      <c r="C3" s="117">
        <f t="shared" si="0"/>
        <v>24094.86545189207</v>
      </c>
      <c r="D3" s="117">
        <f t="shared" si="0"/>
        <v>23657.582838137307</v>
      </c>
      <c r="E3" s="117">
        <f t="shared" si="0"/>
        <v>21848.40098541943</v>
      </c>
      <c r="F3" s="117">
        <f t="shared" si="0"/>
        <v>23464.8569011402</v>
      </c>
      <c r="G3" s="117">
        <f t="shared" si="0"/>
        <v>27096.354855277979</v>
      </c>
      <c r="H3" s="117">
        <f t="shared" si="0"/>
        <v>25006.648353386303</v>
      </c>
      <c r="I3" s="117">
        <f t="shared" si="0"/>
        <v>22448.995290502378</v>
      </c>
      <c r="J3" s="117">
        <f t="shared" si="0"/>
        <v>21605.310819752427</v>
      </c>
      <c r="K3" s="117">
        <f t="shared" si="0"/>
        <v>22520.283616275261</v>
      </c>
      <c r="L3" s="117">
        <f t="shared" si="0"/>
        <v>24039.324387839242</v>
      </c>
      <c r="M3" s="117">
        <f t="shared" si="0"/>
        <v>20926.203970530762</v>
      </c>
      <c r="N3" s="117">
        <f t="shared" si="0"/>
        <v>17141.890054625634</v>
      </c>
      <c r="O3" s="117">
        <f t="shared" si="0"/>
        <v>21907.998802127939</v>
      </c>
      <c r="P3" s="117">
        <f t="shared" si="0"/>
        <v>17897.44410086159</v>
      </c>
      <c r="Q3" s="117">
        <f t="shared" si="0"/>
        <v>20416.589453279241</v>
      </c>
      <c r="R3" s="117">
        <f t="shared" ref="R3:V3" si="1">R4+R7+R9+R19</f>
        <v>21799.006401538416</v>
      </c>
      <c r="S3" s="117">
        <f t="shared" si="1"/>
        <v>18086.781711203799</v>
      </c>
      <c r="T3" s="117">
        <f t="shared" si="1"/>
        <v>14899.373338182753</v>
      </c>
      <c r="U3" s="117">
        <f t="shared" si="1"/>
        <v>17282.595242924512</v>
      </c>
      <c r="V3" s="117">
        <f t="shared" si="1"/>
        <v>12387.325508927512</v>
      </c>
      <c r="W3" s="117">
        <f t="shared" ref="W3:Y3" si="2">W4+W7+W9+W19</f>
        <v>9240.3629000464898</v>
      </c>
      <c r="X3" s="117">
        <f t="shared" si="2"/>
        <v>37547.417248309946</v>
      </c>
      <c r="Y3" s="117">
        <f t="shared" si="2"/>
        <v>10129.235033181434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22693.957406646339</v>
      </c>
      <c r="C4" s="122">
        <f t="shared" si="3"/>
        <v>21519.545937025261</v>
      </c>
      <c r="D4" s="122">
        <f t="shared" si="3"/>
        <v>21269.060313349612</v>
      </c>
      <c r="E4" s="122">
        <f t="shared" si="3"/>
        <v>19583.578927533359</v>
      </c>
      <c r="F4" s="122">
        <f t="shared" si="3"/>
        <v>21073.84774076991</v>
      </c>
      <c r="G4" s="122">
        <f t="shared" si="3"/>
        <v>24628.117084776568</v>
      </c>
      <c r="H4" s="122">
        <f t="shared" si="3"/>
        <v>22647.459527173927</v>
      </c>
      <c r="I4" s="122">
        <f t="shared" si="3"/>
        <v>20450.838149628264</v>
      </c>
      <c r="J4" s="122">
        <f t="shared" si="3"/>
        <v>19585.213076613953</v>
      </c>
      <c r="K4" s="122">
        <f t="shared" si="3"/>
        <v>20416.425578636838</v>
      </c>
      <c r="L4" s="122">
        <f t="shared" si="3"/>
        <v>22121.165250710357</v>
      </c>
      <c r="M4" s="122">
        <f t="shared" si="3"/>
        <v>18728.622571283267</v>
      </c>
      <c r="N4" s="122">
        <f t="shared" si="3"/>
        <v>15136.44664718021</v>
      </c>
      <c r="O4" s="122">
        <f t="shared" si="3"/>
        <v>19447.474476890977</v>
      </c>
      <c r="P4" s="122">
        <f t="shared" si="3"/>
        <v>14973.110813818024</v>
      </c>
      <c r="Q4" s="122">
        <f t="shared" si="3"/>
        <v>18531.708547101374</v>
      </c>
      <c r="R4" s="122">
        <f t="shared" ref="R4:V4" si="4">SUM(R5:R6)</f>
        <v>19888.67154553303</v>
      </c>
      <c r="S4" s="122">
        <f t="shared" si="4"/>
        <v>16252.94434402604</v>
      </c>
      <c r="T4" s="122">
        <f t="shared" si="4"/>
        <v>12920.442768383513</v>
      </c>
      <c r="U4" s="122">
        <f t="shared" si="4"/>
        <v>15229.453601494568</v>
      </c>
      <c r="V4" s="122">
        <f t="shared" si="4"/>
        <v>10818.209051910717</v>
      </c>
      <c r="W4" s="122">
        <f t="shared" ref="W4:Y4" si="5">SUM(W5:W6)</f>
        <v>7840.6022778847755</v>
      </c>
      <c r="X4" s="122">
        <f t="shared" si="5"/>
        <v>35990.710145340665</v>
      </c>
      <c r="Y4" s="122">
        <f t="shared" si="5"/>
        <v>8633.4444506437758</v>
      </c>
      <c r="DA4" s="130" t="s">
        <v>2245</v>
      </c>
    </row>
    <row r="5" spans="1:105" ht="12" customHeight="1" x14ac:dyDescent="0.25">
      <c r="A5" s="97" t="s">
        <v>51</v>
      </c>
      <c r="B5" s="98">
        <v>22551.020408163266</v>
      </c>
      <c r="C5" s="98">
        <v>21386.806596701641</v>
      </c>
      <c r="D5" s="98">
        <v>21140.449438202246</v>
      </c>
      <c r="E5" s="98">
        <v>19470.308788598573</v>
      </c>
      <c r="F5" s="98">
        <v>20950.413223140495</v>
      </c>
      <c r="G5" s="98">
        <v>24486.803519061585</v>
      </c>
      <c r="H5" s="98">
        <v>22522.012578616348</v>
      </c>
      <c r="I5" s="98">
        <v>20336.734693877555</v>
      </c>
      <c r="J5" s="98">
        <v>19477.031802120142</v>
      </c>
      <c r="K5" s="98">
        <v>20303.030303030297</v>
      </c>
      <c r="L5" s="98">
        <v>21996.875</v>
      </c>
      <c r="M5" s="98">
        <v>18620.588235294119</v>
      </c>
      <c r="N5" s="98">
        <v>15049.132947976876</v>
      </c>
      <c r="O5" s="98">
        <v>19332.460732984295</v>
      </c>
      <c r="P5" s="98">
        <v>14884.318766066837</v>
      </c>
      <c r="Q5" s="98">
        <v>18424.164524421594</v>
      </c>
      <c r="R5" s="98">
        <v>19773.91304347826</v>
      </c>
      <c r="S5" s="98">
        <v>16160.583941605835</v>
      </c>
      <c r="T5" s="98">
        <v>12846.511627906977</v>
      </c>
      <c r="U5" s="98">
        <v>15141.361256544502</v>
      </c>
      <c r="V5" s="98">
        <v>10755.020080321287</v>
      </c>
      <c r="W5" s="98">
        <v>7793.7500000000018</v>
      </c>
      <c r="X5" s="98">
        <v>35774.096385542172</v>
      </c>
      <c r="Y5" s="98">
        <v>8582.3170731707323</v>
      </c>
      <c r="DA5" s="63" t="s">
        <v>2246</v>
      </c>
    </row>
    <row r="6" spans="1:105" ht="12" customHeight="1" x14ac:dyDescent="0.25">
      <c r="A6" s="97" t="s">
        <v>53</v>
      </c>
      <c r="B6" s="98">
        <v>142.93699848307426</v>
      </c>
      <c r="C6" s="98">
        <v>132.73934032362075</v>
      </c>
      <c r="D6" s="98">
        <v>128.61087514736573</v>
      </c>
      <c r="E6" s="98">
        <v>113.27013893478424</v>
      </c>
      <c r="F6" s="98">
        <v>123.43451762941704</v>
      </c>
      <c r="G6" s="98">
        <v>141.31356571498421</v>
      </c>
      <c r="H6" s="98">
        <v>125.44694855757849</v>
      </c>
      <c r="I6" s="98">
        <v>114.10345575070717</v>
      </c>
      <c r="J6" s="98">
        <v>108.18127449381191</v>
      </c>
      <c r="K6" s="98">
        <v>113.39527560653914</v>
      </c>
      <c r="L6" s="98">
        <v>124.29025071035826</v>
      </c>
      <c r="M6" s="98">
        <v>108.0343359891471</v>
      </c>
      <c r="N6" s="98">
        <v>87.3136992033333</v>
      </c>
      <c r="O6" s="98">
        <v>115.01374390668101</v>
      </c>
      <c r="P6" s="98">
        <v>88.792047751186601</v>
      </c>
      <c r="Q6" s="98">
        <v>107.54402267977956</v>
      </c>
      <c r="R6" s="98">
        <v>114.75850205477207</v>
      </c>
      <c r="S6" s="98">
        <v>92.360402420204949</v>
      </c>
      <c r="T6" s="98">
        <v>73.931140476536086</v>
      </c>
      <c r="U6" s="98">
        <v>88.092344950065936</v>
      </c>
      <c r="V6" s="98">
        <v>63.188971589430679</v>
      </c>
      <c r="W6" s="98">
        <v>46.852277884773919</v>
      </c>
      <c r="X6" s="98">
        <v>216.61375979849353</v>
      </c>
      <c r="Y6" s="98">
        <v>51.127377473043708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35.74971605998396</v>
      </c>
      <c r="C7" s="122">
        <f t="shared" si="6"/>
        <v>42.454168125689364</v>
      </c>
      <c r="D7" s="122">
        <f t="shared" si="6"/>
        <v>55.728049735660761</v>
      </c>
      <c r="E7" s="122">
        <f t="shared" si="6"/>
        <v>124.10957830103162</v>
      </c>
      <c r="F7" s="122">
        <f t="shared" si="6"/>
        <v>48.102868755807663</v>
      </c>
      <c r="G7" s="122">
        <f t="shared" si="6"/>
        <v>47.119895672844855</v>
      </c>
      <c r="H7" s="122">
        <f t="shared" si="6"/>
        <v>49.227190332484859</v>
      </c>
      <c r="I7" s="122">
        <f t="shared" si="6"/>
        <v>17.949524925155554</v>
      </c>
      <c r="J7" s="122">
        <f t="shared" si="6"/>
        <v>13.362199457639827</v>
      </c>
      <c r="K7" s="122">
        <f t="shared" si="6"/>
        <v>8.8400516225072447</v>
      </c>
      <c r="L7" s="122">
        <f t="shared" si="6"/>
        <v>29.864966909129954</v>
      </c>
      <c r="M7" s="122">
        <f t="shared" si="6"/>
        <v>65.207286169959147</v>
      </c>
      <c r="N7" s="122">
        <f t="shared" si="6"/>
        <v>86.489769828703118</v>
      </c>
      <c r="O7" s="122">
        <f t="shared" si="6"/>
        <v>96.36982856206204</v>
      </c>
      <c r="P7" s="122">
        <f t="shared" si="6"/>
        <v>115.06728633533528</v>
      </c>
      <c r="Q7" s="122">
        <f t="shared" si="6"/>
        <v>124.39103897493814</v>
      </c>
      <c r="R7" s="122">
        <f t="shared" si="6"/>
        <v>129.42713111775615</v>
      </c>
      <c r="S7" s="122">
        <f t="shared" si="6"/>
        <v>113.04536660825322</v>
      </c>
      <c r="T7" s="122">
        <f t="shared" si="6"/>
        <v>113.99520031738152</v>
      </c>
      <c r="U7" s="122">
        <f t="shared" si="6"/>
        <v>88.809653385652325</v>
      </c>
      <c r="V7" s="122">
        <f t="shared" si="6"/>
        <v>52.604240821895985</v>
      </c>
      <c r="W7" s="122">
        <f t="shared" si="6"/>
        <v>49.552320764388057</v>
      </c>
      <c r="X7" s="122">
        <f t="shared" si="6"/>
        <v>55.406928658579254</v>
      </c>
      <c r="Y7" s="122">
        <f t="shared" si="6"/>
        <v>62.380699642279488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35.74971605998396</v>
      </c>
      <c r="C8" s="98">
        <f>IF(RES_hhdet_fec!C8=0,0,RES_hhdet_fec!C8*1000*11630/RES_hhdet_num!C3)</f>
        <v>42.454168125689364</v>
      </c>
      <c r="D8" s="98">
        <f>IF(RES_hhdet_fec!D8=0,0,RES_hhdet_fec!D8*1000*11630/RES_hhdet_num!D3)</f>
        <v>55.728049735660761</v>
      </c>
      <c r="E8" s="98">
        <f>IF(RES_hhdet_fec!E8=0,0,RES_hhdet_fec!E8*1000*11630/RES_hhdet_num!E3)</f>
        <v>124.10957830103162</v>
      </c>
      <c r="F8" s="98">
        <f>IF(RES_hhdet_fec!F8=0,0,RES_hhdet_fec!F8*1000*11630/RES_hhdet_num!F3)</f>
        <v>48.102868755807663</v>
      </c>
      <c r="G8" s="98">
        <f>IF(RES_hhdet_fec!G8=0,0,RES_hhdet_fec!G8*1000*11630/RES_hhdet_num!G3)</f>
        <v>47.119895672844855</v>
      </c>
      <c r="H8" s="98">
        <f>IF(RES_hhdet_fec!H8=0,0,RES_hhdet_fec!H8*1000*11630/RES_hhdet_num!H3)</f>
        <v>49.227190332484859</v>
      </c>
      <c r="I8" s="98">
        <f>IF(RES_hhdet_fec!I8=0,0,RES_hhdet_fec!I8*1000*11630/RES_hhdet_num!I3)</f>
        <v>17.949524925155554</v>
      </c>
      <c r="J8" s="98">
        <f>IF(RES_hhdet_fec!J8=0,0,RES_hhdet_fec!J8*1000*11630/RES_hhdet_num!J3)</f>
        <v>13.362199457639827</v>
      </c>
      <c r="K8" s="98">
        <f>IF(RES_hhdet_fec!K8=0,0,RES_hhdet_fec!K8*1000*11630/RES_hhdet_num!K3)</f>
        <v>8.8400516225072447</v>
      </c>
      <c r="L8" s="98">
        <f>IF(RES_hhdet_fec!L8=0,0,RES_hhdet_fec!L8*1000*11630/RES_hhdet_num!L3)</f>
        <v>29.864966909129954</v>
      </c>
      <c r="M8" s="98">
        <f>IF(RES_hhdet_fec!M8=0,0,RES_hhdet_fec!M8*1000*11630/RES_hhdet_num!M3)</f>
        <v>65.207286169959147</v>
      </c>
      <c r="N8" s="98">
        <f>IF(RES_hhdet_fec!N8=0,0,RES_hhdet_fec!N8*1000*11630/RES_hhdet_num!N3)</f>
        <v>86.489769828703118</v>
      </c>
      <c r="O8" s="98">
        <f>IF(RES_hhdet_fec!O8=0,0,RES_hhdet_fec!O8*1000*11630/RES_hhdet_num!O3)</f>
        <v>96.36982856206204</v>
      </c>
      <c r="P8" s="98">
        <f>IF(RES_hhdet_fec!P8=0,0,RES_hhdet_fec!P8*1000*11630/RES_hhdet_num!P3)</f>
        <v>115.06728633533528</v>
      </c>
      <c r="Q8" s="98">
        <f>IF(RES_hhdet_fec!Q8=0,0,RES_hhdet_fec!Q8*1000*11630/RES_hhdet_num!Q3)</f>
        <v>124.39103897493814</v>
      </c>
      <c r="R8" s="98">
        <f>IF(RES_hhdet_fec!R8=0,0,RES_hhdet_fec!R8*1000*11630/RES_hhdet_num!R3)</f>
        <v>129.42713111775615</v>
      </c>
      <c r="S8" s="98">
        <f>IF(RES_hhdet_fec!S8=0,0,RES_hhdet_fec!S8*1000*11630/RES_hhdet_num!S3)</f>
        <v>113.04536660825322</v>
      </c>
      <c r="T8" s="98">
        <f>IF(RES_hhdet_fec!T8=0,0,RES_hhdet_fec!T8*1000*11630/RES_hhdet_num!T3)</f>
        <v>113.99520031738152</v>
      </c>
      <c r="U8" s="98">
        <f>IF(RES_hhdet_fec!U8=0,0,RES_hhdet_fec!U8*1000*11630/RES_hhdet_num!U3)</f>
        <v>88.809653385652325</v>
      </c>
      <c r="V8" s="98">
        <f>IF(RES_hhdet_fec!V8=0,0,RES_hhdet_fec!V8*1000*11630/RES_hhdet_num!V3)</f>
        <v>52.604240821895985</v>
      </c>
      <c r="W8" s="98">
        <f>IF(RES_hhdet_fec!W8=0,0,RES_hhdet_fec!W8*1000*11630/RES_hhdet_num!W3)</f>
        <v>49.552320764388057</v>
      </c>
      <c r="X8" s="98">
        <f>IF(RES_hhdet_fec!X8=0,0,RES_hhdet_fec!X8*1000*11630/RES_hhdet_num!X3)</f>
        <v>55.406928658579254</v>
      </c>
      <c r="Y8" s="98">
        <f>IF(RES_hhdet_fec!Y8=0,0,RES_hhdet_fec!Y8*1000*11630/RES_hhdet_num!Y3)</f>
        <v>62.380699642279488</v>
      </c>
      <c r="DA8" s="63" t="s">
        <v>2249</v>
      </c>
    </row>
    <row r="9" spans="1:105" ht="12" customHeight="1" x14ac:dyDescent="0.25">
      <c r="A9" s="121" t="s">
        <v>55</v>
      </c>
      <c r="B9" s="122">
        <v>1762.7479311994257</v>
      </c>
      <c r="C9" s="122">
        <v>1633.496526454936</v>
      </c>
      <c r="D9" s="122">
        <v>1597.8312011718842</v>
      </c>
      <c r="E9" s="122">
        <v>1510.2273225365539</v>
      </c>
      <c r="F9" s="122">
        <v>1594.8174619737063</v>
      </c>
      <c r="G9" s="122">
        <v>1579.6511190979054</v>
      </c>
      <c r="H9" s="122">
        <v>1489.5277159799123</v>
      </c>
      <c r="I9" s="122">
        <v>1325.2179587739558</v>
      </c>
      <c r="J9" s="122">
        <v>1312.6208243519452</v>
      </c>
      <c r="K9" s="122">
        <v>1258.2745000437494</v>
      </c>
      <c r="L9" s="122">
        <v>1190.0779379734886</v>
      </c>
      <c r="M9" s="122">
        <v>1324.4376810583558</v>
      </c>
      <c r="N9" s="122">
        <v>1118.6275441946823</v>
      </c>
      <c r="O9" s="122">
        <v>1540.7230242400431</v>
      </c>
      <c r="P9" s="122">
        <v>1938.7752568451622</v>
      </c>
      <c r="Q9" s="122">
        <v>1156.3383159796981</v>
      </c>
      <c r="R9" s="122">
        <v>1166.3655911662229</v>
      </c>
      <c r="S9" s="122">
        <v>1186.1504921475496</v>
      </c>
      <c r="T9" s="122">
        <v>1244.6582492659782</v>
      </c>
      <c r="U9" s="122">
        <v>1293.6271324989962</v>
      </c>
      <c r="V9" s="122">
        <v>1127.9588265426644</v>
      </c>
      <c r="W9" s="122">
        <v>1050.653073100651</v>
      </c>
      <c r="X9" s="122">
        <v>1158.8219319127825</v>
      </c>
      <c r="Y9" s="122">
        <v>1101.9034311267253</v>
      </c>
      <c r="DA9" s="130" t="s">
        <v>2250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2251</v>
      </c>
    </row>
    <row r="11" spans="1:105" ht="12" customHeight="1" x14ac:dyDescent="0.25">
      <c r="A11" s="97" t="s">
        <v>124</v>
      </c>
      <c r="B11" s="98">
        <v>1998.2809117850557</v>
      </c>
      <c r="C11" s="98">
        <v>1942.1063242058583</v>
      </c>
      <c r="D11" s="98">
        <v>1300.9668772573691</v>
      </c>
      <c r="E11" s="98">
        <v>741.34959766905286</v>
      </c>
      <c r="F11" s="98">
        <v>1483.7911495502983</v>
      </c>
      <c r="G11" s="98">
        <v>2238.1744520047869</v>
      </c>
      <c r="H11" s="98">
        <v>2267.4590048016453</v>
      </c>
      <c r="I11" s="98">
        <v>846.57095468289231</v>
      </c>
      <c r="J11" s="98">
        <v>840.15014180972287</v>
      </c>
      <c r="K11" s="98">
        <v>1984.9279142404903</v>
      </c>
      <c r="L11" s="98">
        <v>2157.5809309271222</v>
      </c>
      <c r="M11" s="98">
        <v>1135.8276463945281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2252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2253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2254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2255</v>
      </c>
    </row>
    <row r="15" spans="1:105" ht="12" customHeight="1" x14ac:dyDescent="0.25">
      <c r="A15" s="106" t="s">
        <v>122</v>
      </c>
      <c r="B15" s="101">
        <v>1731.8193579912111</v>
      </c>
      <c r="C15" s="101">
        <v>1597.2036004285605</v>
      </c>
      <c r="D15" s="101">
        <v>1626.3965264771753</v>
      </c>
      <c r="E15" s="101">
        <v>1596.1713121296252</v>
      </c>
      <c r="F15" s="101">
        <v>1614.1824185223593</v>
      </c>
      <c r="G15" s="101">
        <v>1526.9387374313792</v>
      </c>
      <c r="H15" s="101">
        <v>1432.0787585342871</v>
      </c>
      <c r="I15" s="101">
        <v>1423.281570510617</v>
      </c>
      <c r="J15" s="101">
        <v>1413.4498101832901</v>
      </c>
      <c r="K15" s="101">
        <v>1289.9519800155974</v>
      </c>
      <c r="L15" s="101">
        <v>1217.1444002508656</v>
      </c>
      <c r="M15" s="101">
        <v>1431.2874620248219</v>
      </c>
      <c r="N15" s="101">
        <v>1223.1709691407423</v>
      </c>
      <c r="O15" s="101">
        <v>1657.6159260200789</v>
      </c>
      <c r="P15" s="101">
        <v>2061.1999658314235</v>
      </c>
      <c r="Q15" s="101">
        <v>1273.6860319409789</v>
      </c>
      <c r="R15" s="101">
        <v>1287.6953866043602</v>
      </c>
      <c r="S15" s="101">
        <v>1314.0416415198417</v>
      </c>
      <c r="T15" s="101">
        <v>1372.9221078591909</v>
      </c>
      <c r="U15" s="101">
        <v>1391.7171160565756</v>
      </c>
      <c r="V15" s="101">
        <v>1260.9818970939339</v>
      </c>
      <c r="W15" s="101">
        <v>1123.7578985993312</v>
      </c>
      <c r="X15" s="101">
        <v>1233.0084710874225</v>
      </c>
      <c r="Y15" s="101">
        <v>1177.5398364838388</v>
      </c>
      <c r="DA15" s="131" t="s">
        <v>2256</v>
      </c>
    </row>
    <row r="16" spans="1:105" ht="12" customHeight="1" x14ac:dyDescent="0.25">
      <c r="A16" s="107" t="s">
        <v>121</v>
      </c>
      <c r="B16" s="104">
        <v>0</v>
      </c>
      <c r="C16" s="104">
        <v>1316.4918718330048</v>
      </c>
      <c r="D16" s="104">
        <v>1342.2766775628581</v>
      </c>
      <c r="E16" s="104">
        <v>1316.2637007906642</v>
      </c>
      <c r="F16" s="104">
        <v>1338.5571341230191</v>
      </c>
      <c r="G16" s="104">
        <v>1277.127081402419</v>
      </c>
      <c r="H16" s="104">
        <v>1207.7252536348956</v>
      </c>
      <c r="I16" s="104">
        <v>1203.658938144624</v>
      </c>
      <c r="J16" s="104">
        <v>1188.019472390728</v>
      </c>
      <c r="K16" s="104">
        <v>1071.0497555430857</v>
      </c>
      <c r="L16" s="104">
        <v>1010.6030578276644</v>
      </c>
      <c r="M16" s="104">
        <v>1211.7195187860359</v>
      </c>
      <c r="N16" s="104">
        <v>1025.509630171689</v>
      </c>
      <c r="O16" s="104">
        <v>1447.9770129685596</v>
      </c>
      <c r="P16" s="104">
        <v>1834.4227668044923</v>
      </c>
      <c r="Q16" s="104">
        <v>1066.1939341730779</v>
      </c>
      <c r="R16" s="104">
        <v>1075.2142727659982</v>
      </c>
      <c r="S16" s="104">
        <v>1096.3883810974316</v>
      </c>
      <c r="T16" s="104">
        <v>1173.0907339639684</v>
      </c>
      <c r="U16" s="104">
        <v>1230.2068845091821</v>
      </c>
      <c r="V16" s="104">
        <v>1091.9883023629845</v>
      </c>
      <c r="W16" s="104">
        <v>1014.4422716854167</v>
      </c>
      <c r="X16" s="104">
        <v>1126.3853931394549</v>
      </c>
      <c r="Y16" s="104">
        <v>1068.7295691279912</v>
      </c>
      <c r="DA16" s="132" t="s">
        <v>2257</v>
      </c>
    </row>
    <row r="17" spans="1:105" ht="12" customHeight="1" x14ac:dyDescent="0.25">
      <c r="A17" s="108" t="s">
        <v>53</v>
      </c>
      <c r="B17" s="98">
        <v>0</v>
      </c>
      <c r="C17" s="98">
        <v>773.96939643138683</v>
      </c>
      <c r="D17" s="98">
        <v>792.18316951608961</v>
      </c>
      <c r="E17" s="98">
        <v>772.64444524237479</v>
      </c>
      <c r="F17" s="98">
        <v>794.45392387974994</v>
      </c>
      <c r="G17" s="98">
        <v>754.61647403692439</v>
      </c>
      <c r="H17" s="98">
        <v>697.96520409715606</v>
      </c>
      <c r="I17" s="98">
        <v>686.22317326478446</v>
      </c>
      <c r="J17" s="98">
        <v>655.75198177029608</v>
      </c>
      <c r="K17" s="98">
        <v>572.98200612845517</v>
      </c>
      <c r="L17" s="98">
        <v>528.52387971084647</v>
      </c>
      <c r="M17" s="98">
        <v>687.66481572178475</v>
      </c>
      <c r="N17" s="98">
        <v>540.39782929097112</v>
      </c>
      <c r="O17" s="98">
        <v>910.42827718261424</v>
      </c>
      <c r="P17" s="98">
        <v>1246.9711107320945</v>
      </c>
      <c r="Q17" s="98">
        <v>535.78624945644344</v>
      </c>
      <c r="R17" s="98">
        <v>531.60095940396286</v>
      </c>
      <c r="S17" s="98">
        <v>541.56940347345812</v>
      </c>
      <c r="T17" s="98">
        <v>650.57570246907346</v>
      </c>
      <c r="U17" s="98">
        <v>732.33380517099408</v>
      </c>
      <c r="V17" s="98">
        <v>624.50749363683246</v>
      </c>
      <c r="W17" s="98">
        <v>566.90341875033403</v>
      </c>
      <c r="X17" s="98">
        <v>675.82199510961414</v>
      </c>
      <c r="Y17" s="98">
        <v>631.5111558315233</v>
      </c>
      <c r="DA17" s="63" t="s">
        <v>2258</v>
      </c>
    </row>
    <row r="18" spans="1:105" ht="12" customHeight="1" x14ac:dyDescent="0.25">
      <c r="A18" s="108" t="s">
        <v>52</v>
      </c>
      <c r="B18" s="98">
        <v>0</v>
      </c>
      <c r="C18" s="98">
        <v>542.52247540161795</v>
      </c>
      <c r="D18" s="98">
        <v>550.09350804676876</v>
      </c>
      <c r="E18" s="98">
        <v>543.61925554828929</v>
      </c>
      <c r="F18" s="98">
        <v>544.10321024326936</v>
      </c>
      <c r="G18" s="98">
        <v>522.51060736549459</v>
      </c>
      <c r="H18" s="98">
        <v>509.76004953773952</v>
      </c>
      <c r="I18" s="98">
        <v>517.43576487983989</v>
      </c>
      <c r="J18" s="98">
        <v>532.26749062043211</v>
      </c>
      <c r="K18" s="98">
        <v>498.06774941463061</v>
      </c>
      <c r="L18" s="98">
        <v>482.07917811681773</v>
      </c>
      <c r="M18" s="98">
        <v>524.05470306425104</v>
      </c>
      <c r="N18" s="98">
        <v>485.11180088071791</v>
      </c>
      <c r="O18" s="98">
        <v>537.54873578594527</v>
      </c>
      <c r="P18" s="98">
        <v>587.45165607239778</v>
      </c>
      <c r="Q18" s="98">
        <v>530.40768471663444</v>
      </c>
      <c r="R18" s="98">
        <v>543.61331336203534</v>
      </c>
      <c r="S18" s="98">
        <v>554.81897762397352</v>
      </c>
      <c r="T18" s="98">
        <v>522.51503149489474</v>
      </c>
      <c r="U18" s="98">
        <v>497.87307933818812</v>
      </c>
      <c r="V18" s="98">
        <v>467.48080872615179</v>
      </c>
      <c r="W18" s="98">
        <v>447.53885293508256</v>
      </c>
      <c r="X18" s="98">
        <v>450.56339802984093</v>
      </c>
      <c r="Y18" s="98">
        <v>437.21841329646804</v>
      </c>
      <c r="DA18" s="63" t="s">
        <v>2259</v>
      </c>
    </row>
    <row r="19" spans="1:105" ht="12" customHeight="1" x14ac:dyDescent="0.25">
      <c r="A19" s="121" t="s">
        <v>54</v>
      </c>
      <c r="B19" s="122">
        <v>855.59378871942135</v>
      </c>
      <c r="C19" s="122">
        <v>899.36882028618368</v>
      </c>
      <c r="D19" s="122">
        <v>734.96327388014765</v>
      </c>
      <c r="E19" s="122">
        <v>630.48515704848626</v>
      </c>
      <c r="F19" s="122">
        <v>748.08882964077657</v>
      </c>
      <c r="G19" s="122">
        <v>841.46675573066261</v>
      </c>
      <c r="H19" s="122">
        <v>820.43391989998122</v>
      </c>
      <c r="I19" s="122">
        <v>654.98965717500243</v>
      </c>
      <c r="J19" s="122">
        <v>694.11471932889003</v>
      </c>
      <c r="K19" s="122">
        <v>836.74348597216374</v>
      </c>
      <c r="L19" s="122">
        <v>698.21623224626876</v>
      </c>
      <c r="M19" s="122">
        <v>807.93643201917666</v>
      </c>
      <c r="N19" s="122">
        <v>800.32609342204023</v>
      </c>
      <c r="O19" s="122">
        <v>823.43147243485612</v>
      </c>
      <c r="P19" s="122">
        <v>870.49074386307041</v>
      </c>
      <c r="Q19" s="122">
        <v>604.15155122322858</v>
      </c>
      <c r="R19" s="122">
        <v>614.54213372140703</v>
      </c>
      <c r="S19" s="122">
        <v>534.64150842195534</v>
      </c>
      <c r="T19" s="122">
        <v>620.27712021588059</v>
      </c>
      <c r="U19" s="122">
        <v>670.70485554529671</v>
      </c>
      <c r="V19" s="122">
        <v>388.55338965223433</v>
      </c>
      <c r="W19" s="122">
        <v>299.55522829667393</v>
      </c>
      <c r="X19" s="122">
        <v>342.47824239791788</v>
      </c>
      <c r="Y19" s="122">
        <v>331.50645176865237</v>
      </c>
      <c r="DA19" s="130" t="s">
        <v>2260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2261</v>
      </c>
    </row>
    <row r="21" spans="1:105" ht="12" customHeight="1" x14ac:dyDescent="0.25">
      <c r="A21" s="97" t="s">
        <v>50</v>
      </c>
      <c r="B21" s="98">
        <v>932.15350521651726</v>
      </c>
      <c r="C21" s="98">
        <v>1187.544799454449</v>
      </c>
      <c r="D21" s="98">
        <v>684.16263711810814</v>
      </c>
      <c r="E21" s="98">
        <v>409.99022105547385</v>
      </c>
      <c r="F21" s="98">
        <v>781.06949076704666</v>
      </c>
      <c r="G21" s="98">
        <v>1156.4428765118496</v>
      </c>
      <c r="H21" s="98">
        <v>1226.9127927343434</v>
      </c>
      <c r="I21" s="98">
        <v>471.1245404255472</v>
      </c>
      <c r="J21" s="98">
        <v>519.06095117618554</v>
      </c>
      <c r="K21" s="98">
        <v>1350.8327384601885</v>
      </c>
      <c r="L21" s="98">
        <v>1182.6623083751465</v>
      </c>
      <c r="M21" s="98">
        <v>735.34412403229965</v>
      </c>
      <c r="N21" s="98">
        <v>584.69657282289438</v>
      </c>
      <c r="O21" s="98">
        <v>840.75574880661395</v>
      </c>
      <c r="P21" s="98">
        <v>1017.7009961297533</v>
      </c>
      <c r="Q21" s="98">
        <v>828.94482392468399</v>
      </c>
      <c r="R21" s="98">
        <v>822.32723432615683</v>
      </c>
      <c r="S21" s="98">
        <v>630.57768522780418</v>
      </c>
      <c r="T21" s="98">
        <v>698.60175280009037</v>
      </c>
      <c r="U21" s="98">
        <v>862.94039596105961</v>
      </c>
      <c r="V21" s="98">
        <v>724.59583237632239</v>
      </c>
      <c r="W21" s="98">
        <v>376.99248269772147</v>
      </c>
      <c r="X21" s="98">
        <v>525.20404307710771</v>
      </c>
      <c r="Y21" s="98">
        <v>374.39578838857506</v>
      </c>
      <c r="DA21" s="63" t="s">
        <v>2262</v>
      </c>
    </row>
    <row r="22" spans="1:105" ht="12" customHeight="1" x14ac:dyDescent="0.25">
      <c r="A22" s="109" t="s">
        <v>120</v>
      </c>
      <c r="B22" s="33">
        <v>805.78967840867892</v>
      </c>
      <c r="C22" s="33">
        <v>714.11283367801286</v>
      </c>
      <c r="D22" s="33">
        <v>757.8787785065025</v>
      </c>
      <c r="E22" s="33">
        <v>727.89559110019377</v>
      </c>
      <c r="F22" s="33">
        <v>731.59849907764169</v>
      </c>
      <c r="G22" s="33">
        <v>693.48228519122574</v>
      </c>
      <c r="H22" s="33">
        <v>674.51842708764616</v>
      </c>
      <c r="I22" s="33">
        <v>708.21376991826571</v>
      </c>
      <c r="J22" s="33">
        <v>745.27198490776254</v>
      </c>
      <c r="K22" s="33">
        <v>701.11142786894038</v>
      </c>
      <c r="L22" s="33">
        <v>604.2192324003671</v>
      </c>
      <c r="M22" s="33">
        <v>816.5328895439385</v>
      </c>
      <c r="N22" s="33">
        <v>814.96760408000682</v>
      </c>
      <c r="O22" s="33">
        <v>822.62458832987011</v>
      </c>
      <c r="P22" s="33">
        <v>863.34846747277311</v>
      </c>
      <c r="Q22" s="33">
        <v>594.50894435131636</v>
      </c>
      <c r="R22" s="33">
        <v>605.75364004023936</v>
      </c>
      <c r="S22" s="33">
        <v>531.00756233082473</v>
      </c>
      <c r="T22" s="33">
        <v>617.2500812754281</v>
      </c>
      <c r="U22" s="33">
        <v>663.39154694252306</v>
      </c>
      <c r="V22" s="33">
        <v>373.02201624902006</v>
      </c>
      <c r="W22" s="33">
        <v>297.5696576710061</v>
      </c>
      <c r="X22" s="33">
        <v>337.96649423299959</v>
      </c>
      <c r="Y22" s="33">
        <v>330.43421835315428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31713.031971021443</v>
      </c>
      <c r="C24" s="117">
        <f t="shared" si="7"/>
        <v>33727.280397774921</v>
      </c>
      <c r="D24" s="117">
        <f t="shared" si="7"/>
        <v>21563.282086498239</v>
      </c>
      <c r="E24" s="117">
        <f t="shared" si="7"/>
        <v>15697.072747734157</v>
      </c>
      <c r="F24" s="117">
        <f t="shared" si="7"/>
        <v>31689.619263431705</v>
      </c>
      <c r="G24" s="117">
        <f t="shared" si="7"/>
        <v>45693.113238027559</v>
      </c>
      <c r="H24" s="117">
        <f t="shared" si="7"/>
        <v>45493.369108661485</v>
      </c>
      <c r="I24" s="117">
        <f t="shared" si="7"/>
        <v>19632.822357882673</v>
      </c>
      <c r="J24" s="117">
        <f t="shared" si="7"/>
        <v>23154.824604599071</v>
      </c>
      <c r="K24" s="117">
        <f t="shared" si="7"/>
        <v>26533.563985334084</v>
      </c>
      <c r="L24" s="117">
        <f t="shared" si="7"/>
        <v>59136.888742512099</v>
      </c>
      <c r="M24" s="117">
        <f t="shared" si="7"/>
        <v>9231.2037270555429</v>
      </c>
      <c r="N24" s="117">
        <f t="shared" si="7"/>
        <v>3544.1985062056324</v>
      </c>
      <c r="O24" s="117">
        <f t="shared" si="7"/>
        <v>4735.5943242143858</v>
      </c>
      <c r="P24" s="117">
        <f t="shared" si="7"/>
        <v>9382.6879252757444</v>
      </c>
      <c r="Q24" s="117">
        <f t="shared" si="7"/>
        <v>29446.897614221321</v>
      </c>
      <c r="R24" s="117">
        <f t="shared" ref="R24:V24" si="8">R25+R28+R30+R39</f>
        <v>22547.814693640157</v>
      </c>
      <c r="S24" s="117">
        <f t="shared" si="8"/>
        <v>15844.2941031767</v>
      </c>
      <c r="T24" s="117">
        <f t="shared" si="8"/>
        <v>18742.961148573751</v>
      </c>
      <c r="U24" s="117">
        <f t="shared" si="8"/>
        <v>30011.753357029538</v>
      </c>
      <c r="V24" s="117">
        <f t="shared" si="8"/>
        <v>4992.1358170288859</v>
      </c>
      <c r="W24" s="117">
        <f t="shared" ref="W24:Y24" si="9">W25+W28+W30+W39</f>
        <v>14863.826466483484</v>
      </c>
      <c r="X24" s="117">
        <f t="shared" si="9"/>
        <v>19218.927925609973</v>
      </c>
      <c r="Y24" s="117">
        <f t="shared" si="9"/>
        <v>14460.930705175768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29058.958445939359</v>
      </c>
      <c r="C25" s="122">
        <f t="shared" si="10"/>
        <v>31145.825446553019</v>
      </c>
      <c r="D25" s="122">
        <f t="shared" si="10"/>
        <v>19167.220209867846</v>
      </c>
      <c r="E25" s="122">
        <f t="shared" si="10"/>
        <v>13410.413206836558</v>
      </c>
      <c r="F25" s="122">
        <f t="shared" si="10"/>
        <v>29292.526721264359</v>
      </c>
      <c r="G25" s="122">
        <f t="shared" si="10"/>
        <v>43210.05904058466</v>
      </c>
      <c r="H25" s="122">
        <f t="shared" si="10"/>
        <v>43113.78574151994</v>
      </c>
      <c r="I25" s="122">
        <f t="shared" si="10"/>
        <v>17637.077051706281</v>
      </c>
      <c r="J25" s="122">
        <f t="shared" si="10"/>
        <v>21127.160558438634</v>
      </c>
      <c r="K25" s="122">
        <f t="shared" si="10"/>
        <v>24307.19643943118</v>
      </c>
      <c r="L25" s="122">
        <f t="shared" si="10"/>
        <v>57074.172932741734</v>
      </c>
      <c r="M25" s="122">
        <f t="shared" si="10"/>
        <v>7021.8739874069042</v>
      </c>
      <c r="N25" s="122">
        <f t="shared" si="10"/>
        <v>1578.7243349551281</v>
      </c>
      <c r="O25" s="122">
        <f t="shared" si="10"/>
        <v>2318.2527280076106</v>
      </c>
      <c r="P25" s="122">
        <f t="shared" si="10"/>
        <v>6469.9197076278451</v>
      </c>
      <c r="Q25" s="122">
        <f t="shared" si="10"/>
        <v>27533.943550060016</v>
      </c>
      <c r="R25" s="122">
        <f t="shared" ref="R25:V25" si="11">SUM(R26:R27)</f>
        <v>20632.976914841849</v>
      </c>
      <c r="S25" s="122">
        <f t="shared" si="11"/>
        <v>14028.348074483889</v>
      </c>
      <c r="T25" s="122">
        <f t="shared" si="11"/>
        <v>16753.840127266631</v>
      </c>
      <c r="U25" s="122">
        <f t="shared" si="11"/>
        <v>27944.742618310403</v>
      </c>
      <c r="V25" s="122">
        <f t="shared" si="11"/>
        <v>3328.1853785611306</v>
      </c>
      <c r="W25" s="122">
        <f t="shared" ref="W25:Y25" si="12">SUM(W26:W27)</f>
        <v>13428.435221356374</v>
      </c>
      <c r="X25" s="122">
        <f t="shared" si="12"/>
        <v>17640.094942381253</v>
      </c>
      <c r="Y25" s="122">
        <f t="shared" si="12"/>
        <v>12933.894940650267</v>
      </c>
      <c r="DA25" s="130" t="s">
        <v>2265</v>
      </c>
    </row>
    <row r="26" spans="1:105" ht="12" customHeight="1" x14ac:dyDescent="0.25">
      <c r="A26" s="97" t="s">
        <v>74</v>
      </c>
      <c r="B26" s="98">
        <v>28712.105799339912</v>
      </c>
      <c r="C26" s="98">
        <v>30781.702659274273</v>
      </c>
      <c r="D26" s="98">
        <v>18947.526557616522</v>
      </c>
      <c r="E26" s="98">
        <v>13263.352244202797</v>
      </c>
      <c r="F26" s="98">
        <v>28967.250132202858</v>
      </c>
      <c r="G26" s="98">
        <v>42739.962128669831</v>
      </c>
      <c r="H26" s="98">
        <v>42660.904356952466</v>
      </c>
      <c r="I26" s="98">
        <v>17450.47078278492</v>
      </c>
      <c r="J26" s="98">
        <v>20905.851753248418</v>
      </c>
      <c r="K26" s="98">
        <v>24057.323024006164</v>
      </c>
      <c r="L26" s="98">
        <v>56499.206349206303</v>
      </c>
      <c r="M26" s="98">
        <v>6951.4563106795977</v>
      </c>
      <c r="N26" s="98">
        <v>1561.7283950617366</v>
      </c>
      <c r="O26" s="98">
        <v>2288.5572139303258</v>
      </c>
      <c r="P26" s="98">
        <v>6386.9047619047533</v>
      </c>
      <c r="Q26" s="98">
        <v>27188.034188034198</v>
      </c>
      <c r="R26" s="98">
        <v>20373.015873015836</v>
      </c>
      <c r="S26" s="98">
        <v>13851.851851851841</v>
      </c>
      <c r="T26" s="98">
        <v>16540.30501089324</v>
      </c>
      <c r="U26" s="98">
        <v>27580.896686159849</v>
      </c>
      <c r="V26" s="98">
        <v>3285.7142857142635</v>
      </c>
      <c r="W26" s="98">
        <v>13255.144032921802</v>
      </c>
      <c r="X26" s="98">
        <v>17409.090909090897</v>
      </c>
      <c r="Y26" s="98">
        <v>12765.432098765443</v>
      </c>
      <c r="DA26" s="63" t="s">
        <v>2266</v>
      </c>
    </row>
    <row r="27" spans="1:105" ht="12" customHeight="1" x14ac:dyDescent="0.25">
      <c r="A27" s="97" t="s">
        <v>53</v>
      </c>
      <c r="B27" s="98">
        <v>346.85264659944738</v>
      </c>
      <c r="C27" s="98">
        <v>364.12278727874445</v>
      </c>
      <c r="D27" s="98">
        <v>219.69365225132336</v>
      </c>
      <c r="E27" s="98">
        <v>147.06096263376074</v>
      </c>
      <c r="F27" s="98">
        <v>325.27658906150185</v>
      </c>
      <c r="G27" s="98">
        <v>470.09691191482494</v>
      </c>
      <c r="H27" s="98">
        <v>452.88138456747686</v>
      </c>
      <c r="I27" s="98">
        <v>186.6062689213617</v>
      </c>
      <c r="J27" s="98">
        <v>221.30880519021656</v>
      </c>
      <c r="K27" s="98">
        <v>249.87341542501423</v>
      </c>
      <c r="L27" s="98">
        <v>574.96658353542978</v>
      </c>
      <c r="M27" s="98">
        <v>70.417676727306784</v>
      </c>
      <c r="N27" s="98">
        <v>16.995939893391473</v>
      </c>
      <c r="O27" s="98">
        <v>29.695514077284834</v>
      </c>
      <c r="P27" s="98">
        <v>83.014945723091827</v>
      </c>
      <c r="Q27" s="98">
        <v>345.90936202581656</v>
      </c>
      <c r="R27" s="98">
        <v>259.96104182601294</v>
      </c>
      <c r="S27" s="98">
        <v>176.49622263204765</v>
      </c>
      <c r="T27" s="98">
        <v>213.53511637338994</v>
      </c>
      <c r="U27" s="98">
        <v>363.84593215055378</v>
      </c>
      <c r="V27" s="98">
        <v>42.471092846867208</v>
      </c>
      <c r="W27" s="98">
        <v>173.29118843457221</v>
      </c>
      <c r="X27" s="98">
        <v>231.00403329035373</v>
      </c>
      <c r="Y27" s="98">
        <v>168.46284188482466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35.718948346724787</v>
      </c>
      <c r="C28" s="122">
        <f t="shared" si="13"/>
        <v>44.952747364568118</v>
      </c>
      <c r="D28" s="122">
        <f t="shared" si="13"/>
        <v>63.395616888365531</v>
      </c>
      <c r="E28" s="122">
        <f t="shared" si="13"/>
        <v>141.88255464853722</v>
      </c>
      <c r="F28" s="122">
        <f t="shared" si="13"/>
        <v>48.728347875799365</v>
      </c>
      <c r="G28" s="122">
        <f t="shared" si="13"/>
        <v>44.352243098635597</v>
      </c>
      <c r="H28" s="122">
        <f t="shared" si="13"/>
        <v>44.085459668654174</v>
      </c>
      <c r="I28" s="122">
        <f t="shared" si="13"/>
        <v>17.707480923495059</v>
      </c>
      <c r="J28" s="122">
        <f t="shared" si="13"/>
        <v>17.458455917350314</v>
      </c>
      <c r="K28" s="122">
        <f t="shared" si="13"/>
        <v>7.1879871019001707</v>
      </c>
      <c r="L28" s="122">
        <f t="shared" si="13"/>
        <v>2.9537816010218272</v>
      </c>
      <c r="M28" s="122">
        <f t="shared" si="13"/>
        <v>3.8681144601926056</v>
      </c>
      <c r="N28" s="122">
        <f t="shared" si="13"/>
        <v>20.959389213028427</v>
      </c>
      <c r="O28" s="122">
        <f t="shared" si="13"/>
        <v>75.022861075113354</v>
      </c>
      <c r="P28" s="122">
        <f t="shared" si="13"/>
        <v>120.31613760876709</v>
      </c>
      <c r="Q28" s="122">
        <f t="shared" si="13"/>
        <v>141.00958122885049</v>
      </c>
      <c r="R28" s="122">
        <f t="shared" si="13"/>
        <v>131.04765528223757</v>
      </c>
      <c r="S28" s="122">
        <f t="shared" si="13"/>
        <v>108.95228103167761</v>
      </c>
      <c r="T28" s="122">
        <f t="shared" si="13"/>
        <v>123.33620337484103</v>
      </c>
      <c r="U28" s="122">
        <f t="shared" si="13"/>
        <v>106.53907781495781</v>
      </c>
      <c r="V28" s="122">
        <f t="shared" si="13"/>
        <v>129.27003731513545</v>
      </c>
      <c r="W28" s="122">
        <f t="shared" si="13"/>
        <v>69.48418926611815</v>
      </c>
      <c r="X28" s="122">
        <f t="shared" si="13"/>
        <v>62.847672149253277</v>
      </c>
      <c r="Y28" s="122">
        <f t="shared" si="13"/>
        <v>75.112507766387296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35.718948346724787</v>
      </c>
      <c r="C29" s="98">
        <f>IF(RES_hhdet_fec!C29=0,0,RES_hhdet_fec!C29*1000*11630/RES_hhdet_num!C24)</f>
        <v>44.952747364568118</v>
      </c>
      <c r="D29" s="98">
        <f>IF(RES_hhdet_fec!D29=0,0,RES_hhdet_fec!D29*1000*11630/RES_hhdet_num!D24)</f>
        <v>63.395616888365531</v>
      </c>
      <c r="E29" s="98">
        <f>IF(RES_hhdet_fec!E29=0,0,RES_hhdet_fec!E29*1000*11630/RES_hhdet_num!E24)</f>
        <v>141.88255464853722</v>
      </c>
      <c r="F29" s="98">
        <f>IF(RES_hhdet_fec!F29=0,0,RES_hhdet_fec!F29*1000*11630/RES_hhdet_num!F24)</f>
        <v>48.728347875799365</v>
      </c>
      <c r="G29" s="98">
        <f>IF(RES_hhdet_fec!G29=0,0,RES_hhdet_fec!G29*1000*11630/RES_hhdet_num!G24)</f>
        <v>44.352243098635597</v>
      </c>
      <c r="H29" s="98">
        <f>IF(RES_hhdet_fec!H29=0,0,RES_hhdet_fec!H29*1000*11630/RES_hhdet_num!H24)</f>
        <v>44.085459668654174</v>
      </c>
      <c r="I29" s="98">
        <f>IF(RES_hhdet_fec!I29=0,0,RES_hhdet_fec!I29*1000*11630/RES_hhdet_num!I24)</f>
        <v>17.707480923495059</v>
      </c>
      <c r="J29" s="98">
        <f>IF(RES_hhdet_fec!J29=0,0,RES_hhdet_fec!J29*1000*11630/RES_hhdet_num!J24)</f>
        <v>17.458455917350314</v>
      </c>
      <c r="K29" s="98">
        <f>IF(RES_hhdet_fec!K29=0,0,RES_hhdet_fec!K29*1000*11630/RES_hhdet_num!K24)</f>
        <v>7.1879871019001707</v>
      </c>
      <c r="L29" s="98">
        <f>IF(RES_hhdet_fec!L29=0,0,RES_hhdet_fec!L29*1000*11630/RES_hhdet_num!L24)</f>
        <v>2.9537816010218272</v>
      </c>
      <c r="M29" s="98">
        <f>IF(RES_hhdet_fec!M29=0,0,RES_hhdet_fec!M29*1000*11630/RES_hhdet_num!M24)</f>
        <v>3.8681144601926056</v>
      </c>
      <c r="N29" s="98">
        <f>IF(RES_hhdet_fec!N29=0,0,RES_hhdet_fec!N29*1000*11630/RES_hhdet_num!N24)</f>
        <v>20.959389213028427</v>
      </c>
      <c r="O29" s="98">
        <f>IF(RES_hhdet_fec!O29=0,0,RES_hhdet_fec!O29*1000*11630/RES_hhdet_num!O24)</f>
        <v>75.022861075113354</v>
      </c>
      <c r="P29" s="98">
        <f>IF(RES_hhdet_fec!P29=0,0,RES_hhdet_fec!P29*1000*11630/RES_hhdet_num!P24)</f>
        <v>120.31613760876709</v>
      </c>
      <c r="Q29" s="98">
        <f>IF(RES_hhdet_fec!Q29=0,0,RES_hhdet_fec!Q29*1000*11630/RES_hhdet_num!Q24)</f>
        <v>141.00958122885049</v>
      </c>
      <c r="R29" s="98">
        <f>IF(RES_hhdet_fec!R29=0,0,RES_hhdet_fec!R29*1000*11630/RES_hhdet_num!R24)</f>
        <v>131.04765528223757</v>
      </c>
      <c r="S29" s="98">
        <f>IF(RES_hhdet_fec!S29=0,0,RES_hhdet_fec!S29*1000*11630/RES_hhdet_num!S24)</f>
        <v>108.95228103167761</v>
      </c>
      <c r="T29" s="98">
        <f>IF(RES_hhdet_fec!T29=0,0,RES_hhdet_fec!T29*1000*11630/RES_hhdet_num!T24)</f>
        <v>123.33620337484103</v>
      </c>
      <c r="U29" s="98">
        <f>IF(RES_hhdet_fec!U29=0,0,RES_hhdet_fec!U29*1000*11630/RES_hhdet_num!U24)</f>
        <v>106.53907781495781</v>
      </c>
      <c r="V29" s="98">
        <f>IF(RES_hhdet_fec!V29=0,0,RES_hhdet_fec!V29*1000*11630/RES_hhdet_num!V24)</f>
        <v>129.27003731513545</v>
      </c>
      <c r="W29" s="98">
        <f>IF(RES_hhdet_fec!W29=0,0,RES_hhdet_fec!W29*1000*11630/RES_hhdet_num!W24)</f>
        <v>69.48418926611815</v>
      </c>
      <c r="X29" s="98">
        <f>IF(RES_hhdet_fec!X29=0,0,RES_hhdet_fec!X29*1000*11630/RES_hhdet_num!X24)</f>
        <v>62.847672149253277</v>
      </c>
      <c r="Y29" s="98">
        <f>IF(RES_hhdet_fec!Y29=0,0,RES_hhdet_fec!Y29*1000*11630/RES_hhdet_num!Y24)</f>
        <v>75.112507766387296</v>
      </c>
      <c r="DA29" s="63" t="s">
        <v>2269</v>
      </c>
    </row>
    <row r="30" spans="1:105" ht="12" customHeight="1" x14ac:dyDescent="0.25">
      <c r="A30" s="121" t="s">
        <v>55</v>
      </c>
      <c r="B30" s="122">
        <v>1762.6551604428262</v>
      </c>
      <c r="C30" s="122">
        <v>1635.0246878962068</v>
      </c>
      <c r="D30" s="122">
        <v>1598.763679351656</v>
      </c>
      <c r="E30" s="122">
        <v>1520.1465686214428</v>
      </c>
      <c r="F30" s="122">
        <v>1598.0951872560588</v>
      </c>
      <c r="G30" s="122">
        <v>1581.8548365929187</v>
      </c>
      <c r="H30" s="122">
        <v>1494.7995094022124</v>
      </c>
      <c r="I30" s="122">
        <v>1335.915996257977</v>
      </c>
      <c r="J30" s="122">
        <v>1328.6820095350879</v>
      </c>
      <c r="K30" s="122">
        <v>1333.0480815853105</v>
      </c>
      <c r="L30" s="122">
        <v>1292.1613986104269</v>
      </c>
      <c r="M30" s="122">
        <v>1405.5832910215554</v>
      </c>
      <c r="N30" s="122">
        <v>1161.5640181569988</v>
      </c>
      <c r="O30" s="122">
        <v>1522.6347458830489</v>
      </c>
      <c r="P30" s="122">
        <v>1921.0666021198072</v>
      </c>
      <c r="Q30" s="122">
        <v>1153.9820249114944</v>
      </c>
      <c r="R30" s="122">
        <v>1158.4095810245442</v>
      </c>
      <c r="S30" s="122">
        <v>1169.2964248227786</v>
      </c>
      <c r="T30" s="122">
        <v>1240.729182656441</v>
      </c>
      <c r="U30" s="122">
        <v>1293.4931018888094</v>
      </c>
      <c r="V30" s="122">
        <v>1160.0652088943732</v>
      </c>
      <c r="W30" s="122">
        <v>1066.3191719603021</v>
      </c>
      <c r="X30" s="122">
        <v>1172.0521304809861</v>
      </c>
      <c r="Y30" s="122">
        <v>1113.7984195847703</v>
      </c>
      <c r="DA30" s="130" t="s">
        <v>2270</v>
      </c>
    </row>
    <row r="31" spans="1:105" ht="12" customHeight="1" x14ac:dyDescent="0.25">
      <c r="A31" s="97" t="s">
        <v>141</v>
      </c>
      <c r="B31" s="98">
        <v>1998.2809117850557</v>
      </c>
      <c r="C31" s="98">
        <v>1942.1063242058585</v>
      </c>
      <c r="D31" s="98">
        <v>1300.9668772573689</v>
      </c>
      <c r="E31" s="98">
        <v>741.34959766905286</v>
      </c>
      <c r="F31" s="98">
        <v>1483.618324940101</v>
      </c>
      <c r="G31" s="98">
        <v>2233.6295256252583</v>
      </c>
      <c r="H31" s="98">
        <v>2265.1173390466588</v>
      </c>
      <c r="I31" s="98">
        <v>846.96710815088397</v>
      </c>
      <c r="J31" s="98">
        <v>840.52298293862475</v>
      </c>
      <c r="K31" s="98">
        <v>1993.4897875168881</v>
      </c>
      <c r="L31" s="98">
        <v>2172.076782466725</v>
      </c>
      <c r="M31" s="98">
        <v>1167.8689489366132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2271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2272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2273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2274</v>
      </c>
    </row>
    <row r="35" spans="1:105" ht="12" customHeight="1" x14ac:dyDescent="0.25">
      <c r="A35" s="106" t="s">
        <v>122</v>
      </c>
      <c r="B35" s="101">
        <v>1731.8193579912115</v>
      </c>
      <c r="C35" s="101">
        <v>1598.0006608234121</v>
      </c>
      <c r="D35" s="101">
        <v>1627.4923120242815</v>
      </c>
      <c r="E35" s="101">
        <v>1597.5571109149034</v>
      </c>
      <c r="F35" s="101">
        <v>1616.7834444146483</v>
      </c>
      <c r="G35" s="101">
        <v>1526.8148933959942</v>
      </c>
      <c r="H35" s="101">
        <v>1431.7624663264826</v>
      </c>
      <c r="I35" s="101">
        <v>1422.8652529595888</v>
      </c>
      <c r="J35" s="101">
        <v>1413.2081549135037</v>
      </c>
      <c r="K35" s="101">
        <v>1289.9800774293401</v>
      </c>
      <c r="L35" s="101">
        <v>1225.1097224347091</v>
      </c>
      <c r="M35" s="101">
        <v>1451.7779141996698</v>
      </c>
      <c r="N35" s="101">
        <v>1235.8802027701156</v>
      </c>
      <c r="O35" s="101">
        <v>1633.4571244548069</v>
      </c>
      <c r="P35" s="101">
        <v>2040.1091519022189</v>
      </c>
      <c r="Q35" s="101">
        <v>1260.7805224223312</v>
      </c>
      <c r="R35" s="101">
        <v>1275.6200739405472</v>
      </c>
      <c r="S35" s="101">
        <v>1305.0003653292197</v>
      </c>
      <c r="T35" s="101">
        <v>1377.206975415824</v>
      </c>
      <c r="U35" s="101">
        <v>1386.6917481109101</v>
      </c>
      <c r="V35" s="101">
        <v>1247.054575148815</v>
      </c>
      <c r="W35" s="101">
        <v>1131.8639436955868</v>
      </c>
      <c r="X35" s="101">
        <v>1246.8466334405869</v>
      </c>
      <c r="Y35" s="101">
        <v>1189.3640892142528</v>
      </c>
      <c r="DA35" s="131" t="s">
        <v>2275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1338.0846651165887</v>
      </c>
      <c r="G36" s="104">
        <v>1276.8265575227206</v>
      </c>
      <c r="H36" s="104">
        <v>1207.5617042443753</v>
      </c>
      <c r="I36" s="104">
        <v>1204.7225652661098</v>
      </c>
      <c r="J36" s="104">
        <v>1189.1449516627697</v>
      </c>
      <c r="K36" s="104">
        <v>1080.0589964483186</v>
      </c>
      <c r="L36" s="104">
        <v>1021.40950265325</v>
      </c>
      <c r="M36" s="104">
        <v>1229.2111567976376</v>
      </c>
      <c r="N36" s="104">
        <v>1020.1235377642928</v>
      </c>
      <c r="O36" s="104">
        <v>1432.778763257299</v>
      </c>
      <c r="P36" s="104">
        <v>1817.8963923083841</v>
      </c>
      <c r="Q36" s="104">
        <v>1062.4404556164914</v>
      </c>
      <c r="R36" s="104">
        <v>1070.501711337542</v>
      </c>
      <c r="S36" s="104">
        <v>1087.8740605189139</v>
      </c>
      <c r="T36" s="104">
        <v>1166.2867502422323</v>
      </c>
      <c r="U36" s="104">
        <v>1220.6816595277933</v>
      </c>
      <c r="V36" s="104">
        <v>1102.072298058079</v>
      </c>
      <c r="W36" s="104">
        <v>1021.2571413922938</v>
      </c>
      <c r="X36" s="104">
        <v>1137.1480290998393</v>
      </c>
      <c r="Y36" s="104">
        <v>1084.7347004965081</v>
      </c>
      <c r="DA36" s="132" t="s">
        <v>2276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793.98145487331965</v>
      </c>
      <c r="G37" s="98">
        <v>754.31595015722621</v>
      </c>
      <c r="H37" s="98">
        <v>697.80165470663576</v>
      </c>
      <c r="I37" s="98">
        <v>687.28680038626976</v>
      </c>
      <c r="J37" s="98">
        <v>656.87746104233781</v>
      </c>
      <c r="K37" s="98">
        <v>579.18771683001364</v>
      </c>
      <c r="L37" s="98">
        <v>535.92640847600103</v>
      </c>
      <c r="M37" s="98">
        <v>700.40030153296505</v>
      </c>
      <c r="N37" s="98">
        <v>536.21009072730988</v>
      </c>
      <c r="O37" s="98">
        <v>897.47374694663938</v>
      </c>
      <c r="P37" s="98">
        <v>1232.6457330725946</v>
      </c>
      <c r="Q37" s="98">
        <v>533.75351195611074</v>
      </c>
      <c r="R37" s="98">
        <v>528.82217233325684</v>
      </c>
      <c r="S37" s="98">
        <v>536.87537222581273</v>
      </c>
      <c r="T37" s="98">
        <v>647.94636635701249</v>
      </c>
      <c r="U37" s="98">
        <v>727.44508298271546</v>
      </c>
      <c r="V37" s="98">
        <v>633.96375231900981</v>
      </c>
      <c r="W37" s="98">
        <v>572.58166123575097</v>
      </c>
      <c r="X37" s="98">
        <v>686.23341504620169</v>
      </c>
      <c r="Y37" s="98">
        <v>645.64164068122568</v>
      </c>
      <c r="DA37" s="63" t="s">
        <v>2277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544.10321024326925</v>
      </c>
      <c r="G38" s="98">
        <v>522.51060736549448</v>
      </c>
      <c r="H38" s="98">
        <v>509.76004953773946</v>
      </c>
      <c r="I38" s="98">
        <v>517.43576487983989</v>
      </c>
      <c r="J38" s="98">
        <v>532.267490620432</v>
      </c>
      <c r="K38" s="98">
        <v>500.87127961830481</v>
      </c>
      <c r="L38" s="98">
        <v>485.48309417724897</v>
      </c>
      <c r="M38" s="98">
        <v>528.81085526467234</v>
      </c>
      <c r="N38" s="98">
        <v>483.91344703698297</v>
      </c>
      <c r="O38" s="98">
        <v>535.30501631065965</v>
      </c>
      <c r="P38" s="98">
        <v>585.2506592357895</v>
      </c>
      <c r="Q38" s="98">
        <v>528.68694366038051</v>
      </c>
      <c r="R38" s="98">
        <v>541.67953900428529</v>
      </c>
      <c r="S38" s="98">
        <v>550.99868829310128</v>
      </c>
      <c r="T38" s="98">
        <v>518.34038388521947</v>
      </c>
      <c r="U38" s="98">
        <v>493.23657654507764</v>
      </c>
      <c r="V38" s="98">
        <v>468.10854573906909</v>
      </c>
      <c r="W38" s="98">
        <v>448.67548015654273</v>
      </c>
      <c r="X38" s="98">
        <v>450.91461405363742</v>
      </c>
      <c r="Y38" s="98">
        <v>439.09305981528234</v>
      </c>
      <c r="DA38" s="63" t="s">
        <v>2278</v>
      </c>
    </row>
    <row r="39" spans="1:105" ht="12" customHeight="1" x14ac:dyDescent="0.25">
      <c r="A39" s="121" t="s">
        <v>54</v>
      </c>
      <c r="B39" s="122">
        <v>855.69941629252969</v>
      </c>
      <c r="C39" s="122">
        <v>901.4775159611246</v>
      </c>
      <c r="D39" s="122">
        <v>733.90258039036883</v>
      </c>
      <c r="E39" s="122">
        <v>624.63041762761804</v>
      </c>
      <c r="F39" s="122">
        <v>750.26900703548745</v>
      </c>
      <c r="G39" s="122">
        <v>856.84711775134917</v>
      </c>
      <c r="H39" s="122">
        <v>840.69839807067729</v>
      </c>
      <c r="I39" s="122">
        <v>642.12182899492291</v>
      </c>
      <c r="J39" s="122">
        <v>681.52358070799858</v>
      </c>
      <c r="K39" s="122">
        <v>886.13147721568976</v>
      </c>
      <c r="L39" s="122">
        <v>767.60062955892067</v>
      </c>
      <c r="M39" s="122">
        <v>799.87833416689205</v>
      </c>
      <c r="N39" s="122">
        <v>782.9507638804771</v>
      </c>
      <c r="O39" s="122">
        <v>819.68398924861356</v>
      </c>
      <c r="P39" s="122">
        <v>871.38547791932444</v>
      </c>
      <c r="Q39" s="122">
        <v>617.96245802096462</v>
      </c>
      <c r="R39" s="122">
        <v>625.38054249152788</v>
      </c>
      <c r="S39" s="122">
        <v>537.69732283835617</v>
      </c>
      <c r="T39" s="122">
        <v>625.05563527584081</v>
      </c>
      <c r="U39" s="122">
        <v>666.97855901536775</v>
      </c>
      <c r="V39" s="122">
        <v>374.61519225824679</v>
      </c>
      <c r="W39" s="122">
        <v>299.58788390068986</v>
      </c>
      <c r="X39" s="122">
        <v>343.93318059848394</v>
      </c>
      <c r="Y39" s="122">
        <v>338.12483717434293</v>
      </c>
      <c r="DA39" s="130" t="s">
        <v>2279</v>
      </c>
    </row>
    <row r="40" spans="1:105" ht="12" customHeight="1" x14ac:dyDescent="0.25">
      <c r="A40" s="97" t="s">
        <v>50</v>
      </c>
      <c r="B40" s="98">
        <v>932.15350521651726</v>
      </c>
      <c r="C40" s="98">
        <v>1187.5447994544493</v>
      </c>
      <c r="D40" s="98">
        <v>684.16263711810825</v>
      </c>
      <c r="E40" s="98">
        <v>409.9902210554738</v>
      </c>
      <c r="F40" s="98">
        <v>780.82196097383337</v>
      </c>
      <c r="G40" s="98">
        <v>1155.7109099933316</v>
      </c>
      <c r="H40" s="98">
        <v>1226.6285715263523</v>
      </c>
      <c r="I40" s="98">
        <v>471.136327241792</v>
      </c>
      <c r="J40" s="98">
        <v>519.07579258279463</v>
      </c>
      <c r="K40" s="98">
        <v>1350.9567431836826</v>
      </c>
      <c r="L40" s="98">
        <v>1182.8530245327825</v>
      </c>
      <c r="M40" s="98">
        <v>735.53844657862737</v>
      </c>
      <c r="N40" s="98">
        <v>584.8767849135852</v>
      </c>
      <c r="O40" s="98">
        <v>840.60961429133226</v>
      </c>
      <c r="P40" s="98">
        <v>1017.5425303708201</v>
      </c>
      <c r="Q40" s="98">
        <v>828.84326509299717</v>
      </c>
      <c r="R40" s="98">
        <v>822.25087277888304</v>
      </c>
      <c r="S40" s="98">
        <v>630.56245081428915</v>
      </c>
      <c r="T40" s="98">
        <v>699.15224708479366</v>
      </c>
      <c r="U40" s="98">
        <v>865.6860037510711</v>
      </c>
      <c r="V40" s="98">
        <v>0</v>
      </c>
      <c r="W40" s="98">
        <v>0</v>
      </c>
      <c r="X40" s="98">
        <v>0</v>
      </c>
      <c r="Y40" s="98">
        <v>0</v>
      </c>
      <c r="DA40" s="63" t="s">
        <v>2280</v>
      </c>
    </row>
    <row r="41" spans="1:105" ht="12" customHeight="1" x14ac:dyDescent="0.25">
      <c r="A41" s="109" t="s">
        <v>120</v>
      </c>
      <c r="B41" s="33">
        <v>805.78967840867904</v>
      </c>
      <c r="C41" s="33">
        <v>714.26070739219483</v>
      </c>
      <c r="D41" s="33">
        <v>759.41852531574921</v>
      </c>
      <c r="E41" s="33">
        <v>729.76030982621921</v>
      </c>
      <c r="F41" s="33">
        <v>732.55108397535071</v>
      </c>
      <c r="G41" s="33">
        <v>693.34315966380746</v>
      </c>
      <c r="H41" s="33">
        <v>674.08537164487916</v>
      </c>
      <c r="I41" s="33">
        <v>708.09993021488117</v>
      </c>
      <c r="J41" s="33">
        <v>745.34235461432888</v>
      </c>
      <c r="K41" s="33">
        <v>702.64781959674497</v>
      </c>
      <c r="L41" s="33">
        <v>607.25564536109289</v>
      </c>
      <c r="M41" s="33">
        <v>822.73592581009132</v>
      </c>
      <c r="N41" s="33">
        <v>816.39182526449781</v>
      </c>
      <c r="O41" s="33">
        <v>818.35537813479016</v>
      </c>
      <c r="P41" s="33">
        <v>860.14262773074802</v>
      </c>
      <c r="Q41" s="33">
        <v>593.86179435558938</v>
      </c>
      <c r="R41" s="33">
        <v>604.65734982970093</v>
      </c>
      <c r="S41" s="33">
        <v>529.25503847690788</v>
      </c>
      <c r="T41" s="33">
        <v>618.74954065380223</v>
      </c>
      <c r="U41" s="33">
        <v>659.75283375225149</v>
      </c>
      <c r="V41" s="33">
        <v>374.61519225824679</v>
      </c>
      <c r="W41" s="33">
        <v>299.58788390068986</v>
      </c>
      <c r="X41" s="33">
        <v>343.93318059848394</v>
      </c>
      <c r="Y41" s="33">
        <v>338.12483717434293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30936.838691436478</v>
      </c>
      <c r="C43" s="117">
        <f t="shared" si="14"/>
        <v>32927.637790183922</v>
      </c>
      <c r="D43" s="117">
        <f t="shared" si="14"/>
        <v>30646.85694880952</v>
      </c>
      <c r="E43" s="117">
        <f t="shared" si="14"/>
        <v>31480.098229186868</v>
      </c>
      <c r="F43" s="117">
        <f t="shared" si="14"/>
        <v>33212.564665093101</v>
      </c>
      <c r="G43" s="117">
        <f t="shared" si="14"/>
        <v>31683.734376494824</v>
      </c>
      <c r="H43" s="117">
        <f t="shared" si="14"/>
        <v>30861.437947814175</v>
      </c>
      <c r="I43" s="117">
        <f t="shared" si="14"/>
        <v>29282.117415019602</v>
      </c>
      <c r="J43" s="117">
        <f t="shared" si="14"/>
        <v>29538.258277331457</v>
      </c>
      <c r="K43" s="117">
        <f t="shared" si="14"/>
        <v>30099.764011707783</v>
      </c>
      <c r="L43" s="117">
        <f t="shared" si="14"/>
        <v>26982.254556013319</v>
      </c>
      <c r="M43" s="117">
        <f t="shared" si="14"/>
        <v>24681.948081451894</v>
      </c>
      <c r="N43" s="117">
        <f t="shared" si="14"/>
        <v>26672.033088841417</v>
      </c>
      <c r="O43" s="117">
        <f t="shared" si="14"/>
        <v>25239.823996161234</v>
      </c>
      <c r="P43" s="117">
        <f t="shared" si="14"/>
        <v>21861.478624327014</v>
      </c>
      <c r="Q43" s="117">
        <f t="shared" si="14"/>
        <v>24537.689236522845</v>
      </c>
      <c r="R43" s="117">
        <f t="shared" ref="R43:V43" si="15">R44+R47+R49+R58</f>
        <v>24834.593061544627</v>
      </c>
      <c r="S43" s="117">
        <f t="shared" si="15"/>
        <v>23149.567778344463</v>
      </c>
      <c r="T43" s="117">
        <f t="shared" si="15"/>
        <v>22211.449574910264</v>
      </c>
      <c r="U43" s="117">
        <f t="shared" si="15"/>
        <v>18345.877043483593</v>
      </c>
      <c r="V43" s="117">
        <f t="shared" si="15"/>
        <v>20152.885797050356</v>
      </c>
      <c r="W43" s="117">
        <f t="shared" ref="W43:Y43" si="16">W44+W47+W49+W58</f>
        <v>19030.02889295467</v>
      </c>
      <c r="X43" s="117">
        <f t="shared" si="16"/>
        <v>17528.021852321581</v>
      </c>
      <c r="Y43" s="117">
        <f t="shared" si="16"/>
        <v>17665.829806936345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28104.389260185351</v>
      </c>
      <c r="C44" s="122">
        <f t="shared" si="17"/>
        <v>30150.084196791522</v>
      </c>
      <c r="D44" s="122">
        <f t="shared" si="17"/>
        <v>27983.398388943922</v>
      </c>
      <c r="E44" s="122">
        <f t="shared" si="17"/>
        <v>28860.17749148099</v>
      </c>
      <c r="F44" s="122">
        <f t="shared" si="17"/>
        <v>30601.052210739635</v>
      </c>
      <c r="G44" s="122">
        <f t="shared" si="17"/>
        <v>29126.173475056014</v>
      </c>
      <c r="H44" s="122">
        <f t="shared" si="17"/>
        <v>28264.624968200224</v>
      </c>
      <c r="I44" s="122">
        <f t="shared" si="17"/>
        <v>26857.282718942024</v>
      </c>
      <c r="J44" s="122">
        <f t="shared" si="17"/>
        <v>27082.821225051728</v>
      </c>
      <c r="K44" s="122">
        <f t="shared" si="17"/>
        <v>27614.18195853318</v>
      </c>
      <c r="L44" s="122">
        <f t="shared" si="17"/>
        <v>24624.075783157125</v>
      </c>
      <c r="M44" s="122">
        <f t="shared" si="17"/>
        <v>22098.643267602973</v>
      </c>
      <c r="N44" s="122">
        <f t="shared" si="17"/>
        <v>24096.557713515962</v>
      </c>
      <c r="O44" s="122">
        <f t="shared" si="17"/>
        <v>22564.923751112761</v>
      </c>
      <c r="P44" s="122">
        <f t="shared" si="17"/>
        <v>19084.762173513183</v>
      </c>
      <c r="Q44" s="122">
        <f t="shared" si="17"/>
        <v>22211.692995674279</v>
      </c>
      <c r="R44" s="122">
        <f t="shared" ref="R44:V44" si="18">SUM(R45:R46)</f>
        <v>22516.816649868255</v>
      </c>
      <c r="S44" s="122">
        <f t="shared" si="18"/>
        <v>21262.632283506588</v>
      </c>
      <c r="T44" s="122">
        <f t="shared" si="18"/>
        <v>19987.724820208699</v>
      </c>
      <c r="U44" s="122">
        <f t="shared" si="18"/>
        <v>15962.224073226351</v>
      </c>
      <c r="V44" s="122">
        <f t="shared" si="18"/>
        <v>18408.981303547673</v>
      </c>
      <c r="W44" s="122">
        <f t="shared" ref="W44:Y44" si="19">SUM(W45:W46)</f>
        <v>17256.395522392977</v>
      </c>
      <c r="X44" s="122">
        <f t="shared" si="19"/>
        <v>15764.562537455351</v>
      </c>
      <c r="Y44" s="122">
        <f t="shared" si="19"/>
        <v>16098.372832945048</v>
      </c>
      <c r="DA44" s="130" t="s">
        <v>2283</v>
      </c>
    </row>
    <row r="45" spans="1:105" ht="12" customHeight="1" x14ac:dyDescent="0.25">
      <c r="A45" s="97" t="s">
        <v>211</v>
      </c>
      <c r="B45" s="98">
        <v>27779.702591025525</v>
      </c>
      <c r="C45" s="98">
        <v>29805.937427318946</v>
      </c>
      <c r="D45" s="98">
        <v>27667.874763560805</v>
      </c>
      <c r="E45" s="98">
        <v>28546.222162332593</v>
      </c>
      <c r="F45" s="98">
        <v>30260.537302439101</v>
      </c>
      <c r="G45" s="98">
        <v>28804.903599928639</v>
      </c>
      <c r="H45" s="98">
        <v>27958.514772333721</v>
      </c>
      <c r="I45" s="98">
        <v>26560.646763445802</v>
      </c>
      <c r="J45" s="98">
        <v>26782.855671489586</v>
      </c>
      <c r="K45" s="98">
        <v>27310.481196648121</v>
      </c>
      <c r="L45" s="98">
        <v>24355.18465231526</v>
      </c>
      <c r="M45" s="98">
        <v>21853.648785523681</v>
      </c>
      <c r="N45" s="98">
        <v>23829.783429315979</v>
      </c>
      <c r="O45" s="98">
        <v>22308.820787636476</v>
      </c>
      <c r="P45" s="98">
        <v>18865.881440734254</v>
      </c>
      <c r="Q45" s="98">
        <v>21959.539930158437</v>
      </c>
      <c r="R45" s="98">
        <v>22259.023251978473</v>
      </c>
      <c r="S45" s="98">
        <v>21019.431703890674</v>
      </c>
      <c r="T45" s="98">
        <v>19753.302787796689</v>
      </c>
      <c r="U45" s="98">
        <v>15769.348561580468</v>
      </c>
      <c r="V45" s="98">
        <v>18184.876641448162</v>
      </c>
      <c r="W45" s="98">
        <v>17041.404053767536</v>
      </c>
      <c r="X45" s="98">
        <v>15562.442541518385</v>
      </c>
      <c r="Y45" s="98">
        <v>15892.721193138805</v>
      </c>
      <c r="DA45" s="63" t="s">
        <v>2284</v>
      </c>
    </row>
    <row r="46" spans="1:105" ht="12" customHeight="1" x14ac:dyDescent="0.25">
      <c r="A46" s="97" t="s">
        <v>53</v>
      </c>
      <c r="B46" s="98">
        <v>324.68666915982703</v>
      </c>
      <c r="C46" s="98">
        <v>344.14676947257482</v>
      </c>
      <c r="D46" s="98">
        <v>315.52362538311741</v>
      </c>
      <c r="E46" s="98">
        <v>313.95532914839697</v>
      </c>
      <c r="F46" s="98">
        <v>340.51490830053427</v>
      </c>
      <c r="G46" s="98">
        <v>321.26987512737406</v>
      </c>
      <c r="H46" s="98">
        <v>306.11019586650116</v>
      </c>
      <c r="I46" s="98">
        <v>296.63595549622164</v>
      </c>
      <c r="J46" s="98">
        <v>299.96555356214321</v>
      </c>
      <c r="K46" s="98">
        <v>303.70076188505823</v>
      </c>
      <c r="L46" s="98">
        <v>268.89113084186522</v>
      </c>
      <c r="M46" s="98">
        <v>244.99448207929098</v>
      </c>
      <c r="N46" s="98">
        <v>266.7742841999808</v>
      </c>
      <c r="O46" s="98">
        <v>256.10296347628434</v>
      </c>
      <c r="P46" s="98">
        <v>218.88073277893059</v>
      </c>
      <c r="Q46" s="98">
        <v>252.15306551584106</v>
      </c>
      <c r="R46" s="98">
        <v>257.7933978897816</v>
      </c>
      <c r="S46" s="98">
        <v>243.20057961591544</v>
      </c>
      <c r="T46" s="98">
        <v>234.42203241201085</v>
      </c>
      <c r="U46" s="98">
        <v>192.87551164588305</v>
      </c>
      <c r="V46" s="98">
        <v>224.10466209951267</v>
      </c>
      <c r="W46" s="98">
        <v>214.99146862544234</v>
      </c>
      <c r="X46" s="98">
        <v>202.11999593696683</v>
      </c>
      <c r="Y46" s="98">
        <v>205.65163980624368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35.760587716585711</v>
      </c>
      <c r="C47" s="122">
        <f t="shared" si="20"/>
        <v>37.003776631219559</v>
      </c>
      <c r="D47" s="122">
        <f t="shared" si="20"/>
        <v>41.343123294249793</v>
      </c>
      <c r="E47" s="122">
        <f t="shared" si="20"/>
        <v>89.760501619618225</v>
      </c>
      <c r="F47" s="122">
        <f t="shared" si="20"/>
        <v>35.157032394714484</v>
      </c>
      <c r="G47" s="122">
        <f t="shared" si="20"/>
        <v>41.317432631338377</v>
      </c>
      <c r="H47" s="122">
        <f t="shared" si="20"/>
        <v>71.765698150735133</v>
      </c>
      <c r="I47" s="122">
        <f t="shared" si="20"/>
        <v>42.020437436319149</v>
      </c>
      <c r="J47" s="122">
        <f t="shared" si="20"/>
        <v>43.53753974736378</v>
      </c>
      <c r="K47" s="122">
        <f t="shared" si="20"/>
        <v>46.945765144132849</v>
      </c>
      <c r="L47" s="122">
        <f t="shared" si="20"/>
        <v>59.455609971443771</v>
      </c>
      <c r="M47" s="122">
        <f t="shared" si="20"/>
        <v>60.210772520556134</v>
      </c>
      <c r="N47" s="122">
        <f t="shared" si="20"/>
        <v>65.887401222218912</v>
      </c>
      <c r="O47" s="122">
        <f t="shared" si="20"/>
        <v>71.035697834005418</v>
      </c>
      <c r="P47" s="122">
        <f t="shared" si="20"/>
        <v>72.689837938770012</v>
      </c>
      <c r="Q47" s="122">
        <f t="shared" si="20"/>
        <v>75.453479436301251</v>
      </c>
      <c r="R47" s="122">
        <f t="shared" si="20"/>
        <v>73.566493101202056</v>
      </c>
      <c r="S47" s="122">
        <f t="shared" si="20"/>
        <v>65.044264388779297</v>
      </c>
      <c r="T47" s="122">
        <f t="shared" si="20"/>
        <v>71.647806627248912</v>
      </c>
      <c r="U47" s="122">
        <f t="shared" si="20"/>
        <v>73.714505282201586</v>
      </c>
      <c r="V47" s="122">
        <f t="shared" si="20"/>
        <v>74.803924765122517</v>
      </c>
      <c r="W47" s="122">
        <f t="shared" si="20"/>
        <v>77.949494126032675</v>
      </c>
      <c r="X47" s="122">
        <f t="shared" si="20"/>
        <v>78.289088999877038</v>
      </c>
      <c r="Y47" s="122">
        <f t="shared" si="20"/>
        <v>87.271326606121349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35.760587716585711</v>
      </c>
      <c r="C48" s="98">
        <f>IF(RES_hhdet_fec!C48=0,0,RES_hhdet_fec!C48*1000*11630/RES_hhdet_num!C43)</f>
        <v>37.003776631219559</v>
      </c>
      <c r="D48" s="98">
        <f>IF(RES_hhdet_fec!D48=0,0,RES_hhdet_fec!D48*1000*11630/RES_hhdet_num!D43)</f>
        <v>41.343123294249793</v>
      </c>
      <c r="E48" s="98">
        <f>IF(RES_hhdet_fec!E48=0,0,RES_hhdet_fec!E48*1000*11630/RES_hhdet_num!E43)</f>
        <v>89.760501619618225</v>
      </c>
      <c r="F48" s="98">
        <f>IF(RES_hhdet_fec!F48=0,0,RES_hhdet_fec!F48*1000*11630/RES_hhdet_num!F43)</f>
        <v>35.157032394714484</v>
      </c>
      <c r="G48" s="98">
        <f>IF(RES_hhdet_fec!G48=0,0,RES_hhdet_fec!G48*1000*11630/RES_hhdet_num!G43)</f>
        <v>41.317432631338377</v>
      </c>
      <c r="H48" s="98">
        <f>IF(RES_hhdet_fec!H48=0,0,RES_hhdet_fec!H48*1000*11630/RES_hhdet_num!H43)</f>
        <v>71.765698150735133</v>
      </c>
      <c r="I48" s="98">
        <f>IF(RES_hhdet_fec!I48=0,0,RES_hhdet_fec!I48*1000*11630/RES_hhdet_num!I43)</f>
        <v>42.020437436319149</v>
      </c>
      <c r="J48" s="98">
        <f>IF(RES_hhdet_fec!J48=0,0,RES_hhdet_fec!J48*1000*11630/RES_hhdet_num!J43)</f>
        <v>43.53753974736378</v>
      </c>
      <c r="K48" s="98">
        <f>IF(RES_hhdet_fec!K48=0,0,RES_hhdet_fec!K48*1000*11630/RES_hhdet_num!K43)</f>
        <v>46.945765144132849</v>
      </c>
      <c r="L48" s="98">
        <f>IF(RES_hhdet_fec!L48=0,0,RES_hhdet_fec!L48*1000*11630/RES_hhdet_num!L43)</f>
        <v>59.455609971443771</v>
      </c>
      <c r="M48" s="98">
        <f>IF(RES_hhdet_fec!M48=0,0,RES_hhdet_fec!M48*1000*11630/RES_hhdet_num!M43)</f>
        <v>60.210772520556134</v>
      </c>
      <c r="N48" s="98">
        <f>IF(RES_hhdet_fec!N48=0,0,RES_hhdet_fec!N48*1000*11630/RES_hhdet_num!N43)</f>
        <v>65.887401222218912</v>
      </c>
      <c r="O48" s="98">
        <f>IF(RES_hhdet_fec!O48=0,0,RES_hhdet_fec!O48*1000*11630/RES_hhdet_num!O43)</f>
        <v>71.035697834005418</v>
      </c>
      <c r="P48" s="98">
        <f>IF(RES_hhdet_fec!P48=0,0,RES_hhdet_fec!P48*1000*11630/RES_hhdet_num!P43)</f>
        <v>72.689837938770012</v>
      </c>
      <c r="Q48" s="98">
        <f>IF(RES_hhdet_fec!Q48=0,0,RES_hhdet_fec!Q48*1000*11630/RES_hhdet_num!Q43)</f>
        <v>75.453479436301251</v>
      </c>
      <c r="R48" s="98">
        <f>IF(RES_hhdet_fec!R48=0,0,RES_hhdet_fec!R48*1000*11630/RES_hhdet_num!R43)</f>
        <v>73.566493101202056</v>
      </c>
      <c r="S48" s="98">
        <f>IF(RES_hhdet_fec!S48=0,0,RES_hhdet_fec!S48*1000*11630/RES_hhdet_num!S43)</f>
        <v>65.044264388779297</v>
      </c>
      <c r="T48" s="98">
        <f>IF(RES_hhdet_fec!T48=0,0,RES_hhdet_fec!T48*1000*11630/RES_hhdet_num!T43)</f>
        <v>71.647806627248912</v>
      </c>
      <c r="U48" s="98">
        <f>IF(RES_hhdet_fec!U48=0,0,RES_hhdet_fec!U48*1000*11630/RES_hhdet_num!U43)</f>
        <v>73.714505282201586</v>
      </c>
      <c r="V48" s="98">
        <f>IF(RES_hhdet_fec!V48=0,0,RES_hhdet_fec!V48*1000*11630/RES_hhdet_num!V43)</f>
        <v>74.803924765122517</v>
      </c>
      <c r="W48" s="98">
        <f>IF(RES_hhdet_fec!W48=0,0,RES_hhdet_fec!W48*1000*11630/RES_hhdet_num!W43)</f>
        <v>77.949494126032675</v>
      </c>
      <c r="X48" s="98">
        <f>IF(RES_hhdet_fec!X48=0,0,RES_hhdet_fec!X48*1000*11630/RES_hhdet_num!X43)</f>
        <v>78.289088999877038</v>
      </c>
      <c r="Y48" s="98">
        <f>IF(RES_hhdet_fec!Y48=0,0,RES_hhdet_fec!Y48*1000*11630/RES_hhdet_num!Y43)</f>
        <v>87.271326606121349</v>
      </c>
      <c r="DA48" s="63" t="s">
        <v>2287</v>
      </c>
    </row>
    <row r="49" spans="1:105" ht="12" customHeight="1" x14ac:dyDescent="0.25">
      <c r="A49" s="121" t="s">
        <v>55</v>
      </c>
      <c r="B49" s="122">
        <v>1941.0642931346022</v>
      </c>
      <c r="C49" s="122">
        <v>1867.6102734944041</v>
      </c>
      <c r="D49" s="122">
        <v>1884.1793209153864</v>
      </c>
      <c r="E49" s="122">
        <v>1862.6646516692279</v>
      </c>
      <c r="F49" s="122">
        <v>1841.2490540644087</v>
      </c>
      <c r="G49" s="122">
        <v>1741.7754440395063</v>
      </c>
      <c r="H49" s="122">
        <v>1756.4536111240716</v>
      </c>
      <c r="I49" s="122">
        <v>1709.5223858458548</v>
      </c>
      <c r="J49" s="122">
        <v>1699.2840418281958</v>
      </c>
      <c r="K49" s="122">
        <v>1639.4768798351492</v>
      </c>
      <c r="L49" s="122">
        <v>1609.7939053990476</v>
      </c>
      <c r="M49" s="122">
        <v>1713.9535006272106</v>
      </c>
      <c r="N49" s="122">
        <v>1707.8494020070057</v>
      </c>
      <c r="O49" s="122">
        <v>1778.8172971777067</v>
      </c>
      <c r="P49" s="122">
        <v>1833.5278778019185</v>
      </c>
      <c r="Q49" s="122">
        <v>1646.0526791452025</v>
      </c>
      <c r="R49" s="122">
        <v>1631.3275591063634</v>
      </c>
      <c r="S49" s="122">
        <v>1289.8344537562155</v>
      </c>
      <c r="T49" s="122">
        <v>1535.932821261363</v>
      </c>
      <c r="U49" s="122">
        <v>1638.4582683245198</v>
      </c>
      <c r="V49" s="122">
        <v>1269.0384845617157</v>
      </c>
      <c r="W49" s="122">
        <v>1389.6264326819678</v>
      </c>
      <c r="X49" s="122">
        <v>1337.3472031020253</v>
      </c>
      <c r="Y49" s="122">
        <v>1147.3654417830051</v>
      </c>
      <c r="DA49" s="130" t="s">
        <v>2288</v>
      </c>
    </row>
    <row r="50" spans="1:105" ht="12" customHeight="1" x14ac:dyDescent="0.25">
      <c r="A50" s="97" t="s">
        <v>138</v>
      </c>
      <c r="B50" s="98">
        <v>2052.7656919054175</v>
      </c>
      <c r="C50" s="98">
        <v>2010.5658798124639</v>
      </c>
      <c r="D50" s="98">
        <v>2013.3146292178888</v>
      </c>
      <c r="E50" s="98">
        <v>1986.885728427686</v>
      </c>
      <c r="F50" s="98">
        <v>1940.1141515888207</v>
      </c>
      <c r="G50" s="98">
        <v>1823.6269579015752</v>
      </c>
      <c r="H50" s="98">
        <v>1872.315517731186</v>
      </c>
      <c r="I50" s="98">
        <v>1793.9947088537876</v>
      </c>
      <c r="J50" s="98">
        <v>1772.4276504377819</v>
      </c>
      <c r="K50" s="98">
        <v>1708.7180911132371</v>
      </c>
      <c r="L50" s="98">
        <v>1678.8273295873305</v>
      </c>
      <c r="M50" s="98">
        <v>1774.8896809987878</v>
      </c>
      <c r="N50" s="98">
        <v>1833.5150511124061</v>
      </c>
      <c r="O50" s="98">
        <v>1845.3915727267845</v>
      </c>
      <c r="P50" s="98">
        <v>1806.8472320969538</v>
      </c>
      <c r="Q50" s="98">
        <v>1778.4876275249085</v>
      </c>
      <c r="R50" s="98">
        <v>1741.1483072233082</v>
      </c>
      <c r="S50" s="98">
        <v>1315.9300223956632</v>
      </c>
      <c r="T50" s="98">
        <v>1605.395891812525</v>
      </c>
      <c r="U50" s="98">
        <v>1720.7671566983834</v>
      </c>
      <c r="V50" s="98">
        <v>1304.0884857237247</v>
      </c>
      <c r="W50" s="98">
        <v>1470.3536134711428</v>
      </c>
      <c r="X50" s="98">
        <v>1381.7822883176084</v>
      </c>
      <c r="Y50" s="98">
        <v>1170.6509514374306</v>
      </c>
      <c r="DA50" s="63" t="s">
        <v>2289</v>
      </c>
    </row>
    <row r="51" spans="1:105" ht="12" customHeight="1" x14ac:dyDescent="0.25">
      <c r="A51" s="97" t="s">
        <v>137</v>
      </c>
      <c r="B51" s="98">
        <v>0</v>
      </c>
      <c r="C51" s="98">
        <v>1515.7947608604609</v>
      </c>
      <c r="D51" s="98">
        <v>1522.873667729167</v>
      </c>
      <c r="E51" s="98">
        <v>1504.3668194781046</v>
      </c>
      <c r="F51" s="98">
        <v>1479.5445386576107</v>
      </c>
      <c r="G51" s="98">
        <v>1394.0487942699772</v>
      </c>
      <c r="H51" s="98">
        <v>1424.9028083038465</v>
      </c>
      <c r="I51" s="98">
        <v>1365.9848168588749</v>
      </c>
      <c r="J51" s="98">
        <v>1346.746790002331</v>
      </c>
      <c r="K51" s="98">
        <v>1280.9527274326626</v>
      </c>
      <c r="L51" s="98">
        <v>1283.5161854983596</v>
      </c>
      <c r="M51" s="98">
        <v>1387.9383732043598</v>
      </c>
      <c r="N51" s="98">
        <v>1395.109892656048</v>
      </c>
      <c r="O51" s="98">
        <v>1490.0837237942737</v>
      </c>
      <c r="P51" s="98">
        <v>1505.6387711149296</v>
      </c>
      <c r="Q51" s="98">
        <v>1376.687010696515</v>
      </c>
      <c r="R51" s="98">
        <v>1349.041235685439</v>
      </c>
      <c r="S51" s="98">
        <v>1028.8083221029021</v>
      </c>
      <c r="T51" s="98">
        <v>1303.3004869493957</v>
      </c>
      <c r="U51" s="98">
        <v>1470.6439360458551</v>
      </c>
      <c r="V51" s="98">
        <v>1097.3897788247332</v>
      </c>
      <c r="W51" s="98">
        <v>1250.8308035546033</v>
      </c>
      <c r="X51" s="98">
        <v>1206.7207109323224</v>
      </c>
      <c r="Y51" s="98">
        <v>1026.3610765250521</v>
      </c>
      <c r="DA51" s="63" t="s">
        <v>2290</v>
      </c>
    </row>
    <row r="52" spans="1:105" ht="12" customHeight="1" x14ac:dyDescent="0.25">
      <c r="A52" s="100" t="s">
        <v>211</v>
      </c>
      <c r="B52" s="101">
        <v>0</v>
      </c>
      <c r="C52" s="101">
        <v>968.68093574245836</v>
      </c>
      <c r="D52" s="101">
        <v>975.69252743423647</v>
      </c>
      <c r="E52" s="101">
        <v>958.77656103386721</v>
      </c>
      <c r="F52" s="101">
        <v>952.05511942292651</v>
      </c>
      <c r="G52" s="101">
        <v>893.83954627147807</v>
      </c>
      <c r="H52" s="101">
        <v>894.31956129982439</v>
      </c>
      <c r="I52" s="101">
        <v>849.39510008000036</v>
      </c>
      <c r="J52" s="101">
        <v>821.4340833444478</v>
      </c>
      <c r="K52" s="101">
        <v>743.91337482865424</v>
      </c>
      <c r="L52" s="101">
        <v>779.06899750850698</v>
      </c>
      <c r="M52" s="101">
        <v>879.72494336306806</v>
      </c>
      <c r="N52" s="101">
        <v>813.89984812506611</v>
      </c>
      <c r="O52" s="101">
        <v>1003.2395764187818</v>
      </c>
      <c r="P52" s="101">
        <v>1084.850668319287</v>
      </c>
      <c r="Q52" s="101">
        <v>776.29974791464178</v>
      </c>
      <c r="R52" s="101">
        <v>741.28799237203361</v>
      </c>
      <c r="S52" s="101">
        <v>551.61500386227908</v>
      </c>
      <c r="T52" s="101">
        <v>770.02021892407629</v>
      </c>
      <c r="U52" s="101">
        <v>971.08307630793354</v>
      </c>
      <c r="V52" s="101">
        <v>666.01988548564168</v>
      </c>
      <c r="W52" s="101">
        <v>770.3578583322228</v>
      </c>
      <c r="X52" s="101">
        <v>763.48553980534416</v>
      </c>
      <c r="Y52" s="101">
        <v>622.005660081055</v>
      </c>
      <c r="DA52" s="131" t="s">
        <v>2291</v>
      </c>
    </row>
    <row r="53" spans="1:105" ht="12" customHeight="1" x14ac:dyDescent="0.25">
      <c r="A53" s="103" t="s">
        <v>52</v>
      </c>
      <c r="B53" s="104">
        <v>0</v>
      </c>
      <c r="C53" s="104">
        <v>547.11382511800264</v>
      </c>
      <c r="D53" s="104">
        <v>547.18114029493051</v>
      </c>
      <c r="E53" s="104">
        <v>545.59025844423752</v>
      </c>
      <c r="F53" s="104">
        <v>527.48941923468396</v>
      </c>
      <c r="G53" s="104">
        <v>500.20924799849894</v>
      </c>
      <c r="H53" s="104">
        <v>530.58324700402204</v>
      </c>
      <c r="I53" s="104">
        <v>516.58971677887473</v>
      </c>
      <c r="J53" s="104">
        <v>525.31270665788315</v>
      </c>
      <c r="K53" s="104">
        <v>537.0393526040084</v>
      </c>
      <c r="L53" s="104">
        <v>504.44718798985269</v>
      </c>
      <c r="M53" s="104">
        <v>508.21342984129177</v>
      </c>
      <c r="N53" s="104">
        <v>581.21004453098203</v>
      </c>
      <c r="O53" s="104">
        <v>486.84414737549184</v>
      </c>
      <c r="P53" s="104">
        <v>420.78810279564232</v>
      </c>
      <c r="Q53" s="104">
        <v>600.38726278187335</v>
      </c>
      <c r="R53" s="104">
        <v>607.75324331340528</v>
      </c>
      <c r="S53" s="104">
        <v>477.19331824062311</v>
      </c>
      <c r="T53" s="104">
        <v>533.28026802531929</v>
      </c>
      <c r="U53" s="104">
        <v>499.56085973792153</v>
      </c>
      <c r="V53" s="104">
        <v>431.36989333909145</v>
      </c>
      <c r="W53" s="104">
        <v>480.47294522238036</v>
      </c>
      <c r="X53" s="104">
        <v>443.23517112697834</v>
      </c>
      <c r="Y53" s="104">
        <v>404.35541644399723</v>
      </c>
      <c r="DA53" s="132" t="s">
        <v>2292</v>
      </c>
    </row>
    <row r="54" spans="1:105" ht="12" customHeight="1" x14ac:dyDescent="0.25">
      <c r="A54" s="106" t="s">
        <v>122</v>
      </c>
      <c r="B54" s="101">
        <v>1731.8193579912115</v>
      </c>
      <c r="C54" s="101">
        <v>1591.3782433783119</v>
      </c>
      <c r="D54" s="101">
        <v>1615.8517849674606</v>
      </c>
      <c r="E54" s="101">
        <v>1580.0041447226372</v>
      </c>
      <c r="F54" s="101">
        <v>1597.480553377972</v>
      </c>
      <c r="G54" s="101">
        <v>1516.2819113136086</v>
      </c>
      <c r="H54" s="101">
        <v>1424.9872310942872</v>
      </c>
      <c r="I54" s="101">
        <v>1419.2294771156751</v>
      </c>
      <c r="J54" s="101">
        <v>1408.3852492446488</v>
      </c>
      <c r="K54" s="101">
        <v>1283.3926178354791</v>
      </c>
      <c r="L54" s="101">
        <v>1216.7600596244536</v>
      </c>
      <c r="M54" s="101">
        <v>1432.5591404251106</v>
      </c>
      <c r="N54" s="101">
        <v>1222.9262933186701</v>
      </c>
      <c r="O54" s="101">
        <v>1655.5591537220548</v>
      </c>
      <c r="P54" s="101">
        <v>2029.0191128018917</v>
      </c>
      <c r="Q54" s="101">
        <v>1249.4388713504998</v>
      </c>
      <c r="R54" s="101">
        <v>1259.8993571014043</v>
      </c>
      <c r="S54" s="101">
        <v>1288.2199523774864</v>
      </c>
      <c r="T54" s="101">
        <v>1351.7254473638134</v>
      </c>
      <c r="U54" s="101">
        <v>1367.5903154878413</v>
      </c>
      <c r="V54" s="101">
        <v>1235.7147412349409</v>
      </c>
      <c r="W54" s="101">
        <v>1120.6807730777468</v>
      </c>
      <c r="X54" s="101">
        <v>1217.2049013132666</v>
      </c>
      <c r="Y54" s="101">
        <v>1155.7131680221801</v>
      </c>
      <c r="DA54" s="131" t="s">
        <v>2293</v>
      </c>
    </row>
    <row r="55" spans="1:105" ht="12" customHeight="1" x14ac:dyDescent="0.25">
      <c r="A55" s="107" t="s">
        <v>121</v>
      </c>
      <c r="B55" s="104">
        <v>1461.8244917286813</v>
      </c>
      <c r="C55" s="104">
        <v>1316.1043812311104</v>
      </c>
      <c r="D55" s="104">
        <v>1339.8839056696656</v>
      </c>
      <c r="E55" s="104">
        <v>1312.7274114205063</v>
      </c>
      <c r="F55" s="104">
        <v>1336.9411135276919</v>
      </c>
      <c r="G55" s="104">
        <v>1275.11585826905</v>
      </c>
      <c r="H55" s="104">
        <v>1203.4657957197412</v>
      </c>
      <c r="I55" s="104">
        <v>1200.1678205125986</v>
      </c>
      <c r="J55" s="104">
        <v>1184.2727473964001</v>
      </c>
      <c r="K55" s="104">
        <v>1074.6432547007898</v>
      </c>
      <c r="L55" s="104">
        <v>1013.8687236812129</v>
      </c>
      <c r="M55" s="104">
        <v>1209.4641387760309</v>
      </c>
      <c r="N55" s="104">
        <v>1018.159786785748</v>
      </c>
      <c r="O55" s="104">
        <v>1437.8910841823581</v>
      </c>
      <c r="P55" s="104">
        <v>1814.0872495424201</v>
      </c>
      <c r="Q55" s="104">
        <v>1058.408974449098</v>
      </c>
      <c r="R55" s="104">
        <v>1068.9938985458446</v>
      </c>
      <c r="S55" s="104">
        <v>1091.3789935207021</v>
      </c>
      <c r="T55" s="104">
        <v>1160.0187241116037</v>
      </c>
      <c r="U55" s="104">
        <v>1210.1635087794214</v>
      </c>
      <c r="V55" s="104">
        <v>1070.9865335335603</v>
      </c>
      <c r="W55" s="104">
        <v>993.82679388892814</v>
      </c>
      <c r="X55" s="104">
        <v>1099.2084724003987</v>
      </c>
      <c r="Y55" s="104">
        <v>1034.9397815158632</v>
      </c>
      <c r="DA55" s="132" t="s">
        <v>2294</v>
      </c>
    </row>
    <row r="56" spans="1:105" ht="12" customHeight="1" x14ac:dyDescent="0.25">
      <c r="A56" s="108" t="s">
        <v>53</v>
      </c>
      <c r="B56" s="98">
        <v>894.88787378352094</v>
      </c>
      <c r="C56" s="98">
        <v>773.98049377060397</v>
      </c>
      <c r="D56" s="98">
        <v>790.51145136548428</v>
      </c>
      <c r="E56" s="98">
        <v>770.0447418678782</v>
      </c>
      <c r="F56" s="98">
        <v>794.03728096156033</v>
      </c>
      <c r="G56" s="98">
        <v>754.09370575004402</v>
      </c>
      <c r="H56" s="98">
        <v>695.94542769741736</v>
      </c>
      <c r="I56" s="98">
        <v>685.10666274193204</v>
      </c>
      <c r="J56" s="98">
        <v>654.5815402011209</v>
      </c>
      <c r="K56" s="98">
        <v>576.48011842483675</v>
      </c>
      <c r="L56" s="98">
        <v>531.49719501012885</v>
      </c>
      <c r="M56" s="98">
        <v>686.11076136472673</v>
      </c>
      <c r="N56" s="98">
        <v>535.06705709743017</v>
      </c>
      <c r="O56" s="98">
        <v>901.76379610561685</v>
      </c>
      <c r="P56" s="98">
        <v>1229.2586315009635</v>
      </c>
      <c r="Q56" s="98">
        <v>530.6714491442043</v>
      </c>
      <c r="R56" s="98">
        <v>528.39302042223414</v>
      </c>
      <c r="S56" s="98">
        <v>540.55238632400562</v>
      </c>
      <c r="T56" s="98">
        <v>644.19105005393203</v>
      </c>
      <c r="U56" s="98">
        <v>720.28671696145079</v>
      </c>
      <c r="V56" s="98">
        <v>612.59067854305806</v>
      </c>
      <c r="W56" s="98">
        <v>555.3939983618385</v>
      </c>
      <c r="X56" s="98">
        <v>658.97045707652421</v>
      </c>
      <c r="Y56" s="98">
        <v>609.91855565921639</v>
      </c>
      <c r="DA56" s="63" t="s">
        <v>2295</v>
      </c>
    </row>
    <row r="57" spans="1:105" ht="12" customHeight="1" x14ac:dyDescent="0.25">
      <c r="A57" s="108" t="s">
        <v>52</v>
      </c>
      <c r="B57" s="98">
        <v>566.93661794516049</v>
      </c>
      <c r="C57" s="98">
        <v>542.12388746050658</v>
      </c>
      <c r="D57" s="98">
        <v>549.37245430418159</v>
      </c>
      <c r="E57" s="98">
        <v>542.68266955262811</v>
      </c>
      <c r="F57" s="98">
        <v>542.90383256613143</v>
      </c>
      <c r="G57" s="98">
        <v>521.02215251900566</v>
      </c>
      <c r="H57" s="98">
        <v>507.52036802232391</v>
      </c>
      <c r="I57" s="98">
        <v>515.0611577706668</v>
      </c>
      <c r="J57" s="98">
        <v>529.69120719527905</v>
      </c>
      <c r="K57" s="98">
        <v>498.16313627595281</v>
      </c>
      <c r="L57" s="98">
        <v>482.37152867108404</v>
      </c>
      <c r="M57" s="98">
        <v>523.35337741130411</v>
      </c>
      <c r="N57" s="98">
        <v>483.09272968831783</v>
      </c>
      <c r="O57" s="98">
        <v>536.12728807674114</v>
      </c>
      <c r="P57" s="98">
        <v>584.82861804145648</v>
      </c>
      <c r="Q57" s="98">
        <v>527.73752530489355</v>
      </c>
      <c r="R57" s="98">
        <v>540.60087812361053</v>
      </c>
      <c r="S57" s="98">
        <v>550.82660719669627</v>
      </c>
      <c r="T57" s="98">
        <v>515.82767405767174</v>
      </c>
      <c r="U57" s="98">
        <v>489.87679181797057</v>
      </c>
      <c r="V57" s="98">
        <v>458.39585499050241</v>
      </c>
      <c r="W57" s="98">
        <v>438.4327955270897</v>
      </c>
      <c r="X57" s="98">
        <v>440.23801532387478</v>
      </c>
      <c r="Y57" s="98">
        <v>425.02122585664665</v>
      </c>
      <c r="DA57" s="63" t="s">
        <v>2296</v>
      </c>
    </row>
    <row r="58" spans="1:105" ht="12" customHeight="1" x14ac:dyDescent="0.25">
      <c r="A58" s="121" t="s">
        <v>54</v>
      </c>
      <c r="B58" s="122">
        <v>855.62455039994245</v>
      </c>
      <c r="C58" s="122">
        <v>872.9395432667759</v>
      </c>
      <c r="D58" s="122">
        <v>737.93611565596132</v>
      </c>
      <c r="E58" s="122">
        <v>667.49558441703095</v>
      </c>
      <c r="F58" s="122">
        <v>735.10636789433954</v>
      </c>
      <c r="G58" s="122">
        <v>774.46802476796381</v>
      </c>
      <c r="H58" s="122">
        <v>768.59367033914384</v>
      </c>
      <c r="I58" s="122">
        <v>673.29187279540224</v>
      </c>
      <c r="J58" s="122">
        <v>712.61547070416793</v>
      </c>
      <c r="K58" s="122">
        <v>799.15940819531806</v>
      </c>
      <c r="L58" s="122">
        <v>688.92925748570406</v>
      </c>
      <c r="M58" s="122">
        <v>809.14054070115401</v>
      </c>
      <c r="N58" s="122">
        <v>801.73857209623031</v>
      </c>
      <c r="O58" s="122">
        <v>825.04725003676003</v>
      </c>
      <c r="P58" s="122">
        <v>870.4987350731385</v>
      </c>
      <c r="Q58" s="122">
        <v>604.4900822670611</v>
      </c>
      <c r="R58" s="122">
        <v>612.88235946880513</v>
      </c>
      <c r="S58" s="122">
        <v>532.05677669287991</v>
      </c>
      <c r="T58" s="122">
        <v>616.14412681295278</v>
      </c>
      <c r="U58" s="122">
        <v>671.48019665052209</v>
      </c>
      <c r="V58" s="122">
        <v>400.06208417584656</v>
      </c>
      <c r="W58" s="122">
        <v>306.05744375369147</v>
      </c>
      <c r="X58" s="122">
        <v>347.82302276433006</v>
      </c>
      <c r="Y58" s="122">
        <v>332.82020560216949</v>
      </c>
      <c r="DA58" s="130" t="s">
        <v>2297</v>
      </c>
    </row>
    <row r="59" spans="1:105" ht="12" customHeight="1" x14ac:dyDescent="0.25">
      <c r="A59" s="97" t="s">
        <v>50</v>
      </c>
      <c r="B59" s="98">
        <v>932.15350521651737</v>
      </c>
      <c r="C59" s="98">
        <v>1187.1868989429167</v>
      </c>
      <c r="D59" s="98">
        <v>683.90864053217354</v>
      </c>
      <c r="E59" s="98">
        <v>409.83515543453501</v>
      </c>
      <c r="F59" s="98">
        <v>780.06571360505654</v>
      </c>
      <c r="G59" s="98">
        <v>1154.6147002430316</v>
      </c>
      <c r="H59" s="98">
        <v>1225.7319429187276</v>
      </c>
      <c r="I59" s="98">
        <v>471.13850120375241</v>
      </c>
      <c r="J59" s="98">
        <v>519.06494138536357</v>
      </c>
      <c r="K59" s="98">
        <v>1350.8334528579205</v>
      </c>
      <c r="L59" s="98">
        <v>1182.7103231898614</v>
      </c>
      <c r="M59" s="98">
        <v>735.41093107353379</v>
      </c>
      <c r="N59" s="98">
        <v>584.78363659108129</v>
      </c>
      <c r="O59" s="98">
        <v>840.95875136245843</v>
      </c>
      <c r="P59" s="98">
        <v>1017.6423291383521</v>
      </c>
      <c r="Q59" s="98">
        <v>828.83215344055134</v>
      </c>
      <c r="R59" s="98">
        <v>821.9818771934805</v>
      </c>
      <c r="S59" s="98">
        <v>629.93053161752709</v>
      </c>
      <c r="T59" s="98">
        <v>697.57030151668073</v>
      </c>
      <c r="U59" s="98">
        <v>862.38527861334376</v>
      </c>
      <c r="V59" s="98">
        <v>725.31519557739887</v>
      </c>
      <c r="W59" s="98">
        <v>377.96259045302389</v>
      </c>
      <c r="X59" s="98">
        <v>526.17616921228648</v>
      </c>
      <c r="Y59" s="98">
        <v>374.94646460489344</v>
      </c>
      <c r="DA59" s="63" t="s">
        <v>2298</v>
      </c>
    </row>
    <row r="60" spans="1:105" ht="12" customHeight="1" x14ac:dyDescent="0.25">
      <c r="A60" s="109" t="s">
        <v>120</v>
      </c>
      <c r="B60" s="33">
        <v>805.78967840867881</v>
      </c>
      <c r="C60" s="33">
        <v>711.44872515634961</v>
      </c>
      <c r="D60" s="33">
        <v>753.14067829256567</v>
      </c>
      <c r="E60" s="33">
        <v>721.62865202540672</v>
      </c>
      <c r="F60" s="33">
        <v>725.35339812999632</v>
      </c>
      <c r="G60" s="33">
        <v>690.21269953732929</v>
      </c>
      <c r="H60" s="33">
        <v>674.40898832157347</v>
      </c>
      <c r="I60" s="33">
        <v>709.31324839854142</v>
      </c>
      <c r="J60" s="33">
        <v>745.59664203244301</v>
      </c>
      <c r="K60" s="33">
        <v>701.61457828890832</v>
      </c>
      <c r="L60" s="33">
        <v>605.14918469604311</v>
      </c>
      <c r="M60" s="33">
        <v>817.96250783629944</v>
      </c>
      <c r="N60" s="33">
        <v>816.12627887878716</v>
      </c>
      <c r="O60" s="33">
        <v>824.24273911893783</v>
      </c>
      <c r="P60" s="33">
        <v>863.23517959904984</v>
      </c>
      <c r="Q60" s="33">
        <v>593.36521465986232</v>
      </c>
      <c r="R60" s="33">
        <v>602.17950245745737</v>
      </c>
      <c r="S60" s="33">
        <v>526.79184021701485</v>
      </c>
      <c r="T60" s="33">
        <v>610.99906042779105</v>
      </c>
      <c r="U60" s="33">
        <v>657.18631690751465</v>
      </c>
      <c r="V60" s="33">
        <v>375.39190533878548</v>
      </c>
      <c r="W60" s="33">
        <v>301.89577976402114</v>
      </c>
      <c r="X60" s="33">
        <v>340.39121122194513</v>
      </c>
      <c r="Y60" s="33">
        <v>331.44070559636685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27844.959906596414</v>
      </c>
      <c r="C62" s="117">
        <f t="shared" si="21"/>
        <v>29616.902745150986</v>
      </c>
      <c r="D62" s="117">
        <f t="shared" si="21"/>
        <v>28330.428826687814</v>
      </c>
      <c r="E62" s="117">
        <f t="shared" si="21"/>
        <v>29054.839774301559</v>
      </c>
      <c r="F62" s="117">
        <f t="shared" si="21"/>
        <v>30424.600136030702</v>
      </c>
      <c r="G62" s="117">
        <f t="shared" si="21"/>
        <v>29778.235489698603</v>
      </c>
      <c r="H62" s="117">
        <f t="shared" si="21"/>
        <v>27145.719122787556</v>
      </c>
      <c r="I62" s="117">
        <f t="shared" si="21"/>
        <v>26345.88515848617</v>
      </c>
      <c r="J62" s="117">
        <f t="shared" si="21"/>
        <v>26989.413523812862</v>
      </c>
      <c r="K62" s="117">
        <f t="shared" si="21"/>
        <v>24748.245164870146</v>
      </c>
      <c r="L62" s="117">
        <f t="shared" si="21"/>
        <v>27603.601947307485</v>
      </c>
      <c r="M62" s="117">
        <f t="shared" si="21"/>
        <v>25456.572613635199</v>
      </c>
      <c r="N62" s="117">
        <f t="shared" si="21"/>
        <v>22314.261407459933</v>
      </c>
      <c r="O62" s="117">
        <f t="shared" si="21"/>
        <v>23206.962764214648</v>
      </c>
      <c r="P62" s="117">
        <f t="shared" si="21"/>
        <v>20795.515835825852</v>
      </c>
      <c r="Q62" s="117">
        <f t="shared" si="21"/>
        <v>21355.315524448743</v>
      </c>
      <c r="R62" s="117">
        <f t="shared" ref="R62:V62" si="22">R63+R66+R68+R77</f>
        <v>20899.695869392675</v>
      </c>
      <c r="S62" s="117">
        <f t="shared" si="22"/>
        <v>21667.681009474094</v>
      </c>
      <c r="T62" s="117">
        <f t="shared" si="22"/>
        <v>18723.639500686579</v>
      </c>
      <c r="U62" s="117">
        <f t="shared" si="22"/>
        <v>17982.743820772735</v>
      </c>
      <c r="V62" s="117">
        <f t="shared" si="22"/>
        <v>18103.500827275955</v>
      </c>
      <c r="W62" s="117">
        <f t="shared" ref="W62:Y62" si="23">W63+W66+W68+W77</f>
        <v>17190.583453499166</v>
      </c>
      <c r="X62" s="117">
        <f t="shared" si="23"/>
        <v>15826.950147333955</v>
      </c>
      <c r="Y62" s="117">
        <f t="shared" si="23"/>
        <v>15501.655498505927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25073.196085782165</v>
      </c>
      <c r="C63" s="122">
        <f t="shared" si="24"/>
        <v>26815.078901689823</v>
      </c>
      <c r="D63" s="122">
        <f t="shared" si="24"/>
        <v>25591.987343640885</v>
      </c>
      <c r="E63" s="122">
        <f t="shared" si="24"/>
        <v>26349.45795814658</v>
      </c>
      <c r="F63" s="122">
        <f t="shared" si="24"/>
        <v>27786.67879954974</v>
      </c>
      <c r="G63" s="122">
        <f t="shared" si="24"/>
        <v>27186.145433103204</v>
      </c>
      <c r="H63" s="122">
        <f t="shared" si="24"/>
        <v>24677.918773919635</v>
      </c>
      <c r="I63" s="122">
        <f t="shared" si="24"/>
        <v>23918.698995443869</v>
      </c>
      <c r="J63" s="122">
        <f t="shared" si="24"/>
        <v>24490.097187878604</v>
      </c>
      <c r="K63" s="122">
        <f t="shared" si="24"/>
        <v>22542.767481075771</v>
      </c>
      <c r="L63" s="122">
        <f t="shared" si="24"/>
        <v>25104.032096869974</v>
      </c>
      <c r="M63" s="122">
        <f t="shared" si="24"/>
        <v>22764.688810285876</v>
      </c>
      <c r="N63" s="122">
        <f t="shared" si="24"/>
        <v>19896.183665094275</v>
      </c>
      <c r="O63" s="122">
        <f t="shared" si="24"/>
        <v>20616.494825911286</v>
      </c>
      <c r="P63" s="122">
        <f t="shared" si="24"/>
        <v>18050.599931844325</v>
      </c>
      <c r="Q63" s="122">
        <f t="shared" si="24"/>
        <v>19113.840540646612</v>
      </c>
      <c r="R63" s="122">
        <f t="shared" ref="R63:V63" si="25">SUM(R64:R65)</f>
        <v>18789.267496268567</v>
      </c>
      <c r="S63" s="122">
        <f t="shared" si="25"/>
        <v>19623.451827197041</v>
      </c>
      <c r="T63" s="122">
        <f t="shared" si="25"/>
        <v>16660.68834863506</v>
      </c>
      <c r="U63" s="122">
        <f t="shared" si="25"/>
        <v>15646.704281698852</v>
      </c>
      <c r="V63" s="122">
        <f t="shared" si="25"/>
        <v>16243.52679472614</v>
      </c>
      <c r="W63" s="122">
        <f t="shared" ref="W63:Y63" si="26">SUM(W64:W65)</f>
        <v>15349.890316535109</v>
      </c>
      <c r="X63" s="122">
        <f t="shared" si="26"/>
        <v>14121.534064825622</v>
      </c>
      <c r="Y63" s="122">
        <f t="shared" si="26"/>
        <v>13894.155707847411</v>
      </c>
      <c r="DA63" s="130" t="s">
        <v>2301</v>
      </c>
    </row>
    <row r="64" spans="1:105" ht="12" customHeight="1" x14ac:dyDescent="0.25">
      <c r="A64" s="97" t="s">
        <v>212</v>
      </c>
      <c r="B64" s="98">
        <v>24754.147760313441</v>
      </c>
      <c r="C64" s="98">
        <v>26477.606968685701</v>
      </c>
      <c r="D64" s="98">
        <v>25272.441817376355</v>
      </c>
      <c r="E64" s="98">
        <v>26031.13020295557</v>
      </c>
      <c r="F64" s="98">
        <v>27443.221671983971</v>
      </c>
      <c r="G64" s="98">
        <v>26853.587051500555</v>
      </c>
      <c r="H64" s="98">
        <v>24383.516574796169</v>
      </c>
      <c r="I64" s="98">
        <v>23627.991255882207</v>
      </c>
      <c r="J64" s="98">
        <v>24191.457682592758</v>
      </c>
      <c r="K64" s="98">
        <v>22268.775117431313</v>
      </c>
      <c r="L64" s="98">
        <v>24800.57660353641</v>
      </c>
      <c r="M64" s="98">
        <v>22486.534110447446</v>
      </c>
      <c r="N64" s="98">
        <v>19654.861212796775</v>
      </c>
      <c r="O64" s="98">
        <v>20361.926982288289</v>
      </c>
      <c r="P64" s="98">
        <v>17823.284297793656</v>
      </c>
      <c r="Q64" s="98">
        <v>18873.799708413921</v>
      </c>
      <c r="R64" s="98">
        <v>18548.291900003896</v>
      </c>
      <c r="S64" s="98">
        <v>19367.888048803401</v>
      </c>
      <c r="T64" s="98">
        <v>16436.598799978485</v>
      </c>
      <c r="U64" s="98">
        <v>15429.041609187996</v>
      </c>
      <c r="V64" s="98">
        <v>16017.469540828966</v>
      </c>
      <c r="W64" s="98">
        <v>15134.095243907592</v>
      </c>
      <c r="X64" s="98">
        <v>13919.614858894081</v>
      </c>
      <c r="Y64" s="98">
        <v>13696.539346676513</v>
      </c>
      <c r="DA64" s="63" t="s">
        <v>2302</v>
      </c>
    </row>
    <row r="65" spans="1:105" ht="12" customHeight="1" x14ac:dyDescent="0.25">
      <c r="A65" s="97" t="s">
        <v>53</v>
      </c>
      <c r="B65" s="98">
        <v>319.04832546872257</v>
      </c>
      <c r="C65" s="98">
        <v>337.4719330041242</v>
      </c>
      <c r="D65" s="98">
        <v>319.54552626453062</v>
      </c>
      <c r="E65" s="98">
        <v>318.32775519100966</v>
      </c>
      <c r="F65" s="98">
        <v>343.45712756576893</v>
      </c>
      <c r="G65" s="98">
        <v>332.55838160264926</v>
      </c>
      <c r="H65" s="98">
        <v>294.40219912346549</v>
      </c>
      <c r="I65" s="98">
        <v>290.70773956166158</v>
      </c>
      <c r="J65" s="98">
        <v>298.63950528584473</v>
      </c>
      <c r="K65" s="98">
        <v>273.99236364445977</v>
      </c>
      <c r="L65" s="98">
        <v>303.45549333356377</v>
      </c>
      <c r="M65" s="98">
        <v>278.15469983842905</v>
      </c>
      <c r="N65" s="98">
        <v>241.32245229749813</v>
      </c>
      <c r="O65" s="98">
        <v>254.56784362299862</v>
      </c>
      <c r="P65" s="98">
        <v>227.31563405066993</v>
      </c>
      <c r="Q65" s="98">
        <v>240.04083223268992</v>
      </c>
      <c r="R65" s="98">
        <v>240.97559626466912</v>
      </c>
      <c r="S65" s="98">
        <v>255.56377839363887</v>
      </c>
      <c r="T65" s="98">
        <v>224.08954865657611</v>
      </c>
      <c r="U65" s="98">
        <v>217.66267251085708</v>
      </c>
      <c r="V65" s="98">
        <v>226.05725389717418</v>
      </c>
      <c r="W65" s="98">
        <v>215.79507262751679</v>
      </c>
      <c r="X65" s="98">
        <v>201.91920593154106</v>
      </c>
      <c r="Y65" s="98">
        <v>197.61636117089773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35.758135493691839</v>
      </c>
      <c r="C66" s="122">
        <f t="shared" si="27"/>
        <v>36.412848901607013</v>
      </c>
      <c r="D66" s="122">
        <f t="shared" si="27"/>
        <v>38.515255703058834</v>
      </c>
      <c r="E66" s="122">
        <f t="shared" si="27"/>
        <v>87.85479011796501</v>
      </c>
      <c r="F66" s="122">
        <f t="shared" si="27"/>
        <v>36.374168017374444</v>
      </c>
      <c r="G66" s="122">
        <f t="shared" si="27"/>
        <v>45.147800852007947</v>
      </c>
      <c r="H66" s="122">
        <f t="shared" si="27"/>
        <v>81.062998393212368</v>
      </c>
      <c r="I66" s="122">
        <f t="shared" si="27"/>
        <v>45.233015610442408</v>
      </c>
      <c r="J66" s="122">
        <f t="shared" si="27"/>
        <v>44.09711086068927</v>
      </c>
      <c r="K66" s="122">
        <f t="shared" si="27"/>
        <v>45.569459781592847</v>
      </c>
      <c r="L66" s="122">
        <f t="shared" si="27"/>
        <v>61.562951094195824</v>
      </c>
      <c r="M66" s="122">
        <f t="shared" si="27"/>
        <v>68.894919037577935</v>
      </c>
      <c r="N66" s="122">
        <f t="shared" si="27"/>
        <v>70.793463015465662</v>
      </c>
      <c r="O66" s="122">
        <f t="shared" si="27"/>
        <v>77.600973478382912</v>
      </c>
      <c r="P66" s="122">
        <f t="shared" si="27"/>
        <v>78.239811505784004</v>
      </c>
      <c r="Q66" s="122">
        <f t="shared" si="27"/>
        <v>85.997666746190816</v>
      </c>
      <c r="R66" s="122">
        <f t="shared" si="27"/>
        <v>83.67970925196957</v>
      </c>
      <c r="S66" s="122">
        <f t="shared" si="27"/>
        <v>71.533350280364957</v>
      </c>
      <c r="T66" s="122">
        <f t="shared" si="27"/>
        <v>86.454962320310486</v>
      </c>
      <c r="U66" s="122">
        <f t="shared" si="27"/>
        <v>95.119948553723916</v>
      </c>
      <c r="V66" s="122">
        <f t="shared" si="27"/>
        <v>101.88134701486503</v>
      </c>
      <c r="W66" s="122">
        <f t="shared" si="27"/>
        <v>104.8223659934455</v>
      </c>
      <c r="X66" s="122">
        <f t="shared" si="27"/>
        <v>97.047001993813751</v>
      </c>
      <c r="Y66" s="122">
        <f t="shared" si="27"/>
        <v>94.96991290290039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35.758135493691839</v>
      </c>
      <c r="C67" s="98">
        <f>IF(RES_hhdet_fec!C67=0,0,RES_hhdet_fec!C67*1000*11630/RES_hhdet_num!C62)</f>
        <v>36.412848901607013</v>
      </c>
      <c r="D67" s="98">
        <f>IF(RES_hhdet_fec!D67=0,0,RES_hhdet_fec!D67*1000*11630/RES_hhdet_num!D62)</f>
        <v>38.515255703058834</v>
      </c>
      <c r="E67" s="98">
        <f>IF(RES_hhdet_fec!E67=0,0,RES_hhdet_fec!E67*1000*11630/RES_hhdet_num!E62)</f>
        <v>87.85479011796501</v>
      </c>
      <c r="F67" s="98">
        <f>IF(RES_hhdet_fec!F67=0,0,RES_hhdet_fec!F67*1000*11630/RES_hhdet_num!F62)</f>
        <v>36.374168017374444</v>
      </c>
      <c r="G67" s="98">
        <f>IF(RES_hhdet_fec!G67=0,0,RES_hhdet_fec!G67*1000*11630/RES_hhdet_num!G62)</f>
        <v>45.147800852007947</v>
      </c>
      <c r="H67" s="98">
        <f>IF(RES_hhdet_fec!H67=0,0,RES_hhdet_fec!H67*1000*11630/RES_hhdet_num!H62)</f>
        <v>81.062998393212368</v>
      </c>
      <c r="I67" s="98">
        <f>IF(RES_hhdet_fec!I67=0,0,RES_hhdet_fec!I67*1000*11630/RES_hhdet_num!I62)</f>
        <v>45.233015610442408</v>
      </c>
      <c r="J67" s="98">
        <f>IF(RES_hhdet_fec!J67=0,0,RES_hhdet_fec!J67*1000*11630/RES_hhdet_num!J62)</f>
        <v>44.09711086068927</v>
      </c>
      <c r="K67" s="98">
        <f>IF(RES_hhdet_fec!K67=0,0,RES_hhdet_fec!K67*1000*11630/RES_hhdet_num!K62)</f>
        <v>45.569459781592847</v>
      </c>
      <c r="L67" s="98">
        <f>IF(RES_hhdet_fec!L67=0,0,RES_hhdet_fec!L67*1000*11630/RES_hhdet_num!L62)</f>
        <v>61.562951094195824</v>
      </c>
      <c r="M67" s="98">
        <f>IF(RES_hhdet_fec!M67=0,0,RES_hhdet_fec!M67*1000*11630/RES_hhdet_num!M62)</f>
        <v>68.894919037577935</v>
      </c>
      <c r="N67" s="98">
        <f>IF(RES_hhdet_fec!N67=0,0,RES_hhdet_fec!N67*1000*11630/RES_hhdet_num!N62)</f>
        <v>70.793463015465662</v>
      </c>
      <c r="O67" s="98">
        <f>IF(RES_hhdet_fec!O67=0,0,RES_hhdet_fec!O67*1000*11630/RES_hhdet_num!O62)</f>
        <v>77.600973478382912</v>
      </c>
      <c r="P67" s="98">
        <f>IF(RES_hhdet_fec!P67=0,0,RES_hhdet_fec!P67*1000*11630/RES_hhdet_num!P62)</f>
        <v>78.239811505784004</v>
      </c>
      <c r="Q67" s="98">
        <f>IF(RES_hhdet_fec!Q67=0,0,RES_hhdet_fec!Q67*1000*11630/RES_hhdet_num!Q62)</f>
        <v>85.997666746190816</v>
      </c>
      <c r="R67" s="98">
        <f>IF(RES_hhdet_fec!R67=0,0,RES_hhdet_fec!R67*1000*11630/RES_hhdet_num!R62)</f>
        <v>83.67970925196957</v>
      </c>
      <c r="S67" s="98">
        <f>IF(RES_hhdet_fec!S67=0,0,RES_hhdet_fec!S67*1000*11630/RES_hhdet_num!S62)</f>
        <v>71.533350280364957</v>
      </c>
      <c r="T67" s="98">
        <f>IF(RES_hhdet_fec!T67=0,0,RES_hhdet_fec!T67*1000*11630/RES_hhdet_num!T62)</f>
        <v>86.454962320310486</v>
      </c>
      <c r="U67" s="98">
        <f>IF(RES_hhdet_fec!U67=0,0,RES_hhdet_fec!U67*1000*11630/RES_hhdet_num!U62)</f>
        <v>95.119948553723916</v>
      </c>
      <c r="V67" s="98">
        <f>IF(RES_hhdet_fec!V67=0,0,RES_hhdet_fec!V67*1000*11630/RES_hhdet_num!V62)</f>
        <v>101.88134701486503</v>
      </c>
      <c r="W67" s="98">
        <f>IF(RES_hhdet_fec!W67=0,0,RES_hhdet_fec!W67*1000*11630/RES_hhdet_num!W62)</f>
        <v>104.8223659934455</v>
      </c>
      <c r="X67" s="98">
        <f>IF(RES_hhdet_fec!X67=0,0,RES_hhdet_fec!X67*1000*11630/RES_hhdet_num!X62)</f>
        <v>97.047001993813751</v>
      </c>
      <c r="Y67" s="98">
        <f>IF(RES_hhdet_fec!Y67=0,0,RES_hhdet_fec!Y67*1000*11630/RES_hhdet_num!Y62)</f>
        <v>94.96991290290039</v>
      </c>
      <c r="DA67" s="63" t="s">
        <v>2305</v>
      </c>
    </row>
    <row r="68" spans="1:105" ht="12" customHeight="1" x14ac:dyDescent="0.25">
      <c r="A68" s="121" t="s">
        <v>55</v>
      </c>
      <c r="B68" s="122">
        <v>1907.4312392378426</v>
      </c>
      <c r="C68" s="122">
        <v>1821.6200411793968</v>
      </c>
      <c r="D68" s="122">
        <v>1861.1517006302192</v>
      </c>
      <c r="E68" s="122">
        <v>1836.3818551598035</v>
      </c>
      <c r="F68" s="122">
        <v>1802.4315880400256</v>
      </c>
      <c r="G68" s="122">
        <v>1758.8421775537915</v>
      </c>
      <c r="H68" s="122">
        <v>1617.4602971076749</v>
      </c>
      <c r="I68" s="122">
        <v>1609.8723867695242</v>
      </c>
      <c r="J68" s="122">
        <v>1617.6133949484697</v>
      </c>
      <c r="K68" s="122">
        <v>1317.8349079367947</v>
      </c>
      <c r="L68" s="122">
        <v>1615.8616741560081</v>
      </c>
      <c r="M68" s="122">
        <v>1747.1416653851777</v>
      </c>
      <c r="N68" s="122">
        <v>1341.6276304961023</v>
      </c>
      <c r="O68" s="122">
        <v>1613.8671446155495</v>
      </c>
      <c r="P68" s="122">
        <v>1831.8408546097971</v>
      </c>
      <c r="Q68" s="122">
        <v>1382.9488384223159</v>
      </c>
      <c r="R68" s="122">
        <v>1309.2098124712384</v>
      </c>
      <c r="S68" s="122">
        <v>1215.1540226221998</v>
      </c>
      <c r="T68" s="122">
        <v>1276.3970710849103</v>
      </c>
      <c r="U68" s="122">
        <v>1569.2776731457595</v>
      </c>
      <c r="V68" s="122">
        <v>1178.449068094882</v>
      </c>
      <c r="W68" s="122">
        <v>1273.7181824605661</v>
      </c>
      <c r="X68" s="122">
        <v>1157.7991777402099</v>
      </c>
      <c r="Y68" s="122">
        <v>1066.7088173533314</v>
      </c>
      <c r="DA68" s="130" t="s">
        <v>2306</v>
      </c>
    </row>
    <row r="69" spans="1:105" ht="12" customHeight="1" x14ac:dyDescent="0.25">
      <c r="A69" s="97" t="s">
        <v>134</v>
      </c>
      <c r="B69" s="98">
        <v>1962.4053732869863</v>
      </c>
      <c r="C69" s="98">
        <v>1885.0718698514429</v>
      </c>
      <c r="D69" s="98">
        <v>1917.1640455528568</v>
      </c>
      <c r="E69" s="98">
        <v>1885.7316493114245</v>
      </c>
      <c r="F69" s="98">
        <v>1837.7003935718317</v>
      </c>
      <c r="G69" s="98">
        <v>1794.1909500483823</v>
      </c>
      <c r="H69" s="98">
        <v>1636.9925269323498</v>
      </c>
      <c r="I69" s="98">
        <v>1631.6106558995573</v>
      </c>
      <c r="J69" s="98">
        <v>1641.3834688613563</v>
      </c>
      <c r="K69" s="98">
        <v>1344.0825212948766</v>
      </c>
      <c r="L69" s="98">
        <v>1663.0035209127459</v>
      </c>
      <c r="M69" s="98">
        <v>1791.676630308086</v>
      </c>
      <c r="N69" s="98">
        <v>1382.5572408890262</v>
      </c>
      <c r="O69" s="98">
        <v>1650.6402033603724</v>
      </c>
      <c r="P69" s="98">
        <v>1858.3114515898978</v>
      </c>
      <c r="Q69" s="98">
        <v>1431.1008610520068</v>
      </c>
      <c r="R69" s="98">
        <v>1353.3986221779637</v>
      </c>
      <c r="S69" s="98">
        <v>1251.7436087506258</v>
      </c>
      <c r="T69" s="98">
        <v>1309.6606604262379</v>
      </c>
      <c r="U69" s="98">
        <v>1608.9883189692737</v>
      </c>
      <c r="V69" s="98">
        <v>1209.199055875084</v>
      </c>
      <c r="W69" s="98">
        <v>1312.7498164825427</v>
      </c>
      <c r="X69" s="98">
        <v>1185.45412763428</v>
      </c>
      <c r="Y69" s="98">
        <v>1088.3349053751012</v>
      </c>
      <c r="DA69" s="63" t="s">
        <v>2307</v>
      </c>
    </row>
    <row r="70" spans="1:105" ht="12" customHeight="1" x14ac:dyDescent="0.25">
      <c r="A70" s="97" t="s">
        <v>133</v>
      </c>
      <c r="B70" s="98">
        <v>1545.449860965788</v>
      </c>
      <c r="C70" s="98">
        <v>1401.815515202896</v>
      </c>
      <c r="D70" s="98">
        <v>1440.9328105664956</v>
      </c>
      <c r="E70" s="98">
        <v>1429.0196063003361</v>
      </c>
      <c r="F70" s="98">
        <v>1408.5802441649744</v>
      </c>
      <c r="G70" s="98">
        <v>1383.167032494018</v>
      </c>
      <c r="H70" s="98">
        <v>1264.4592310415073</v>
      </c>
      <c r="I70" s="98">
        <v>1265.5494167932482</v>
      </c>
      <c r="J70" s="98">
        <v>1278.241542391082</v>
      </c>
      <c r="K70" s="98">
        <v>1039.4609477160318</v>
      </c>
      <c r="L70" s="98">
        <v>1314.8592227551858</v>
      </c>
      <c r="M70" s="98">
        <v>1449.4605954317433</v>
      </c>
      <c r="N70" s="98">
        <v>1106.5889127279106</v>
      </c>
      <c r="O70" s="98">
        <v>1391.3397829895009</v>
      </c>
      <c r="P70" s="98">
        <v>1629.5803912292138</v>
      </c>
      <c r="Q70" s="98">
        <v>1168.4443030117441</v>
      </c>
      <c r="R70" s="98">
        <v>1115.4170807049722</v>
      </c>
      <c r="S70" s="98">
        <v>1046.3986174068734</v>
      </c>
      <c r="T70" s="98">
        <v>1128.3808329374442</v>
      </c>
      <c r="U70" s="98">
        <v>1427.3980122003602</v>
      </c>
      <c r="V70" s="98">
        <v>1063.5304840053041</v>
      </c>
      <c r="W70" s="98">
        <v>1163.4272333964545</v>
      </c>
      <c r="X70" s="98">
        <v>1063.1405495907886</v>
      </c>
      <c r="Y70" s="98">
        <v>981.74842322833445</v>
      </c>
      <c r="DA70" s="63" t="s">
        <v>2308</v>
      </c>
    </row>
    <row r="71" spans="1:105" ht="12" customHeight="1" x14ac:dyDescent="0.25">
      <c r="A71" s="100" t="s">
        <v>212</v>
      </c>
      <c r="B71" s="101">
        <v>1014.0061865819123</v>
      </c>
      <c r="C71" s="101">
        <v>866.04921791748609</v>
      </c>
      <c r="D71" s="101">
        <v>890.42169482184545</v>
      </c>
      <c r="E71" s="101">
        <v>877.03307123613195</v>
      </c>
      <c r="F71" s="101">
        <v>871.82540678357213</v>
      </c>
      <c r="G71" s="101">
        <v>852.15279208135212</v>
      </c>
      <c r="H71" s="101">
        <v>759.43682112675651</v>
      </c>
      <c r="I71" s="101">
        <v>752.35420486589408</v>
      </c>
      <c r="J71" s="101">
        <v>745.15964480261391</v>
      </c>
      <c r="K71" s="101">
        <v>567.97136687115494</v>
      </c>
      <c r="L71" s="101">
        <v>765.38167161702552</v>
      </c>
      <c r="M71" s="101">
        <v>879.61227884615971</v>
      </c>
      <c r="N71" s="101">
        <v>609.39047900767309</v>
      </c>
      <c r="O71" s="101">
        <v>893.17132403381572</v>
      </c>
      <c r="P71" s="101">
        <v>1126.4783050009896</v>
      </c>
      <c r="Q71" s="101">
        <v>617.32140761822143</v>
      </c>
      <c r="R71" s="101">
        <v>571.70263950800131</v>
      </c>
      <c r="S71" s="101">
        <v>516.36425650972592</v>
      </c>
      <c r="T71" s="101">
        <v>617.9841995023578</v>
      </c>
      <c r="U71" s="101">
        <v>889.23802421790674</v>
      </c>
      <c r="V71" s="101">
        <v>604.93358828984526</v>
      </c>
      <c r="W71" s="101">
        <v>686.71288625737157</v>
      </c>
      <c r="X71" s="101">
        <v>647.7274557352664</v>
      </c>
      <c r="Y71" s="101">
        <v>567.79865601552399</v>
      </c>
      <c r="DA71" s="131" t="s">
        <v>2309</v>
      </c>
    </row>
    <row r="72" spans="1:105" ht="12" customHeight="1" x14ac:dyDescent="0.25">
      <c r="A72" s="103" t="s">
        <v>52</v>
      </c>
      <c r="B72" s="104">
        <v>531.44367438387565</v>
      </c>
      <c r="C72" s="104">
        <v>535.76629728540979</v>
      </c>
      <c r="D72" s="104">
        <v>550.51111574465017</v>
      </c>
      <c r="E72" s="104">
        <v>551.98653506420419</v>
      </c>
      <c r="F72" s="104">
        <v>536.75483738140213</v>
      </c>
      <c r="G72" s="104">
        <v>531.01424041266569</v>
      </c>
      <c r="H72" s="104">
        <v>505.02240991475099</v>
      </c>
      <c r="I72" s="104">
        <v>513.19521192735397</v>
      </c>
      <c r="J72" s="104">
        <v>533.081897588468</v>
      </c>
      <c r="K72" s="104">
        <v>471.48958084487697</v>
      </c>
      <c r="L72" s="104">
        <v>549.47755113816038</v>
      </c>
      <c r="M72" s="104">
        <v>569.84831658558335</v>
      </c>
      <c r="N72" s="104">
        <v>497.1984337202374</v>
      </c>
      <c r="O72" s="104">
        <v>498.16845895568514</v>
      </c>
      <c r="P72" s="104">
        <v>503.10208622822421</v>
      </c>
      <c r="Q72" s="104">
        <v>551.12289539352264</v>
      </c>
      <c r="R72" s="104">
        <v>543.71444119697071</v>
      </c>
      <c r="S72" s="104">
        <v>530.03436089714762</v>
      </c>
      <c r="T72" s="104">
        <v>510.39663343508641</v>
      </c>
      <c r="U72" s="104">
        <v>538.15998798245346</v>
      </c>
      <c r="V72" s="104">
        <v>458.59689571545886</v>
      </c>
      <c r="W72" s="104">
        <v>476.71434713908286</v>
      </c>
      <c r="X72" s="104">
        <v>415.41309385552216</v>
      </c>
      <c r="Y72" s="104">
        <v>413.94976721281034</v>
      </c>
      <c r="DA72" s="132" t="s">
        <v>2310</v>
      </c>
    </row>
    <row r="73" spans="1:105" ht="12" customHeight="1" x14ac:dyDescent="0.25">
      <c r="A73" s="106" t="s">
        <v>122</v>
      </c>
      <c r="B73" s="101">
        <v>1731.8193579912115</v>
      </c>
      <c r="C73" s="101">
        <v>1593.6685818646283</v>
      </c>
      <c r="D73" s="101">
        <v>1620.035665686222</v>
      </c>
      <c r="E73" s="101">
        <v>1585.6779618888775</v>
      </c>
      <c r="F73" s="101">
        <v>1604.5768670175084</v>
      </c>
      <c r="G73" s="101">
        <v>1523.9370893651223</v>
      </c>
      <c r="H73" s="101">
        <v>1422.7317557262497</v>
      </c>
      <c r="I73" s="101">
        <v>1421.5617922356601</v>
      </c>
      <c r="J73" s="101">
        <v>1409.1634960746771</v>
      </c>
      <c r="K73" s="101">
        <v>1286.3655229604435</v>
      </c>
      <c r="L73" s="101">
        <v>1221.1576190465566</v>
      </c>
      <c r="M73" s="101">
        <v>1445.44111046132</v>
      </c>
      <c r="N73" s="101">
        <v>1214.8025598561464</v>
      </c>
      <c r="O73" s="101">
        <v>1623.9984940366801</v>
      </c>
      <c r="P73" s="101">
        <v>1986.6743779004914</v>
      </c>
      <c r="Q73" s="101">
        <v>1226.6834285774928</v>
      </c>
      <c r="R73" s="101">
        <v>1240.5897085218844</v>
      </c>
      <c r="S73" s="101">
        <v>1268.2793776678241</v>
      </c>
      <c r="T73" s="101">
        <v>1328.8821850790275</v>
      </c>
      <c r="U73" s="101">
        <v>1391.603900976196</v>
      </c>
      <c r="V73" s="101">
        <v>1271.1389051923095</v>
      </c>
      <c r="W73" s="101">
        <v>1107.1998770665466</v>
      </c>
      <c r="X73" s="101">
        <v>1190.7686917640647</v>
      </c>
      <c r="Y73" s="101">
        <v>1135.0646842633912</v>
      </c>
      <c r="DA73" s="131" t="s">
        <v>2311</v>
      </c>
    </row>
    <row r="74" spans="1:105" ht="12" customHeight="1" x14ac:dyDescent="0.25">
      <c r="A74" s="107" t="s">
        <v>121</v>
      </c>
      <c r="B74" s="104">
        <v>1461.8244917286813</v>
      </c>
      <c r="C74" s="104">
        <v>1316.3946420454797</v>
      </c>
      <c r="D74" s="104">
        <v>1340.1835910274904</v>
      </c>
      <c r="E74" s="104">
        <v>1312.8009431710198</v>
      </c>
      <c r="F74" s="104">
        <v>1336.9562999161319</v>
      </c>
      <c r="G74" s="104">
        <v>1275.3012745867291</v>
      </c>
      <c r="H74" s="104">
        <v>1206.019667641161</v>
      </c>
      <c r="I74" s="104">
        <v>1202.4555052898795</v>
      </c>
      <c r="J74" s="104">
        <v>1184.9805026142833</v>
      </c>
      <c r="K74" s="104">
        <v>1066.0205376926365</v>
      </c>
      <c r="L74" s="104">
        <v>1007.5131316000753</v>
      </c>
      <c r="M74" s="104">
        <v>1210.3087668585083</v>
      </c>
      <c r="N74" s="104">
        <v>1026.1943740562533</v>
      </c>
      <c r="O74" s="104">
        <v>1445.0147017247798</v>
      </c>
      <c r="P74" s="104">
        <v>1816.6882554066394</v>
      </c>
      <c r="Q74" s="104">
        <v>1045.3152324726386</v>
      </c>
      <c r="R74" s="104">
        <v>1046.9916845811422</v>
      </c>
      <c r="S74" s="104">
        <v>1060.8334937809407</v>
      </c>
      <c r="T74" s="104">
        <v>1133.59549196743</v>
      </c>
      <c r="U74" s="104">
        <v>1196.7175263962533</v>
      </c>
      <c r="V74" s="104">
        <v>1071.6325624775338</v>
      </c>
      <c r="W74" s="104">
        <v>997.81558488324595</v>
      </c>
      <c r="X74" s="104">
        <v>1093.6245008033568</v>
      </c>
      <c r="Y74" s="104">
        <v>1032.0501403576086</v>
      </c>
      <c r="DA74" s="132" t="s">
        <v>2312</v>
      </c>
    </row>
    <row r="75" spans="1:105" ht="12" customHeight="1" x14ac:dyDescent="0.25">
      <c r="A75" s="108" t="s">
        <v>53</v>
      </c>
      <c r="B75" s="98">
        <v>894.88787378352072</v>
      </c>
      <c r="C75" s="98">
        <v>774.26913430878983</v>
      </c>
      <c r="D75" s="98">
        <v>790.78294233226677</v>
      </c>
      <c r="E75" s="98">
        <v>770.11546841560732</v>
      </c>
      <c r="F75" s="98">
        <v>794.06079737577727</v>
      </c>
      <c r="G75" s="98">
        <v>754.24089410171507</v>
      </c>
      <c r="H75" s="98">
        <v>697.79978965892838</v>
      </c>
      <c r="I75" s="98">
        <v>686.73378736991913</v>
      </c>
      <c r="J75" s="98">
        <v>654.97422284533445</v>
      </c>
      <c r="K75" s="98">
        <v>570.01410050235927</v>
      </c>
      <c r="L75" s="98">
        <v>526.93124177167431</v>
      </c>
      <c r="M75" s="98">
        <v>687.30035794681442</v>
      </c>
      <c r="N75" s="98">
        <v>541.43592076741947</v>
      </c>
      <c r="O75" s="98">
        <v>908.02773731072898</v>
      </c>
      <c r="P75" s="98">
        <v>1232.4636436915723</v>
      </c>
      <c r="Q75" s="98">
        <v>521.38573273107545</v>
      </c>
      <c r="R75" s="98">
        <v>512.35945276174073</v>
      </c>
      <c r="S75" s="98">
        <v>517.5802751873664</v>
      </c>
      <c r="T75" s="98">
        <v>623.44045170170762</v>
      </c>
      <c r="U75" s="98">
        <v>710.1421184532735</v>
      </c>
      <c r="V75" s="98">
        <v>614.29545526900529</v>
      </c>
      <c r="W75" s="98">
        <v>559.68509778388545</v>
      </c>
      <c r="X75" s="98">
        <v>655.03444354367423</v>
      </c>
      <c r="Y75" s="98">
        <v>607.56386278396428</v>
      </c>
      <c r="DA75" s="63" t="s">
        <v>2313</v>
      </c>
    </row>
    <row r="76" spans="1:105" ht="12" customHeight="1" x14ac:dyDescent="0.25">
      <c r="A76" s="108" t="s">
        <v>52</v>
      </c>
      <c r="B76" s="98">
        <v>566.93661794516049</v>
      </c>
      <c r="C76" s="98">
        <v>542.12550773669</v>
      </c>
      <c r="D76" s="98">
        <v>549.40064869522337</v>
      </c>
      <c r="E76" s="98">
        <v>542.68547475541232</v>
      </c>
      <c r="F76" s="98">
        <v>542.89550254035441</v>
      </c>
      <c r="G76" s="98">
        <v>521.06038048501398</v>
      </c>
      <c r="H76" s="98">
        <v>508.21987798223262</v>
      </c>
      <c r="I76" s="98">
        <v>515.7217179199605</v>
      </c>
      <c r="J76" s="98">
        <v>530.00627976894896</v>
      </c>
      <c r="K76" s="98">
        <v>496.00643719027727</v>
      </c>
      <c r="L76" s="98">
        <v>480.58188982840096</v>
      </c>
      <c r="M76" s="98">
        <v>523.00840891169389</v>
      </c>
      <c r="N76" s="98">
        <v>484.75845328883406</v>
      </c>
      <c r="O76" s="98">
        <v>536.9869644140507</v>
      </c>
      <c r="P76" s="98">
        <v>584.22461171506711</v>
      </c>
      <c r="Q76" s="98">
        <v>523.92949974156329</v>
      </c>
      <c r="R76" s="98">
        <v>534.63223181940157</v>
      </c>
      <c r="S76" s="98">
        <v>543.25321859357416</v>
      </c>
      <c r="T76" s="98">
        <v>510.15504026572239</v>
      </c>
      <c r="U76" s="98">
        <v>486.57540794297967</v>
      </c>
      <c r="V76" s="98">
        <v>457.33710720852844</v>
      </c>
      <c r="W76" s="98">
        <v>438.13048709936044</v>
      </c>
      <c r="X76" s="98">
        <v>438.59005725968257</v>
      </c>
      <c r="Y76" s="98">
        <v>424.4862775736442</v>
      </c>
      <c r="DA76" s="63" t="s">
        <v>2314</v>
      </c>
    </row>
    <row r="77" spans="1:105" ht="12" customHeight="1" x14ac:dyDescent="0.25">
      <c r="A77" s="121" t="s">
        <v>54</v>
      </c>
      <c r="B77" s="122">
        <v>828.57444608271442</v>
      </c>
      <c r="C77" s="122">
        <v>943.79095338015657</v>
      </c>
      <c r="D77" s="122">
        <v>838.77452671364927</v>
      </c>
      <c r="E77" s="122">
        <v>781.14517087720856</v>
      </c>
      <c r="F77" s="122">
        <v>799.11558042356273</v>
      </c>
      <c r="G77" s="122">
        <v>788.10007818960196</v>
      </c>
      <c r="H77" s="122">
        <v>769.27705336703195</v>
      </c>
      <c r="I77" s="122">
        <v>772.08076066233389</v>
      </c>
      <c r="J77" s="122">
        <v>837.60583012509971</v>
      </c>
      <c r="K77" s="122">
        <v>842.07331607598906</v>
      </c>
      <c r="L77" s="122">
        <v>822.14522518730837</v>
      </c>
      <c r="M77" s="122">
        <v>875.84721892656614</v>
      </c>
      <c r="N77" s="122">
        <v>1005.6566488540872</v>
      </c>
      <c r="O77" s="122">
        <v>898.9998202094298</v>
      </c>
      <c r="P77" s="122">
        <v>834.83523786594606</v>
      </c>
      <c r="Q77" s="122">
        <v>772.52847863362501</v>
      </c>
      <c r="R77" s="122">
        <v>717.53885140090006</v>
      </c>
      <c r="S77" s="122">
        <v>757.54180937448939</v>
      </c>
      <c r="T77" s="122">
        <v>700.09911864629817</v>
      </c>
      <c r="U77" s="122">
        <v>671.6419173743999</v>
      </c>
      <c r="V77" s="122">
        <v>579.64361744006874</v>
      </c>
      <c r="W77" s="122">
        <v>462.15258851004558</v>
      </c>
      <c r="X77" s="122">
        <v>450.56990277430947</v>
      </c>
      <c r="Y77" s="122">
        <v>445.82106040228422</v>
      </c>
      <c r="DA77" s="130" t="s">
        <v>2315</v>
      </c>
    </row>
    <row r="78" spans="1:105" ht="12" customHeight="1" x14ac:dyDescent="0.25">
      <c r="A78" s="97" t="s">
        <v>189</v>
      </c>
      <c r="B78" s="98">
        <v>846.20586925419843</v>
      </c>
      <c r="C78" s="98">
        <v>1094.4035250489078</v>
      </c>
      <c r="D78" s="98">
        <v>902.56043620187177</v>
      </c>
      <c r="E78" s="98">
        <v>830.30763045323556</v>
      </c>
      <c r="F78" s="98">
        <v>867.3870892948936</v>
      </c>
      <c r="G78" s="98">
        <v>879.2777580065582</v>
      </c>
      <c r="H78" s="98">
        <v>850.38445951122048</v>
      </c>
      <c r="I78" s="98">
        <v>818.20822656434848</v>
      </c>
      <c r="J78" s="98">
        <v>893.3975747741822</v>
      </c>
      <c r="K78" s="98">
        <v>923.37995461429898</v>
      </c>
      <c r="L78" s="98">
        <v>935.08146509114317</v>
      </c>
      <c r="M78" s="98">
        <v>909.72761973850038</v>
      </c>
      <c r="N78" s="98">
        <v>1130.4010565901046</v>
      </c>
      <c r="O78" s="98">
        <v>950.48979654605125</v>
      </c>
      <c r="P78" s="98">
        <v>815.9591392447461</v>
      </c>
      <c r="Q78" s="98">
        <v>850.04535434602167</v>
      </c>
      <c r="R78" s="98">
        <v>757.15200576363134</v>
      </c>
      <c r="S78" s="98">
        <v>828.1175091887294</v>
      </c>
      <c r="T78" s="98">
        <v>729.72074938140918</v>
      </c>
      <c r="U78" s="98">
        <v>676.54654890073573</v>
      </c>
      <c r="V78" s="98">
        <v>612.55294529942398</v>
      </c>
      <c r="W78" s="98">
        <v>475.61925748314536</v>
      </c>
      <c r="X78" s="98">
        <v>455.17958554725681</v>
      </c>
      <c r="Y78" s="98">
        <v>449.74358812394632</v>
      </c>
      <c r="DA78" s="63" t="s">
        <v>2316</v>
      </c>
    </row>
    <row r="79" spans="1:105" ht="12" customHeight="1" x14ac:dyDescent="0.25">
      <c r="A79" s="109" t="s">
        <v>120</v>
      </c>
      <c r="B79" s="33">
        <v>805.78967840867892</v>
      </c>
      <c r="C79" s="33">
        <v>713.08120643964742</v>
      </c>
      <c r="D79" s="33">
        <v>754.45872120751096</v>
      </c>
      <c r="E79" s="33">
        <v>722.14521797714053</v>
      </c>
      <c r="F79" s="33">
        <v>725.1023534797306</v>
      </c>
      <c r="G79" s="33">
        <v>689.85312588227816</v>
      </c>
      <c r="H79" s="33">
        <v>674.462396149254</v>
      </c>
      <c r="I79" s="33">
        <v>709.68703202146321</v>
      </c>
      <c r="J79" s="33">
        <v>746.49382443033676</v>
      </c>
      <c r="K79" s="33">
        <v>702.08128622410868</v>
      </c>
      <c r="L79" s="33">
        <v>605.11996218897161</v>
      </c>
      <c r="M79" s="33">
        <v>817.14418659970408</v>
      </c>
      <c r="N79" s="33">
        <v>814.98198486346678</v>
      </c>
      <c r="O79" s="33">
        <v>823.7145143848702</v>
      </c>
      <c r="P79" s="33">
        <v>862.74716293643382</v>
      </c>
      <c r="Q79" s="33">
        <v>592.0236495636309</v>
      </c>
      <c r="R79" s="33">
        <v>604.28734071465794</v>
      </c>
      <c r="S79" s="33">
        <v>529.33725430985987</v>
      </c>
      <c r="T79" s="33">
        <v>610.12669742126184</v>
      </c>
      <c r="U79" s="33">
        <v>654.78389847217341</v>
      </c>
      <c r="V79" s="33">
        <v>372.92470027331103</v>
      </c>
      <c r="W79" s="33">
        <v>295.1307327912188</v>
      </c>
      <c r="X79" s="33">
        <v>332.79696793343714</v>
      </c>
      <c r="Y79" s="33">
        <v>322.95729263452165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30778.125570199776</v>
      </c>
      <c r="C81" s="117">
        <f t="shared" si="28"/>
        <v>32796.560865560852</v>
      </c>
      <c r="D81" s="117">
        <f t="shared" si="28"/>
        <v>30222.944495652519</v>
      </c>
      <c r="E81" s="117">
        <f t="shared" si="28"/>
        <v>30558.345821795891</v>
      </c>
      <c r="F81" s="117">
        <f t="shared" si="28"/>
        <v>31979.419994263921</v>
      </c>
      <c r="G81" s="117">
        <f t="shared" si="28"/>
        <v>30217.653554114408</v>
      </c>
      <c r="H81" s="117">
        <f t="shared" si="28"/>
        <v>29208.223100278468</v>
      </c>
      <c r="I81" s="117">
        <f t="shared" si="28"/>
        <v>25203.599000264614</v>
      </c>
      <c r="J81" s="117">
        <f t="shared" si="28"/>
        <v>25499.242818734521</v>
      </c>
      <c r="K81" s="117">
        <f t="shared" si="28"/>
        <v>26331.021722774443</v>
      </c>
      <c r="L81" s="117">
        <f t="shared" si="28"/>
        <v>25359.569489605794</v>
      </c>
      <c r="M81" s="117">
        <f t="shared" si="28"/>
        <v>19458.11586040465</v>
      </c>
      <c r="N81" s="117">
        <f t="shared" si="28"/>
        <v>20851.724002397732</v>
      </c>
      <c r="O81" s="117">
        <f t="shared" si="28"/>
        <v>20621.865458193392</v>
      </c>
      <c r="P81" s="117">
        <f t="shared" si="28"/>
        <v>20221.43716910018</v>
      </c>
      <c r="Q81" s="117">
        <f t="shared" si="28"/>
        <v>19676.518996686616</v>
      </c>
      <c r="R81" s="117">
        <f t="shared" ref="R81:V81" si="29">R82+R85+R87+R100</f>
        <v>20969.757758352269</v>
      </c>
      <c r="S81" s="117">
        <f t="shared" si="29"/>
        <v>19436.47207184491</v>
      </c>
      <c r="T81" s="117">
        <f t="shared" si="29"/>
        <v>20942.675628210422</v>
      </c>
      <c r="U81" s="117">
        <f t="shared" si="29"/>
        <v>15685.422024451382</v>
      </c>
      <c r="V81" s="117">
        <f t="shared" si="29"/>
        <v>15556.294347130643</v>
      </c>
      <c r="W81" s="117">
        <f t="shared" ref="W81:Y81" si="30">W82+W85+W87+W100</f>
        <v>14457.992595390129</v>
      </c>
      <c r="X81" s="117">
        <f t="shared" si="30"/>
        <v>15591.784736354464</v>
      </c>
      <c r="Y81" s="117">
        <f t="shared" si="30"/>
        <v>16508.667660300489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27982.335121692489</v>
      </c>
      <c r="C82" s="122">
        <f t="shared" si="31"/>
        <v>30100.185559239504</v>
      </c>
      <c r="D82" s="122">
        <f t="shared" si="31"/>
        <v>27694.786753580174</v>
      </c>
      <c r="E82" s="122">
        <f t="shared" si="31"/>
        <v>28124.068527202184</v>
      </c>
      <c r="F82" s="122">
        <f t="shared" si="31"/>
        <v>29511.005582296046</v>
      </c>
      <c r="G82" s="122">
        <f t="shared" si="31"/>
        <v>27764.746535739007</v>
      </c>
      <c r="H82" s="122">
        <f t="shared" si="31"/>
        <v>26781.994201038786</v>
      </c>
      <c r="I82" s="122">
        <f t="shared" si="31"/>
        <v>23072.450438352156</v>
      </c>
      <c r="J82" s="122">
        <f t="shared" si="31"/>
        <v>23362.749456659218</v>
      </c>
      <c r="K82" s="122">
        <f t="shared" si="31"/>
        <v>24182.690564811317</v>
      </c>
      <c r="L82" s="122">
        <f t="shared" si="31"/>
        <v>23291.809611776862</v>
      </c>
      <c r="M82" s="122">
        <f t="shared" si="31"/>
        <v>17117.424427793878</v>
      </c>
      <c r="N82" s="122">
        <f t="shared" si="31"/>
        <v>18827.6439658208</v>
      </c>
      <c r="O82" s="122">
        <f t="shared" si="31"/>
        <v>18334.24265730743</v>
      </c>
      <c r="P82" s="122">
        <f t="shared" si="31"/>
        <v>17386.397555071133</v>
      </c>
      <c r="Q82" s="122">
        <f t="shared" si="31"/>
        <v>17646.005091392388</v>
      </c>
      <c r="R82" s="122">
        <f t="shared" ref="R82:V82" si="32">SUM(R83:R84)</f>
        <v>19128.282159484483</v>
      </c>
      <c r="S82" s="122">
        <f t="shared" si="32"/>
        <v>17662.436085717076</v>
      </c>
      <c r="T82" s="122">
        <f t="shared" si="32"/>
        <v>18848.424978507686</v>
      </c>
      <c r="U82" s="122">
        <f t="shared" si="32"/>
        <v>13678.956793698813</v>
      </c>
      <c r="V82" s="122">
        <f t="shared" si="32"/>
        <v>13865.162642754603</v>
      </c>
      <c r="W82" s="122">
        <f t="shared" ref="W82:Y82" si="33">SUM(W83:W84)</f>
        <v>12897.086528994563</v>
      </c>
      <c r="X82" s="122">
        <f t="shared" si="33"/>
        <v>14085.023493641445</v>
      </c>
      <c r="Y82" s="122">
        <f t="shared" si="33"/>
        <v>15019.584627863862</v>
      </c>
      <c r="DA82" s="130" t="s">
        <v>2319</v>
      </c>
    </row>
    <row r="83" spans="1:105" ht="12" customHeight="1" x14ac:dyDescent="0.25">
      <c r="A83" s="97" t="s">
        <v>199</v>
      </c>
      <c r="B83" s="98">
        <v>27852.212046178753</v>
      </c>
      <c r="C83" s="98">
        <v>29960.723311516922</v>
      </c>
      <c r="D83" s="98">
        <v>27566.704159781475</v>
      </c>
      <c r="E83" s="98">
        <v>27997.106812153128</v>
      </c>
      <c r="F83" s="98">
        <v>29372.812332342477</v>
      </c>
      <c r="G83" s="98">
        <v>27634.126675511667</v>
      </c>
      <c r="H83" s="98">
        <v>26656.637842892102</v>
      </c>
      <c r="I83" s="98">
        <v>22960.268059579648</v>
      </c>
      <c r="J83" s="98">
        <v>23245.845253698368</v>
      </c>
      <c r="K83" s="98">
        <v>24059.536144461454</v>
      </c>
      <c r="L83" s="98">
        <v>23171.266317196008</v>
      </c>
      <c r="M83" s="98">
        <v>17026.211327299585</v>
      </c>
      <c r="N83" s="98">
        <v>18726.042359198389</v>
      </c>
      <c r="O83" s="98">
        <v>18232.27641371117</v>
      </c>
      <c r="P83" s="98">
        <v>17288.359595370093</v>
      </c>
      <c r="Q83" s="98">
        <v>17547.939944134076</v>
      </c>
      <c r="R83" s="98">
        <v>19021.589348220987</v>
      </c>
      <c r="S83" s="98">
        <v>17564.87403433966</v>
      </c>
      <c r="T83" s="98">
        <v>18742.876940784048</v>
      </c>
      <c r="U83" s="98">
        <v>13601.181881384025</v>
      </c>
      <c r="V83" s="98">
        <v>13787.535886399084</v>
      </c>
      <c r="W83" s="98">
        <v>12823.632245038656</v>
      </c>
      <c r="X83" s="98">
        <v>14002.108966509228</v>
      </c>
      <c r="Y83" s="98">
        <v>14931.121287592723</v>
      </c>
      <c r="DA83" s="63" t="s">
        <v>2320</v>
      </c>
    </row>
    <row r="84" spans="1:105" ht="12" customHeight="1" x14ac:dyDescent="0.25">
      <c r="A84" s="97" t="s">
        <v>53</v>
      </c>
      <c r="B84" s="98">
        <v>130.12307551373584</v>
      </c>
      <c r="C84" s="98">
        <v>139.46224772258051</v>
      </c>
      <c r="D84" s="98">
        <v>128.08259379869784</v>
      </c>
      <c r="E84" s="98">
        <v>126.9617150490556</v>
      </c>
      <c r="F84" s="98">
        <v>138.19324995356962</v>
      </c>
      <c r="G84" s="98">
        <v>130.61986022733834</v>
      </c>
      <c r="H84" s="98">
        <v>125.35635814668326</v>
      </c>
      <c r="I84" s="98">
        <v>112.18237877250696</v>
      </c>
      <c r="J84" s="98">
        <v>116.90420296085099</v>
      </c>
      <c r="K84" s="98">
        <v>123.15442034986293</v>
      </c>
      <c r="L84" s="98">
        <v>120.54329458085178</v>
      </c>
      <c r="M84" s="98">
        <v>91.213100494294025</v>
      </c>
      <c r="N84" s="98">
        <v>101.60160662241015</v>
      </c>
      <c r="O84" s="98">
        <v>101.96624359626117</v>
      </c>
      <c r="P84" s="98">
        <v>98.03795970103819</v>
      </c>
      <c r="Q84" s="98">
        <v>98.06514725831164</v>
      </c>
      <c r="R84" s="98">
        <v>106.69281126349512</v>
      </c>
      <c r="S84" s="98">
        <v>97.562051377415315</v>
      </c>
      <c r="T84" s="98">
        <v>105.54803772363843</v>
      </c>
      <c r="U84" s="98">
        <v>77.774912314788054</v>
      </c>
      <c r="V84" s="98">
        <v>77.626756355519646</v>
      </c>
      <c r="W84" s="98">
        <v>73.45428395590757</v>
      </c>
      <c r="X84" s="98">
        <v>82.914527132216904</v>
      </c>
      <c r="Y84" s="98">
        <v>88.463340271138037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35.789411503088544</v>
      </c>
      <c r="C85" s="122">
        <f t="shared" si="34"/>
        <v>37.180109763562065</v>
      </c>
      <c r="D85" s="122">
        <f t="shared" si="34"/>
        <v>41.065018896334578</v>
      </c>
      <c r="E85" s="122">
        <f t="shared" si="34"/>
        <v>89.086946012947649</v>
      </c>
      <c r="F85" s="122">
        <f t="shared" si="34"/>
        <v>34.991546214584631</v>
      </c>
      <c r="G85" s="122">
        <f t="shared" si="34"/>
        <v>41.873242296985502</v>
      </c>
      <c r="H85" s="122">
        <f t="shared" si="34"/>
        <v>74.275650590286006</v>
      </c>
      <c r="I85" s="122">
        <f t="shared" si="34"/>
        <v>42.04223795221899</v>
      </c>
      <c r="J85" s="122">
        <f t="shared" si="34"/>
        <v>41.168655637422752</v>
      </c>
      <c r="K85" s="122">
        <f t="shared" si="34"/>
        <v>45.090775393911862</v>
      </c>
      <c r="L85" s="122">
        <f t="shared" si="34"/>
        <v>63.618246982734142</v>
      </c>
      <c r="M85" s="122">
        <f t="shared" si="34"/>
        <v>73.482498014386451</v>
      </c>
      <c r="N85" s="122">
        <f t="shared" si="34"/>
        <v>73.633010749503612</v>
      </c>
      <c r="O85" s="122">
        <f t="shared" si="34"/>
        <v>79.741869001989045</v>
      </c>
      <c r="P85" s="122">
        <f t="shared" si="34"/>
        <v>82.659793971152837</v>
      </c>
      <c r="Q85" s="122">
        <f t="shared" si="34"/>
        <v>94.627611446142808</v>
      </c>
      <c r="R85" s="122">
        <f t="shared" si="34"/>
        <v>94.917435933748877</v>
      </c>
      <c r="S85" s="122">
        <f t="shared" si="34"/>
        <v>85.76146473696312</v>
      </c>
      <c r="T85" s="122">
        <f t="shared" si="34"/>
        <v>92.078042532885178</v>
      </c>
      <c r="U85" s="122">
        <f t="shared" si="34"/>
        <v>98.241183036895421</v>
      </c>
      <c r="V85" s="122">
        <f t="shared" si="34"/>
        <v>85.569719734121875</v>
      </c>
      <c r="W85" s="122">
        <f t="shared" si="34"/>
        <v>63.169794714428249</v>
      </c>
      <c r="X85" s="122">
        <f t="shared" si="34"/>
        <v>59.212634393241387</v>
      </c>
      <c r="Y85" s="122">
        <f t="shared" si="34"/>
        <v>71.811992093491668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35.789411503088544</v>
      </c>
      <c r="C86" s="98">
        <f>IF(RES_hhdet_fec!C86=0,0,RES_hhdet_fec!C86*1000*11630/RES_hhdet_num!C81)</f>
        <v>37.180109763562065</v>
      </c>
      <c r="D86" s="98">
        <f>IF(RES_hhdet_fec!D86=0,0,RES_hhdet_fec!D86*1000*11630/RES_hhdet_num!D81)</f>
        <v>41.065018896334578</v>
      </c>
      <c r="E86" s="98">
        <f>IF(RES_hhdet_fec!E86=0,0,RES_hhdet_fec!E86*1000*11630/RES_hhdet_num!E81)</f>
        <v>89.086946012947649</v>
      </c>
      <c r="F86" s="98">
        <f>IF(RES_hhdet_fec!F86=0,0,RES_hhdet_fec!F86*1000*11630/RES_hhdet_num!F81)</f>
        <v>34.991546214584631</v>
      </c>
      <c r="G86" s="98">
        <f>IF(RES_hhdet_fec!G86=0,0,RES_hhdet_fec!G86*1000*11630/RES_hhdet_num!G81)</f>
        <v>41.873242296985502</v>
      </c>
      <c r="H86" s="98">
        <f>IF(RES_hhdet_fec!H86=0,0,RES_hhdet_fec!H86*1000*11630/RES_hhdet_num!H81)</f>
        <v>74.275650590286006</v>
      </c>
      <c r="I86" s="98">
        <f>IF(RES_hhdet_fec!I86=0,0,RES_hhdet_fec!I86*1000*11630/RES_hhdet_num!I81)</f>
        <v>42.04223795221899</v>
      </c>
      <c r="J86" s="98">
        <f>IF(RES_hhdet_fec!J86=0,0,RES_hhdet_fec!J86*1000*11630/RES_hhdet_num!J81)</f>
        <v>41.168655637422752</v>
      </c>
      <c r="K86" s="98">
        <f>IF(RES_hhdet_fec!K86=0,0,RES_hhdet_fec!K86*1000*11630/RES_hhdet_num!K81)</f>
        <v>45.090775393911862</v>
      </c>
      <c r="L86" s="98">
        <f>IF(RES_hhdet_fec!L86=0,0,RES_hhdet_fec!L86*1000*11630/RES_hhdet_num!L81)</f>
        <v>63.618246982734142</v>
      </c>
      <c r="M86" s="98">
        <f>IF(RES_hhdet_fec!M86=0,0,RES_hhdet_fec!M86*1000*11630/RES_hhdet_num!M81)</f>
        <v>73.482498014386451</v>
      </c>
      <c r="N86" s="98">
        <f>IF(RES_hhdet_fec!N86=0,0,RES_hhdet_fec!N86*1000*11630/RES_hhdet_num!N81)</f>
        <v>73.633010749503612</v>
      </c>
      <c r="O86" s="98">
        <f>IF(RES_hhdet_fec!O86=0,0,RES_hhdet_fec!O86*1000*11630/RES_hhdet_num!O81)</f>
        <v>79.741869001989045</v>
      </c>
      <c r="P86" s="98">
        <f>IF(RES_hhdet_fec!P86=0,0,RES_hhdet_fec!P86*1000*11630/RES_hhdet_num!P81)</f>
        <v>82.659793971152837</v>
      </c>
      <c r="Q86" s="98">
        <f>IF(RES_hhdet_fec!Q86=0,0,RES_hhdet_fec!Q86*1000*11630/RES_hhdet_num!Q81)</f>
        <v>94.627611446142808</v>
      </c>
      <c r="R86" s="98">
        <f>IF(RES_hhdet_fec!R86=0,0,RES_hhdet_fec!R86*1000*11630/RES_hhdet_num!R81)</f>
        <v>94.917435933748877</v>
      </c>
      <c r="S86" s="98">
        <f>IF(RES_hhdet_fec!S86=0,0,RES_hhdet_fec!S86*1000*11630/RES_hhdet_num!S81)</f>
        <v>85.76146473696312</v>
      </c>
      <c r="T86" s="98">
        <f>IF(RES_hhdet_fec!T86=0,0,RES_hhdet_fec!T86*1000*11630/RES_hhdet_num!T81)</f>
        <v>92.078042532885178</v>
      </c>
      <c r="U86" s="98">
        <f>IF(RES_hhdet_fec!U86=0,0,RES_hhdet_fec!U86*1000*11630/RES_hhdet_num!U81)</f>
        <v>98.241183036895421</v>
      </c>
      <c r="V86" s="98">
        <f>IF(RES_hhdet_fec!V86=0,0,RES_hhdet_fec!V86*1000*11630/RES_hhdet_num!V81)</f>
        <v>85.569719734121875</v>
      </c>
      <c r="W86" s="98">
        <f>IF(RES_hhdet_fec!W86=0,0,RES_hhdet_fec!W86*1000*11630/RES_hhdet_num!W81)</f>
        <v>63.169794714428249</v>
      </c>
      <c r="X86" s="98">
        <f>IF(RES_hhdet_fec!X86=0,0,RES_hhdet_fec!X86*1000*11630/RES_hhdet_num!X81)</f>
        <v>59.212634393241387</v>
      </c>
      <c r="Y86" s="98">
        <f>IF(RES_hhdet_fec!Y86=0,0,RES_hhdet_fec!Y86*1000*11630/RES_hhdet_num!Y81)</f>
        <v>71.811992093491668</v>
      </c>
      <c r="DA86" s="63" t="s">
        <v>2323</v>
      </c>
    </row>
    <row r="87" spans="1:105" ht="12" customHeight="1" x14ac:dyDescent="0.25">
      <c r="A87" s="121" t="s">
        <v>55</v>
      </c>
      <c r="B87" s="122">
        <v>1904.3794697375122</v>
      </c>
      <c r="C87" s="122">
        <v>1785.6177755907479</v>
      </c>
      <c r="D87" s="122">
        <v>1749.0988221591331</v>
      </c>
      <c r="E87" s="122">
        <v>1676.5808131289612</v>
      </c>
      <c r="F87" s="122">
        <v>1698.7296990377163</v>
      </c>
      <c r="G87" s="122">
        <v>1637.8126646288183</v>
      </c>
      <c r="H87" s="122">
        <v>1584.8931877866537</v>
      </c>
      <c r="I87" s="122">
        <v>1414.5610405191719</v>
      </c>
      <c r="J87" s="122">
        <v>1379.8743518303233</v>
      </c>
      <c r="K87" s="122">
        <v>1317.3188947714084</v>
      </c>
      <c r="L87" s="122">
        <v>1332.6019924568623</v>
      </c>
      <c r="M87" s="122">
        <v>1456.8632429951126</v>
      </c>
      <c r="N87" s="122">
        <v>1146.5824571813703</v>
      </c>
      <c r="O87" s="122">
        <v>1383.6997569748416</v>
      </c>
      <c r="P87" s="122">
        <v>1882.4698374816267</v>
      </c>
      <c r="Q87" s="122">
        <v>1331.3548357098082</v>
      </c>
      <c r="R87" s="122">
        <v>1134.2676242394466</v>
      </c>
      <c r="S87" s="122">
        <v>1156.6198520993128</v>
      </c>
      <c r="T87" s="122">
        <v>1385.5473819524575</v>
      </c>
      <c r="U87" s="122">
        <v>1232.5115100649866</v>
      </c>
      <c r="V87" s="122">
        <v>1202.9188024056486</v>
      </c>
      <c r="W87" s="122">
        <v>1191.2127833872955</v>
      </c>
      <c r="X87" s="122">
        <v>1104.1633060318809</v>
      </c>
      <c r="Y87" s="122">
        <v>1087.6685489661108</v>
      </c>
      <c r="DA87" s="130" t="s">
        <v>2324</v>
      </c>
    </row>
    <row r="88" spans="1:105" ht="12" customHeight="1" x14ac:dyDescent="0.25">
      <c r="A88" s="97" t="s">
        <v>132</v>
      </c>
      <c r="B88" s="98">
        <v>2254.4616177163412</v>
      </c>
      <c r="C88" s="98">
        <v>2173.9187632144926</v>
      </c>
      <c r="D88" s="98">
        <v>2129.7523527805247</v>
      </c>
      <c r="E88" s="98">
        <v>2052.631973998421</v>
      </c>
      <c r="F88" s="98">
        <v>1967.0825795122325</v>
      </c>
      <c r="G88" s="98">
        <v>1822.153788521169</v>
      </c>
      <c r="H88" s="98">
        <v>1796.6757735533927</v>
      </c>
      <c r="I88" s="98">
        <v>1556.4367007283224</v>
      </c>
      <c r="J88" s="98">
        <v>1519.7812244426061</v>
      </c>
      <c r="K88" s="98">
        <v>1457.3373766312473</v>
      </c>
      <c r="L88" s="98">
        <v>1584.0362384727102</v>
      </c>
      <c r="M88" s="98">
        <v>1700.5299698529789</v>
      </c>
      <c r="N88" s="98">
        <v>1238.0192592922806</v>
      </c>
      <c r="O88" s="98">
        <v>1012.438667640631</v>
      </c>
      <c r="P88" s="98">
        <v>1807.1230058919314</v>
      </c>
      <c r="Q88" s="98">
        <v>1572.3923963310697</v>
      </c>
      <c r="R88" s="98">
        <v>1116.8169815452563</v>
      </c>
      <c r="S88" s="98">
        <v>1142.2287868586975</v>
      </c>
      <c r="T88" s="98">
        <v>1493.0578230672031</v>
      </c>
      <c r="U88" s="98">
        <v>1208.5068831950223</v>
      </c>
      <c r="V88" s="98">
        <v>1220.6694901224166</v>
      </c>
      <c r="W88" s="98">
        <v>1248.8158030894601</v>
      </c>
      <c r="X88" s="98">
        <v>1096.5681381854997</v>
      </c>
      <c r="Y88" s="98">
        <v>1124.0925821946166</v>
      </c>
      <c r="DA88" s="63" t="s">
        <v>2325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1414.2852693706022</v>
      </c>
      <c r="E89" s="98">
        <v>1398.5792639375961</v>
      </c>
      <c r="F89" s="98">
        <v>1384.6503202211693</v>
      </c>
      <c r="G89" s="98">
        <v>1296.0921923606682</v>
      </c>
      <c r="H89" s="98">
        <v>1300.6856038793273</v>
      </c>
      <c r="I89" s="98">
        <v>1154.1130790790687</v>
      </c>
      <c r="J89" s="98">
        <v>1158.8043830109593</v>
      </c>
      <c r="K89" s="98">
        <v>1128.6258934340831</v>
      </c>
      <c r="L89" s="98">
        <v>1270.1373841730745</v>
      </c>
      <c r="M89" s="98">
        <v>1406.2140872536877</v>
      </c>
      <c r="N89" s="98">
        <v>1031.6862701308801</v>
      </c>
      <c r="O89" s="98">
        <v>884.39474824606361</v>
      </c>
      <c r="P89" s="98">
        <v>1620.7461487260325</v>
      </c>
      <c r="Q89" s="98">
        <v>1340.833198896968</v>
      </c>
      <c r="R89" s="98">
        <v>959.89550483434061</v>
      </c>
      <c r="S89" s="98">
        <v>988.23072636004929</v>
      </c>
      <c r="T89" s="98">
        <v>1314.9930651341983</v>
      </c>
      <c r="U89" s="98">
        <v>1092.5815698879535</v>
      </c>
      <c r="V89" s="98">
        <v>1095.6599360908162</v>
      </c>
      <c r="W89" s="98">
        <v>1135.9088247467419</v>
      </c>
      <c r="X89" s="98">
        <v>1018.7431044092193</v>
      </c>
      <c r="Y89" s="98">
        <v>1039.2306966152933</v>
      </c>
      <c r="DA89" s="63" t="s">
        <v>2326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867.79226842817422</v>
      </c>
      <c r="E90" s="101">
        <v>853.74138697214516</v>
      </c>
      <c r="F90" s="101">
        <v>854.54752564941691</v>
      </c>
      <c r="G90" s="101">
        <v>788.83512276150975</v>
      </c>
      <c r="H90" s="101">
        <v>769.2227782009395</v>
      </c>
      <c r="I90" s="101">
        <v>673.19798188860398</v>
      </c>
      <c r="J90" s="101">
        <v>655.21720582216858</v>
      </c>
      <c r="K90" s="101">
        <v>598.53183705627941</v>
      </c>
      <c r="L90" s="101">
        <v>706.20092411144117</v>
      </c>
      <c r="M90" s="101">
        <v>821.28267679470423</v>
      </c>
      <c r="N90" s="101">
        <v>548.44140564968893</v>
      </c>
      <c r="O90" s="101">
        <v>550.46267795380675</v>
      </c>
      <c r="P90" s="101">
        <v>1086.2942000871928</v>
      </c>
      <c r="Q90" s="101">
        <v>680.25952970595688</v>
      </c>
      <c r="R90" s="101">
        <v>474.49600178335788</v>
      </c>
      <c r="S90" s="101">
        <v>474.69937118539565</v>
      </c>
      <c r="T90" s="101">
        <v>708.2794523546529</v>
      </c>
      <c r="U90" s="101">
        <v>668.38040826794099</v>
      </c>
      <c r="V90" s="101">
        <v>616.53541512486959</v>
      </c>
      <c r="W90" s="101">
        <v>658.78464976862472</v>
      </c>
      <c r="X90" s="101">
        <v>614.09506847979753</v>
      </c>
      <c r="Y90" s="101">
        <v>597.80551295430655</v>
      </c>
      <c r="DA90" s="131" t="s">
        <v>2327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546.49300094242813</v>
      </c>
      <c r="E91" s="104">
        <v>544.83787696545085</v>
      </c>
      <c r="F91" s="104">
        <v>530.10279457175227</v>
      </c>
      <c r="G91" s="104">
        <v>507.2570695991584</v>
      </c>
      <c r="H91" s="104">
        <v>531.46282567838773</v>
      </c>
      <c r="I91" s="104">
        <v>480.91509719046468</v>
      </c>
      <c r="J91" s="104">
        <v>503.58717718879086</v>
      </c>
      <c r="K91" s="104">
        <v>530.09405637780355</v>
      </c>
      <c r="L91" s="104">
        <v>563.93646006163317</v>
      </c>
      <c r="M91" s="104">
        <v>584.93141045898324</v>
      </c>
      <c r="N91" s="104">
        <v>483.2448644811912</v>
      </c>
      <c r="O91" s="104">
        <v>333.93207029225675</v>
      </c>
      <c r="P91" s="104">
        <v>534.45194863883944</v>
      </c>
      <c r="Q91" s="104">
        <v>660.57366919101128</v>
      </c>
      <c r="R91" s="104">
        <v>485.39950305098267</v>
      </c>
      <c r="S91" s="104">
        <v>513.53135517465375</v>
      </c>
      <c r="T91" s="104">
        <v>606.71361277954543</v>
      </c>
      <c r="U91" s="104">
        <v>424.20116162001261</v>
      </c>
      <c r="V91" s="104">
        <v>479.1245209659466</v>
      </c>
      <c r="W91" s="104">
        <v>477.12417497811703</v>
      </c>
      <c r="X91" s="104">
        <v>404.64803592942184</v>
      </c>
      <c r="Y91" s="104">
        <v>441.42518366098642</v>
      </c>
      <c r="DA91" s="132" t="s">
        <v>2328</v>
      </c>
    </row>
    <row r="92" spans="1:105" ht="12" customHeight="1" x14ac:dyDescent="0.25">
      <c r="A92" s="106" t="s">
        <v>124</v>
      </c>
      <c r="B92" s="101">
        <v>1998.2809117850554</v>
      </c>
      <c r="C92" s="101">
        <v>1938.3355547480799</v>
      </c>
      <c r="D92" s="101">
        <v>1289.1829628225053</v>
      </c>
      <c r="E92" s="101">
        <v>733.04440562671721</v>
      </c>
      <c r="F92" s="101">
        <v>1463.3341648130142</v>
      </c>
      <c r="G92" s="101">
        <v>2212.9358083290304</v>
      </c>
      <c r="H92" s="101">
        <v>2256.4170130414013</v>
      </c>
      <c r="I92" s="101">
        <v>846.39445001818046</v>
      </c>
      <c r="J92" s="101">
        <v>838.0437283071625</v>
      </c>
      <c r="K92" s="101">
        <v>1978.2818190837559</v>
      </c>
      <c r="L92" s="101">
        <v>2144.7686428456141</v>
      </c>
      <c r="M92" s="101">
        <v>1132.3857609702879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2329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2330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2331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2332</v>
      </c>
    </row>
    <row r="96" spans="1:105" ht="12" customHeight="1" x14ac:dyDescent="0.25">
      <c r="A96" s="106" t="s">
        <v>122</v>
      </c>
      <c r="B96" s="101">
        <v>1731.819357991212</v>
      </c>
      <c r="C96" s="101">
        <v>1590.2342172861877</v>
      </c>
      <c r="D96" s="101">
        <v>1612.4077043500893</v>
      </c>
      <c r="E96" s="101">
        <v>1575.0571662575553</v>
      </c>
      <c r="F96" s="101">
        <v>1591.817840409858</v>
      </c>
      <c r="G96" s="101">
        <v>1511.5283498580195</v>
      </c>
      <c r="H96" s="101">
        <v>1425.8053579770115</v>
      </c>
      <c r="I96" s="101">
        <v>1421.8064473999939</v>
      </c>
      <c r="J96" s="101">
        <v>1411.1804374694593</v>
      </c>
      <c r="K96" s="101">
        <v>1286.5133587240477</v>
      </c>
      <c r="L96" s="101">
        <v>1214.3421127853571</v>
      </c>
      <c r="M96" s="101">
        <v>1427.9771328235236</v>
      </c>
      <c r="N96" s="101">
        <v>1218.0646327885013</v>
      </c>
      <c r="O96" s="101">
        <v>1654.5159574482198</v>
      </c>
      <c r="P96" s="101">
        <v>2040.5700788744596</v>
      </c>
      <c r="Q96" s="101">
        <v>1260.7442473354347</v>
      </c>
      <c r="R96" s="101">
        <v>1273.2741324549777</v>
      </c>
      <c r="S96" s="101">
        <v>1298.613776548855</v>
      </c>
      <c r="T96" s="101">
        <v>1359.9105630138943</v>
      </c>
      <c r="U96" s="101">
        <v>1409.8751213517751</v>
      </c>
      <c r="V96" s="101">
        <v>1282.0756149695771</v>
      </c>
      <c r="W96" s="101">
        <v>1109.8389783483935</v>
      </c>
      <c r="X96" s="101">
        <v>1196.4208504751232</v>
      </c>
      <c r="Y96" s="101">
        <v>1133.9461664374235</v>
      </c>
      <c r="DA96" s="131" t="s">
        <v>2333</v>
      </c>
    </row>
    <row r="97" spans="1:105" ht="12" customHeight="1" x14ac:dyDescent="0.25">
      <c r="A97" s="107" t="s">
        <v>121</v>
      </c>
      <c r="B97" s="104">
        <v>1461.8244917286813</v>
      </c>
      <c r="C97" s="104">
        <v>1316.4219346174168</v>
      </c>
      <c r="D97" s="104">
        <v>1340.2790809372439</v>
      </c>
      <c r="E97" s="104">
        <v>1313.1798757901856</v>
      </c>
      <c r="F97" s="104">
        <v>1337.4852455847781</v>
      </c>
      <c r="G97" s="104">
        <v>1275.923351245825</v>
      </c>
      <c r="H97" s="104">
        <v>1205.6078775258543</v>
      </c>
      <c r="I97" s="104">
        <v>1198.1164357529417</v>
      </c>
      <c r="J97" s="104">
        <v>1179.3401976738348</v>
      </c>
      <c r="K97" s="104">
        <v>1068.9661552520301</v>
      </c>
      <c r="L97" s="104">
        <v>1010.0211064156239</v>
      </c>
      <c r="M97" s="104">
        <v>1212.834498448748</v>
      </c>
      <c r="N97" s="104">
        <v>1025.5252461869252</v>
      </c>
      <c r="O97" s="104">
        <v>1450.0485741078885</v>
      </c>
      <c r="P97" s="104">
        <v>1831.4274614274957</v>
      </c>
      <c r="Q97" s="104">
        <v>1063.687811779818</v>
      </c>
      <c r="R97" s="104">
        <v>1062.2209104787451</v>
      </c>
      <c r="S97" s="104">
        <v>1084.9784396232055</v>
      </c>
      <c r="T97" s="104">
        <v>1159.9314931014119</v>
      </c>
      <c r="U97" s="104">
        <v>1217.1697116845205</v>
      </c>
      <c r="V97" s="104">
        <v>1103.7957621800847</v>
      </c>
      <c r="W97" s="104">
        <v>1013.2616067606311</v>
      </c>
      <c r="X97" s="104">
        <v>1091.9552863484257</v>
      </c>
      <c r="Y97" s="104">
        <v>1025.1470115636557</v>
      </c>
      <c r="DA97" s="132" t="s">
        <v>2334</v>
      </c>
    </row>
    <row r="98" spans="1:105" ht="12" customHeight="1" x14ac:dyDescent="0.25">
      <c r="A98" s="108" t="s">
        <v>53</v>
      </c>
      <c r="B98" s="98">
        <v>894.88787378352072</v>
      </c>
      <c r="C98" s="98">
        <v>774.18499736074682</v>
      </c>
      <c r="D98" s="98">
        <v>790.70379976369975</v>
      </c>
      <c r="E98" s="98">
        <v>770.28534056668127</v>
      </c>
      <c r="F98" s="98">
        <v>794.31780352348903</v>
      </c>
      <c r="G98" s="98">
        <v>754.54159817137963</v>
      </c>
      <c r="H98" s="98">
        <v>697.32508999037748</v>
      </c>
      <c r="I98" s="98">
        <v>683.22235101156343</v>
      </c>
      <c r="J98" s="98">
        <v>650.57908061922046</v>
      </c>
      <c r="K98" s="98">
        <v>571.93949556149539</v>
      </c>
      <c r="L98" s="98">
        <v>528.40520745445667</v>
      </c>
      <c r="M98" s="98">
        <v>688.6226334919088</v>
      </c>
      <c r="N98" s="98">
        <v>540.33468047592339</v>
      </c>
      <c r="O98" s="98">
        <v>911.98406009943778</v>
      </c>
      <c r="P98" s="98">
        <v>1244.5571393052917</v>
      </c>
      <c r="Q98" s="98">
        <v>534.82433557433183</v>
      </c>
      <c r="R98" s="98">
        <v>522.96112972891831</v>
      </c>
      <c r="S98" s="98">
        <v>535.47364323555905</v>
      </c>
      <c r="T98" s="98">
        <v>643.74080458508138</v>
      </c>
      <c r="U98" s="98">
        <v>726.09981250712156</v>
      </c>
      <c r="V98" s="98">
        <v>638.19489677666934</v>
      </c>
      <c r="W98" s="98">
        <v>569.31118209861631</v>
      </c>
      <c r="X98" s="98">
        <v>651.98436373726815</v>
      </c>
      <c r="Y98" s="98">
        <v>601.22481234336078</v>
      </c>
      <c r="DA98" s="63" t="s">
        <v>2335</v>
      </c>
    </row>
    <row r="99" spans="1:105" ht="12" customHeight="1" x14ac:dyDescent="0.25">
      <c r="A99" s="108" t="s">
        <v>52</v>
      </c>
      <c r="B99" s="98">
        <v>566.93661794516049</v>
      </c>
      <c r="C99" s="98">
        <v>542.23693725666976</v>
      </c>
      <c r="D99" s="98">
        <v>549.57528117354389</v>
      </c>
      <c r="E99" s="98">
        <v>542.89453522350414</v>
      </c>
      <c r="F99" s="98">
        <v>543.16744206128897</v>
      </c>
      <c r="G99" s="98">
        <v>521.38175307444533</v>
      </c>
      <c r="H99" s="98">
        <v>508.28278753547693</v>
      </c>
      <c r="I99" s="98">
        <v>514.89408474137815</v>
      </c>
      <c r="J99" s="98">
        <v>528.7611170546146</v>
      </c>
      <c r="K99" s="98">
        <v>497.02665969053459</v>
      </c>
      <c r="L99" s="98">
        <v>481.61589896116726</v>
      </c>
      <c r="M99" s="98">
        <v>524.21186495683935</v>
      </c>
      <c r="N99" s="98">
        <v>485.19056571100191</v>
      </c>
      <c r="O99" s="98">
        <v>538.06451400845071</v>
      </c>
      <c r="P99" s="98">
        <v>586.87032212220402</v>
      </c>
      <c r="Q99" s="98">
        <v>528.86347620548622</v>
      </c>
      <c r="R99" s="98">
        <v>539.25978074982675</v>
      </c>
      <c r="S99" s="98">
        <v>549.50479638764648</v>
      </c>
      <c r="T99" s="98">
        <v>516.19068851633085</v>
      </c>
      <c r="U99" s="98">
        <v>491.06989917739907</v>
      </c>
      <c r="V99" s="98">
        <v>465.60086540341547</v>
      </c>
      <c r="W99" s="98">
        <v>443.9504246620146</v>
      </c>
      <c r="X99" s="98">
        <v>439.97092261115762</v>
      </c>
      <c r="Y99" s="98">
        <v>423.92219922029494</v>
      </c>
      <c r="DA99" s="63" t="s">
        <v>2336</v>
      </c>
    </row>
    <row r="100" spans="1:105" ht="12" customHeight="1" x14ac:dyDescent="0.25">
      <c r="A100" s="121" t="s">
        <v>54</v>
      </c>
      <c r="B100" s="122">
        <v>855.62156726668718</v>
      </c>
      <c r="C100" s="122">
        <v>873.57742096703862</v>
      </c>
      <c r="D100" s="122">
        <v>737.99390101687891</v>
      </c>
      <c r="E100" s="122">
        <v>668.60953545179996</v>
      </c>
      <c r="F100" s="122">
        <v>734.69316671557522</v>
      </c>
      <c r="G100" s="122">
        <v>773.22111144959808</v>
      </c>
      <c r="H100" s="122">
        <v>767.0600608627426</v>
      </c>
      <c r="I100" s="122">
        <v>674.54528344106393</v>
      </c>
      <c r="J100" s="122">
        <v>715.45035460755855</v>
      </c>
      <c r="K100" s="122">
        <v>785.92148779780496</v>
      </c>
      <c r="L100" s="122">
        <v>671.53963838933828</v>
      </c>
      <c r="M100" s="122">
        <v>810.34569160127262</v>
      </c>
      <c r="N100" s="122">
        <v>803.86456864605611</v>
      </c>
      <c r="O100" s="122">
        <v>824.1811749091305</v>
      </c>
      <c r="P100" s="122">
        <v>869.90998257626677</v>
      </c>
      <c r="Q100" s="122">
        <v>604.53145813827598</v>
      </c>
      <c r="R100" s="122">
        <v>612.29053869458835</v>
      </c>
      <c r="S100" s="122">
        <v>531.65466929155934</v>
      </c>
      <c r="T100" s="122">
        <v>616.62522521739515</v>
      </c>
      <c r="U100" s="122">
        <v>675.71253765068639</v>
      </c>
      <c r="V100" s="122">
        <v>402.64318223626782</v>
      </c>
      <c r="W100" s="122">
        <v>306.52348829384209</v>
      </c>
      <c r="X100" s="122">
        <v>343.38530228789745</v>
      </c>
      <c r="Y100" s="122">
        <v>329.60249137702436</v>
      </c>
      <c r="DA100" s="130" t="s">
        <v>2337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2338</v>
      </c>
    </row>
    <row r="102" spans="1:105" ht="12" customHeight="1" x14ac:dyDescent="0.25">
      <c r="A102" s="97" t="s">
        <v>50</v>
      </c>
      <c r="B102" s="98">
        <v>932.15350521651703</v>
      </c>
      <c r="C102" s="98">
        <v>1187.1954458021646</v>
      </c>
      <c r="D102" s="98">
        <v>683.91553499433758</v>
      </c>
      <c r="E102" s="98">
        <v>409.8404476106449</v>
      </c>
      <c r="F102" s="98">
        <v>779.94679211509049</v>
      </c>
      <c r="G102" s="98">
        <v>1154.4177176799947</v>
      </c>
      <c r="H102" s="98">
        <v>1225.7238311546948</v>
      </c>
      <c r="I102" s="98">
        <v>471.14097668245796</v>
      </c>
      <c r="J102" s="98">
        <v>519.06391709907348</v>
      </c>
      <c r="K102" s="98">
        <v>1350.7762109695082</v>
      </c>
      <c r="L102" s="98">
        <v>1182.6373713603828</v>
      </c>
      <c r="M102" s="98">
        <v>735.35413119688781</v>
      </c>
      <c r="N102" s="98">
        <v>584.71026359708037</v>
      </c>
      <c r="O102" s="98">
        <v>840.85272250046125</v>
      </c>
      <c r="P102" s="98">
        <v>1017.5895579708163</v>
      </c>
      <c r="Q102" s="98">
        <v>828.80373578290857</v>
      </c>
      <c r="R102" s="98">
        <v>821.93879866906718</v>
      </c>
      <c r="S102" s="98">
        <v>630.0083562659579</v>
      </c>
      <c r="T102" s="98">
        <v>697.83915971149827</v>
      </c>
      <c r="U102" s="98">
        <v>863.39609833774136</v>
      </c>
      <c r="V102" s="98">
        <v>726.27493510764134</v>
      </c>
      <c r="W102" s="98">
        <v>378.42827086972181</v>
      </c>
      <c r="X102" s="98">
        <v>526.56566242203485</v>
      </c>
      <c r="Y102" s="98">
        <v>375.1518696948288</v>
      </c>
      <c r="DA102" s="63" t="s">
        <v>2339</v>
      </c>
    </row>
    <row r="103" spans="1:105" ht="12" customHeight="1" x14ac:dyDescent="0.25">
      <c r="A103" s="109" t="s">
        <v>120</v>
      </c>
      <c r="B103" s="33">
        <v>805.78967840867881</v>
      </c>
      <c r="C103" s="33">
        <v>711.50945268626742</v>
      </c>
      <c r="D103" s="33">
        <v>753.06455585282094</v>
      </c>
      <c r="E103" s="33">
        <v>721.46131250556709</v>
      </c>
      <c r="F103" s="33">
        <v>725.13837684007183</v>
      </c>
      <c r="G103" s="33">
        <v>690.06140644821335</v>
      </c>
      <c r="H103" s="33">
        <v>674.43893364811947</v>
      </c>
      <c r="I103" s="33">
        <v>709.25275249303854</v>
      </c>
      <c r="J103" s="33">
        <v>745.19402791473942</v>
      </c>
      <c r="K103" s="33">
        <v>700.9797160439208</v>
      </c>
      <c r="L103" s="33">
        <v>604.4095855501273</v>
      </c>
      <c r="M103" s="33">
        <v>817.2211928791977</v>
      </c>
      <c r="N103" s="33">
        <v>815.36556926088133</v>
      </c>
      <c r="O103" s="33">
        <v>823.40297504778675</v>
      </c>
      <c r="P103" s="33">
        <v>861.59112847952497</v>
      </c>
      <c r="Q103" s="33">
        <v>592.20590051908516</v>
      </c>
      <c r="R103" s="33">
        <v>600.51750710820727</v>
      </c>
      <c r="S103" s="33">
        <v>525.92094998540995</v>
      </c>
      <c r="T103" s="33">
        <v>611.33409745781523</v>
      </c>
      <c r="U103" s="33">
        <v>662.42862990234994</v>
      </c>
      <c r="V103" s="33">
        <v>379.6698536999923</v>
      </c>
      <c r="W103" s="33">
        <v>303.01987777093331</v>
      </c>
      <c r="X103" s="33">
        <v>338.58409363857953</v>
      </c>
      <c r="Y103" s="33">
        <v>328.82535828614846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2342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2343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X110" s="98">
        <f>IF(RES_hhdet_fec!X110=0,0,RES_hhdet_fec!X110*1000*11630/RES_hhdet_num!X105)</f>
        <v>0</v>
      </c>
      <c r="Y110" s="98">
        <f>IF(RES_hhdet_fec!Y110=0,0,RES_hhdet_fec!Y110*1000*11630/RES_hhdet_num!Y105)</f>
        <v>0</v>
      </c>
      <c r="DA110" s="63" t="s">
        <v>2346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2347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2351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2352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2353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2354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2355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2356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2357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2360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2361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</v>
      </c>
      <c r="C129" s="98">
        <f>IF(RES_hhdet_fec!C129=0,0,RES_hhdet_fec!C129*1000*11630/RES_hhdet_num!C124)</f>
        <v>0</v>
      </c>
      <c r="D129" s="98">
        <f>IF(RES_hhdet_fec!D129=0,0,RES_hhdet_fec!D129*1000*11630/RES_hhdet_num!D124)</f>
        <v>0</v>
      </c>
      <c r="E129" s="98">
        <f>IF(RES_hhdet_fec!E129=0,0,RES_hhdet_fec!E129*1000*11630/RES_hhdet_num!E124)</f>
        <v>0</v>
      </c>
      <c r="F129" s="98">
        <f>IF(RES_hhdet_fec!F129=0,0,RES_hhdet_fec!F129*1000*11630/RES_hhdet_num!F124)</f>
        <v>0</v>
      </c>
      <c r="G129" s="98">
        <f>IF(RES_hhdet_fec!G129=0,0,RES_hhdet_fec!G129*1000*11630/RES_hhdet_num!G124)</f>
        <v>0</v>
      </c>
      <c r="H129" s="98">
        <f>IF(RES_hhdet_fec!H129=0,0,RES_hhdet_fec!H129*1000*11630/RES_hhdet_num!H124)</f>
        <v>0</v>
      </c>
      <c r="I129" s="98">
        <f>IF(RES_hhdet_fec!I129=0,0,RES_hhdet_fec!I129*1000*11630/RES_hhdet_num!I124)</f>
        <v>0</v>
      </c>
      <c r="J129" s="98">
        <f>IF(RES_hhdet_fec!J129=0,0,RES_hhdet_fec!J129*1000*11630/RES_hhdet_num!J124)</f>
        <v>0</v>
      </c>
      <c r="K129" s="98">
        <f>IF(RES_hhdet_fec!K129=0,0,RES_hhdet_fec!K129*1000*11630/RES_hhdet_num!K124)</f>
        <v>0</v>
      </c>
      <c r="L129" s="98">
        <f>IF(RES_hhdet_fec!L129=0,0,RES_hhdet_fec!L129*1000*11630/RES_hhdet_num!L124)</f>
        <v>0</v>
      </c>
      <c r="M129" s="98">
        <f>IF(RES_hhdet_fec!M129=0,0,RES_hhdet_fec!M129*1000*11630/RES_hhdet_num!M124)</f>
        <v>0</v>
      </c>
      <c r="N129" s="98">
        <f>IF(RES_hhdet_fec!N129=0,0,RES_hhdet_fec!N129*1000*11630/RES_hhdet_num!N124)</f>
        <v>0</v>
      </c>
      <c r="O129" s="98">
        <f>IF(RES_hhdet_fec!O129=0,0,RES_hhdet_fec!O129*1000*11630/RES_hhdet_num!O124)</f>
        <v>0</v>
      </c>
      <c r="P129" s="98">
        <f>IF(RES_hhdet_fec!P129=0,0,RES_hhdet_fec!P129*1000*11630/RES_hhdet_num!P124)</f>
        <v>0</v>
      </c>
      <c r="Q129" s="98">
        <f>IF(RES_hhdet_fec!Q129=0,0,RES_hhdet_fec!Q129*1000*11630/RES_hhdet_num!Q124)</f>
        <v>0</v>
      </c>
      <c r="R129" s="98">
        <f>IF(RES_hhdet_fec!R129=0,0,RES_hhdet_fec!R129*1000*11630/RES_hhdet_num!R124)</f>
        <v>0</v>
      </c>
      <c r="S129" s="98">
        <f>IF(RES_hhdet_fec!S129=0,0,RES_hhdet_fec!S129*1000*11630/RES_hhdet_num!S124)</f>
        <v>0</v>
      </c>
      <c r="T129" s="98">
        <f>IF(RES_hhdet_fec!T129=0,0,RES_hhdet_fec!T129*1000*11630/RES_hhdet_num!T124)</f>
        <v>0</v>
      </c>
      <c r="U129" s="98">
        <f>IF(RES_hhdet_fec!U129=0,0,RES_hhdet_fec!U129*1000*11630/RES_hhdet_num!U124)</f>
        <v>0</v>
      </c>
      <c r="V129" s="98">
        <f>IF(RES_hhdet_fec!V129=0,0,RES_hhdet_fec!V129*1000*11630/RES_hhdet_num!V124)</f>
        <v>0</v>
      </c>
      <c r="W129" s="98">
        <f>IF(RES_hhdet_fec!W129=0,0,RES_hhdet_fec!W129*1000*11630/RES_hhdet_num!W124)</f>
        <v>0</v>
      </c>
      <c r="X129" s="98">
        <f>IF(RES_hhdet_fec!X129=0,0,RES_hhdet_fec!X129*1000*11630/RES_hhdet_num!X124)</f>
        <v>0</v>
      </c>
      <c r="Y129" s="98">
        <f>IF(RES_hhdet_fec!Y129=0,0,RES_hhdet_fec!Y129*1000*11630/RES_hhdet_num!Y124)</f>
        <v>0</v>
      </c>
      <c r="DA129" s="63" t="s">
        <v>2364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2365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2366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2367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2368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2369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2370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2371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2372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2373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2374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2375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10989.753521670171</v>
      </c>
      <c r="C143" s="117">
        <f t="shared" si="49"/>
        <v>11607.459825638934</v>
      </c>
      <c r="D143" s="117">
        <f t="shared" si="49"/>
        <v>10260.226716801109</v>
      </c>
      <c r="E143" s="117">
        <f t="shared" si="49"/>
        <v>11454.047062964373</v>
      </c>
      <c r="F143" s="117">
        <f t="shared" si="49"/>
        <v>10568.618534788819</v>
      </c>
      <c r="G143" s="117">
        <f t="shared" si="49"/>
        <v>10062.685260403976</v>
      </c>
      <c r="H143" s="117">
        <f t="shared" si="49"/>
        <v>9099.3513431399297</v>
      </c>
      <c r="I143" s="117">
        <f t="shared" si="49"/>
        <v>7817.5793515949663</v>
      </c>
      <c r="J143" s="117">
        <f t="shared" si="49"/>
        <v>8394.9094011957986</v>
      </c>
      <c r="K143" s="117">
        <f t="shared" si="49"/>
        <v>8219.4953604775255</v>
      </c>
      <c r="L143" s="117">
        <f t="shared" si="49"/>
        <v>7556.5506206027212</v>
      </c>
      <c r="M143" s="117">
        <f t="shared" si="49"/>
        <v>7373.2316457493316</v>
      </c>
      <c r="N143" s="117">
        <f t="shared" si="49"/>
        <v>7049.9872021694182</v>
      </c>
      <c r="O143" s="117">
        <f t="shared" si="49"/>
        <v>6962.038531089479</v>
      </c>
      <c r="P143" s="117">
        <f t="shared" si="49"/>
        <v>7225.57587560508</v>
      </c>
      <c r="Q143" s="117">
        <f t="shared" si="49"/>
        <v>6340.857837202574</v>
      </c>
      <c r="R143" s="117">
        <f t="shared" ref="R143:V143" si="50">R144+R146+R148+R157</f>
        <v>6138.2937408879379</v>
      </c>
      <c r="S143" s="117">
        <f t="shared" si="50"/>
        <v>5911.5893170605159</v>
      </c>
      <c r="T143" s="117">
        <f t="shared" si="50"/>
        <v>5893.2156810892575</v>
      </c>
      <c r="U143" s="117">
        <f t="shared" si="50"/>
        <v>5811.6675689562508</v>
      </c>
      <c r="V143" s="117">
        <f t="shared" si="50"/>
        <v>5364.7892097762697</v>
      </c>
      <c r="W143" s="117">
        <f t="shared" ref="W143:Y143" si="51">W144+W146+W148+W157</f>
        <v>5084.4585811728612</v>
      </c>
      <c r="X143" s="117">
        <f t="shared" si="51"/>
        <v>5125.9865921676528</v>
      </c>
      <c r="Y143" s="117">
        <f t="shared" si="51"/>
        <v>5118.6512746061135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8015.9283031830191</v>
      </c>
      <c r="C144" s="122">
        <f t="shared" si="52"/>
        <v>8837.2136052590195</v>
      </c>
      <c r="D144" s="122">
        <f t="shared" si="52"/>
        <v>7720.7601668227253</v>
      </c>
      <c r="E144" s="122">
        <f t="shared" si="52"/>
        <v>8876.7779962697987</v>
      </c>
      <c r="F144" s="122">
        <f t="shared" si="52"/>
        <v>8160.7151599976914</v>
      </c>
      <c r="G144" s="122">
        <f t="shared" si="52"/>
        <v>7667.5437823206294</v>
      </c>
      <c r="H144" s="122">
        <f t="shared" si="52"/>
        <v>6661.9405564082235</v>
      </c>
      <c r="I144" s="122">
        <f t="shared" si="52"/>
        <v>5730.5493191872883</v>
      </c>
      <c r="J144" s="122">
        <f t="shared" si="52"/>
        <v>6331.0998903521295</v>
      </c>
      <c r="K144" s="122">
        <f t="shared" si="52"/>
        <v>6202.2460215151868</v>
      </c>
      <c r="L144" s="122">
        <f t="shared" si="52"/>
        <v>5679.786935261287</v>
      </c>
      <c r="M144" s="122">
        <f t="shared" si="52"/>
        <v>5158.3674299981712</v>
      </c>
      <c r="N144" s="122">
        <f t="shared" si="52"/>
        <v>4995.8847636901592</v>
      </c>
      <c r="O144" s="122">
        <f t="shared" si="52"/>
        <v>4451.5288939408647</v>
      </c>
      <c r="P144" s="122">
        <f t="shared" si="52"/>
        <v>4277.4274887716037</v>
      </c>
      <c r="Q144" s="122">
        <f t="shared" si="52"/>
        <v>4429.5758290398035</v>
      </c>
      <c r="R144" s="122">
        <f t="shared" si="52"/>
        <v>4252.5452719528485</v>
      </c>
      <c r="S144" s="122">
        <f t="shared" si="52"/>
        <v>4134.6926729649995</v>
      </c>
      <c r="T144" s="122">
        <f t="shared" si="52"/>
        <v>3961.7431613190693</v>
      </c>
      <c r="U144" s="122">
        <f t="shared" si="52"/>
        <v>3750.880784075493</v>
      </c>
      <c r="V144" s="122">
        <f t="shared" si="52"/>
        <v>3662.1056168299538</v>
      </c>
      <c r="W144" s="122">
        <f t="shared" si="52"/>
        <v>3556.1213647264876</v>
      </c>
      <c r="X144" s="122">
        <f t="shared" si="52"/>
        <v>3436.0826086567604</v>
      </c>
      <c r="Y144" s="122">
        <f t="shared" si="52"/>
        <v>3480.9710378669897</v>
      </c>
      <c r="DA144" s="130" t="s">
        <v>2378</v>
      </c>
    </row>
    <row r="145" spans="1:105" ht="12" customHeight="1" x14ac:dyDescent="0.25">
      <c r="A145" s="97" t="s">
        <v>53</v>
      </c>
      <c r="B145" s="98">
        <v>8015.9283031830191</v>
      </c>
      <c r="C145" s="98">
        <v>8837.2136052590195</v>
      </c>
      <c r="D145" s="98">
        <v>7720.7601668227253</v>
      </c>
      <c r="E145" s="98">
        <v>8876.7779962697987</v>
      </c>
      <c r="F145" s="98">
        <v>8160.7151599976914</v>
      </c>
      <c r="G145" s="98">
        <v>7667.5437823206294</v>
      </c>
      <c r="H145" s="98">
        <v>6661.9405564082235</v>
      </c>
      <c r="I145" s="98">
        <v>5730.5493191872883</v>
      </c>
      <c r="J145" s="98">
        <v>6331.0998903521295</v>
      </c>
      <c r="K145" s="98">
        <v>6202.2460215151868</v>
      </c>
      <c r="L145" s="98">
        <v>5679.786935261287</v>
      </c>
      <c r="M145" s="98">
        <v>5158.3674299981712</v>
      </c>
      <c r="N145" s="98">
        <v>4995.8847636901592</v>
      </c>
      <c r="O145" s="98">
        <v>4451.5288939408647</v>
      </c>
      <c r="P145" s="98">
        <v>4277.4274887716037</v>
      </c>
      <c r="Q145" s="98">
        <v>4429.5758290398035</v>
      </c>
      <c r="R145" s="98">
        <v>4252.5452719528485</v>
      </c>
      <c r="S145" s="98">
        <v>4134.6926729649995</v>
      </c>
      <c r="T145" s="98">
        <v>3961.7431613190693</v>
      </c>
      <c r="U145" s="98">
        <v>3750.880784075493</v>
      </c>
      <c r="V145" s="98">
        <v>3662.1056168299538</v>
      </c>
      <c r="W145" s="98">
        <v>3556.1213647264876</v>
      </c>
      <c r="X145" s="98">
        <v>3436.0826086567604</v>
      </c>
      <c r="Y145" s="98">
        <v>3480.9710378669897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355.12778370697515</v>
      </c>
      <c r="C146" s="122">
        <f t="shared" si="53"/>
        <v>302.81672301087877</v>
      </c>
      <c r="D146" s="122">
        <f t="shared" si="53"/>
        <v>239.33757168222766</v>
      </c>
      <c r="E146" s="122">
        <f t="shared" si="53"/>
        <v>396.14383748889139</v>
      </c>
      <c r="F146" s="122">
        <f t="shared" si="53"/>
        <v>135.86832255050555</v>
      </c>
      <c r="G146" s="122">
        <f t="shared" si="53"/>
        <v>125.55183845892874</v>
      </c>
      <c r="H146" s="122">
        <f t="shared" si="53"/>
        <v>219.85436016496803</v>
      </c>
      <c r="I146" s="122">
        <f t="shared" si="53"/>
        <v>119.33441994171964</v>
      </c>
      <c r="J146" s="122">
        <f t="shared" si="53"/>
        <v>109.43423689935798</v>
      </c>
      <c r="K146" s="122">
        <f t="shared" si="53"/>
        <v>114.50192651492009</v>
      </c>
      <c r="L146" s="122">
        <f t="shared" si="53"/>
        <v>126.28699107723811</v>
      </c>
      <c r="M146" s="122">
        <f t="shared" si="53"/>
        <v>114.37156577285226</v>
      </c>
      <c r="N146" s="122">
        <f t="shared" si="53"/>
        <v>148.89114938092681</v>
      </c>
      <c r="O146" s="122">
        <f t="shared" si="53"/>
        <v>154.95310632376535</v>
      </c>
      <c r="P146" s="122">
        <f t="shared" si="53"/>
        <v>164.58822150364924</v>
      </c>
      <c r="Q146" s="122">
        <f t="shared" si="53"/>
        <v>188.48936985582694</v>
      </c>
      <c r="R146" s="122">
        <f t="shared" si="53"/>
        <v>175.88048001262504</v>
      </c>
      <c r="S146" s="122">
        <f t="shared" si="53"/>
        <v>149.56414850373602</v>
      </c>
      <c r="T146" s="122">
        <f t="shared" si="53"/>
        <v>163.38263639477231</v>
      </c>
      <c r="U146" s="122">
        <f t="shared" si="53"/>
        <v>172.56563966447015</v>
      </c>
      <c r="V146" s="122">
        <f t="shared" si="53"/>
        <v>196.82939523612637</v>
      </c>
      <c r="W146" s="122">
        <f t="shared" si="53"/>
        <v>182.20106875685164</v>
      </c>
      <c r="X146" s="122">
        <f t="shared" si="53"/>
        <v>202.01550720843258</v>
      </c>
      <c r="Y146" s="122">
        <f t="shared" si="53"/>
        <v>228.09925166766661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355.12778370697515</v>
      </c>
      <c r="C147" s="98">
        <f>IF(RES_hhdet_fec!C147=0,0,RES_hhdet_fec!C147*1000*11630/RES_hhdet_num!C143)</f>
        <v>302.81672301087877</v>
      </c>
      <c r="D147" s="98">
        <f>IF(RES_hhdet_fec!D147=0,0,RES_hhdet_fec!D147*1000*11630/RES_hhdet_num!D143)</f>
        <v>239.33757168222766</v>
      </c>
      <c r="E147" s="98">
        <f>IF(RES_hhdet_fec!E147=0,0,RES_hhdet_fec!E147*1000*11630/RES_hhdet_num!E143)</f>
        <v>396.14383748889139</v>
      </c>
      <c r="F147" s="98">
        <f>IF(RES_hhdet_fec!F147=0,0,RES_hhdet_fec!F147*1000*11630/RES_hhdet_num!F143)</f>
        <v>135.86832255050555</v>
      </c>
      <c r="G147" s="98">
        <f>IF(RES_hhdet_fec!G147=0,0,RES_hhdet_fec!G147*1000*11630/RES_hhdet_num!G143)</f>
        <v>125.55183845892874</v>
      </c>
      <c r="H147" s="98">
        <f>IF(RES_hhdet_fec!H147=0,0,RES_hhdet_fec!H147*1000*11630/RES_hhdet_num!H143)</f>
        <v>219.85436016496803</v>
      </c>
      <c r="I147" s="98">
        <f>IF(RES_hhdet_fec!I147=0,0,RES_hhdet_fec!I147*1000*11630/RES_hhdet_num!I143)</f>
        <v>119.33441994171964</v>
      </c>
      <c r="J147" s="98">
        <f>IF(RES_hhdet_fec!J147=0,0,RES_hhdet_fec!J147*1000*11630/RES_hhdet_num!J143)</f>
        <v>109.43423689935798</v>
      </c>
      <c r="K147" s="98">
        <f>IF(RES_hhdet_fec!K147=0,0,RES_hhdet_fec!K147*1000*11630/RES_hhdet_num!K143)</f>
        <v>114.50192651492009</v>
      </c>
      <c r="L147" s="98">
        <f>IF(RES_hhdet_fec!L147=0,0,RES_hhdet_fec!L147*1000*11630/RES_hhdet_num!L143)</f>
        <v>126.28699107723811</v>
      </c>
      <c r="M147" s="98">
        <f>IF(RES_hhdet_fec!M147=0,0,RES_hhdet_fec!M147*1000*11630/RES_hhdet_num!M143)</f>
        <v>114.37156577285226</v>
      </c>
      <c r="N147" s="98">
        <f>IF(RES_hhdet_fec!N147=0,0,RES_hhdet_fec!N147*1000*11630/RES_hhdet_num!N143)</f>
        <v>148.89114938092681</v>
      </c>
      <c r="O147" s="98">
        <f>IF(RES_hhdet_fec!O147=0,0,RES_hhdet_fec!O147*1000*11630/RES_hhdet_num!O143)</f>
        <v>154.95310632376535</v>
      </c>
      <c r="P147" s="98">
        <f>IF(RES_hhdet_fec!P147=0,0,RES_hhdet_fec!P147*1000*11630/RES_hhdet_num!P143)</f>
        <v>164.58822150364924</v>
      </c>
      <c r="Q147" s="98">
        <f>IF(RES_hhdet_fec!Q147=0,0,RES_hhdet_fec!Q147*1000*11630/RES_hhdet_num!Q143)</f>
        <v>188.48936985582694</v>
      </c>
      <c r="R147" s="98">
        <f>IF(RES_hhdet_fec!R147=0,0,RES_hhdet_fec!R147*1000*11630/RES_hhdet_num!R143)</f>
        <v>175.88048001262504</v>
      </c>
      <c r="S147" s="98">
        <f>IF(RES_hhdet_fec!S147=0,0,RES_hhdet_fec!S147*1000*11630/RES_hhdet_num!S143)</f>
        <v>149.56414850373602</v>
      </c>
      <c r="T147" s="98">
        <f>IF(RES_hhdet_fec!T147=0,0,RES_hhdet_fec!T147*1000*11630/RES_hhdet_num!T143)</f>
        <v>163.38263639477231</v>
      </c>
      <c r="U147" s="98">
        <f>IF(RES_hhdet_fec!U147=0,0,RES_hhdet_fec!U147*1000*11630/RES_hhdet_num!U143)</f>
        <v>172.56563966447015</v>
      </c>
      <c r="V147" s="98">
        <f>IF(RES_hhdet_fec!V147=0,0,RES_hhdet_fec!V147*1000*11630/RES_hhdet_num!V143)</f>
        <v>196.82939523612637</v>
      </c>
      <c r="W147" s="98">
        <f>IF(RES_hhdet_fec!W147=0,0,RES_hhdet_fec!W147*1000*11630/RES_hhdet_num!W143)</f>
        <v>182.20106875685164</v>
      </c>
      <c r="X147" s="98">
        <f>IF(RES_hhdet_fec!X147=0,0,RES_hhdet_fec!X147*1000*11630/RES_hhdet_num!X143)</f>
        <v>202.01550720843258</v>
      </c>
      <c r="Y147" s="98">
        <f>IF(RES_hhdet_fec!Y147=0,0,RES_hhdet_fec!Y147*1000*11630/RES_hhdet_num!Y143)</f>
        <v>228.09925166766661</v>
      </c>
      <c r="DA147" s="63" t="s">
        <v>2381</v>
      </c>
    </row>
    <row r="148" spans="1:105" ht="12" customHeight="1" x14ac:dyDescent="0.25">
      <c r="A148" s="121" t="s">
        <v>55</v>
      </c>
      <c r="B148" s="122">
        <v>1761.4261973016385</v>
      </c>
      <c r="C148" s="122">
        <v>1618.8624008211084</v>
      </c>
      <c r="D148" s="122">
        <v>1559.4328814819442</v>
      </c>
      <c r="E148" s="122">
        <v>1489.7367006783454</v>
      </c>
      <c r="F148" s="122">
        <v>1544.0600929051125</v>
      </c>
      <c r="G148" s="122">
        <v>1512.1242038885023</v>
      </c>
      <c r="H148" s="122">
        <v>1449.089931911215</v>
      </c>
      <c r="I148" s="122">
        <v>1291.2630375108415</v>
      </c>
      <c r="J148" s="122">
        <v>1232.7773860948043</v>
      </c>
      <c r="K148" s="122">
        <v>1141.8172177035012</v>
      </c>
      <c r="L148" s="122">
        <v>1105.6430872702001</v>
      </c>
      <c r="M148" s="122">
        <v>1288.8380885905442</v>
      </c>
      <c r="N148" s="122">
        <v>1099.0969388286619</v>
      </c>
      <c r="O148" s="122">
        <v>1532.7433253313884</v>
      </c>
      <c r="P148" s="122">
        <v>1915.4862163211978</v>
      </c>
      <c r="Q148" s="122">
        <v>1122.0130614033164</v>
      </c>
      <c r="R148" s="122">
        <v>1102.8283138576651</v>
      </c>
      <c r="S148" s="122">
        <v>1102.1837966508108</v>
      </c>
      <c r="T148" s="122">
        <v>1160.9881847408794</v>
      </c>
      <c r="U148" s="122">
        <v>1224.8966086097814</v>
      </c>
      <c r="V148" s="122">
        <v>1107.846018906489</v>
      </c>
      <c r="W148" s="122">
        <v>1040.4253584205032</v>
      </c>
      <c r="X148" s="122">
        <v>1139.5619173601865</v>
      </c>
      <c r="Y148" s="122">
        <v>1076.5246188956514</v>
      </c>
      <c r="DA148" s="130" t="s">
        <v>2382</v>
      </c>
    </row>
    <row r="149" spans="1:105" ht="12" customHeight="1" x14ac:dyDescent="0.25">
      <c r="A149" s="97" t="s">
        <v>124</v>
      </c>
      <c r="B149" s="98">
        <v>1998.2809117850557</v>
      </c>
      <c r="C149" s="98">
        <v>1942.1063242058588</v>
      </c>
      <c r="D149" s="98">
        <v>1282.6380690056169</v>
      </c>
      <c r="E149" s="98">
        <v>730.9050161345599</v>
      </c>
      <c r="F149" s="98">
        <v>1443.442591152773</v>
      </c>
      <c r="G149" s="98">
        <v>2188.0700152992254</v>
      </c>
      <c r="H149" s="98">
        <v>2232.3176399939412</v>
      </c>
      <c r="I149" s="98">
        <v>841.13309232696588</v>
      </c>
      <c r="J149" s="98">
        <v>831.79029625190731</v>
      </c>
      <c r="K149" s="98">
        <v>1957.8739590109442</v>
      </c>
      <c r="L149" s="98">
        <v>2123.9396233081879</v>
      </c>
      <c r="M149" s="98">
        <v>1127.4473824742051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2383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2384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2385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2386</v>
      </c>
    </row>
    <row r="153" spans="1:105" ht="12" customHeight="1" x14ac:dyDescent="0.25">
      <c r="A153" s="106" t="s">
        <v>122</v>
      </c>
      <c r="B153" s="101">
        <v>1731.8193579912115</v>
      </c>
      <c r="C153" s="101">
        <v>1584.2291233155993</v>
      </c>
      <c r="D153" s="101">
        <v>1599.7316916457353</v>
      </c>
      <c r="E153" s="101">
        <v>1559.3688059860549</v>
      </c>
      <c r="F153" s="101">
        <v>1577.3688576036757</v>
      </c>
      <c r="G153" s="101">
        <v>1501.3133118698449</v>
      </c>
      <c r="H153" s="101">
        <v>1421.3041335361138</v>
      </c>
      <c r="I153" s="101">
        <v>1419.9158483973097</v>
      </c>
      <c r="J153" s="101">
        <v>1409.3359688737626</v>
      </c>
      <c r="K153" s="101">
        <v>1285.6802805944319</v>
      </c>
      <c r="L153" s="101">
        <v>1207.117469304319</v>
      </c>
      <c r="M153" s="101">
        <v>1419.2014498067704</v>
      </c>
      <c r="N153" s="101">
        <v>1214.3159707581274</v>
      </c>
      <c r="O153" s="101">
        <v>1651.1919972229718</v>
      </c>
      <c r="P153" s="101">
        <v>2013.3398909193202</v>
      </c>
      <c r="Q153" s="101">
        <v>1241.3042866273436</v>
      </c>
      <c r="R153" s="101">
        <v>1253.9764380934707</v>
      </c>
      <c r="S153" s="101">
        <v>1278.3990267382928</v>
      </c>
      <c r="T153" s="101">
        <v>1313.0892715789373</v>
      </c>
      <c r="U153" s="101">
        <v>1319.0446253650234</v>
      </c>
      <c r="V153" s="101">
        <v>1204.5089593322077</v>
      </c>
      <c r="W153" s="101">
        <v>1115.0656303848837</v>
      </c>
      <c r="X153" s="101">
        <v>1219.3252813615475</v>
      </c>
      <c r="Y153" s="101">
        <v>1160.3031288318109</v>
      </c>
      <c r="DA153" s="131" t="s">
        <v>2387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1339.2090352715131</v>
      </c>
      <c r="E154" s="104">
        <v>1312.0957004885593</v>
      </c>
      <c r="F154" s="104">
        <v>1336.1395164103335</v>
      </c>
      <c r="G154" s="104">
        <v>1274.655501731326</v>
      </c>
      <c r="H154" s="104">
        <v>1203.6404375260561</v>
      </c>
      <c r="I154" s="104">
        <v>1196.1493812152257</v>
      </c>
      <c r="J154" s="104">
        <v>1177.9582318713262</v>
      </c>
      <c r="K154" s="104">
        <v>1067.5679320190418</v>
      </c>
      <c r="L154" s="104">
        <v>1009.0043430798996</v>
      </c>
      <c r="M154" s="104">
        <v>1211.3344695067658</v>
      </c>
      <c r="N154" s="104">
        <v>1024.8492955094935</v>
      </c>
      <c r="O154" s="104">
        <v>1447.8994732742153</v>
      </c>
      <c r="P154" s="104">
        <v>1817.7497317525344</v>
      </c>
      <c r="Q154" s="104">
        <v>1043.6112538536306</v>
      </c>
      <c r="R154" s="104">
        <v>1041.4808431145468</v>
      </c>
      <c r="S154" s="104">
        <v>1058.8141468419742</v>
      </c>
      <c r="T154" s="104">
        <v>1127.9210336752135</v>
      </c>
      <c r="U154" s="104">
        <v>1185.3958759075822</v>
      </c>
      <c r="V154" s="104">
        <v>1077.6628049551596</v>
      </c>
      <c r="W154" s="104">
        <v>1007.5630641023417</v>
      </c>
      <c r="X154" s="104">
        <v>1110.3367233796237</v>
      </c>
      <c r="Y154" s="104">
        <v>1048.6230860320431</v>
      </c>
      <c r="DA154" s="132" t="s">
        <v>2388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789.89154413654603</v>
      </c>
      <c r="E155" s="98">
        <v>769.46722803676357</v>
      </c>
      <c r="F155" s="98">
        <v>793.4208356388325</v>
      </c>
      <c r="G155" s="98">
        <v>753.70065102802869</v>
      </c>
      <c r="H155" s="98">
        <v>696.05606579962603</v>
      </c>
      <c r="I155" s="98">
        <v>681.6816546889587</v>
      </c>
      <c r="J155" s="98">
        <v>649.48175599431227</v>
      </c>
      <c r="K155" s="98">
        <v>570.92131229469078</v>
      </c>
      <c r="L155" s="98">
        <v>527.67215490899332</v>
      </c>
      <c r="M155" s="98">
        <v>687.52281568795615</v>
      </c>
      <c r="N155" s="98">
        <v>539.90797353941173</v>
      </c>
      <c r="O155" s="98">
        <v>910.17559316677819</v>
      </c>
      <c r="P155" s="98">
        <v>1232.9888380718714</v>
      </c>
      <c r="Q155" s="98">
        <v>519.38193295991175</v>
      </c>
      <c r="R155" s="98">
        <v>507.12261416032896</v>
      </c>
      <c r="S155" s="98">
        <v>514.70546950196149</v>
      </c>
      <c r="T155" s="98">
        <v>617.14712169499091</v>
      </c>
      <c r="U155" s="98">
        <v>698.83780254491785</v>
      </c>
      <c r="V155" s="98">
        <v>617.17258180603415</v>
      </c>
      <c r="W155" s="98">
        <v>565.71649536461211</v>
      </c>
      <c r="X155" s="98">
        <v>667.12199405502929</v>
      </c>
      <c r="Y155" s="98">
        <v>619.32162602672372</v>
      </c>
      <c r="DA155" s="63" t="s">
        <v>2389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549.3174911349671</v>
      </c>
      <c r="E156" s="98">
        <v>542.62847245179569</v>
      </c>
      <c r="F156" s="98">
        <v>542.71868077150123</v>
      </c>
      <c r="G156" s="98">
        <v>520.9548507032971</v>
      </c>
      <c r="H156" s="98">
        <v>507.58437172643011</v>
      </c>
      <c r="I156" s="98">
        <v>514.46772652626692</v>
      </c>
      <c r="J156" s="98">
        <v>528.47647587701374</v>
      </c>
      <c r="K156" s="98">
        <v>496.64661972435107</v>
      </c>
      <c r="L156" s="98">
        <v>481.33218817090625</v>
      </c>
      <c r="M156" s="98">
        <v>523.81165381880976</v>
      </c>
      <c r="N156" s="98">
        <v>484.94132197008179</v>
      </c>
      <c r="O156" s="98">
        <v>537.72388010743668</v>
      </c>
      <c r="P156" s="98">
        <v>584.760893680663</v>
      </c>
      <c r="Q156" s="98">
        <v>524.22932089371864</v>
      </c>
      <c r="R156" s="98">
        <v>534.35822895421779</v>
      </c>
      <c r="S156" s="98">
        <v>544.10867734001249</v>
      </c>
      <c r="T156" s="98">
        <v>510.77391198022264</v>
      </c>
      <c r="U156" s="98">
        <v>486.55807336266435</v>
      </c>
      <c r="V156" s="98">
        <v>460.49022314912543</v>
      </c>
      <c r="W156" s="98">
        <v>441.84656873772963</v>
      </c>
      <c r="X156" s="98">
        <v>443.21472932459432</v>
      </c>
      <c r="Y156" s="98">
        <v>429.30146000531931</v>
      </c>
      <c r="DA156" s="63" t="s">
        <v>2390</v>
      </c>
    </row>
    <row r="157" spans="1:105" ht="12" customHeight="1" x14ac:dyDescent="0.25">
      <c r="A157" s="121" t="s">
        <v>54</v>
      </c>
      <c r="B157" s="122">
        <v>857.27123747853886</v>
      </c>
      <c r="C157" s="122">
        <v>848.56709654792689</v>
      </c>
      <c r="D157" s="122">
        <v>740.69609681421241</v>
      </c>
      <c r="E157" s="122">
        <v>691.38852852733669</v>
      </c>
      <c r="F157" s="122">
        <v>727.97495933551068</v>
      </c>
      <c r="G157" s="122">
        <v>757.46543573591578</v>
      </c>
      <c r="H157" s="122">
        <v>768.46649465552389</v>
      </c>
      <c r="I157" s="122">
        <v>676.43257495511727</v>
      </c>
      <c r="J157" s="122">
        <v>721.59788784950752</v>
      </c>
      <c r="K157" s="122">
        <v>760.93019474391656</v>
      </c>
      <c r="L157" s="122">
        <v>644.83360699399611</v>
      </c>
      <c r="M157" s="122">
        <v>811.65456138776324</v>
      </c>
      <c r="N157" s="122">
        <v>806.11435026967024</v>
      </c>
      <c r="O157" s="122">
        <v>822.81320549346037</v>
      </c>
      <c r="P157" s="122">
        <v>868.07394900862914</v>
      </c>
      <c r="Q157" s="122">
        <v>600.77957690362666</v>
      </c>
      <c r="R157" s="122">
        <v>607.03967506479853</v>
      </c>
      <c r="S157" s="122">
        <v>525.1486989409691</v>
      </c>
      <c r="T157" s="122">
        <v>607.10169863453655</v>
      </c>
      <c r="U157" s="122">
        <v>663.32453660650594</v>
      </c>
      <c r="V157" s="122">
        <v>398.0081788037005</v>
      </c>
      <c r="W157" s="122">
        <v>305.71078926901851</v>
      </c>
      <c r="X157" s="122">
        <v>348.32655894227349</v>
      </c>
      <c r="Y157" s="122">
        <v>333.05636617580575</v>
      </c>
      <c r="DA157" s="130" t="s">
        <v>2391</v>
      </c>
    </row>
    <row r="158" spans="1:105" ht="12" customHeight="1" x14ac:dyDescent="0.25">
      <c r="A158" s="97" t="s">
        <v>50</v>
      </c>
      <c r="B158" s="98">
        <v>932.15350521651715</v>
      </c>
      <c r="C158" s="98">
        <v>1187.5447994544493</v>
      </c>
      <c r="D158" s="98">
        <v>684.16263711810825</v>
      </c>
      <c r="E158" s="98">
        <v>409.99022105547385</v>
      </c>
      <c r="F158" s="98">
        <v>777.82496557318575</v>
      </c>
      <c r="G158" s="98">
        <v>1150.5313764919097</v>
      </c>
      <c r="H158" s="98">
        <v>1224.5305505629108</v>
      </c>
      <c r="I158" s="98">
        <v>471.11152966489044</v>
      </c>
      <c r="J158" s="98">
        <v>519.02941526472785</v>
      </c>
      <c r="K158" s="98">
        <v>1350.5861570799789</v>
      </c>
      <c r="L158" s="98">
        <v>1182.4223294973569</v>
      </c>
      <c r="M158" s="98">
        <v>735.20647152380582</v>
      </c>
      <c r="N158" s="98">
        <v>584.61267513559312</v>
      </c>
      <c r="O158" s="98">
        <v>840.76283622455867</v>
      </c>
      <c r="P158" s="98">
        <v>1017.5226955498902</v>
      </c>
      <c r="Q158" s="98">
        <v>828.71465973580121</v>
      </c>
      <c r="R158" s="98">
        <v>821.69418324212643</v>
      </c>
      <c r="S158" s="98">
        <v>629.33414045612699</v>
      </c>
      <c r="T158" s="98">
        <v>696.67969331191352</v>
      </c>
      <c r="U158" s="98">
        <v>861.36123999121889</v>
      </c>
      <c r="V158" s="98">
        <v>724.92685977024189</v>
      </c>
      <c r="W158" s="98">
        <v>377.89485721253271</v>
      </c>
      <c r="X158" s="98">
        <v>526.26907211538605</v>
      </c>
      <c r="Y158" s="98">
        <v>375.0030050502013</v>
      </c>
      <c r="DA158" s="63" t="s">
        <v>2392</v>
      </c>
    </row>
    <row r="159" spans="1:105" ht="12" customHeight="1" x14ac:dyDescent="0.25">
      <c r="A159" s="109" t="s">
        <v>120</v>
      </c>
      <c r="B159" s="33">
        <v>805.78967840867892</v>
      </c>
      <c r="C159" s="33">
        <v>709.8943999043496</v>
      </c>
      <c r="D159" s="33">
        <v>749.86368487304003</v>
      </c>
      <c r="E159" s="33">
        <v>718.44605809193899</v>
      </c>
      <c r="F159" s="33">
        <v>722.43606975354658</v>
      </c>
      <c r="G159" s="33">
        <v>688.41331100851141</v>
      </c>
      <c r="H159" s="33">
        <v>673.45314967481818</v>
      </c>
      <c r="I159" s="33">
        <v>708.02042807669068</v>
      </c>
      <c r="J159" s="33">
        <v>743.59627401256068</v>
      </c>
      <c r="K159" s="33">
        <v>699.54645103069902</v>
      </c>
      <c r="L159" s="33">
        <v>603.29805448269906</v>
      </c>
      <c r="M159" s="33">
        <v>815.64631291546993</v>
      </c>
      <c r="N159" s="33">
        <v>814.1781200128903</v>
      </c>
      <c r="O159" s="33">
        <v>822.11109408731204</v>
      </c>
      <c r="P159" s="33">
        <v>859.3553157291135</v>
      </c>
      <c r="Q159" s="33">
        <v>589.28333606243075</v>
      </c>
      <c r="R159" s="33">
        <v>596.09117632306595</v>
      </c>
      <c r="S159" s="33">
        <v>519.11675305789038</v>
      </c>
      <c r="T159" s="33">
        <v>600.92390589816557</v>
      </c>
      <c r="U159" s="33">
        <v>647.80234328771905</v>
      </c>
      <c r="V159" s="33">
        <v>373.13450904393102</v>
      </c>
      <c r="W159" s="33">
        <v>301.43238681875533</v>
      </c>
      <c r="X159" s="33">
        <v>340.27307906923141</v>
      </c>
      <c r="Y159" s="33">
        <v>331.57127503246835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21583.184882915284</v>
      </c>
      <c r="C161" s="117">
        <f t="shared" si="54"/>
        <v>22783.294530475658</v>
      </c>
      <c r="D161" s="117">
        <f t="shared" si="54"/>
        <v>21299.309436693482</v>
      </c>
      <c r="E161" s="117">
        <f t="shared" si="54"/>
        <v>21342.102271012362</v>
      </c>
      <c r="F161" s="117">
        <f t="shared" si="54"/>
        <v>23293.44951437386</v>
      </c>
      <c r="G161" s="117">
        <f t="shared" si="54"/>
        <v>24139.788848843928</v>
      </c>
      <c r="H161" s="117">
        <f t="shared" si="54"/>
        <v>21281.889293157012</v>
      </c>
      <c r="I161" s="117">
        <f t="shared" si="54"/>
        <v>22676.820256920579</v>
      </c>
      <c r="J161" s="117">
        <f t="shared" si="54"/>
        <v>10453.339293696379</v>
      </c>
      <c r="K161" s="117">
        <f t="shared" si="54"/>
        <v>29503.51586539764</v>
      </c>
      <c r="L161" s="117">
        <f t="shared" si="54"/>
        <v>16645.136392627988</v>
      </c>
      <c r="M161" s="117">
        <f t="shared" si="54"/>
        <v>13279.894906967495</v>
      </c>
      <c r="N161" s="117">
        <f t="shared" si="54"/>
        <v>16641.583839782081</v>
      </c>
      <c r="O161" s="117">
        <f t="shared" si="54"/>
        <v>19591.676614302203</v>
      </c>
      <c r="P161" s="117">
        <f t="shared" si="54"/>
        <v>18041.59954234408</v>
      </c>
      <c r="Q161" s="117">
        <f t="shared" si="54"/>
        <v>21554.122070491077</v>
      </c>
      <c r="R161" s="117">
        <f t="shared" ref="R161:V161" si="55">R162+R164+R166+R175</f>
        <v>20056.419017305281</v>
      </c>
      <c r="S161" s="117">
        <f t="shared" si="55"/>
        <v>22681.805175822621</v>
      </c>
      <c r="T161" s="117">
        <f t="shared" si="55"/>
        <v>15073.848291825139</v>
      </c>
      <c r="U161" s="117">
        <f t="shared" si="55"/>
        <v>11760.316890326549</v>
      </c>
      <c r="V161" s="117">
        <f t="shared" si="55"/>
        <v>17766.980131496923</v>
      </c>
      <c r="W161" s="117">
        <f t="shared" ref="W161:Y161" si="56">W162+W164+W166+W175</f>
        <v>14482.798612199264</v>
      </c>
      <c r="X161" s="117">
        <f t="shared" si="56"/>
        <v>14797.8097161856</v>
      </c>
      <c r="Y161" s="117">
        <f t="shared" si="56"/>
        <v>13987.604082398597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18786.033319130322</v>
      </c>
      <c r="C162" s="122">
        <f t="shared" si="57"/>
        <v>20104.164654302382</v>
      </c>
      <c r="D162" s="122">
        <f t="shared" si="57"/>
        <v>18789.408107676132</v>
      </c>
      <c r="E162" s="122">
        <f t="shared" si="57"/>
        <v>18807.697068775677</v>
      </c>
      <c r="F162" s="122">
        <f t="shared" si="57"/>
        <v>20863.499179900569</v>
      </c>
      <c r="G162" s="122">
        <f t="shared" si="57"/>
        <v>21696.206647450173</v>
      </c>
      <c r="H162" s="122">
        <f t="shared" si="57"/>
        <v>18866.104524838916</v>
      </c>
      <c r="I162" s="122">
        <f t="shared" si="57"/>
        <v>20581.555564271624</v>
      </c>
      <c r="J162" s="122">
        <f t="shared" si="57"/>
        <v>8352.5951011290435</v>
      </c>
      <c r="K162" s="122">
        <f t="shared" si="57"/>
        <v>27408.993218044347</v>
      </c>
      <c r="L162" s="122">
        <f t="shared" si="57"/>
        <v>14710.383257143485</v>
      </c>
      <c r="M162" s="122">
        <f t="shared" si="57"/>
        <v>11072.916452734806</v>
      </c>
      <c r="N162" s="122">
        <f t="shared" si="57"/>
        <v>14602.318552361992</v>
      </c>
      <c r="O162" s="122">
        <f t="shared" si="57"/>
        <v>17102.502809295522</v>
      </c>
      <c r="P162" s="122">
        <f t="shared" si="57"/>
        <v>15108.802869194031</v>
      </c>
      <c r="Q162" s="122">
        <f t="shared" si="57"/>
        <v>19663.779553578468</v>
      </c>
      <c r="R162" s="122">
        <f t="shared" si="57"/>
        <v>18157.874734131707</v>
      </c>
      <c r="S162" s="122">
        <f t="shared" si="57"/>
        <v>20873.453549064714</v>
      </c>
      <c r="T162" s="122">
        <f t="shared" si="57"/>
        <v>13137.266467754653</v>
      </c>
      <c r="U162" s="122">
        <f t="shared" si="57"/>
        <v>9739.6440109013183</v>
      </c>
      <c r="V162" s="122">
        <f t="shared" si="57"/>
        <v>16132.160785907328</v>
      </c>
      <c r="W162" s="122">
        <f t="shared" si="57"/>
        <v>13016.22082592745</v>
      </c>
      <c r="X162" s="122">
        <f t="shared" si="57"/>
        <v>13169.544477696118</v>
      </c>
      <c r="Y162" s="122">
        <f t="shared" si="57"/>
        <v>12407.60260762309</v>
      </c>
      <c r="DA162" s="130" t="s">
        <v>2395</v>
      </c>
    </row>
    <row r="163" spans="1:105" ht="12" customHeight="1" x14ac:dyDescent="0.25">
      <c r="A163" s="97" t="s">
        <v>53</v>
      </c>
      <c r="B163" s="33">
        <v>18786.033319130322</v>
      </c>
      <c r="C163" s="33">
        <v>20104.164654302382</v>
      </c>
      <c r="D163" s="33">
        <v>18789.408107676132</v>
      </c>
      <c r="E163" s="33">
        <v>18807.697068775677</v>
      </c>
      <c r="F163" s="33">
        <v>20863.499179900569</v>
      </c>
      <c r="G163" s="33">
        <v>21696.206647450173</v>
      </c>
      <c r="H163" s="33">
        <v>18866.104524838916</v>
      </c>
      <c r="I163" s="33">
        <v>20581.555564271624</v>
      </c>
      <c r="J163" s="33">
        <v>8352.5951011290435</v>
      </c>
      <c r="K163" s="33">
        <v>27408.993218044347</v>
      </c>
      <c r="L163" s="33">
        <v>14710.383257143485</v>
      </c>
      <c r="M163" s="33">
        <v>11072.916452734806</v>
      </c>
      <c r="N163" s="33">
        <v>14602.318552361992</v>
      </c>
      <c r="O163" s="33">
        <v>17102.502809295522</v>
      </c>
      <c r="P163" s="33">
        <v>15108.802869194031</v>
      </c>
      <c r="Q163" s="33">
        <v>19663.779553578468</v>
      </c>
      <c r="R163" s="33">
        <v>18157.874734131707</v>
      </c>
      <c r="S163" s="33">
        <v>20873.453549064714</v>
      </c>
      <c r="T163" s="33">
        <v>13137.266467754653</v>
      </c>
      <c r="U163" s="33">
        <v>9739.6440109013183</v>
      </c>
      <c r="V163" s="33">
        <v>16132.160785907328</v>
      </c>
      <c r="W163" s="33">
        <v>13016.22082592745</v>
      </c>
      <c r="X163" s="33">
        <v>13169.544477696118</v>
      </c>
      <c r="Y163" s="33">
        <v>12407.60260762309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178.82247858403173</v>
      </c>
      <c r="C164" s="122">
        <f t="shared" si="58"/>
        <v>179.59338133439707</v>
      </c>
      <c r="D164" s="122">
        <f t="shared" si="58"/>
        <v>193.17096712055181</v>
      </c>
      <c r="E164" s="122">
        <f t="shared" si="58"/>
        <v>370.51257672768293</v>
      </c>
      <c r="F164" s="122">
        <f t="shared" si="58"/>
        <v>130.68867939417862</v>
      </c>
      <c r="G164" s="122">
        <f t="shared" si="58"/>
        <v>126.88364988743444</v>
      </c>
      <c r="H164" s="122">
        <f t="shared" si="58"/>
        <v>187.04087678923432</v>
      </c>
      <c r="I164" s="122">
        <f t="shared" si="58"/>
        <v>86.624408651529521</v>
      </c>
      <c r="J164" s="122">
        <f t="shared" si="58"/>
        <v>84.985194161518663</v>
      </c>
      <c r="K164" s="122">
        <f t="shared" si="58"/>
        <v>82.173304062907363</v>
      </c>
      <c r="L164" s="122">
        <f t="shared" si="58"/>
        <v>101.11882691124191</v>
      </c>
      <c r="M164" s="122">
        <f t="shared" si="58"/>
        <v>91.058800544479496</v>
      </c>
      <c r="N164" s="122">
        <f t="shared" si="58"/>
        <v>126.57632872249766</v>
      </c>
      <c r="O164" s="122">
        <f t="shared" si="58"/>
        <v>123.3602419686934</v>
      </c>
      <c r="P164" s="122">
        <f t="shared" si="58"/>
        <v>121.79734174247407</v>
      </c>
      <c r="Q164" s="122">
        <f t="shared" si="58"/>
        <v>130.69103426995932</v>
      </c>
      <c r="R164" s="122">
        <f t="shared" si="58"/>
        <v>125.12942593335252</v>
      </c>
      <c r="S164" s="122">
        <f t="shared" si="58"/>
        <v>103.68504083192647</v>
      </c>
      <c r="T164" s="122">
        <f t="shared" si="58"/>
        <v>102.85099153792657</v>
      </c>
      <c r="U164" s="122">
        <f t="shared" si="58"/>
        <v>90.484088843823187</v>
      </c>
      <c r="V164" s="122">
        <f t="shared" si="58"/>
        <v>104.89869911273766</v>
      </c>
      <c r="W164" s="122">
        <f t="shared" si="58"/>
        <v>106.11735918181003</v>
      </c>
      <c r="X164" s="122">
        <f t="shared" si="58"/>
        <v>129.39440802497541</v>
      </c>
      <c r="Y164" s="122">
        <f t="shared" si="58"/>
        <v>161.09156631927223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178.82247858403173</v>
      </c>
      <c r="C165" s="98">
        <f>IF(RES_hhdet_fec!C165=0,0,RES_hhdet_fec!C165*1000*11630/RES_hhdet_num!C161)</f>
        <v>179.59338133439707</v>
      </c>
      <c r="D165" s="98">
        <f>IF(RES_hhdet_fec!D165=0,0,RES_hhdet_fec!D165*1000*11630/RES_hhdet_num!D161)</f>
        <v>193.17096712055181</v>
      </c>
      <c r="E165" s="98">
        <f>IF(RES_hhdet_fec!E165=0,0,RES_hhdet_fec!E165*1000*11630/RES_hhdet_num!E161)</f>
        <v>370.51257672768293</v>
      </c>
      <c r="F165" s="98">
        <f>IF(RES_hhdet_fec!F165=0,0,RES_hhdet_fec!F165*1000*11630/RES_hhdet_num!F161)</f>
        <v>130.68867939417862</v>
      </c>
      <c r="G165" s="98">
        <f>IF(RES_hhdet_fec!G165=0,0,RES_hhdet_fec!G165*1000*11630/RES_hhdet_num!G161)</f>
        <v>126.88364988743444</v>
      </c>
      <c r="H165" s="98">
        <f>IF(RES_hhdet_fec!H165=0,0,RES_hhdet_fec!H165*1000*11630/RES_hhdet_num!H161)</f>
        <v>187.04087678923432</v>
      </c>
      <c r="I165" s="98">
        <f>IF(RES_hhdet_fec!I165=0,0,RES_hhdet_fec!I165*1000*11630/RES_hhdet_num!I161)</f>
        <v>86.624408651529521</v>
      </c>
      <c r="J165" s="98">
        <f>IF(RES_hhdet_fec!J165=0,0,RES_hhdet_fec!J165*1000*11630/RES_hhdet_num!J161)</f>
        <v>84.985194161518663</v>
      </c>
      <c r="K165" s="98">
        <f>IF(RES_hhdet_fec!K165=0,0,RES_hhdet_fec!K165*1000*11630/RES_hhdet_num!K161)</f>
        <v>82.173304062907363</v>
      </c>
      <c r="L165" s="98">
        <f>IF(RES_hhdet_fec!L165=0,0,RES_hhdet_fec!L165*1000*11630/RES_hhdet_num!L161)</f>
        <v>101.11882691124191</v>
      </c>
      <c r="M165" s="98">
        <f>IF(RES_hhdet_fec!M165=0,0,RES_hhdet_fec!M165*1000*11630/RES_hhdet_num!M161)</f>
        <v>91.058800544479496</v>
      </c>
      <c r="N165" s="98">
        <f>IF(RES_hhdet_fec!N165=0,0,RES_hhdet_fec!N165*1000*11630/RES_hhdet_num!N161)</f>
        <v>126.57632872249766</v>
      </c>
      <c r="O165" s="98">
        <f>IF(RES_hhdet_fec!O165=0,0,RES_hhdet_fec!O165*1000*11630/RES_hhdet_num!O161)</f>
        <v>123.3602419686934</v>
      </c>
      <c r="P165" s="98">
        <f>IF(RES_hhdet_fec!P165=0,0,RES_hhdet_fec!P165*1000*11630/RES_hhdet_num!P161)</f>
        <v>121.79734174247407</v>
      </c>
      <c r="Q165" s="98">
        <f>IF(RES_hhdet_fec!Q165=0,0,RES_hhdet_fec!Q165*1000*11630/RES_hhdet_num!Q161)</f>
        <v>130.69103426995932</v>
      </c>
      <c r="R165" s="98">
        <f>IF(RES_hhdet_fec!R165=0,0,RES_hhdet_fec!R165*1000*11630/RES_hhdet_num!R161)</f>
        <v>125.12942593335252</v>
      </c>
      <c r="S165" s="98">
        <f>IF(RES_hhdet_fec!S165=0,0,RES_hhdet_fec!S165*1000*11630/RES_hhdet_num!S161)</f>
        <v>103.68504083192647</v>
      </c>
      <c r="T165" s="98">
        <f>IF(RES_hhdet_fec!T165=0,0,RES_hhdet_fec!T165*1000*11630/RES_hhdet_num!T161)</f>
        <v>102.85099153792657</v>
      </c>
      <c r="U165" s="98">
        <f>IF(RES_hhdet_fec!U165=0,0,RES_hhdet_fec!U165*1000*11630/RES_hhdet_num!U161)</f>
        <v>90.484088843823187</v>
      </c>
      <c r="V165" s="98">
        <f>IF(RES_hhdet_fec!V165=0,0,RES_hhdet_fec!V165*1000*11630/RES_hhdet_num!V161)</f>
        <v>104.89869911273766</v>
      </c>
      <c r="W165" s="98">
        <f>IF(RES_hhdet_fec!W165=0,0,RES_hhdet_fec!W165*1000*11630/RES_hhdet_num!W161)</f>
        <v>106.11735918181003</v>
      </c>
      <c r="X165" s="98">
        <f>IF(RES_hhdet_fec!X165=0,0,RES_hhdet_fec!X165*1000*11630/RES_hhdet_num!X161)</f>
        <v>129.39440802497541</v>
      </c>
      <c r="Y165" s="98">
        <f>IF(RES_hhdet_fec!Y165=0,0,RES_hhdet_fec!Y165*1000*11630/RES_hhdet_num!Y161)</f>
        <v>161.09156631927223</v>
      </c>
      <c r="DA165" s="63" t="s">
        <v>2398</v>
      </c>
    </row>
    <row r="166" spans="1:105" ht="12" customHeight="1" x14ac:dyDescent="0.25">
      <c r="A166" s="121" t="s">
        <v>55</v>
      </c>
      <c r="B166" s="122">
        <v>1762.7018744395864</v>
      </c>
      <c r="C166" s="122">
        <v>1622.2963293242003</v>
      </c>
      <c r="D166" s="122">
        <v>1579.0873156321375</v>
      </c>
      <c r="E166" s="122">
        <v>1498.2763217937763</v>
      </c>
      <c r="F166" s="122">
        <v>1563.6936604141383</v>
      </c>
      <c r="G166" s="122">
        <v>1539.1800085095067</v>
      </c>
      <c r="H166" s="122">
        <v>1463.1497115486234</v>
      </c>
      <c r="I166" s="122">
        <v>1333.0298209335801</v>
      </c>
      <c r="J166" s="122">
        <v>1301.5472579621178</v>
      </c>
      <c r="K166" s="122">
        <v>1219.3785610560724</v>
      </c>
      <c r="L166" s="122">
        <v>1154.7572892191479</v>
      </c>
      <c r="M166" s="122">
        <v>1306.064914372761</v>
      </c>
      <c r="N166" s="122">
        <v>1108.1709533062651</v>
      </c>
      <c r="O166" s="122">
        <v>1540.977816275632</v>
      </c>
      <c r="P166" s="122">
        <v>1940.1962280163007</v>
      </c>
      <c r="Q166" s="122">
        <v>1155.2814244525671</v>
      </c>
      <c r="R166" s="122">
        <v>1159.8012287282677</v>
      </c>
      <c r="S166" s="122">
        <v>1171.8940475125439</v>
      </c>
      <c r="T166" s="122">
        <v>1218.7993374839891</v>
      </c>
      <c r="U166" s="122">
        <v>1263.2416601335574</v>
      </c>
      <c r="V166" s="122">
        <v>1131.6021153302177</v>
      </c>
      <c r="W166" s="122">
        <v>1055.2351712530437</v>
      </c>
      <c r="X166" s="122">
        <v>1151.4609248622824</v>
      </c>
      <c r="Y166" s="122">
        <v>1085.9634412425287</v>
      </c>
      <c r="DA166" s="130" t="s">
        <v>2399</v>
      </c>
    </row>
    <row r="167" spans="1:105" ht="12" customHeight="1" x14ac:dyDescent="0.25">
      <c r="A167" s="97" t="s">
        <v>124</v>
      </c>
      <c r="B167" s="98">
        <v>1998.2809117850552</v>
      </c>
      <c r="C167" s="98">
        <v>1938.7567564554363</v>
      </c>
      <c r="D167" s="98">
        <v>1290.0242965943394</v>
      </c>
      <c r="E167" s="98">
        <v>733.51796789908883</v>
      </c>
      <c r="F167" s="98">
        <v>1464.0380771527132</v>
      </c>
      <c r="G167" s="98">
        <v>2212.6478399478347</v>
      </c>
      <c r="H167" s="98">
        <v>2265.857339112772</v>
      </c>
      <c r="I167" s="98">
        <v>849.45690422457358</v>
      </c>
      <c r="J167" s="98">
        <v>841.61227264564104</v>
      </c>
      <c r="K167" s="98">
        <v>1984.7878981824633</v>
      </c>
      <c r="L167" s="98">
        <v>2152.0746538503995</v>
      </c>
      <c r="M167" s="98">
        <v>1130.4707990299212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2400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1821.1261314566971</v>
      </c>
      <c r="I168" s="98">
        <v>686.87876502528582</v>
      </c>
      <c r="J168" s="98">
        <v>670.47452629544125</v>
      </c>
      <c r="K168" s="98">
        <v>1566.7755173837902</v>
      </c>
      <c r="L168" s="98">
        <v>1726.0770421018444</v>
      </c>
      <c r="M168" s="98">
        <v>941.0489733752155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2401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1093.4622588127143</v>
      </c>
      <c r="I169" s="101">
        <v>409.5296637248486</v>
      </c>
      <c r="J169" s="101">
        <v>375.60344889354644</v>
      </c>
      <c r="K169" s="101">
        <v>865.74397622766185</v>
      </c>
      <c r="L169" s="101">
        <v>999.87979505776082</v>
      </c>
      <c r="M169" s="101">
        <v>578.70992488806439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2402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727.6638726439827</v>
      </c>
      <c r="I170" s="104">
        <v>277.34910130043716</v>
      </c>
      <c r="J170" s="104">
        <v>294.87107740189475</v>
      </c>
      <c r="K170" s="104">
        <v>701.03154115612813</v>
      </c>
      <c r="L170" s="104">
        <v>726.19724704408361</v>
      </c>
      <c r="M170" s="104">
        <v>362.3390484871511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2403</v>
      </c>
    </row>
    <row r="171" spans="1:105" ht="12" customHeight="1" x14ac:dyDescent="0.25">
      <c r="A171" s="106" t="s">
        <v>122</v>
      </c>
      <c r="B171" s="101">
        <v>1731.8193579912115</v>
      </c>
      <c r="C171" s="101">
        <v>1590.7974866586101</v>
      </c>
      <c r="D171" s="101">
        <v>1613.3044281351465</v>
      </c>
      <c r="E171" s="101">
        <v>1575.7738958994282</v>
      </c>
      <c r="F171" s="101">
        <v>1592.4483666540143</v>
      </c>
      <c r="G171" s="101">
        <v>1511.9667214269691</v>
      </c>
      <c r="H171" s="101">
        <v>1428.7405667147184</v>
      </c>
      <c r="I171" s="101">
        <v>1424.7259782371405</v>
      </c>
      <c r="J171" s="101">
        <v>1414.3805751139205</v>
      </c>
      <c r="K171" s="101">
        <v>1289.948292443376</v>
      </c>
      <c r="L171" s="101">
        <v>1218.10391291878</v>
      </c>
      <c r="M171" s="101">
        <v>1427.7176699543793</v>
      </c>
      <c r="N171" s="101">
        <v>1222.1266150459398</v>
      </c>
      <c r="O171" s="101">
        <v>1663.480457984336</v>
      </c>
      <c r="P171" s="101">
        <v>2059.6122861538602</v>
      </c>
      <c r="Q171" s="101">
        <v>1271.898422062666</v>
      </c>
      <c r="R171" s="101">
        <v>1284.764073450965</v>
      </c>
      <c r="S171" s="101">
        <v>1310.3557992970232</v>
      </c>
      <c r="T171" s="101">
        <v>1359.3515781907815</v>
      </c>
      <c r="U171" s="101">
        <v>1351.6589315959832</v>
      </c>
      <c r="V171" s="101">
        <v>1227.5429649306468</v>
      </c>
      <c r="W171" s="101">
        <v>1127.0687131071875</v>
      </c>
      <c r="X171" s="101">
        <v>1230.6848493316404</v>
      </c>
      <c r="Y171" s="101">
        <v>1170.3949553024415</v>
      </c>
      <c r="DA171" s="131" t="s">
        <v>2404</v>
      </c>
    </row>
    <row r="172" spans="1:105" ht="12" customHeight="1" x14ac:dyDescent="0.25">
      <c r="A172" s="107" t="s">
        <v>121</v>
      </c>
      <c r="B172" s="104">
        <v>1461.8244917286813</v>
      </c>
      <c r="C172" s="104">
        <v>1316.8995889501707</v>
      </c>
      <c r="D172" s="104">
        <v>1340.8128846053419</v>
      </c>
      <c r="E172" s="104">
        <v>1313.7999946931061</v>
      </c>
      <c r="F172" s="104">
        <v>1338.3117290625562</v>
      </c>
      <c r="G172" s="104">
        <v>1276.7220841988506</v>
      </c>
      <c r="H172" s="104">
        <v>1207.7091074408556</v>
      </c>
      <c r="I172" s="104">
        <v>1200.5177910638049</v>
      </c>
      <c r="J172" s="104">
        <v>1182.8044414078697</v>
      </c>
      <c r="K172" s="104">
        <v>1070.620786359435</v>
      </c>
      <c r="L172" s="104">
        <v>1011.5034988633956</v>
      </c>
      <c r="M172" s="104">
        <v>1213.1524342416187</v>
      </c>
      <c r="N172" s="104">
        <v>1029.2192950394945</v>
      </c>
      <c r="O172" s="104">
        <v>1457.9621288629555</v>
      </c>
      <c r="P172" s="104">
        <v>1844.3874200273638</v>
      </c>
      <c r="Q172" s="104">
        <v>1067.2676920738686</v>
      </c>
      <c r="R172" s="104">
        <v>1072.6906403034452</v>
      </c>
      <c r="S172" s="104">
        <v>1091.2402277965521</v>
      </c>
      <c r="T172" s="104">
        <v>1160.5470220973064</v>
      </c>
      <c r="U172" s="104">
        <v>1214.0009983981709</v>
      </c>
      <c r="V172" s="104">
        <v>1094.516014501914</v>
      </c>
      <c r="W172" s="104">
        <v>1019.9304789034609</v>
      </c>
      <c r="X172" s="104">
        <v>1119.2571086720745</v>
      </c>
      <c r="Y172" s="104">
        <v>1054.1093098336744</v>
      </c>
      <c r="DA172" s="132" t="s">
        <v>2405</v>
      </c>
    </row>
    <row r="173" spans="1:105" ht="12" customHeight="1" x14ac:dyDescent="0.25">
      <c r="A173" s="108" t="s">
        <v>53</v>
      </c>
      <c r="B173" s="98">
        <v>894.88787378352072</v>
      </c>
      <c r="C173" s="98">
        <v>774.545482592643</v>
      </c>
      <c r="D173" s="98">
        <v>790.99343864521734</v>
      </c>
      <c r="E173" s="98">
        <v>770.61503469222851</v>
      </c>
      <c r="F173" s="98">
        <v>794.80483859380831</v>
      </c>
      <c r="G173" s="98">
        <v>754.97189343908326</v>
      </c>
      <c r="H173" s="98">
        <v>698.62677917576389</v>
      </c>
      <c r="I173" s="98">
        <v>684.65431739401151</v>
      </c>
      <c r="J173" s="98">
        <v>652.70675892796123</v>
      </c>
      <c r="K173" s="98">
        <v>572.80456470261936</v>
      </c>
      <c r="L173" s="98">
        <v>529.17443831315973</v>
      </c>
      <c r="M173" s="98">
        <v>688.59025925433048</v>
      </c>
      <c r="N173" s="98">
        <v>542.80510493208112</v>
      </c>
      <c r="O173" s="98">
        <v>918.337995960596</v>
      </c>
      <c r="P173" s="98">
        <v>1255.1774315164685</v>
      </c>
      <c r="Q173" s="98">
        <v>536.13980290491838</v>
      </c>
      <c r="R173" s="98">
        <v>528.57602024732614</v>
      </c>
      <c r="S173" s="98">
        <v>536.06319083303231</v>
      </c>
      <c r="T173" s="98">
        <v>638.94712806953453</v>
      </c>
      <c r="U173" s="98">
        <v>717.52781225014621</v>
      </c>
      <c r="V173" s="98">
        <v>626.93710248185414</v>
      </c>
      <c r="W173" s="98">
        <v>572.30474565361226</v>
      </c>
      <c r="X173" s="98">
        <v>672.19346187905808</v>
      </c>
      <c r="Y173" s="98">
        <v>622.64256047527431</v>
      </c>
      <c r="DA173" s="63" t="s">
        <v>2406</v>
      </c>
    </row>
    <row r="174" spans="1:105" ht="12" customHeight="1" x14ac:dyDescent="0.25">
      <c r="A174" s="115" t="s">
        <v>52</v>
      </c>
      <c r="B174" s="33">
        <v>566.93661794516049</v>
      </c>
      <c r="C174" s="33">
        <v>542.35410635752783</v>
      </c>
      <c r="D174" s="33">
        <v>549.81944596012465</v>
      </c>
      <c r="E174" s="33">
        <v>543.18496000087771</v>
      </c>
      <c r="F174" s="33">
        <v>543.50689046874788</v>
      </c>
      <c r="G174" s="33">
        <v>521.75019075976729</v>
      </c>
      <c r="H174" s="33">
        <v>509.08232826509163</v>
      </c>
      <c r="I174" s="33">
        <v>515.86347366979328</v>
      </c>
      <c r="J174" s="33">
        <v>530.09768247990837</v>
      </c>
      <c r="K174" s="33">
        <v>497.81622165681551</v>
      </c>
      <c r="L174" s="33">
        <v>482.32906055023585</v>
      </c>
      <c r="M174" s="33">
        <v>524.56217498728824</v>
      </c>
      <c r="N174" s="33">
        <v>486.4141901074135</v>
      </c>
      <c r="O174" s="33">
        <v>539.62413290235952</v>
      </c>
      <c r="P174" s="33">
        <v>589.20998851089553</v>
      </c>
      <c r="Q174" s="33">
        <v>531.12788916895022</v>
      </c>
      <c r="R174" s="33">
        <v>544.11462005611907</v>
      </c>
      <c r="S174" s="33">
        <v>555.17703696351998</v>
      </c>
      <c r="T174" s="33">
        <v>521.59989402777194</v>
      </c>
      <c r="U174" s="33">
        <v>496.47318614802481</v>
      </c>
      <c r="V174" s="33">
        <v>467.57891202005982</v>
      </c>
      <c r="W174" s="33">
        <v>447.62573324984868</v>
      </c>
      <c r="X174" s="33">
        <v>447.06364679301652</v>
      </c>
      <c r="Y174" s="33">
        <v>431.46674935840002</v>
      </c>
      <c r="DA174" s="60" t="s">
        <v>2407</v>
      </c>
    </row>
    <row r="175" spans="1:105" ht="12" customHeight="1" x14ac:dyDescent="0.25">
      <c r="A175" s="121" t="s">
        <v>54</v>
      </c>
      <c r="B175" s="122">
        <v>855.62721076134449</v>
      </c>
      <c r="C175" s="122">
        <v>877.24016551468003</v>
      </c>
      <c r="D175" s="122">
        <v>737.64304626465912</v>
      </c>
      <c r="E175" s="122">
        <v>665.61630371522403</v>
      </c>
      <c r="F175" s="122">
        <v>735.56799466497648</v>
      </c>
      <c r="G175" s="122">
        <v>777.51854299681679</v>
      </c>
      <c r="H175" s="122">
        <v>765.5941799802398</v>
      </c>
      <c r="I175" s="122">
        <v>675.61046306384515</v>
      </c>
      <c r="J175" s="122">
        <v>714.21174044369855</v>
      </c>
      <c r="K175" s="122">
        <v>792.97078223431151</v>
      </c>
      <c r="L175" s="122">
        <v>678.87701935411303</v>
      </c>
      <c r="M175" s="122">
        <v>809.85473931544959</v>
      </c>
      <c r="N175" s="122">
        <v>804.51800539132387</v>
      </c>
      <c r="O175" s="122">
        <v>824.83574676235764</v>
      </c>
      <c r="P175" s="122">
        <v>870.80310339127448</v>
      </c>
      <c r="Q175" s="122">
        <v>604.37005819008152</v>
      </c>
      <c r="R175" s="122">
        <v>613.61362851195213</v>
      </c>
      <c r="S175" s="122">
        <v>532.772538413436</v>
      </c>
      <c r="T175" s="122">
        <v>614.93149504856967</v>
      </c>
      <c r="U175" s="122">
        <v>666.94713044784987</v>
      </c>
      <c r="V175" s="122">
        <v>398.31853114663608</v>
      </c>
      <c r="W175" s="122">
        <v>305.22525583696017</v>
      </c>
      <c r="X175" s="122">
        <v>347.40990560222679</v>
      </c>
      <c r="Y175" s="122">
        <v>332.94646721370464</v>
      </c>
      <c r="DA175" s="130" t="s">
        <v>2408</v>
      </c>
    </row>
    <row r="176" spans="1:105" ht="12" customHeight="1" x14ac:dyDescent="0.25">
      <c r="A176" s="97" t="s">
        <v>50</v>
      </c>
      <c r="B176" s="98">
        <v>932.15350521651726</v>
      </c>
      <c r="C176" s="98">
        <v>1187.2479051066341</v>
      </c>
      <c r="D176" s="98">
        <v>683.95661824941874</v>
      </c>
      <c r="E176" s="98">
        <v>409.86933434652133</v>
      </c>
      <c r="F176" s="98">
        <v>780.08782804905002</v>
      </c>
      <c r="G176" s="98">
        <v>1154.5943032690234</v>
      </c>
      <c r="H176" s="98">
        <v>1226.2399926602989</v>
      </c>
      <c r="I176" s="98">
        <v>471.15762282171295</v>
      </c>
      <c r="J176" s="98">
        <v>519.08667679243183</v>
      </c>
      <c r="K176" s="98">
        <v>1350.8193360145087</v>
      </c>
      <c r="L176" s="98">
        <v>1182.6788891469851</v>
      </c>
      <c r="M176" s="98">
        <v>735.35692074790154</v>
      </c>
      <c r="N176" s="98">
        <v>584.71581027362879</v>
      </c>
      <c r="O176" s="98">
        <v>840.8230710314009</v>
      </c>
      <c r="P176" s="98">
        <v>1017.6791509879915</v>
      </c>
      <c r="Q176" s="98">
        <v>828.86988751099182</v>
      </c>
      <c r="R176" s="98">
        <v>822.08224695357615</v>
      </c>
      <c r="S176" s="98">
        <v>629.94954550739931</v>
      </c>
      <c r="T176" s="98">
        <v>697.33264290822365</v>
      </c>
      <c r="U176" s="98">
        <v>861.69161604537896</v>
      </c>
      <c r="V176" s="98">
        <v>724.91397576281895</v>
      </c>
      <c r="W176" s="98">
        <v>377.81363762579531</v>
      </c>
      <c r="X176" s="98">
        <v>526.04510911706166</v>
      </c>
      <c r="Y176" s="98">
        <v>374.87093539511289</v>
      </c>
      <c r="DA176" s="63" t="s">
        <v>2409</v>
      </c>
    </row>
    <row r="177" spans="1:105" ht="12" customHeight="1" x14ac:dyDescent="0.25">
      <c r="A177" s="109" t="s">
        <v>120</v>
      </c>
      <c r="B177" s="33">
        <v>805.78967840867881</v>
      </c>
      <c r="C177" s="33">
        <v>711.8494384643335</v>
      </c>
      <c r="D177" s="33">
        <v>753.56460918295261</v>
      </c>
      <c r="E177" s="33">
        <v>721.88063697633856</v>
      </c>
      <c r="F177" s="33">
        <v>725.47168714713075</v>
      </c>
      <c r="G177" s="33">
        <v>690.21171225825719</v>
      </c>
      <c r="H177" s="33">
        <v>674.8413634765119</v>
      </c>
      <c r="I177" s="33">
        <v>709.61071464200711</v>
      </c>
      <c r="J177" s="33">
        <v>745.99884450314016</v>
      </c>
      <c r="K177" s="33">
        <v>701.39714988610888</v>
      </c>
      <c r="L177" s="33">
        <v>604.61244202628484</v>
      </c>
      <c r="M177" s="33">
        <v>816.33673079113601</v>
      </c>
      <c r="N177" s="33">
        <v>815.29180187582301</v>
      </c>
      <c r="O177" s="33">
        <v>824.23263805462011</v>
      </c>
      <c r="P177" s="33">
        <v>864.27647113259377</v>
      </c>
      <c r="Q177" s="33">
        <v>594.37764710267481</v>
      </c>
      <c r="R177" s="33">
        <v>604.09812395582799</v>
      </c>
      <c r="S177" s="33">
        <v>528.09302278924577</v>
      </c>
      <c r="T177" s="33">
        <v>609.96088407958325</v>
      </c>
      <c r="U177" s="33">
        <v>651.85736151226354</v>
      </c>
      <c r="V177" s="33">
        <v>373.40426409213603</v>
      </c>
      <c r="W177" s="33">
        <v>300.92951352850793</v>
      </c>
      <c r="X177" s="33">
        <v>339.75714032809395</v>
      </c>
      <c r="Y177" s="33">
        <v>331.46283877349498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16274.387669548169</v>
      </c>
      <c r="C3" s="117">
        <f t="shared" si="0"/>
        <v>15475.951303892225</v>
      </c>
      <c r="D3" s="117">
        <f t="shared" si="0"/>
        <v>15241.089743115259</v>
      </c>
      <c r="E3" s="117">
        <f t="shared" si="0"/>
        <v>14184.189222310546</v>
      </c>
      <c r="F3" s="117">
        <f t="shared" si="0"/>
        <v>15112.157936666314</v>
      </c>
      <c r="G3" s="117">
        <f t="shared" si="0"/>
        <v>17434.939142933323</v>
      </c>
      <c r="H3" s="117">
        <f t="shared" si="0"/>
        <v>16141.097598492488</v>
      </c>
      <c r="I3" s="117">
        <f t="shared" si="0"/>
        <v>14501.318893886157</v>
      </c>
      <c r="J3" s="117">
        <f t="shared" si="0"/>
        <v>13961.541562815024</v>
      </c>
      <c r="K3" s="117">
        <f t="shared" si="0"/>
        <v>14868.211724392899</v>
      </c>
      <c r="L3" s="117">
        <f t="shared" si="0"/>
        <v>16385.24348071776</v>
      </c>
      <c r="M3" s="117">
        <f t="shared" si="0"/>
        <v>14846.195210682927</v>
      </c>
      <c r="N3" s="117">
        <f t="shared" si="0"/>
        <v>12611.842879359383</v>
      </c>
      <c r="O3" s="117">
        <f t="shared" si="0"/>
        <v>16447.813522404835</v>
      </c>
      <c r="P3" s="117">
        <f t="shared" si="0"/>
        <v>13579.753946783161</v>
      </c>
      <c r="Q3" s="117">
        <f t="shared" si="0"/>
        <v>15460.447162623293</v>
      </c>
      <c r="R3" s="117">
        <f t="shared" ref="R3:V3" si="1">R4+R7+R9+R19</f>
        <v>16501.932978351841</v>
      </c>
      <c r="S3" s="117">
        <f t="shared" si="1"/>
        <v>13743.135441645267</v>
      </c>
      <c r="T3" s="117">
        <f t="shared" si="1"/>
        <v>11434.273547639334</v>
      </c>
      <c r="U3" s="117">
        <f t="shared" si="1"/>
        <v>13139.73572777705</v>
      </c>
      <c r="V3" s="117">
        <f t="shared" si="1"/>
        <v>9686.5554907533806</v>
      </c>
      <c r="W3" s="117">
        <f t="shared" ref="W3:Y3" si="2">W4+W7+W9+W19</f>
        <v>7466.5113315271237</v>
      </c>
      <c r="X3" s="117">
        <f t="shared" si="2"/>
        <v>29624.183569842011</v>
      </c>
      <c r="Y3" s="117">
        <f t="shared" si="2"/>
        <v>8288.8201895464808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14436.636846790499</v>
      </c>
      <c r="C4" s="122">
        <f t="shared" si="3"/>
        <v>13688.515916021059</v>
      </c>
      <c r="D4" s="122">
        <f t="shared" si="3"/>
        <v>13528.236854759249</v>
      </c>
      <c r="E4" s="122">
        <f t="shared" si="3"/>
        <v>12454.297052171361</v>
      </c>
      <c r="F4" s="122">
        <f t="shared" si="3"/>
        <v>13402.608270723966</v>
      </c>
      <c r="G4" s="122">
        <f t="shared" si="3"/>
        <v>15661.986839517034</v>
      </c>
      <c r="H4" s="122">
        <f t="shared" si="3"/>
        <v>14400.760524257827</v>
      </c>
      <c r="I4" s="122">
        <f t="shared" si="3"/>
        <v>13004.304269179078</v>
      </c>
      <c r="J4" s="122">
        <f t="shared" si="3"/>
        <v>12453.469491015745</v>
      </c>
      <c r="K4" s="122">
        <f t="shared" si="3"/>
        <v>13302.100891033406</v>
      </c>
      <c r="L4" s="122">
        <f t="shared" si="3"/>
        <v>14878.527874069183</v>
      </c>
      <c r="M4" s="122">
        <f t="shared" si="3"/>
        <v>12991.594183159505</v>
      </c>
      <c r="N4" s="122">
        <f t="shared" si="3"/>
        <v>10807.324657650086</v>
      </c>
      <c r="O4" s="122">
        <f t="shared" si="3"/>
        <v>14259.611279619654</v>
      </c>
      <c r="P4" s="122">
        <f t="shared" si="3"/>
        <v>10984.93171611559</v>
      </c>
      <c r="Q4" s="122">
        <f t="shared" si="3"/>
        <v>13600.887431825584</v>
      </c>
      <c r="R4" s="122">
        <f t="shared" ref="R4:V4" si="4">SUM(R5:R6)</f>
        <v>14599.979492794278</v>
      </c>
      <c r="S4" s="122">
        <f t="shared" si="4"/>
        <v>11936.168493891537</v>
      </c>
      <c r="T4" s="122">
        <f t="shared" si="4"/>
        <v>9491.947815494419</v>
      </c>
      <c r="U4" s="122">
        <f t="shared" si="4"/>
        <v>11191.845814361313</v>
      </c>
      <c r="V4" s="122">
        <f t="shared" si="4"/>
        <v>8186.735294611266</v>
      </c>
      <c r="W4" s="122">
        <f t="shared" ref="W4:Y4" si="5">SUM(W5:W6)</f>
        <v>6096.242057417684</v>
      </c>
      <c r="X4" s="122">
        <f t="shared" si="5"/>
        <v>28094.482156770315</v>
      </c>
      <c r="Y4" s="122">
        <f t="shared" si="5"/>
        <v>6778.90133697488</v>
      </c>
      <c r="DA4" s="130" t="s">
        <v>2413</v>
      </c>
    </row>
    <row r="5" spans="1:105" ht="12" customHeight="1" x14ac:dyDescent="0.25">
      <c r="A5" s="97" t="s">
        <v>51</v>
      </c>
      <c r="B5" s="98">
        <v>14293.699848307426</v>
      </c>
      <c r="C5" s="98">
        <v>13555.776575697439</v>
      </c>
      <c r="D5" s="98">
        <v>13399.625979611883</v>
      </c>
      <c r="E5" s="98">
        <v>12341.026913236577</v>
      </c>
      <c r="F5" s="98">
        <v>13279.173753094548</v>
      </c>
      <c r="G5" s="98">
        <v>15520.673273802049</v>
      </c>
      <c r="H5" s="98">
        <v>14275.313575700247</v>
      </c>
      <c r="I5" s="98">
        <v>12890.200813428371</v>
      </c>
      <c r="J5" s="98">
        <v>12345.288216521933</v>
      </c>
      <c r="K5" s="98">
        <v>13188.705615426867</v>
      </c>
      <c r="L5" s="98">
        <v>14754.237623358824</v>
      </c>
      <c r="M5" s="98">
        <v>12883.559847170358</v>
      </c>
      <c r="N5" s="98">
        <v>10720.010958446752</v>
      </c>
      <c r="O5" s="98">
        <v>14144.597535712974</v>
      </c>
      <c r="P5" s="98">
        <v>10896.139668364403</v>
      </c>
      <c r="Q5" s="98">
        <v>13493.343409145804</v>
      </c>
      <c r="R5" s="98">
        <v>14485.220990739506</v>
      </c>
      <c r="S5" s="98">
        <v>11843.808091471332</v>
      </c>
      <c r="T5" s="98">
        <v>9418.0166750178832</v>
      </c>
      <c r="U5" s="98">
        <v>11103.753469411247</v>
      </c>
      <c r="V5" s="98">
        <v>8123.5463230218356</v>
      </c>
      <c r="W5" s="98">
        <v>6049.3897795329103</v>
      </c>
      <c r="X5" s="98">
        <v>27877.868396971822</v>
      </c>
      <c r="Y5" s="98">
        <v>6727.7739595018365</v>
      </c>
      <c r="DA5" s="63" t="s">
        <v>2414</v>
      </c>
    </row>
    <row r="6" spans="1:105" ht="12" customHeight="1" x14ac:dyDescent="0.25">
      <c r="A6" s="97" t="s">
        <v>53</v>
      </c>
      <c r="B6" s="98">
        <v>142.93699848307426</v>
      </c>
      <c r="C6" s="98">
        <v>132.73934032362075</v>
      </c>
      <c r="D6" s="98">
        <v>128.61087514736573</v>
      </c>
      <c r="E6" s="98">
        <v>113.27013893478424</v>
      </c>
      <c r="F6" s="98">
        <v>123.43451762941704</v>
      </c>
      <c r="G6" s="98">
        <v>141.31356571498421</v>
      </c>
      <c r="H6" s="98">
        <v>125.44694855757849</v>
      </c>
      <c r="I6" s="98">
        <v>114.10345575070717</v>
      </c>
      <c r="J6" s="98">
        <v>108.18127449381191</v>
      </c>
      <c r="K6" s="98">
        <v>113.39527560653914</v>
      </c>
      <c r="L6" s="98">
        <v>124.29025071035826</v>
      </c>
      <c r="M6" s="98">
        <v>108.0343359891471</v>
      </c>
      <c r="N6" s="98">
        <v>87.3136992033333</v>
      </c>
      <c r="O6" s="98">
        <v>115.01374390668101</v>
      </c>
      <c r="P6" s="98">
        <v>88.792047751186601</v>
      </c>
      <c r="Q6" s="98">
        <v>107.54402267977956</v>
      </c>
      <c r="R6" s="98">
        <v>114.75850205477207</v>
      </c>
      <c r="S6" s="98">
        <v>92.360402420204949</v>
      </c>
      <c r="T6" s="98">
        <v>73.931140476536086</v>
      </c>
      <c r="U6" s="98">
        <v>88.092344950065936</v>
      </c>
      <c r="V6" s="98">
        <v>63.188971589430679</v>
      </c>
      <c r="W6" s="98">
        <v>46.852277884773919</v>
      </c>
      <c r="X6" s="98">
        <v>216.61375979849353</v>
      </c>
      <c r="Y6" s="98">
        <v>51.127377473043708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65.988016454059249</v>
      </c>
      <c r="C7" s="122">
        <f t="shared" si="6"/>
        <v>81.458545499785771</v>
      </c>
      <c r="D7" s="122">
        <f t="shared" si="6"/>
        <v>110.6543335428332</v>
      </c>
      <c r="E7" s="122">
        <f t="shared" si="6"/>
        <v>250.22331427538441</v>
      </c>
      <c r="F7" s="122">
        <f t="shared" si="6"/>
        <v>98.719116313216659</v>
      </c>
      <c r="G7" s="122">
        <f t="shared" si="6"/>
        <v>100.44605373496873</v>
      </c>
      <c r="H7" s="122">
        <f t="shared" si="6"/>
        <v>113.93189092453431</v>
      </c>
      <c r="I7" s="122">
        <f t="shared" si="6"/>
        <v>45.034600767258667</v>
      </c>
      <c r="J7" s="122">
        <f t="shared" si="6"/>
        <v>33.813223199147316</v>
      </c>
      <c r="K7" s="122">
        <f t="shared" si="6"/>
        <v>25.80901468752073</v>
      </c>
      <c r="L7" s="122">
        <f t="shared" si="6"/>
        <v>101.83309222480628</v>
      </c>
      <c r="M7" s="122">
        <f t="shared" si="6"/>
        <v>229.03671098654078</v>
      </c>
      <c r="N7" s="122">
        <f t="shared" si="6"/>
        <v>310.63120950707594</v>
      </c>
      <c r="O7" s="122">
        <f t="shared" si="6"/>
        <v>352.77384626232651</v>
      </c>
      <c r="P7" s="122">
        <f t="shared" si="6"/>
        <v>428.71782901528815</v>
      </c>
      <c r="Q7" s="122">
        <f t="shared" si="6"/>
        <v>467.07912270466335</v>
      </c>
      <c r="R7" s="122">
        <f t="shared" si="6"/>
        <v>488.38579239826834</v>
      </c>
      <c r="S7" s="122">
        <f t="shared" si="6"/>
        <v>430.58147606746769</v>
      </c>
      <c r="T7" s="122">
        <f t="shared" si="6"/>
        <v>440.54768732960986</v>
      </c>
      <c r="U7" s="122">
        <f t="shared" si="6"/>
        <v>353.78684937177974</v>
      </c>
      <c r="V7" s="122">
        <f t="shared" si="6"/>
        <v>217.9489548333257</v>
      </c>
      <c r="W7" s="122">
        <f t="shared" si="6"/>
        <v>212.9071578930147</v>
      </c>
      <c r="X7" s="122">
        <f t="shared" si="6"/>
        <v>241.80348292218025</v>
      </c>
      <c r="Y7" s="122">
        <f t="shared" si="6"/>
        <v>273.57650498168965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65.988016454059249</v>
      </c>
      <c r="C8" s="98">
        <f>IF(RES_hhdet_tes!C8=0,0,RES_hhdet_tes!C8*1000*11630/RES_hhdet_num!C3)</f>
        <v>81.458545499785771</v>
      </c>
      <c r="D8" s="98">
        <f>IF(RES_hhdet_tes!D8=0,0,RES_hhdet_tes!D8*1000*11630/RES_hhdet_num!D3)</f>
        <v>110.6543335428332</v>
      </c>
      <c r="E8" s="98">
        <f>IF(RES_hhdet_tes!E8=0,0,RES_hhdet_tes!E8*1000*11630/RES_hhdet_num!E3)</f>
        <v>250.22331427538441</v>
      </c>
      <c r="F8" s="98">
        <f>IF(RES_hhdet_tes!F8=0,0,RES_hhdet_tes!F8*1000*11630/RES_hhdet_num!F3)</f>
        <v>98.719116313216659</v>
      </c>
      <c r="G8" s="98">
        <f>IF(RES_hhdet_tes!G8=0,0,RES_hhdet_tes!G8*1000*11630/RES_hhdet_num!G3)</f>
        <v>100.44605373496873</v>
      </c>
      <c r="H8" s="98">
        <f>IF(RES_hhdet_tes!H8=0,0,RES_hhdet_tes!H8*1000*11630/RES_hhdet_num!H3)</f>
        <v>113.93189092453431</v>
      </c>
      <c r="I8" s="98">
        <f>IF(RES_hhdet_tes!I8=0,0,RES_hhdet_tes!I8*1000*11630/RES_hhdet_num!I3)</f>
        <v>45.034600767258667</v>
      </c>
      <c r="J8" s="98">
        <f>IF(RES_hhdet_tes!J8=0,0,RES_hhdet_tes!J8*1000*11630/RES_hhdet_num!J3)</f>
        <v>33.813223199147316</v>
      </c>
      <c r="K8" s="98">
        <f>IF(RES_hhdet_tes!K8=0,0,RES_hhdet_tes!K8*1000*11630/RES_hhdet_num!K3)</f>
        <v>25.80901468752073</v>
      </c>
      <c r="L8" s="98">
        <f>IF(RES_hhdet_tes!L8=0,0,RES_hhdet_tes!L8*1000*11630/RES_hhdet_num!L3)</f>
        <v>101.83309222480628</v>
      </c>
      <c r="M8" s="98">
        <f>IF(RES_hhdet_tes!M8=0,0,RES_hhdet_tes!M8*1000*11630/RES_hhdet_num!M3)</f>
        <v>229.03671098654078</v>
      </c>
      <c r="N8" s="98">
        <f>IF(RES_hhdet_tes!N8=0,0,RES_hhdet_tes!N8*1000*11630/RES_hhdet_num!N3)</f>
        <v>310.63120950707594</v>
      </c>
      <c r="O8" s="98">
        <f>IF(RES_hhdet_tes!O8=0,0,RES_hhdet_tes!O8*1000*11630/RES_hhdet_num!O3)</f>
        <v>352.77384626232651</v>
      </c>
      <c r="P8" s="98">
        <f>IF(RES_hhdet_tes!P8=0,0,RES_hhdet_tes!P8*1000*11630/RES_hhdet_num!P3)</f>
        <v>428.71782901528815</v>
      </c>
      <c r="Q8" s="98">
        <f>IF(RES_hhdet_tes!Q8=0,0,RES_hhdet_tes!Q8*1000*11630/RES_hhdet_num!Q3)</f>
        <v>467.07912270466335</v>
      </c>
      <c r="R8" s="98">
        <f>IF(RES_hhdet_tes!R8=0,0,RES_hhdet_tes!R8*1000*11630/RES_hhdet_num!R3)</f>
        <v>488.38579239826834</v>
      </c>
      <c r="S8" s="98">
        <f>IF(RES_hhdet_tes!S8=0,0,RES_hhdet_tes!S8*1000*11630/RES_hhdet_num!S3)</f>
        <v>430.58147606746769</v>
      </c>
      <c r="T8" s="98">
        <f>IF(RES_hhdet_tes!T8=0,0,RES_hhdet_tes!T8*1000*11630/RES_hhdet_num!T3)</f>
        <v>440.54768732960986</v>
      </c>
      <c r="U8" s="98">
        <f>IF(RES_hhdet_tes!U8=0,0,RES_hhdet_tes!U8*1000*11630/RES_hhdet_num!U3)</f>
        <v>353.78684937177974</v>
      </c>
      <c r="V8" s="98">
        <f>IF(RES_hhdet_tes!V8=0,0,RES_hhdet_tes!V8*1000*11630/RES_hhdet_num!V3)</f>
        <v>217.9489548333257</v>
      </c>
      <c r="W8" s="98">
        <f>IF(RES_hhdet_tes!W8=0,0,RES_hhdet_tes!W8*1000*11630/RES_hhdet_num!W3)</f>
        <v>212.9071578930147</v>
      </c>
      <c r="X8" s="98">
        <f>IF(RES_hhdet_tes!X8=0,0,RES_hhdet_tes!X8*1000*11630/RES_hhdet_num!X3)</f>
        <v>241.80348292218025</v>
      </c>
      <c r="Y8" s="98">
        <f>IF(RES_hhdet_tes!Y8=0,0,RES_hhdet_tes!Y8*1000*11630/RES_hhdet_num!Y3)</f>
        <v>273.57650498168965</v>
      </c>
      <c r="DA8" s="63" t="s">
        <v>2417</v>
      </c>
    </row>
    <row r="9" spans="1:105" ht="12" customHeight="1" x14ac:dyDescent="0.25">
      <c r="A9" s="121" t="s">
        <v>55</v>
      </c>
      <c r="B9" s="122">
        <v>1176.2382574327091</v>
      </c>
      <c r="C9" s="122">
        <v>1091.3913800502448</v>
      </c>
      <c r="D9" s="122">
        <v>1074.7869339545016</v>
      </c>
      <c r="E9" s="122">
        <v>1018.6336947746196</v>
      </c>
      <c r="F9" s="122">
        <v>1079.2444272305552</v>
      </c>
      <c r="G9" s="122">
        <v>1082.7939104885772</v>
      </c>
      <c r="H9" s="122">
        <v>1041.8367495600762</v>
      </c>
      <c r="I9" s="122">
        <v>959.6066686242865</v>
      </c>
      <c r="J9" s="122">
        <v>953.19041576408256</v>
      </c>
      <c r="K9" s="122">
        <v>933.44334591461052</v>
      </c>
      <c r="L9" s="122">
        <v>890.47953385373717</v>
      </c>
      <c r="M9" s="122">
        <v>1005.3104282322905</v>
      </c>
      <c r="N9" s="122">
        <v>871.03170123764153</v>
      </c>
      <c r="O9" s="122">
        <v>1191.8072458684294</v>
      </c>
      <c r="P9" s="122">
        <v>1486.0626149981622</v>
      </c>
      <c r="Q9" s="122">
        <v>919.51561392599638</v>
      </c>
      <c r="R9" s="122">
        <v>931.22557817329084</v>
      </c>
      <c r="S9" s="122">
        <v>953.4527990678564</v>
      </c>
      <c r="T9" s="122">
        <v>1006.3208622358424</v>
      </c>
      <c r="U9" s="122">
        <v>1050.2805960744897</v>
      </c>
      <c r="V9" s="122">
        <v>958.55007971215605</v>
      </c>
      <c r="W9" s="122">
        <v>898.12842147313017</v>
      </c>
      <c r="X9" s="122">
        <v>990.07804178892798</v>
      </c>
      <c r="Y9" s="122">
        <v>945.29669793523817</v>
      </c>
      <c r="DA9" s="130" t="s">
        <v>2418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2419</v>
      </c>
    </row>
    <row r="11" spans="1:105" ht="12" customHeight="1" x14ac:dyDescent="0.25">
      <c r="A11" s="97" t="s">
        <v>124</v>
      </c>
      <c r="B11" s="98">
        <v>1199.8871986813651</v>
      </c>
      <c r="C11" s="98">
        <v>1166.1566214987645</v>
      </c>
      <c r="D11" s="98">
        <v>781.17820809044406</v>
      </c>
      <c r="E11" s="98">
        <v>445.15057254690907</v>
      </c>
      <c r="F11" s="98">
        <v>894.69269143504118</v>
      </c>
      <c r="G11" s="98">
        <v>1373.9271029067934</v>
      </c>
      <c r="H11" s="98">
        <v>1429.0668711875783</v>
      </c>
      <c r="I11" s="98">
        <v>540.18935877464946</v>
      </c>
      <c r="J11" s="98">
        <v>536.14662573521161</v>
      </c>
      <c r="K11" s="98">
        <v>1269.6937068221423</v>
      </c>
      <c r="L11" s="98">
        <v>1382.9895156935825</v>
      </c>
      <c r="M11" s="98">
        <v>739.54201503411446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2420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2421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2422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2423</v>
      </c>
    </row>
    <row r="15" spans="1:105" ht="12" customHeight="1" x14ac:dyDescent="0.25">
      <c r="A15" s="106" t="s">
        <v>122</v>
      </c>
      <c r="B15" s="101">
        <v>1173.1328409051077</v>
      </c>
      <c r="C15" s="101">
        <v>1082.4841784737243</v>
      </c>
      <c r="D15" s="101">
        <v>1102.4617958831918</v>
      </c>
      <c r="E15" s="101">
        <v>1082.1837181734909</v>
      </c>
      <c r="F15" s="101">
        <v>1100.1692526963604</v>
      </c>
      <c r="G15" s="101">
        <v>1051.5465062755945</v>
      </c>
      <c r="H15" s="101">
        <v>999.97694717780439</v>
      </c>
      <c r="I15" s="101">
        <v>1000.2254734476322</v>
      </c>
      <c r="J15" s="101">
        <v>993.43916357320359</v>
      </c>
      <c r="K15" s="101">
        <v>906.81335567028293</v>
      </c>
      <c r="L15" s="101">
        <v>858.74602377105873</v>
      </c>
      <c r="M15" s="101">
        <v>1014.3765063597485</v>
      </c>
      <c r="N15" s="101">
        <v>871.59409664045609</v>
      </c>
      <c r="O15" s="101">
        <v>1192.1054917057154</v>
      </c>
      <c r="P15" s="101">
        <v>1487.0854335985714</v>
      </c>
      <c r="Q15" s="101">
        <v>920.15741645919945</v>
      </c>
      <c r="R15" s="101">
        <v>931.05713498730142</v>
      </c>
      <c r="S15" s="101">
        <v>952.21671372365404</v>
      </c>
      <c r="T15" s="101">
        <v>1003.8406146727865</v>
      </c>
      <c r="U15" s="101">
        <v>1050.5583793800158</v>
      </c>
      <c r="V15" s="101">
        <v>966.1249314262194</v>
      </c>
      <c r="W15" s="101">
        <v>899.27482581469724</v>
      </c>
      <c r="X15" s="101">
        <v>990.36666808064001</v>
      </c>
      <c r="Y15" s="101">
        <v>945.94701853585912</v>
      </c>
      <c r="DA15" s="131" t="s">
        <v>2424</v>
      </c>
    </row>
    <row r="16" spans="1:105" ht="12" customHeight="1" x14ac:dyDescent="0.25">
      <c r="A16" s="107" t="s">
        <v>121</v>
      </c>
      <c r="B16" s="104">
        <v>0</v>
      </c>
      <c r="C16" s="104">
        <v>1082.8441752350789</v>
      </c>
      <c r="D16" s="104">
        <v>1103.1305644290592</v>
      </c>
      <c r="E16" s="104">
        <v>1083.015983565107</v>
      </c>
      <c r="F16" s="104">
        <v>1101.0343930190386</v>
      </c>
      <c r="G16" s="104">
        <v>1052.3103766300273</v>
      </c>
      <c r="H16" s="104">
        <v>1000.2601681560212</v>
      </c>
      <c r="I16" s="104">
        <v>1000.5272252481706</v>
      </c>
      <c r="J16" s="104">
        <v>994.10452573143402</v>
      </c>
      <c r="K16" s="104">
        <v>903.04489899849409</v>
      </c>
      <c r="L16" s="104">
        <v>856.26371841772493</v>
      </c>
      <c r="M16" s="104">
        <v>1012.1783376092263</v>
      </c>
      <c r="N16" s="104">
        <v>870.53076981327672</v>
      </c>
      <c r="O16" s="104">
        <v>1191.5706094998786</v>
      </c>
      <c r="P16" s="104">
        <v>1485.1907839054327</v>
      </c>
      <c r="Q16" s="104">
        <v>919.02259288912694</v>
      </c>
      <c r="R16" s="104">
        <v>931.35212432317121</v>
      </c>
      <c r="S16" s="104">
        <v>954.32036207341469</v>
      </c>
      <c r="T16" s="104">
        <v>1007.704768484794</v>
      </c>
      <c r="U16" s="104">
        <v>1050.100994799365</v>
      </c>
      <c r="V16" s="104">
        <v>956.50177797314916</v>
      </c>
      <c r="W16" s="104">
        <v>897.56057633197986</v>
      </c>
      <c r="X16" s="104">
        <v>989.95184587783297</v>
      </c>
      <c r="Y16" s="104">
        <v>945.01146960163248</v>
      </c>
      <c r="DA16" s="132" t="s">
        <v>2425</v>
      </c>
    </row>
    <row r="17" spans="1:105" ht="12" customHeight="1" x14ac:dyDescent="0.25">
      <c r="A17" s="108" t="s">
        <v>53</v>
      </c>
      <c r="B17" s="98">
        <v>0</v>
      </c>
      <c r="C17" s="98">
        <v>540.32169983346091</v>
      </c>
      <c r="D17" s="98">
        <v>553.03705638229053</v>
      </c>
      <c r="E17" s="98">
        <v>539.39672801681775</v>
      </c>
      <c r="F17" s="98">
        <v>556.93118277576923</v>
      </c>
      <c r="G17" s="98">
        <v>529.79976926453264</v>
      </c>
      <c r="H17" s="98">
        <v>490.50011861828182</v>
      </c>
      <c r="I17" s="98">
        <v>483.09146036833056</v>
      </c>
      <c r="J17" s="98">
        <v>461.83703511100185</v>
      </c>
      <c r="K17" s="98">
        <v>404.97714958386365</v>
      </c>
      <c r="L17" s="98">
        <v>374.18454030090714</v>
      </c>
      <c r="M17" s="98">
        <v>488.12363454497523</v>
      </c>
      <c r="N17" s="98">
        <v>385.41896893255887</v>
      </c>
      <c r="O17" s="98">
        <v>654.02187371393336</v>
      </c>
      <c r="P17" s="98">
        <v>897.73912783303501</v>
      </c>
      <c r="Q17" s="98">
        <v>388.61490817249239</v>
      </c>
      <c r="R17" s="98">
        <v>387.73881096113581</v>
      </c>
      <c r="S17" s="98">
        <v>399.50138444944122</v>
      </c>
      <c r="T17" s="98">
        <v>485.18973698989936</v>
      </c>
      <c r="U17" s="98">
        <v>552.22791546117685</v>
      </c>
      <c r="V17" s="98">
        <v>489.02096924699742</v>
      </c>
      <c r="W17" s="98">
        <v>450.02172339689736</v>
      </c>
      <c r="X17" s="98">
        <v>539.38844784799221</v>
      </c>
      <c r="Y17" s="98">
        <v>507.79305630516433</v>
      </c>
      <c r="DA17" s="63" t="s">
        <v>2426</v>
      </c>
    </row>
    <row r="18" spans="1:105" ht="12" customHeight="1" x14ac:dyDescent="0.25">
      <c r="A18" s="108" t="s">
        <v>52</v>
      </c>
      <c r="B18" s="98">
        <v>0</v>
      </c>
      <c r="C18" s="98">
        <v>542.52247540161795</v>
      </c>
      <c r="D18" s="98">
        <v>550.09350804676876</v>
      </c>
      <c r="E18" s="98">
        <v>543.61925554828929</v>
      </c>
      <c r="F18" s="98">
        <v>544.10321024326936</v>
      </c>
      <c r="G18" s="98">
        <v>522.51060736549459</v>
      </c>
      <c r="H18" s="98">
        <v>509.76004953773952</v>
      </c>
      <c r="I18" s="98">
        <v>517.43576487983989</v>
      </c>
      <c r="J18" s="98">
        <v>532.26749062043211</v>
      </c>
      <c r="K18" s="98">
        <v>498.06774941463061</v>
      </c>
      <c r="L18" s="98">
        <v>482.07917811681773</v>
      </c>
      <c r="M18" s="98">
        <v>524.05470306425104</v>
      </c>
      <c r="N18" s="98">
        <v>485.11180088071791</v>
      </c>
      <c r="O18" s="98">
        <v>537.54873578594527</v>
      </c>
      <c r="P18" s="98">
        <v>587.45165607239778</v>
      </c>
      <c r="Q18" s="98">
        <v>530.40768471663444</v>
      </c>
      <c r="R18" s="98">
        <v>543.61331336203534</v>
      </c>
      <c r="S18" s="98">
        <v>554.81897762397352</v>
      </c>
      <c r="T18" s="98">
        <v>522.51503149489474</v>
      </c>
      <c r="U18" s="98">
        <v>497.87307933818812</v>
      </c>
      <c r="V18" s="98">
        <v>467.48080872615179</v>
      </c>
      <c r="W18" s="98">
        <v>447.53885293508256</v>
      </c>
      <c r="X18" s="98">
        <v>450.56339802984093</v>
      </c>
      <c r="Y18" s="98">
        <v>437.21841329646804</v>
      </c>
      <c r="DA18" s="63" t="s">
        <v>2427</v>
      </c>
    </row>
    <row r="19" spans="1:105" ht="12" customHeight="1" x14ac:dyDescent="0.25">
      <c r="A19" s="121" t="s">
        <v>54</v>
      </c>
      <c r="B19" s="122">
        <v>595.52454887090005</v>
      </c>
      <c r="C19" s="122">
        <v>614.58546232113622</v>
      </c>
      <c r="D19" s="122">
        <v>527.411620858677</v>
      </c>
      <c r="E19" s="122">
        <v>461.03516108918029</v>
      </c>
      <c r="F19" s="122">
        <v>531.58612239857609</v>
      </c>
      <c r="G19" s="122">
        <v>589.71233919274221</v>
      </c>
      <c r="H19" s="122">
        <v>584.5684337500511</v>
      </c>
      <c r="I19" s="122">
        <v>492.3733553155343</v>
      </c>
      <c r="J19" s="122">
        <v>521.06843283604894</v>
      </c>
      <c r="K19" s="122">
        <v>606.85847275736171</v>
      </c>
      <c r="L19" s="122">
        <v>514.40298057003508</v>
      </c>
      <c r="M19" s="122">
        <v>620.25388830459076</v>
      </c>
      <c r="N19" s="122">
        <v>622.85531096458067</v>
      </c>
      <c r="O19" s="122">
        <v>643.62115065442288</v>
      </c>
      <c r="P19" s="122">
        <v>680.04178665412064</v>
      </c>
      <c r="Q19" s="122">
        <v>472.96499416705063</v>
      </c>
      <c r="R19" s="122">
        <v>482.34211498600274</v>
      </c>
      <c r="S19" s="122">
        <v>422.93267261840703</v>
      </c>
      <c r="T19" s="122">
        <v>495.45718257946254</v>
      </c>
      <c r="U19" s="122">
        <v>543.82246796946617</v>
      </c>
      <c r="V19" s="122">
        <v>323.32116159663235</v>
      </c>
      <c r="W19" s="122">
        <v>259.23369474329519</v>
      </c>
      <c r="X19" s="122">
        <v>297.81988836058576</v>
      </c>
      <c r="Y19" s="122">
        <v>291.04564965467307</v>
      </c>
      <c r="DA19" s="130" t="s">
        <v>2428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2429</v>
      </c>
    </row>
    <row r="21" spans="1:105" ht="12" customHeight="1" x14ac:dyDescent="0.25">
      <c r="A21" s="97" t="s">
        <v>50</v>
      </c>
      <c r="B21" s="98">
        <v>571.05533788849073</v>
      </c>
      <c r="C21" s="98">
        <v>727.51300393668657</v>
      </c>
      <c r="D21" s="98">
        <v>419.13131659512777</v>
      </c>
      <c r="E21" s="98">
        <v>251.16797062456834</v>
      </c>
      <c r="F21" s="98">
        <v>478.71043465516999</v>
      </c>
      <c r="G21" s="98">
        <v>711.37075055093965</v>
      </c>
      <c r="H21" s="98">
        <v>758.05680107978151</v>
      </c>
      <c r="I21" s="98">
        <v>291.81992930885946</v>
      </c>
      <c r="J21" s="98">
        <v>321.51384497188513</v>
      </c>
      <c r="K21" s="98">
        <v>836.77879611252331</v>
      </c>
      <c r="L21" s="98">
        <v>732.65696897091846</v>
      </c>
      <c r="M21" s="98">
        <v>455.59351642395785</v>
      </c>
      <c r="N21" s="98">
        <v>362.3394936632854</v>
      </c>
      <c r="O21" s="98">
        <v>521.24950453880945</v>
      </c>
      <c r="P21" s="98">
        <v>630.96297114100901</v>
      </c>
      <c r="Q21" s="98">
        <v>513.95336661034503</v>
      </c>
      <c r="R21" s="98">
        <v>509.86552230183759</v>
      </c>
      <c r="S21" s="98">
        <v>391.00238622040558</v>
      </c>
      <c r="T21" s="98">
        <v>433.53389753622497</v>
      </c>
      <c r="U21" s="98">
        <v>536.81141202666038</v>
      </c>
      <c r="V21" s="98">
        <v>452.15672279310076</v>
      </c>
      <c r="W21" s="98">
        <v>235.80209769497006</v>
      </c>
      <c r="X21" s="98">
        <v>328.50579456981285</v>
      </c>
      <c r="Y21" s="98">
        <v>234.17791155526854</v>
      </c>
      <c r="DA21" s="63" t="s">
        <v>2430</v>
      </c>
    </row>
    <row r="22" spans="1:105" ht="12" customHeight="1" x14ac:dyDescent="0.25">
      <c r="A22" s="109" t="s">
        <v>120</v>
      </c>
      <c r="B22" s="33">
        <v>611.44241454156213</v>
      </c>
      <c r="C22" s="33">
        <v>541.98918556828221</v>
      </c>
      <c r="D22" s="33">
        <v>576.25545376016942</v>
      </c>
      <c r="E22" s="33">
        <v>553.75046098621772</v>
      </c>
      <c r="F22" s="33">
        <v>558.02396627027906</v>
      </c>
      <c r="G22" s="33">
        <v>532.55386144255453</v>
      </c>
      <c r="H22" s="33">
        <v>522.29055829835295</v>
      </c>
      <c r="I22" s="33">
        <v>550.42829442272966</v>
      </c>
      <c r="J22" s="33">
        <v>579.38575531690037</v>
      </c>
      <c r="K22" s="33">
        <v>546.1986427657871</v>
      </c>
      <c r="L22" s="33">
        <v>472.05519177583392</v>
      </c>
      <c r="M22" s="33">
        <v>639.7531428694025</v>
      </c>
      <c r="N22" s="33">
        <v>640.54465658380434</v>
      </c>
      <c r="O22" s="33">
        <v>649.32065198035548</v>
      </c>
      <c r="P22" s="33">
        <v>682.42296907793741</v>
      </c>
      <c r="Q22" s="33">
        <v>471.20677979950989</v>
      </c>
      <c r="R22" s="33">
        <v>481.17798295451729</v>
      </c>
      <c r="S22" s="33">
        <v>424.14215316378579</v>
      </c>
      <c r="T22" s="33">
        <v>497.85035301591608</v>
      </c>
      <c r="U22" s="33">
        <v>544.08919292381211</v>
      </c>
      <c r="V22" s="33">
        <v>317.36657683545099</v>
      </c>
      <c r="W22" s="33">
        <v>259.83450492402147</v>
      </c>
      <c r="X22" s="33">
        <v>297.06221166406158</v>
      </c>
      <c r="Y22" s="33">
        <v>292.46734310715823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16058.609466944588</v>
      </c>
      <c r="C24" s="117">
        <f t="shared" si="7"/>
        <v>17031.121245059912</v>
      </c>
      <c r="D24" s="117">
        <f t="shared" si="7"/>
        <v>11097.629383575346</v>
      </c>
      <c r="E24" s="117">
        <f t="shared" si="7"/>
        <v>8318.7688313869112</v>
      </c>
      <c r="F24" s="117">
        <f t="shared" si="7"/>
        <v>16029.642942020573</v>
      </c>
      <c r="G24" s="117">
        <f t="shared" si="7"/>
        <v>22896.522559893263</v>
      </c>
      <c r="H24" s="117">
        <f t="shared" si="7"/>
        <v>22806.872592864311</v>
      </c>
      <c r="I24" s="117">
        <f t="shared" si="7"/>
        <v>10095.214067759067</v>
      </c>
      <c r="J24" s="117">
        <f t="shared" si="7"/>
        <v>11823.105200538341</v>
      </c>
      <c r="K24" s="117">
        <f t="shared" si="7"/>
        <v>13465.998163740407</v>
      </c>
      <c r="L24" s="117">
        <f t="shared" si="7"/>
        <v>29343.376138510539</v>
      </c>
      <c r="M24" s="117">
        <f t="shared" si="7"/>
        <v>5039.8240302070517</v>
      </c>
      <c r="N24" s="117">
        <f t="shared" si="7"/>
        <v>2400.090811532712</v>
      </c>
      <c r="O24" s="117">
        <f t="shared" si="7"/>
        <v>3610.0359551197184</v>
      </c>
      <c r="P24" s="117">
        <f t="shared" si="7"/>
        <v>6790.3960427546381</v>
      </c>
      <c r="Q24" s="117">
        <f t="shared" si="7"/>
        <v>19654.176449241131</v>
      </c>
      <c r="R24" s="117">
        <f t="shared" ref="R24:V24" si="8">R25+R28+R30+R39</f>
        <v>15313.757744663148</v>
      </c>
      <c r="S24" s="117">
        <f t="shared" si="8"/>
        <v>11030.612126774564</v>
      </c>
      <c r="T24" s="117">
        <f t="shared" si="8"/>
        <v>13080.931485886151</v>
      </c>
      <c r="U24" s="117">
        <f t="shared" si="8"/>
        <v>20727.181074381861</v>
      </c>
      <c r="V24" s="117">
        <f t="shared" si="8"/>
        <v>4031.9908919930263</v>
      </c>
      <c r="W24" s="117">
        <f t="shared" ref="W24:Y24" si="9">W25+W28+W30+W39</f>
        <v>10581.073526238119</v>
      </c>
      <c r="X24" s="117">
        <f t="shared" si="9"/>
        <v>13682.683323391908</v>
      </c>
      <c r="Y24" s="117">
        <f t="shared" si="9"/>
        <v>10600.246076222244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14220.95851057734</v>
      </c>
      <c r="C25" s="122">
        <f t="shared" si="10"/>
        <v>15238.2878642993</v>
      </c>
      <c r="D25" s="122">
        <f t="shared" si="10"/>
        <v>9375.4132347191426</v>
      </c>
      <c r="E25" s="122">
        <f t="shared" si="10"/>
        <v>6556.1050931248401</v>
      </c>
      <c r="F25" s="122">
        <f t="shared" si="10"/>
        <v>14322.67189441558</v>
      </c>
      <c r="G25" s="122">
        <f t="shared" si="10"/>
        <v>21122.666366057882</v>
      </c>
      <c r="H25" s="122">
        <f t="shared" si="10"/>
        <v>21067.248977034396</v>
      </c>
      <c r="I25" s="122">
        <f t="shared" si="10"/>
        <v>8618.9267928370009</v>
      </c>
      <c r="J25" s="122">
        <f t="shared" si="10"/>
        <v>10323.31951900782</v>
      </c>
      <c r="K25" s="122">
        <f t="shared" si="10"/>
        <v>11874.720745384619</v>
      </c>
      <c r="L25" s="122">
        <f t="shared" si="10"/>
        <v>27876.202361847492</v>
      </c>
      <c r="M25" s="122">
        <f t="shared" si="10"/>
        <v>3429.4621660870243</v>
      </c>
      <c r="N25" s="122">
        <f t="shared" si="10"/>
        <v>851.67211817311477</v>
      </c>
      <c r="O25" s="122">
        <f t="shared" si="10"/>
        <v>1490.498652805104</v>
      </c>
      <c r="P25" s="122">
        <f t="shared" si="10"/>
        <v>4157.8953705792028</v>
      </c>
      <c r="Q25" s="122">
        <f t="shared" si="10"/>
        <v>17706.14452507392</v>
      </c>
      <c r="R25" s="122">
        <f t="shared" ref="R25:V25" si="11">SUM(R26:R27)</f>
        <v>13385.2391603411</v>
      </c>
      <c r="S25" s="122">
        <f t="shared" si="11"/>
        <v>9229.6719773806999</v>
      </c>
      <c r="T25" s="122">
        <f t="shared" si="11"/>
        <v>11094.348120169734</v>
      </c>
      <c r="U25" s="122">
        <f t="shared" si="11"/>
        <v>18708.484316963379</v>
      </c>
      <c r="V25" s="122">
        <f t="shared" si="11"/>
        <v>2226.4970799929915</v>
      </c>
      <c r="W25" s="122">
        <f t="shared" ref="W25:Y25" si="12">SUM(W26:W27)</f>
        <v>9123.1735978009801</v>
      </c>
      <c r="X25" s="122">
        <f t="shared" si="12"/>
        <v>12122.95410188976</v>
      </c>
      <c r="Y25" s="122">
        <f t="shared" si="12"/>
        <v>9035.5706560805284</v>
      </c>
      <c r="DA25" s="130" t="s">
        <v>2433</v>
      </c>
    </row>
    <row r="26" spans="1:105" ht="12" customHeight="1" x14ac:dyDescent="0.25">
      <c r="A26" s="97" t="s">
        <v>74</v>
      </c>
      <c r="B26" s="98">
        <v>13874.105863977893</v>
      </c>
      <c r="C26" s="98">
        <v>14874.165077020556</v>
      </c>
      <c r="D26" s="98">
        <v>9155.7195824678183</v>
      </c>
      <c r="E26" s="98">
        <v>6409.0441304910792</v>
      </c>
      <c r="F26" s="98">
        <v>13997.395305354079</v>
      </c>
      <c r="G26" s="98">
        <v>20652.569454143057</v>
      </c>
      <c r="H26" s="98">
        <v>20614.367592466919</v>
      </c>
      <c r="I26" s="98">
        <v>8432.3205239156396</v>
      </c>
      <c r="J26" s="98">
        <v>10102.010713817604</v>
      </c>
      <c r="K26" s="98">
        <v>11624.847329959604</v>
      </c>
      <c r="L26" s="98">
        <v>27301.235778312064</v>
      </c>
      <c r="M26" s="98">
        <v>3359.0444893597178</v>
      </c>
      <c r="N26" s="98">
        <v>834.67617827972333</v>
      </c>
      <c r="O26" s="98">
        <v>1460.8031387278193</v>
      </c>
      <c r="P26" s="98">
        <v>4074.8804248561109</v>
      </c>
      <c r="Q26" s="98">
        <v>17360.235163048103</v>
      </c>
      <c r="R26" s="98">
        <v>13125.278118515087</v>
      </c>
      <c r="S26" s="98">
        <v>9053.1757547486523</v>
      </c>
      <c r="T26" s="98">
        <v>10880.813003796344</v>
      </c>
      <c r="U26" s="98">
        <v>18344.638384812824</v>
      </c>
      <c r="V26" s="98">
        <v>2184.0259871461244</v>
      </c>
      <c r="W26" s="98">
        <v>8949.882409366408</v>
      </c>
      <c r="X26" s="98">
        <v>11891.950068599406</v>
      </c>
      <c r="Y26" s="98">
        <v>8867.1078141957041</v>
      </c>
      <c r="DA26" s="63" t="s">
        <v>2434</v>
      </c>
    </row>
    <row r="27" spans="1:105" ht="12" customHeight="1" x14ac:dyDescent="0.25">
      <c r="A27" s="97" t="s">
        <v>53</v>
      </c>
      <c r="B27" s="98">
        <v>346.85264659944738</v>
      </c>
      <c r="C27" s="98">
        <v>364.12278727874445</v>
      </c>
      <c r="D27" s="98">
        <v>219.69365225132336</v>
      </c>
      <c r="E27" s="98">
        <v>147.06096263376074</v>
      </c>
      <c r="F27" s="98">
        <v>325.27658906150185</v>
      </c>
      <c r="G27" s="98">
        <v>470.09691191482494</v>
      </c>
      <c r="H27" s="98">
        <v>452.88138456747686</v>
      </c>
      <c r="I27" s="98">
        <v>186.6062689213617</v>
      </c>
      <c r="J27" s="98">
        <v>221.30880519021656</v>
      </c>
      <c r="K27" s="98">
        <v>249.87341542501423</v>
      </c>
      <c r="L27" s="98">
        <v>574.96658353542978</v>
      </c>
      <c r="M27" s="98">
        <v>70.417676727306784</v>
      </c>
      <c r="N27" s="98">
        <v>16.995939893391473</v>
      </c>
      <c r="O27" s="98">
        <v>29.695514077284834</v>
      </c>
      <c r="P27" s="98">
        <v>83.014945723091827</v>
      </c>
      <c r="Q27" s="98">
        <v>345.90936202581656</v>
      </c>
      <c r="R27" s="98">
        <v>259.96104182601294</v>
      </c>
      <c r="S27" s="98">
        <v>176.49622263204765</v>
      </c>
      <c r="T27" s="98">
        <v>213.53511637338994</v>
      </c>
      <c r="U27" s="98">
        <v>363.84593215055378</v>
      </c>
      <c r="V27" s="98">
        <v>42.471092846867208</v>
      </c>
      <c r="W27" s="98">
        <v>173.29118843457221</v>
      </c>
      <c r="X27" s="98">
        <v>231.00403329035373</v>
      </c>
      <c r="Y27" s="98">
        <v>168.46284188482466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65.931224384287475</v>
      </c>
      <c r="C28" s="122">
        <f t="shared" si="13"/>
        <v>85.969699127147351</v>
      </c>
      <c r="D28" s="122">
        <f t="shared" si="13"/>
        <v>125.04018842223945</v>
      </c>
      <c r="E28" s="122">
        <f t="shared" si="13"/>
        <v>283.80351156558328</v>
      </c>
      <c r="F28" s="122">
        <f t="shared" si="13"/>
        <v>99.254082622717476</v>
      </c>
      <c r="G28" s="122">
        <f t="shared" si="13"/>
        <v>93.765825040517498</v>
      </c>
      <c r="H28" s="122">
        <f t="shared" si="13"/>
        <v>101.3436120671382</v>
      </c>
      <c r="I28" s="122">
        <f t="shared" si="13"/>
        <v>44.50478193470267</v>
      </c>
      <c r="J28" s="122">
        <f t="shared" si="13"/>
        <v>44.165271532424725</v>
      </c>
      <c r="K28" s="122">
        <f t="shared" si="13"/>
        <v>19.185400402560038</v>
      </c>
      <c r="L28" s="122">
        <f t="shared" si="13"/>
        <v>8.7959427899894482</v>
      </c>
      <c r="M28" s="122">
        <f t="shared" si="13"/>
        <v>11.518696400984744</v>
      </c>
      <c r="N28" s="122">
        <f t="shared" si="13"/>
        <v>74.911433509909415</v>
      </c>
      <c r="O28" s="122">
        <f t="shared" si="13"/>
        <v>291.39756971913835</v>
      </c>
      <c r="P28" s="122">
        <f t="shared" si="13"/>
        <v>473.29214308405682</v>
      </c>
      <c r="Q28" s="122">
        <f t="shared" si="13"/>
        <v>556.51389876274413</v>
      </c>
      <c r="R28" s="122">
        <f t="shared" si="13"/>
        <v>517.19777428792713</v>
      </c>
      <c r="S28" s="122">
        <f t="shared" si="13"/>
        <v>431.7486834745182</v>
      </c>
      <c r="T28" s="122">
        <f t="shared" si="13"/>
        <v>493.87356078431606</v>
      </c>
      <c r="U28" s="122">
        <f t="shared" si="13"/>
        <v>431.86100949255462</v>
      </c>
      <c r="V28" s="122">
        <f t="shared" si="13"/>
        <v>529.64898139166769</v>
      </c>
      <c r="W28" s="122">
        <f t="shared" si="13"/>
        <v>296.34693409782454</v>
      </c>
      <c r="X28" s="122">
        <f t="shared" si="13"/>
        <v>270.30997491589511</v>
      </c>
      <c r="Y28" s="122">
        <f t="shared" si="13"/>
        <v>323.06144994494201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65.931224384287475</v>
      </c>
      <c r="C29" s="98">
        <f>IF(RES_hhdet_tes!C29=0,0,RES_hhdet_tes!C29*1000*11630/RES_hhdet_num!C24)</f>
        <v>85.969699127147351</v>
      </c>
      <c r="D29" s="98">
        <f>IF(RES_hhdet_tes!D29=0,0,RES_hhdet_tes!D29*1000*11630/RES_hhdet_num!D24)</f>
        <v>125.04018842223945</v>
      </c>
      <c r="E29" s="98">
        <f>IF(RES_hhdet_tes!E29=0,0,RES_hhdet_tes!E29*1000*11630/RES_hhdet_num!E24)</f>
        <v>283.80351156558328</v>
      </c>
      <c r="F29" s="98">
        <f>IF(RES_hhdet_tes!F29=0,0,RES_hhdet_tes!F29*1000*11630/RES_hhdet_num!F24)</f>
        <v>99.254082622717476</v>
      </c>
      <c r="G29" s="98">
        <f>IF(RES_hhdet_tes!G29=0,0,RES_hhdet_tes!G29*1000*11630/RES_hhdet_num!G24)</f>
        <v>93.765825040517498</v>
      </c>
      <c r="H29" s="98">
        <f>IF(RES_hhdet_tes!H29=0,0,RES_hhdet_tes!H29*1000*11630/RES_hhdet_num!H24)</f>
        <v>101.3436120671382</v>
      </c>
      <c r="I29" s="98">
        <f>IF(RES_hhdet_tes!I29=0,0,RES_hhdet_tes!I29*1000*11630/RES_hhdet_num!I24)</f>
        <v>44.50478193470267</v>
      </c>
      <c r="J29" s="98">
        <f>IF(RES_hhdet_tes!J29=0,0,RES_hhdet_tes!J29*1000*11630/RES_hhdet_num!J24)</f>
        <v>44.165271532424725</v>
      </c>
      <c r="K29" s="98">
        <f>IF(RES_hhdet_tes!K29=0,0,RES_hhdet_tes!K29*1000*11630/RES_hhdet_num!K24)</f>
        <v>19.185400402560038</v>
      </c>
      <c r="L29" s="98">
        <f>IF(RES_hhdet_tes!L29=0,0,RES_hhdet_tes!L29*1000*11630/RES_hhdet_num!L24)</f>
        <v>8.7959427899894482</v>
      </c>
      <c r="M29" s="98">
        <f>IF(RES_hhdet_tes!M29=0,0,RES_hhdet_tes!M29*1000*11630/RES_hhdet_num!M24)</f>
        <v>11.518696400984744</v>
      </c>
      <c r="N29" s="98">
        <f>IF(RES_hhdet_tes!N29=0,0,RES_hhdet_tes!N29*1000*11630/RES_hhdet_num!N24)</f>
        <v>74.911433509909415</v>
      </c>
      <c r="O29" s="98">
        <f>IF(RES_hhdet_tes!O29=0,0,RES_hhdet_tes!O29*1000*11630/RES_hhdet_num!O24)</f>
        <v>291.39756971913835</v>
      </c>
      <c r="P29" s="98">
        <f>IF(RES_hhdet_tes!P29=0,0,RES_hhdet_tes!P29*1000*11630/RES_hhdet_num!P24)</f>
        <v>473.29214308405682</v>
      </c>
      <c r="Q29" s="98">
        <f>IF(RES_hhdet_tes!Q29=0,0,RES_hhdet_tes!Q29*1000*11630/RES_hhdet_num!Q24)</f>
        <v>556.51389876274413</v>
      </c>
      <c r="R29" s="98">
        <f>IF(RES_hhdet_tes!R29=0,0,RES_hhdet_tes!R29*1000*11630/RES_hhdet_num!R24)</f>
        <v>517.19777428792713</v>
      </c>
      <c r="S29" s="98">
        <f>IF(RES_hhdet_tes!S29=0,0,RES_hhdet_tes!S29*1000*11630/RES_hhdet_num!S24)</f>
        <v>431.7486834745182</v>
      </c>
      <c r="T29" s="98">
        <f>IF(RES_hhdet_tes!T29=0,0,RES_hhdet_tes!T29*1000*11630/RES_hhdet_num!T24)</f>
        <v>493.87356078431606</v>
      </c>
      <c r="U29" s="98">
        <f>IF(RES_hhdet_tes!U29=0,0,RES_hhdet_tes!U29*1000*11630/RES_hhdet_num!U24)</f>
        <v>431.86100949255462</v>
      </c>
      <c r="V29" s="98">
        <f>IF(RES_hhdet_tes!V29=0,0,RES_hhdet_tes!V29*1000*11630/RES_hhdet_num!V24)</f>
        <v>529.64898139166769</v>
      </c>
      <c r="W29" s="98">
        <f>IF(RES_hhdet_tes!W29=0,0,RES_hhdet_tes!W29*1000*11630/RES_hhdet_num!W24)</f>
        <v>296.34693409782454</v>
      </c>
      <c r="X29" s="98">
        <f>IF(RES_hhdet_tes!X29=0,0,RES_hhdet_tes!X29*1000*11630/RES_hhdet_num!X24)</f>
        <v>270.30997491589511</v>
      </c>
      <c r="Y29" s="98">
        <f>IF(RES_hhdet_tes!Y29=0,0,RES_hhdet_tes!Y29*1000*11630/RES_hhdet_num!Y24)</f>
        <v>323.06144994494201</v>
      </c>
      <c r="DA29" s="63" t="s">
        <v>2437</v>
      </c>
    </row>
    <row r="30" spans="1:105" ht="12" customHeight="1" x14ac:dyDescent="0.25">
      <c r="A30" s="121" t="s">
        <v>55</v>
      </c>
      <c r="B30" s="122">
        <v>1176.228942685505</v>
      </c>
      <c r="C30" s="122">
        <v>1091.4869096852792</v>
      </c>
      <c r="D30" s="122">
        <v>1074.1943557555037</v>
      </c>
      <c r="E30" s="122">
        <v>1024.5889406236902</v>
      </c>
      <c r="F30" s="122">
        <v>1078.8051909522235</v>
      </c>
      <c r="G30" s="122">
        <v>1084.3027088849974</v>
      </c>
      <c r="H30" s="122">
        <v>1044.8968553334041</v>
      </c>
      <c r="I30" s="122">
        <v>953.35888061594687</v>
      </c>
      <c r="J30" s="122">
        <v>948.96775759901834</v>
      </c>
      <c r="K30" s="122">
        <v>943.65370914591244</v>
      </c>
      <c r="L30" s="122">
        <v>913.72643273573681</v>
      </c>
      <c r="M30" s="122">
        <v>1007.364878383883</v>
      </c>
      <c r="N30" s="122">
        <v>873.14779346551416</v>
      </c>
      <c r="O30" s="122">
        <v>1186.4651192683475</v>
      </c>
      <c r="P30" s="122">
        <v>1480.4612741517928</v>
      </c>
      <c r="Q30" s="122">
        <v>915.92698029102678</v>
      </c>
      <c r="R30" s="122">
        <v>927.4106804750968</v>
      </c>
      <c r="S30" s="122">
        <v>947.81096000084244</v>
      </c>
      <c r="T30" s="122">
        <v>999.90387979694674</v>
      </c>
      <c r="U30" s="122">
        <v>1043.0019157353497</v>
      </c>
      <c r="V30" s="122">
        <v>958.47825377291633</v>
      </c>
      <c r="W30" s="122">
        <v>901.71848941529265</v>
      </c>
      <c r="X30" s="122">
        <v>992.3570349221925</v>
      </c>
      <c r="Y30" s="122">
        <v>949.14662708961521</v>
      </c>
      <c r="DA30" s="130" t="s">
        <v>2438</v>
      </c>
    </row>
    <row r="31" spans="1:105" ht="12" customHeight="1" x14ac:dyDescent="0.25">
      <c r="A31" s="97" t="s">
        <v>141</v>
      </c>
      <c r="B31" s="98">
        <v>1199.8871986813651</v>
      </c>
      <c r="C31" s="98">
        <v>1166.1566214987645</v>
      </c>
      <c r="D31" s="98">
        <v>781.17820809044383</v>
      </c>
      <c r="E31" s="98">
        <v>445.15057254690907</v>
      </c>
      <c r="F31" s="98">
        <v>894.69269143504152</v>
      </c>
      <c r="G31" s="98">
        <v>1373.9271029067936</v>
      </c>
      <c r="H31" s="98">
        <v>1429.0668711875783</v>
      </c>
      <c r="I31" s="98">
        <v>540.18935877464946</v>
      </c>
      <c r="J31" s="98">
        <v>536.14662573521161</v>
      </c>
      <c r="K31" s="98">
        <v>1271.1889372485291</v>
      </c>
      <c r="L31" s="98">
        <v>1384.8627953189355</v>
      </c>
      <c r="M31" s="98">
        <v>744.25078735858312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2439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2440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2441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2442</v>
      </c>
    </row>
    <row r="35" spans="1:105" ht="12" customHeight="1" x14ac:dyDescent="0.25">
      <c r="A35" s="106" t="s">
        <v>122</v>
      </c>
      <c r="B35" s="101">
        <v>1173.1328409051077</v>
      </c>
      <c r="C35" s="101">
        <v>1082.4841784737241</v>
      </c>
      <c r="D35" s="101">
        <v>1102.4617958831918</v>
      </c>
      <c r="E35" s="101">
        <v>1082.1837181734907</v>
      </c>
      <c r="F35" s="101">
        <v>1100.1692526963604</v>
      </c>
      <c r="G35" s="101">
        <v>1051.5465062755948</v>
      </c>
      <c r="H35" s="101">
        <v>999.97694717780462</v>
      </c>
      <c r="I35" s="101">
        <v>1000.2254734476323</v>
      </c>
      <c r="J35" s="101">
        <v>993.43916357320325</v>
      </c>
      <c r="K35" s="101">
        <v>906.81335567028304</v>
      </c>
      <c r="L35" s="101">
        <v>861.21249377188883</v>
      </c>
      <c r="M35" s="101">
        <v>1020.6850649300154</v>
      </c>
      <c r="N35" s="101">
        <v>875.65273207373207</v>
      </c>
      <c r="O35" s="101">
        <v>1186.3024495798466</v>
      </c>
      <c r="P35" s="101">
        <v>1481.4247744766774</v>
      </c>
      <c r="Q35" s="101">
        <v>915.7938256006787</v>
      </c>
      <c r="R35" s="101">
        <v>926.57283861156736</v>
      </c>
      <c r="S35" s="101">
        <v>947.91381665618405</v>
      </c>
      <c r="T35" s="101">
        <v>1000.3625708277822</v>
      </c>
      <c r="U35" s="101">
        <v>1046.4324596788429</v>
      </c>
      <c r="V35" s="101">
        <v>959.5163699810322</v>
      </c>
      <c r="W35" s="101">
        <v>904.4506389764374</v>
      </c>
      <c r="X35" s="101">
        <v>995.85742957518039</v>
      </c>
      <c r="Y35" s="101">
        <v>949.36311337028803</v>
      </c>
      <c r="DA35" s="131" t="s">
        <v>2443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1101.0343930190386</v>
      </c>
      <c r="G36" s="104">
        <v>1052.3103766300271</v>
      </c>
      <c r="H36" s="104">
        <v>1000.2601681560211</v>
      </c>
      <c r="I36" s="104">
        <v>1000.5272252481706</v>
      </c>
      <c r="J36" s="104">
        <v>994.1045257314338</v>
      </c>
      <c r="K36" s="104">
        <v>908.12796983090936</v>
      </c>
      <c r="L36" s="104">
        <v>862.30971657610269</v>
      </c>
      <c r="M36" s="104">
        <v>1021.3645431703825</v>
      </c>
      <c r="N36" s="104">
        <v>868.38032966277694</v>
      </c>
      <c r="O36" s="104">
        <v>1186.5970136103754</v>
      </c>
      <c r="P36" s="104">
        <v>1479.626240536893</v>
      </c>
      <c r="Q36" s="104">
        <v>916.04111288275396</v>
      </c>
      <c r="R36" s="104">
        <v>928.0390618727439</v>
      </c>
      <c r="S36" s="104">
        <v>947.74924600763723</v>
      </c>
      <c r="T36" s="104">
        <v>999.65368468921838</v>
      </c>
      <c r="U36" s="104">
        <v>1040.321803279496</v>
      </c>
      <c r="V36" s="104">
        <v>957.78617630083886</v>
      </c>
      <c r="W36" s="104">
        <v>899.84013659200559</v>
      </c>
      <c r="X36" s="104">
        <v>990.7235174174649</v>
      </c>
      <c r="Y36" s="104">
        <v>949.06336313551026</v>
      </c>
      <c r="DA36" s="132" t="s">
        <v>2444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556.93118277576923</v>
      </c>
      <c r="G37" s="98">
        <v>529.79976926453264</v>
      </c>
      <c r="H37" s="98">
        <v>490.50011861828182</v>
      </c>
      <c r="I37" s="98">
        <v>483.09146036833062</v>
      </c>
      <c r="J37" s="98">
        <v>461.83703511100197</v>
      </c>
      <c r="K37" s="98">
        <v>407.25669021260461</v>
      </c>
      <c r="L37" s="98">
        <v>376.82662239885377</v>
      </c>
      <c r="M37" s="98">
        <v>492.55368790571009</v>
      </c>
      <c r="N37" s="98">
        <v>384.4668826257938</v>
      </c>
      <c r="O37" s="98">
        <v>651.29199729971572</v>
      </c>
      <c r="P37" s="98">
        <v>894.37558130110324</v>
      </c>
      <c r="Q37" s="98">
        <v>387.35416922237346</v>
      </c>
      <c r="R37" s="98">
        <v>386.35952286845867</v>
      </c>
      <c r="S37" s="98">
        <v>396.75055771453583</v>
      </c>
      <c r="T37" s="98">
        <v>481.31330080399886</v>
      </c>
      <c r="U37" s="98">
        <v>547.08522673441803</v>
      </c>
      <c r="V37" s="98">
        <v>489.67763056176983</v>
      </c>
      <c r="W37" s="98">
        <v>451.16465643546292</v>
      </c>
      <c r="X37" s="98">
        <v>539.80890336382743</v>
      </c>
      <c r="Y37" s="98">
        <v>509.9703033202278</v>
      </c>
      <c r="DA37" s="63" t="s">
        <v>2445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544.10321024326925</v>
      </c>
      <c r="G38" s="98">
        <v>522.51060736549448</v>
      </c>
      <c r="H38" s="98">
        <v>509.76004953773946</v>
      </c>
      <c r="I38" s="98">
        <v>517.43576487983989</v>
      </c>
      <c r="J38" s="98">
        <v>532.267490620432</v>
      </c>
      <c r="K38" s="98">
        <v>500.87127961830481</v>
      </c>
      <c r="L38" s="98">
        <v>485.48309417724897</v>
      </c>
      <c r="M38" s="98">
        <v>528.81085526467234</v>
      </c>
      <c r="N38" s="98">
        <v>483.91344703698297</v>
      </c>
      <c r="O38" s="98">
        <v>535.30501631065965</v>
      </c>
      <c r="P38" s="98">
        <v>585.2506592357895</v>
      </c>
      <c r="Q38" s="98">
        <v>528.68694366038051</v>
      </c>
      <c r="R38" s="98">
        <v>541.67953900428529</v>
      </c>
      <c r="S38" s="98">
        <v>550.99868829310128</v>
      </c>
      <c r="T38" s="98">
        <v>518.34038388521947</v>
      </c>
      <c r="U38" s="98">
        <v>493.23657654507764</v>
      </c>
      <c r="V38" s="98">
        <v>468.10854573906909</v>
      </c>
      <c r="W38" s="98">
        <v>448.67548015654273</v>
      </c>
      <c r="X38" s="98">
        <v>450.91461405363742</v>
      </c>
      <c r="Y38" s="98">
        <v>439.09305981528234</v>
      </c>
      <c r="DA38" s="63" t="s">
        <v>2446</v>
      </c>
    </row>
    <row r="39" spans="1:105" ht="12" customHeight="1" x14ac:dyDescent="0.25">
      <c r="A39" s="121" t="s">
        <v>54</v>
      </c>
      <c r="B39" s="122">
        <v>595.4907892974561</v>
      </c>
      <c r="C39" s="122">
        <v>615.376771948189</v>
      </c>
      <c r="D39" s="122">
        <v>522.98160467845992</v>
      </c>
      <c r="E39" s="122">
        <v>454.27128607279866</v>
      </c>
      <c r="F39" s="122">
        <v>528.91177403005111</v>
      </c>
      <c r="G39" s="122">
        <v>595.78765990986767</v>
      </c>
      <c r="H39" s="122">
        <v>593.38314842936836</v>
      </c>
      <c r="I39" s="122">
        <v>478.42361237141677</v>
      </c>
      <c r="J39" s="122">
        <v>506.65265239907558</v>
      </c>
      <c r="K39" s="122">
        <v>628.43830880731628</v>
      </c>
      <c r="L39" s="122">
        <v>544.65140113732173</v>
      </c>
      <c r="M39" s="122">
        <v>591.47828933515962</v>
      </c>
      <c r="N39" s="122">
        <v>600.35946638417374</v>
      </c>
      <c r="O39" s="122">
        <v>641.67461332712867</v>
      </c>
      <c r="P39" s="122">
        <v>678.7472549395851</v>
      </c>
      <c r="Q39" s="122">
        <v>475.59104511344219</v>
      </c>
      <c r="R39" s="122">
        <v>483.91012955902431</v>
      </c>
      <c r="S39" s="122">
        <v>421.38050591850407</v>
      </c>
      <c r="T39" s="122">
        <v>492.80592513515563</v>
      </c>
      <c r="U39" s="122">
        <v>543.83383219057907</v>
      </c>
      <c r="V39" s="122">
        <v>317.36657683545093</v>
      </c>
      <c r="W39" s="122">
        <v>259.83450492402142</v>
      </c>
      <c r="X39" s="122">
        <v>297.06221166406152</v>
      </c>
      <c r="Y39" s="122">
        <v>292.46734310715857</v>
      </c>
      <c r="DA39" s="130" t="s">
        <v>2447</v>
      </c>
    </row>
    <row r="40" spans="1:105" ht="12" customHeight="1" x14ac:dyDescent="0.25">
      <c r="A40" s="97" t="s">
        <v>50</v>
      </c>
      <c r="B40" s="98">
        <v>571.05533788849084</v>
      </c>
      <c r="C40" s="98">
        <v>727.5130039366868</v>
      </c>
      <c r="D40" s="98">
        <v>419.13131659512783</v>
      </c>
      <c r="E40" s="98">
        <v>251.16797062456834</v>
      </c>
      <c r="F40" s="98">
        <v>478.71043465516988</v>
      </c>
      <c r="G40" s="98">
        <v>711.37075055093965</v>
      </c>
      <c r="H40" s="98">
        <v>758.05680107978128</v>
      </c>
      <c r="I40" s="98">
        <v>291.81992930885951</v>
      </c>
      <c r="J40" s="98">
        <v>321.51384497188513</v>
      </c>
      <c r="K40" s="98">
        <v>836.77879611252331</v>
      </c>
      <c r="L40" s="98">
        <v>732.65696897091846</v>
      </c>
      <c r="M40" s="98">
        <v>455.59351642395802</v>
      </c>
      <c r="N40" s="98">
        <v>362.33949366328545</v>
      </c>
      <c r="O40" s="98">
        <v>521.24950453880945</v>
      </c>
      <c r="P40" s="98">
        <v>630.96297114100889</v>
      </c>
      <c r="Q40" s="98">
        <v>513.95336661034514</v>
      </c>
      <c r="R40" s="98">
        <v>509.86552230183759</v>
      </c>
      <c r="S40" s="98">
        <v>391.00238622040558</v>
      </c>
      <c r="T40" s="98">
        <v>433.53389753622497</v>
      </c>
      <c r="U40" s="98">
        <v>536.81141202666038</v>
      </c>
      <c r="V40" s="98">
        <v>0</v>
      </c>
      <c r="W40" s="98">
        <v>0</v>
      </c>
      <c r="X40" s="98">
        <v>0</v>
      </c>
      <c r="Y40" s="98">
        <v>0</v>
      </c>
      <c r="DA40" s="63" t="s">
        <v>2448</v>
      </c>
    </row>
    <row r="41" spans="1:105" ht="12" customHeight="1" x14ac:dyDescent="0.25">
      <c r="A41" s="109" t="s">
        <v>120</v>
      </c>
      <c r="B41" s="33">
        <v>611.44241454156213</v>
      </c>
      <c r="C41" s="33">
        <v>541.9891855682821</v>
      </c>
      <c r="D41" s="33">
        <v>576.2554537601693</v>
      </c>
      <c r="E41" s="33">
        <v>553.7504609862176</v>
      </c>
      <c r="F41" s="33">
        <v>558.02396627027917</v>
      </c>
      <c r="G41" s="33">
        <v>532.55386144255465</v>
      </c>
      <c r="H41" s="33">
        <v>522.29055829835306</v>
      </c>
      <c r="I41" s="33">
        <v>550.42829442272955</v>
      </c>
      <c r="J41" s="33">
        <v>579.38575531690037</v>
      </c>
      <c r="K41" s="33">
        <v>546.19864276578721</v>
      </c>
      <c r="L41" s="33">
        <v>472.05519177583398</v>
      </c>
      <c r="M41" s="33">
        <v>639.75314286940227</v>
      </c>
      <c r="N41" s="33">
        <v>640.54465658380423</v>
      </c>
      <c r="O41" s="33">
        <v>649.32065198035525</v>
      </c>
      <c r="P41" s="33">
        <v>682.42296907793695</v>
      </c>
      <c r="Q41" s="33">
        <v>471.20677979951051</v>
      </c>
      <c r="R41" s="33">
        <v>481.17798295451769</v>
      </c>
      <c r="S41" s="33">
        <v>424.14215316378579</v>
      </c>
      <c r="T41" s="33">
        <v>497.85035301591563</v>
      </c>
      <c r="U41" s="33">
        <v>544.08919292381245</v>
      </c>
      <c r="V41" s="33">
        <v>317.36657683545093</v>
      </c>
      <c r="W41" s="33">
        <v>259.83450492402142</v>
      </c>
      <c r="X41" s="33">
        <v>297.06221166406152</v>
      </c>
      <c r="Y41" s="33">
        <v>292.46734310715857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15106.17511946975</v>
      </c>
      <c r="C43" s="117">
        <f t="shared" si="14"/>
        <v>16167.649853257253</v>
      </c>
      <c r="D43" s="117">
        <f t="shared" si="14"/>
        <v>15189.616475521141</v>
      </c>
      <c r="E43" s="117">
        <f t="shared" si="14"/>
        <v>15777.444885919778</v>
      </c>
      <c r="F43" s="117">
        <f t="shared" si="14"/>
        <v>16693.384228428335</v>
      </c>
      <c r="G43" s="117">
        <f t="shared" si="14"/>
        <v>16119.558887001762</v>
      </c>
      <c r="H43" s="117">
        <f t="shared" si="14"/>
        <v>16025.363598368551</v>
      </c>
      <c r="I43" s="117">
        <f t="shared" si="14"/>
        <v>15333.12497857714</v>
      </c>
      <c r="J43" s="117">
        <f t="shared" si="14"/>
        <v>15657.189491224268</v>
      </c>
      <c r="K43" s="117">
        <f t="shared" si="14"/>
        <v>16122.5538529551</v>
      </c>
      <c r="L43" s="117">
        <f t="shared" si="14"/>
        <v>14675.245637143131</v>
      </c>
      <c r="M43" s="117">
        <f t="shared" si="14"/>
        <v>13766.664401497175</v>
      </c>
      <c r="N43" s="117">
        <f t="shared" si="14"/>
        <v>15247.005454370052</v>
      </c>
      <c r="O43" s="117">
        <f t="shared" si="14"/>
        <v>14857.84001807915</v>
      </c>
      <c r="P43" s="117">
        <f t="shared" si="14"/>
        <v>13077.9888562465</v>
      </c>
      <c r="Q43" s="117">
        <f t="shared" si="14"/>
        <v>14704.213888192948</v>
      </c>
      <c r="R43" s="117">
        <f t="shared" ref="R43:V43" si="15">R44+R47+R49+R58</f>
        <v>15083.395655186168</v>
      </c>
      <c r="S43" s="117">
        <f t="shared" si="15"/>
        <v>14242.641355353666</v>
      </c>
      <c r="T43" s="117">
        <f t="shared" si="15"/>
        <v>13981.937670641211</v>
      </c>
      <c r="U43" s="117">
        <f t="shared" si="15"/>
        <v>11871.317589192819</v>
      </c>
      <c r="V43" s="117">
        <f t="shared" si="15"/>
        <v>13281.774395831959</v>
      </c>
      <c r="W43" s="117">
        <f t="shared" ref="W43:Y43" si="16">W44+W47+W49+W58</f>
        <v>12908.386771883581</v>
      </c>
      <c r="X43" s="117">
        <f t="shared" si="16"/>
        <v>12232.205717614963</v>
      </c>
      <c r="Y43" s="117">
        <f t="shared" si="16"/>
        <v>12572.420204364531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13312.153435552907</v>
      </c>
      <c r="C44" s="122">
        <f t="shared" si="17"/>
        <v>14402.305277250289</v>
      </c>
      <c r="D44" s="122">
        <f t="shared" si="17"/>
        <v>13464.951503921409</v>
      </c>
      <c r="E44" s="122">
        <f t="shared" si="17"/>
        <v>13996.400510239573</v>
      </c>
      <c r="F44" s="122">
        <f t="shared" si="17"/>
        <v>14993.649929793817</v>
      </c>
      <c r="G44" s="122">
        <f t="shared" si="17"/>
        <v>14435.483862549054</v>
      </c>
      <c r="H44" s="122">
        <f t="shared" si="17"/>
        <v>14239.710287247402</v>
      </c>
      <c r="I44" s="122">
        <f t="shared" si="17"/>
        <v>13700.95227413077</v>
      </c>
      <c r="J44" s="122">
        <f t="shared" si="17"/>
        <v>13992.395157781782</v>
      </c>
      <c r="K44" s="122">
        <f t="shared" si="17"/>
        <v>14432.754806714785</v>
      </c>
      <c r="L44" s="122">
        <f t="shared" si="17"/>
        <v>13036.694290237756</v>
      </c>
      <c r="M44" s="122">
        <f t="shared" si="17"/>
        <v>11931.653332510457</v>
      </c>
      <c r="N44" s="122">
        <f t="shared" si="17"/>
        <v>13368.146811760489</v>
      </c>
      <c r="O44" s="122">
        <f t="shared" si="17"/>
        <v>12854.504591075211</v>
      </c>
      <c r="P44" s="122">
        <f t="shared" si="17"/>
        <v>10962.883582026448</v>
      </c>
      <c r="Q44" s="122">
        <f t="shared" si="17"/>
        <v>12907.018747097987</v>
      </c>
      <c r="R44" s="122">
        <f t="shared" ref="R44:V44" si="18">SUM(R45:R46)</f>
        <v>13273.628465534233</v>
      </c>
      <c r="S44" s="122">
        <f t="shared" si="18"/>
        <v>12717.901500041389</v>
      </c>
      <c r="T44" s="122">
        <f t="shared" si="18"/>
        <v>12179.540671281631</v>
      </c>
      <c r="U44" s="122">
        <f t="shared" si="18"/>
        <v>9917.4077979252706</v>
      </c>
      <c r="V44" s="122">
        <f t="shared" si="18"/>
        <v>11748.42327642591</v>
      </c>
      <c r="W44" s="122">
        <f t="shared" ref="W44:Y44" si="19">SUM(W45:W46)</f>
        <v>11318.547169273084</v>
      </c>
      <c r="X44" s="122">
        <f t="shared" si="19"/>
        <v>10607.13702231412</v>
      </c>
      <c r="Y44" s="122">
        <f t="shared" si="19"/>
        <v>11030.206431389452</v>
      </c>
      <c r="DA44" s="130" t="s">
        <v>2451</v>
      </c>
    </row>
    <row r="45" spans="1:105" ht="12" customHeight="1" x14ac:dyDescent="0.25">
      <c r="A45" s="97" t="s">
        <v>211</v>
      </c>
      <c r="B45" s="98">
        <v>12987.46676639308</v>
      </c>
      <c r="C45" s="98">
        <v>14058.158507777714</v>
      </c>
      <c r="D45" s="98">
        <v>13149.427878538292</v>
      </c>
      <c r="E45" s="98">
        <v>13682.445181091176</v>
      </c>
      <c r="F45" s="98">
        <v>14653.135021493283</v>
      </c>
      <c r="G45" s="98">
        <v>14114.213987421679</v>
      </c>
      <c r="H45" s="98">
        <v>13933.600091380902</v>
      </c>
      <c r="I45" s="98">
        <v>13404.316318634548</v>
      </c>
      <c r="J45" s="98">
        <v>13692.42960421964</v>
      </c>
      <c r="K45" s="98">
        <v>14129.054044829727</v>
      </c>
      <c r="L45" s="98">
        <v>12767.803159395891</v>
      </c>
      <c r="M45" s="98">
        <v>11686.658850431166</v>
      </c>
      <c r="N45" s="98">
        <v>13101.372527560508</v>
      </c>
      <c r="O45" s="98">
        <v>12598.401627598927</v>
      </c>
      <c r="P45" s="98">
        <v>10744.002849247518</v>
      </c>
      <c r="Q45" s="98">
        <v>12654.865681582147</v>
      </c>
      <c r="R45" s="98">
        <v>13015.835067644452</v>
      </c>
      <c r="S45" s="98">
        <v>12474.700920425474</v>
      </c>
      <c r="T45" s="98">
        <v>11945.118638869621</v>
      </c>
      <c r="U45" s="98">
        <v>9724.5322862793873</v>
      </c>
      <c r="V45" s="98">
        <v>11524.318614326397</v>
      </c>
      <c r="W45" s="98">
        <v>11103.555700647643</v>
      </c>
      <c r="X45" s="98">
        <v>10405.017026377154</v>
      </c>
      <c r="Y45" s="98">
        <v>10824.554791583208</v>
      </c>
      <c r="DA45" s="63" t="s">
        <v>2452</v>
      </c>
    </row>
    <row r="46" spans="1:105" ht="12" customHeight="1" x14ac:dyDescent="0.25">
      <c r="A46" s="97" t="s">
        <v>53</v>
      </c>
      <c r="B46" s="98">
        <v>324.68666915982703</v>
      </c>
      <c r="C46" s="98">
        <v>344.14676947257482</v>
      </c>
      <c r="D46" s="98">
        <v>315.52362538311741</v>
      </c>
      <c r="E46" s="98">
        <v>313.95532914839697</v>
      </c>
      <c r="F46" s="98">
        <v>340.51490830053427</v>
      </c>
      <c r="G46" s="98">
        <v>321.26987512737406</v>
      </c>
      <c r="H46" s="98">
        <v>306.11019586650116</v>
      </c>
      <c r="I46" s="98">
        <v>296.63595549622164</v>
      </c>
      <c r="J46" s="98">
        <v>299.96555356214321</v>
      </c>
      <c r="K46" s="98">
        <v>303.70076188505823</v>
      </c>
      <c r="L46" s="98">
        <v>268.89113084186522</v>
      </c>
      <c r="M46" s="98">
        <v>244.99448207929098</v>
      </c>
      <c r="N46" s="98">
        <v>266.7742841999808</v>
      </c>
      <c r="O46" s="98">
        <v>256.10296347628434</v>
      </c>
      <c r="P46" s="98">
        <v>218.88073277893059</v>
      </c>
      <c r="Q46" s="98">
        <v>252.15306551584106</v>
      </c>
      <c r="R46" s="98">
        <v>257.7933978897816</v>
      </c>
      <c r="S46" s="98">
        <v>243.20057961591544</v>
      </c>
      <c r="T46" s="98">
        <v>234.42203241201085</v>
      </c>
      <c r="U46" s="98">
        <v>192.87551164588305</v>
      </c>
      <c r="V46" s="98">
        <v>224.10466209951267</v>
      </c>
      <c r="W46" s="98">
        <v>214.99146862544234</v>
      </c>
      <c r="X46" s="98">
        <v>202.11999593696683</v>
      </c>
      <c r="Y46" s="98">
        <v>205.65163980624368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66.008083719866789</v>
      </c>
      <c r="C47" s="122">
        <f t="shared" si="20"/>
        <v>71.598023662907451</v>
      </c>
      <c r="D47" s="122">
        <f t="shared" si="20"/>
        <v>83.720259854644965</v>
      </c>
      <c r="E47" s="122">
        <f t="shared" si="20"/>
        <v>193.7423165306881</v>
      </c>
      <c r="F47" s="122">
        <f t="shared" si="20"/>
        <v>79.797634054295344</v>
      </c>
      <c r="G47" s="122">
        <f t="shared" si="20"/>
        <v>100.23487743754443</v>
      </c>
      <c r="H47" s="122">
        <f t="shared" si="20"/>
        <v>192.21643561502387</v>
      </c>
      <c r="I47" s="122">
        <f t="shared" si="20"/>
        <v>118.09277177850764</v>
      </c>
      <c r="J47" s="122">
        <f t="shared" si="20"/>
        <v>125.51175231374553</v>
      </c>
      <c r="K47" s="122">
        <f t="shared" si="20"/>
        <v>140.22688117140285</v>
      </c>
      <c r="L47" s="122">
        <f t="shared" si="20"/>
        <v>184.05283434144562</v>
      </c>
      <c r="M47" s="122">
        <f t="shared" si="20"/>
        <v>194.55272855814673</v>
      </c>
      <c r="N47" s="122">
        <f t="shared" si="20"/>
        <v>222.31341580551558</v>
      </c>
      <c r="O47" s="122">
        <f t="shared" si="20"/>
        <v>249.91460403284378</v>
      </c>
      <c r="P47" s="122">
        <f t="shared" si="20"/>
        <v>266.31585062947005</v>
      </c>
      <c r="Q47" s="122">
        <f t="shared" si="20"/>
        <v>284.33794122451383</v>
      </c>
      <c r="R47" s="122">
        <f t="shared" si="20"/>
        <v>283.89882833669924</v>
      </c>
      <c r="S47" s="122">
        <f t="shared" si="20"/>
        <v>257.05093217273287</v>
      </c>
      <c r="T47" s="122">
        <f t="shared" si="20"/>
        <v>290.52490026613839</v>
      </c>
      <c r="U47" s="122">
        <f t="shared" si="20"/>
        <v>306.267351081713</v>
      </c>
      <c r="V47" s="122">
        <f t="shared" si="20"/>
        <v>317.80461736126347</v>
      </c>
      <c r="W47" s="122">
        <f t="shared" si="20"/>
        <v>335.38424182172344</v>
      </c>
      <c r="X47" s="122">
        <f t="shared" si="20"/>
        <v>339.62409501631709</v>
      </c>
      <c r="Y47" s="122">
        <f t="shared" si="20"/>
        <v>381.4403528963515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66.008083719866789</v>
      </c>
      <c r="C48" s="98">
        <f>IF(RES_hhdet_tes!C48=0,0,RES_hhdet_tes!C48*1000*11630/RES_hhdet_num!C43)</f>
        <v>71.598023662907451</v>
      </c>
      <c r="D48" s="98">
        <f>IF(RES_hhdet_tes!D48=0,0,RES_hhdet_tes!D48*1000*11630/RES_hhdet_num!D43)</f>
        <v>83.720259854644965</v>
      </c>
      <c r="E48" s="98">
        <f>IF(RES_hhdet_tes!E48=0,0,RES_hhdet_tes!E48*1000*11630/RES_hhdet_num!E43)</f>
        <v>193.7423165306881</v>
      </c>
      <c r="F48" s="98">
        <f>IF(RES_hhdet_tes!F48=0,0,RES_hhdet_tes!F48*1000*11630/RES_hhdet_num!F43)</f>
        <v>79.797634054295344</v>
      </c>
      <c r="G48" s="98">
        <f>IF(RES_hhdet_tes!G48=0,0,RES_hhdet_tes!G48*1000*11630/RES_hhdet_num!G43)</f>
        <v>100.23487743754443</v>
      </c>
      <c r="H48" s="98">
        <f>IF(RES_hhdet_tes!H48=0,0,RES_hhdet_tes!H48*1000*11630/RES_hhdet_num!H43)</f>
        <v>192.21643561502387</v>
      </c>
      <c r="I48" s="98">
        <f>IF(RES_hhdet_tes!I48=0,0,RES_hhdet_tes!I48*1000*11630/RES_hhdet_num!I43)</f>
        <v>118.09277177850764</v>
      </c>
      <c r="J48" s="98">
        <f>IF(RES_hhdet_tes!J48=0,0,RES_hhdet_tes!J48*1000*11630/RES_hhdet_num!J43)</f>
        <v>125.51175231374553</v>
      </c>
      <c r="K48" s="98">
        <f>IF(RES_hhdet_tes!K48=0,0,RES_hhdet_tes!K48*1000*11630/RES_hhdet_num!K43)</f>
        <v>140.22688117140285</v>
      </c>
      <c r="L48" s="98">
        <f>IF(RES_hhdet_tes!L48=0,0,RES_hhdet_tes!L48*1000*11630/RES_hhdet_num!L43)</f>
        <v>184.05283434144562</v>
      </c>
      <c r="M48" s="98">
        <f>IF(RES_hhdet_tes!M48=0,0,RES_hhdet_tes!M48*1000*11630/RES_hhdet_num!M43)</f>
        <v>194.55272855814673</v>
      </c>
      <c r="N48" s="98">
        <f>IF(RES_hhdet_tes!N48=0,0,RES_hhdet_tes!N48*1000*11630/RES_hhdet_num!N43)</f>
        <v>222.31341580551558</v>
      </c>
      <c r="O48" s="98">
        <f>IF(RES_hhdet_tes!O48=0,0,RES_hhdet_tes!O48*1000*11630/RES_hhdet_num!O43)</f>
        <v>249.91460403284378</v>
      </c>
      <c r="P48" s="98">
        <f>IF(RES_hhdet_tes!P48=0,0,RES_hhdet_tes!P48*1000*11630/RES_hhdet_num!P43)</f>
        <v>266.31585062947005</v>
      </c>
      <c r="Q48" s="98">
        <f>IF(RES_hhdet_tes!Q48=0,0,RES_hhdet_tes!Q48*1000*11630/RES_hhdet_num!Q43)</f>
        <v>284.33794122451383</v>
      </c>
      <c r="R48" s="98">
        <f>IF(RES_hhdet_tes!R48=0,0,RES_hhdet_tes!R48*1000*11630/RES_hhdet_num!R43)</f>
        <v>283.89882833669924</v>
      </c>
      <c r="S48" s="98">
        <f>IF(RES_hhdet_tes!S48=0,0,RES_hhdet_tes!S48*1000*11630/RES_hhdet_num!S43)</f>
        <v>257.05093217273287</v>
      </c>
      <c r="T48" s="98">
        <f>IF(RES_hhdet_tes!T48=0,0,RES_hhdet_tes!T48*1000*11630/RES_hhdet_num!T43)</f>
        <v>290.52490026613839</v>
      </c>
      <c r="U48" s="98">
        <f>IF(RES_hhdet_tes!U48=0,0,RES_hhdet_tes!U48*1000*11630/RES_hhdet_num!U43)</f>
        <v>306.267351081713</v>
      </c>
      <c r="V48" s="98">
        <f>IF(RES_hhdet_tes!V48=0,0,RES_hhdet_tes!V48*1000*11630/RES_hhdet_num!V43)</f>
        <v>317.80461736126347</v>
      </c>
      <c r="W48" s="98">
        <f>IF(RES_hhdet_tes!W48=0,0,RES_hhdet_tes!W48*1000*11630/RES_hhdet_num!W43)</f>
        <v>335.38424182172344</v>
      </c>
      <c r="X48" s="98">
        <f>IF(RES_hhdet_tes!X48=0,0,RES_hhdet_tes!X48*1000*11630/RES_hhdet_num!X43)</f>
        <v>339.62409501631709</v>
      </c>
      <c r="Y48" s="98">
        <f>IF(RES_hhdet_tes!Y48=0,0,RES_hhdet_tes!Y48*1000*11630/RES_hhdet_num!Y43)</f>
        <v>381.4403528963515</v>
      </c>
      <c r="DA48" s="63" t="s">
        <v>2455</v>
      </c>
    </row>
    <row r="49" spans="1:105" ht="12" customHeight="1" x14ac:dyDescent="0.25">
      <c r="A49" s="121" t="s">
        <v>55</v>
      </c>
      <c r="B49" s="122">
        <v>1132.498883050712</v>
      </c>
      <c r="C49" s="122">
        <v>1088.7807236175893</v>
      </c>
      <c r="D49" s="122">
        <v>1099.1964581559791</v>
      </c>
      <c r="E49" s="122">
        <v>1086.0854662104277</v>
      </c>
      <c r="F49" s="122">
        <v>1076.0510594637146</v>
      </c>
      <c r="G49" s="122">
        <v>1018.8439723920844</v>
      </c>
      <c r="H49" s="122">
        <v>1030.8694369841437</v>
      </c>
      <c r="I49" s="122">
        <v>1002.7633793662934</v>
      </c>
      <c r="J49" s="122">
        <v>997.44087651884809</v>
      </c>
      <c r="K49" s="122">
        <v>959.71399122248124</v>
      </c>
      <c r="L49" s="122">
        <v>944.64085381558073</v>
      </c>
      <c r="M49" s="122">
        <v>1020.3856232497801</v>
      </c>
      <c r="N49" s="122">
        <v>1033.3027600366606</v>
      </c>
      <c r="O49" s="122">
        <v>1110.2639997121917</v>
      </c>
      <c r="P49" s="122">
        <v>1168.7872138545952</v>
      </c>
      <c r="Q49" s="122">
        <v>1039.630815444518</v>
      </c>
      <c r="R49" s="122">
        <v>1043.2934933998029</v>
      </c>
      <c r="S49" s="122">
        <v>845.23846070221987</v>
      </c>
      <c r="T49" s="122">
        <v>1017.8441751999353</v>
      </c>
      <c r="U49" s="122">
        <v>1104.0602075510767</v>
      </c>
      <c r="V49" s="122">
        <v>888.67699385548747</v>
      </c>
      <c r="W49" s="122">
        <v>995.93568427472985</v>
      </c>
      <c r="X49" s="122">
        <v>987.1245753674383</v>
      </c>
      <c r="Y49" s="122">
        <v>870.15434425839555</v>
      </c>
      <c r="DA49" s="130" t="s">
        <v>2456</v>
      </c>
    </row>
    <row r="50" spans="1:105" ht="12" customHeight="1" x14ac:dyDescent="0.25">
      <c r="A50" s="97" t="s">
        <v>138</v>
      </c>
      <c r="B50" s="98">
        <v>1110.8136004968494</v>
      </c>
      <c r="C50" s="98">
        <v>1092.0709045028091</v>
      </c>
      <c r="D50" s="98">
        <v>1097.7988848878936</v>
      </c>
      <c r="E50" s="98">
        <v>1087.9581839072926</v>
      </c>
      <c r="F50" s="98">
        <v>1067.3330669511843</v>
      </c>
      <c r="G50" s="98">
        <v>1008.6670745983872</v>
      </c>
      <c r="H50" s="98">
        <v>1042.0441609597181</v>
      </c>
      <c r="I50" s="98">
        <v>1004.5768798110576</v>
      </c>
      <c r="J50" s="98">
        <v>999.38105136798936</v>
      </c>
      <c r="K50" s="98">
        <v>969.77717798764684</v>
      </c>
      <c r="L50" s="98">
        <v>958.59020900584289</v>
      </c>
      <c r="M50" s="98">
        <v>1021.8700483481538</v>
      </c>
      <c r="N50" s="98">
        <v>1068.7593011153042</v>
      </c>
      <c r="O50" s="98">
        <v>1087.9104853901522</v>
      </c>
      <c r="P50" s="98">
        <v>1070.8023389761483</v>
      </c>
      <c r="Q50" s="98">
        <v>1072.6912505285304</v>
      </c>
      <c r="R50" s="98">
        <v>1070.2979127816075</v>
      </c>
      <c r="S50" s="98">
        <v>822.21678917256997</v>
      </c>
      <c r="T50" s="98">
        <v>1023.11237448017</v>
      </c>
      <c r="U50" s="98">
        <v>1120.2622387416945</v>
      </c>
      <c r="V50" s="98">
        <v>876.48802453778444</v>
      </c>
      <c r="W50" s="98">
        <v>1021.5519308842283</v>
      </c>
      <c r="X50" s="98">
        <v>990.98071613068964</v>
      </c>
      <c r="Y50" s="98">
        <v>856.73062691251653</v>
      </c>
      <c r="DA50" s="63" t="s">
        <v>2457</v>
      </c>
    </row>
    <row r="51" spans="1:105" ht="12" customHeight="1" x14ac:dyDescent="0.25">
      <c r="A51" s="97" t="s">
        <v>137</v>
      </c>
      <c r="B51" s="98">
        <v>0</v>
      </c>
      <c r="C51" s="98">
        <v>1091.8231807355037</v>
      </c>
      <c r="D51" s="98">
        <v>1097.3674691397787</v>
      </c>
      <c r="E51" s="98">
        <v>1087.4323320942733</v>
      </c>
      <c r="F51" s="98">
        <v>1066.7641513685589</v>
      </c>
      <c r="G51" s="98">
        <v>1007.9985463874696</v>
      </c>
      <c r="H51" s="98">
        <v>1041.0365710619737</v>
      </c>
      <c r="I51" s="98">
        <v>1003.4585988707047</v>
      </c>
      <c r="J51" s="98">
        <v>998.24754255312894</v>
      </c>
      <c r="K51" s="98">
        <v>968.68036788886911</v>
      </c>
      <c r="L51" s="98">
        <v>957.6214679742061</v>
      </c>
      <c r="M51" s="98">
        <v>1021.0875670056921</v>
      </c>
      <c r="N51" s="98">
        <v>1067.051149472981</v>
      </c>
      <c r="O51" s="98">
        <v>1086.4179180236522</v>
      </c>
      <c r="P51" s="98">
        <v>1069.524913210201</v>
      </c>
      <c r="Q51" s="98">
        <v>1071.8757558317307</v>
      </c>
      <c r="R51" s="98">
        <v>1069.1301853717848</v>
      </c>
      <c r="S51" s="98">
        <v>821.84054692639324</v>
      </c>
      <c r="T51" s="98">
        <v>1022.6947361198272</v>
      </c>
      <c r="U51" s="98">
        <v>1120.5677215209876</v>
      </c>
      <c r="V51" s="98">
        <v>875.83770928978697</v>
      </c>
      <c r="W51" s="98">
        <v>1019.6971744089088</v>
      </c>
      <c r="X51" s="98">
        <v>990.19082171222112</v>
      </c>
      <c r="Y51" s="98">
        <v>856.78716159469309</v>
      </c>
      <c r="DA51" s="63" t="s">
        <v>2458</v>
      </c>
    </row>
    <row r="52" spans="1:105" ht="12" customHeight="1" x14ac:dyDescent="0.25">
      <c r="A52" s="100" t="s">
        <v>211</v>
      </c>
      <c r="B52" s="101">
        <v>0</v>
      </c>
      <c r="C52" s="101">
        <v>544.70935561750093</v>
      </c>
      <c r="D52" s="101">
        <v>550.18632884484828</v>
      </c>
      <c r="E52" s="101">
        <v>541.8420736500359</v>
      </c>
      <c r="F52" s="101">
        <v>539.27473213387475</v>
      </c>
      <c r="G52" s="101">
        <v>507.78929838897068</v>
      </c>
      <c r="H52" s="101">
        <v>510.45332405795153</v>
      </c>
      <c r="I52" s="101">
        <v>486.86888209183007</v>
      </c>
      <c r="J52" s="101">
        <v>472.93483589524561</v>
      </c>
      <c r="K52" s="101">
        <v>431.64101528486049</v>
      </c>
      <c r="L52" s="101">
        <v>453.17427998435357</v>
      </c>
      <c r="M52" s="101">
        <v>512.87413716440028</v>
      </c>
      <c r="N52" s="101">
        <v>485.84110494199916</v>
      </c>
      <c r="O52" s="101">
        <v>599.57377064816023</v>
      </c>
      <c r="P52" s="101">
        <v>648.73681041455859</v>
      </c>
      <c r="Q52" s="101">
        <v>471.48849304985737</v>
      </c>
      <c r="R52" s="101">
        <v>461.37694205837948</v>
      </c>
      <c r="S52" s="101">
        <v>344.64722868577013</v>
      </c>
      <c r="T52" s="101">
        <v>489.41446809450787</v>
      </c>
      <c r="U52" s="101">
        <v>621.00686178306603</v>
      </c>
      <c r="V52" s="101">
        <v>444.46781595069547</v>
      </c>
      <c r="W52" s="101">
        <v>539.22422918652842</v>
      </c>
      <c r="X52" s="101">
        <v>546.95565058524267</v>
      </c>
      <c r="Y52" s="101">
        <v>452.43174515069597</v>
      </c>
      <c r="DA52" s="131" t="s">
        <v>2459</v>
      </c>
    </row>
    <row r="53" spans="1:105" ht="12" customHeight="1" x14ac:dyDescent="0.25">
      <c r="A53" s="103" t="s">
        <v>52</v>
      </c>
      <c r="B53" s="104">
        <v>0</v>
      </c>
      <c r="C53" s="104">
        <v>547.11382511800264</v>
      </c>
      <c r="D53" s="104">
        <v>547.18114029493051</v>
      </c>
      <c r="E53" s="104">
        <v>545.59025844423752</v>
      </c>
      <c r="F53" s="104">
        <v>527.48941923468396</v>
      </c>
      <c r="G53" s="104">
        <v>500.20924799849894</v>
      </c>
      <c r="H53" s="104">
        <v>530.58324700402204</v>
      </c>
      <c r="I53" s="104">
        <v>516.58971677887473</v>
      </c>
      <c r="J53" s="104">
        <v>525.31270665788315</v>
      </c>
      <c r="K53" s="104">
        <v>537.0393526040084</v>
      </c>
      <c r="L53" s="104">
        <v>504.44718798985269</v>
      </c>
      <c r="M53" s="104">
        <v>508.21342984129177</v>
      </c>
      <c r="N53" s="104">
        <v>581.21004453098203</v>
      </c>
      <c r="O53" s="104">
        <v>486.84414737549184</v>
      </c>
      <c r="P53" s="104">
        <v>420.78810279564232</v>
      </c>
      <c r="Q53" s="104">
        <v>600.38726278187335</v>
      </c>
      <c r="R53" s="104">
        <v>607.75324331340528</v>
      </c>
      <c r="S53" s="104">
        <v>477.19331824062311</v>
      </c>
      <c r="T53" s="104">
        <v>533.28026802531929</v>
      </c>
      <c r="U53" s="104">
        <v>499.56085973792153</v>
      </c>
      <c r="V53" s="104">
        <v>431.36989333909145</v>
      </c>
      <c r="W53" s="104">
        <v>480.47294522238036</v>
      </c>
      <c r="X53" s="104">
        <v>443.23517112697834</v>
      </c>
      <c r="Y53" s="104">
        <v>404.35541644399723</v>
      </c>
      <c r="DA53" s="132" t="s">
        <v>2460</v>
      </c>
    </row>
    <row r="54" spans="1:105" ht="12" customHeight="1" x14ac:dyDescent="0.25">
      <c r="A54" s="106" t="s">
        <v>122</v>
      </c>
      <c r="B54" s="101">
        <v>1173.132840905108</v>
      </c>
      <c r="C54" s="101">
        <v>1082.3729601439559</v>
      </c>
      <c r="D54" s="101">
        <v>1102.1974609355309</v>
      </c>
      <c r="E54" s="101">
        <v>1081.6592992501317</v>
      </c>
      <c r="F54" s="101">
        <v>1099.1177711930934</v>
      </c>
      <c r="G54" s="101">
        <v>1049.7726963764374</v>
      </c>
      <c r="H54" s="101">
        <v>996.17865065188141</v>
      </c>
      <c r="I54" s="101">
        <v>995.816080371775</v>
      </c>
      <c r="J54" s="101">
        <v>988.68798868899466</v>
      </c>
      <c r="K54" s="101">
        <v>901.80557184262705</v>
      </c>
      <c r="L54" s="101">
        <v>855.95393950870516</v>
      </c>
      <c r="M54" s="101">
        <v>1012.2919812850713</v>
      </c>
      <c r="N54" s="101">
        <v>870.00005005895343</v>
      </c>
      <c r="O54" s="101">
        <v>1191.0931551294789</v>
      </c>
      <c r="P54" s="101">
        <v>1478.63574688516</v>
      </c>
      <c r="Q54" s="101">
        <v>913.61529227881749</v>
      </c>
      <c r="R54" s="101">
        <v>923.42938789066795</v>
      </c>
      <c r="S54" s="101">
        <v>944.50791108204953</v>
      </c>
      <c r="T54" s="101">
        <v>995.12202149075711</v>
      </c>
      <c r="U54" s="101">
        <v>1033.2887671472522</v>
      </c>
      <c r="V54" s="101">
        <v>946.35474916106728</v>
      </c>
      <c r="W54" s="101">
        <v>884.76635644024179</v>
      </c>
      <c r="X54" s="101">
        <v>972.42434525885471</v>
      </c>
      <c r="Y54" s="101">
        <v>926.48855967720374</v>
      </c>
      <c r="DA54" s="131" t="s">
        <v>2461</v>
      </c>
    </row>
    <row r="55" spans="1:105" ht="12" customHeight="1" x14ac:dyDescent="0.25">
      <c r="A55" s="107" t="s">
        <v>121</v>
      </c>
      <c r="B55" s="104">
        <v>1173.1328409051077</v>
      </c>
      <c r="C55" s="104">
        <v>1082.048616249192</v>
      </c>
      <c r="D55" s="104">
        <v>1101.684598587964</v>
      </c>
      <c r="E55" s="104">
        <v>1081.1500864451434</v>
      </c>
      <c r="F55" s="104">
        <v>1098.6073607062583</v>
      </c>
      <c r="G55" s="104">
        <v>1049.3127025961871</v>
      </c>
      <c r="H55" s="104">
        <v>995.86542554867685</v>
      </c>
      <c r="I55" s="104">
        <v>995.93562330788461</v>
      </c>
      <c r="J55" s="104">
        <v>989.29285667848092</v>
      </c>
      <c r="K55" s="104">
        <v>903.21784458400884</v>
      </c>
      <c r="L55" s="104">
        <v>856.7829882473311</v>
      </c>
      <c r="M55" s="104">
        <v>1010.8237717034693</v>
      </c>
      <c r="N55" s="104">
        <v>866.9075563679703</v>
      </c>
      <c r="O55" s="104">
        <v>1188.4197225189021</v>
      </c>
      <c r="P55" s="104">
        <v>1478.5592392172559</v>
      </c>
      <c r="Q55" s="104">
        <v>914.39608219421405</v>
      </c>
      <c r="R55" s="104">
        <v>926.19103299275253</v>
      </c>
      <c r="S55" s="104">
        <v>947.45325668346072</v>
      </c>
      <c r="T55" s="104">
        <v>994.80775773512767</v>
      </c>
      <c r="U55" s="104">
        <v>1033.2354324137789</v>
      </c>
      <c r="V55" s="104">
        <v>937.91326216940638</v>
      </c>
      <c r="W55" s="104">
        <v>879.29794263743486</v>
      </c>
      <c r="X55" s="104">
        <v>967.26551202590042</v>
      </c>
      <c r="Y55" s="104">
        <v>918.64825689838278</v>
      </c>
      <c r="DA55" s="132" t="s">
        <v>2462</v>
      </c>
    </row>
    <row r="56" spans="1:105" ht="12" customHeight="1" x14ac:dyDescent="0.25">
      <c r="A56" s="108" t="s">
        <v>53</v>
      </c>
      <c r="B56" s="98">
        <v>606.19622295994736</v>
      </c>
      <c r="C56" s="98">
        <v>539.92472878868534</v>
      </c>
      <c r="D56" s="98">
        <v>552.31214428378246</v>
      </c>
      <c r="E56" s="98">
        <v>538.46741689251542</v>
      </c>
      <c r="F56" s="98">
        <v>555.70352814012665</v>
      </c>
      <c r="G56" s="98">
        <v>528.29055007718159</v>
      </c>
      <c r="H56" s="98">
        <v>488.34505752635295</v>
      </c>
      <c r="I56" s="98">
        <v>480.87446553721776</v>
      </c>
      <c r="J56" s="98">
        <v>459.60164948320164</v>
      </c>
      <c r="K56" s="98">
        <v>405.05470830805592</v>
      </c>
      <c r="L56" s="98">
        <v>374.41145957624713</v>
      </c>
      <c r="M56" s="98">
        <v>487.470394292165</v>
      </c>
      <c r="N56" s="98">
        <v>383.81482667965253</v>
      </c>
      <c r="O56" s="98">
        <v>652.29243444216081</v>
      </c>
      <c r="P56" s="98">
        <v>893.7306211757998</v>
      </c>
      <c r="Q56" s="98">
        <v>386.65855688932049</v>
      </c>
      <c r="R56" s="98">
        <v>385.59015486914205</v>
      </c>
      <c r="S56" s="98">
        <v>396.62664948676439</v>
      </c>
      <c r="T56" s="98">
        <v>478.98008367745598</v>
      </c>
      <c r="U56" s="98">
        <v>543.35864059580842</v>
      </c>
      <c r="V56" s="98">
        <v>479.51740717890402</v>
      </c>
      <c r="W56" s="98">
        <v>440.86514711034528</v>
      </c>
      <c r="X56" s="98">
        <v>527.0274967020257</v>
      </c>
      <c r="Y56" s="98">
        <v>493.62703104173596</v>
      </c>
      <c r="DA56" s="63" t="s">
        <v>2463</v>
      </c>
    </row>
    <row r="57" spans="1:105" ht="12" customHeight="1" x14ac:dyDescent="0.25">
      <c r="A57" s="108" t="s">
        <v>52</v>
      </c>
      <c r="B57" s="98">
        <v>566.93661794516049</v>
      </c>
      <c r="C57" s="98">
        <v>542.12388746050658</v>
      </c>
      <c r="D57" s="98">
        <v>549.37245430418159</v>
      </c>
      <c r="E57" s="98">
        <v>542.68266955262811</v>
      </c>
      <c r="F57" s="98">
        <v>542.90383256613143</v>
      </c>
      <c r="G57" s="98">
        <v>521.02215251900566</v>
      </c>
      <c r="H57" s="98">
        <v>507.52036802232391</v>
      </c>
      <c r="I57" s="98">
        <v>515.0611577706668</v>
      </c>
      <c r="J57" s="98">
        <v>529.69120719527905</v>
      </c>
      <c r="K57" s="98">
        <v>498.16313627595281</v>
      </c>
      <c r="L57" s="98">
        <v>482.37152867108404</v>
      </c>
      <c r="M57" s="98">
        <v>523.35337741130411</v>
      </c>
      <c r="N57" s="98">
        <v>483.09272968831783</v>
      </c>
      <c r="O57" s="98">
        <v>536.12728807674114</v>
      </c>
      <c r="P57" s="98">
        <v>584.82861804145648</v>
      </c>
      <c r="Q57" s="98">
        <v>527.73752530489355</v>
      </c>
      <c r="R57" s="98">
        <v>540.60087812361053</v>
      </c>
      <c r="S57" s="98">
        <v>550.82660719669627</v>
      </c>
      <c r="T57" s="98">
        <v>515.82767405767174</v>
      </c>
      <c r="U57" s="98">
        <v>489.87679181797057</v>
      </c>
      <c r="V57" s="98">
        <v>458.39585499050241</v>
      </c>
      <c r="W57" s="98">
        <v>438.4327955270897</v>
      </c>
      <c r="X57" s="98">
        <v>440.23801532387478</v>
      </c>
      <c r="Y57" s="98">
        <v>425.02122585664665</v>
      </c>
      <c r="DA57" s="63" t="s">
        <v>2464</v>
      </c>
    </row>
    <row r="58" spans="1:105" ht="12" customHeight="1" x14ac:dyDescent="0.25">
      <c r="A58" s="121" t="s">
        <v>54</v>
      </c>
      <c r="B58" s="122">
        <v>595.51471714626371</v>
      </c>
      <c r="C58" s="122">
        <v>604.9658287264682</v>
      </c>
      <c r="D58" s="122">
        <v>541.74825358910869</v>
      </c>
      <c r="E58" s="122">
        <v>501.21659293908857</v>
      </c>
      <c r="F58" s="122">
        <v>543.88560511650837</v>
      </c>
      <c r="G58" s="122">
        <v>564.99617462308049</v>
      </c>
      <c r="H58" s="122">
        <v>562.56743852198076</v>
      </c>
      <c r="I58" s="122">
        <v>511.31655330156912</v>
      </c>
      <c r="J58" s="122">
        <v>541.84170460989355</v>
      </c>
      <c r="K58" s="122">
        <v>589.85817384643019</v>
      </c>
      <c r="L58" s="122">
        <v>509.85765874834681</v>
      </c>
      <c r="M58" s="122">
        <v>620.07271717879109</v>
      </c>
      <c r="N58" s="122">
        <v>623.24246676738574</v>
      </c>
      <c r="O58" s="122">
        <v>643.15682325890464</v>
      </c>
      <c r="P58" s="122">
        <v>680.00220973598664</v>
      </c>
      <c r="Q58" s="122">
        <v>473.2263844259283</v>
      </c>
      <c r="R58" s="122">
        <v>482.57486791543238</v>
      </c>
      <c r="S58" s="122">
        <v>422.4504624373231</v>
      </c>
      <c r="T58" s="122">
        <v>494.02792389350731</v>
      </c>
      <c r="U58" s="122">
        <v>543.58223263475884</v>
      </c>
      <c r="V58" s="122">
        <v>326.86950818929643</v>
      </c>
      <c r="W58" s="122">
        <v>258.51967651404436</v>
      </c>
      <c r="X58" s="122">
        <v>298.32002491708778</v>
      </c>
      <c r="Y58" s="122">
        <v>290.61907582033155</v>
      </c>
      <c r="DA58" s="130" t="s">
        <v>2465</v>
      </c>
    </row>
    <row r="59" spans="1:105" ht="12" customHeight="1" x14ac:dyDescent="0.25">
      <c r="A59" s="97" t="s">
        <v>50</v>
      </c>
      <c r="B59" s="98">
        <v>571.05533788849084</v>
      </c>
      <c r="C59" s="98">
        <v>727.51300393668691</v>
      </c>
      <c r="D59" s="98">
        <v>419.13131659512777</v>
      </c>
      <c r="E59" s="98">
        <v>251.16797062456831</v>
      </c>
      <c r="F59" s="98">
        <v>478.7104346551701</v>
      </c>
      <c r="G59" s="98">
        <v>711.37075055093931</v>
      </c>
      <c r="H59" s="98">
        <v>758.05680107978162</v>
      </c>
      <c r="I59" s="98">
        <v>291.81992930885963</v>
      </c>
      <c r="J59" s="98">
        <v>321.51384497188525</v>
      </c>
      <c r="K59" s="98">
        <v>836.77879611252399</v>
      </c>
      <c r="L59" s="98">
        <v>732.65696897091755</v>
      </c>
      <c r="M59" s="98">
        <v>455.59351642395745</v>
      </c>
      <c r="N59" s="98">
        <v>362.33949366328585</v>
      </c>
      <c r="O59" s="98">
        <v>521.2495045388099</v>
      </c>
      <c r="P59" s="98">
        <v>630.96297114100958</v>
      </c>
      <c r="Q59" s="98">
        <v>513.95336661034582</v>
      </c>
      <c r="R59" s="98">
        <v>509.86552230183844</v>
      </c>
      <c r="S59" s="98">
        <v>391.00238622040513</v>
      </c>
      <c r="T59" s="98">
        <v>433.53389753622417</v>
      </c>
      <c r="U59" s="98">
        <v>536.81141202666186</v>
      </c>
      <c r="V59" s="98">
        <v>452.15672279310064</v>
      </c>
      <c r="W59" s="98">
        <v>235.8020976949696</v>
      </c>
      <c r="X59" s="98">
        <v>328.5057945698116</v>
      </c>
      <c r="Y59" s="98">
        <v>234.17791155526871</v>
      </c>
      <c r="DA59" s="63" t="s">
        <v>2466</v>
      </c>
    </row>
    <row r="60" spans="1:105" ht="12" customHeight="1" x14ac:dyDescent="0.25">
      <c r="A60" s="109" t="s">
        <v>120</v>
      </c>
      <c r="B60" s="33">
        <v>611.44241454156213</v>
      </c>
      <c r="C60" s="33">
        <v>541.9891855682821</v>
      </c>
      <c r="D60" s="33">
        <v>576.2554537601693</v>
      </c>
      <c r="E60" s="33">
        <v>553.75046098621772</v>
      </c>
      <c r="F60" s="33">
        <v>558.02396627027895</v>
      </c>
      <c r="G60" s="33">
        <v>532.55386144255442</v>
      </c>
      <c r="H60" s="33">
        <v>522.29055829835306</v>
      </c>
      <c r="I60" s="33">
        <v>550.42829442272978</v>
      </c>
      <c r="J60" s="33">
        <v>579.38575531690049</v>
      </c>
      <c r="K60" s="33">
        <v>546.1986427657871</v>
      </c>
      <c r="L60" s="33">
        <v>472.05519177583466</v>
      </c>
      <c r="M60" s="33">
        <v>639.75314286940227</v>
      </c>
      <c r="N60" s="33">
        <v>640.54465658380514</v>
      </c>
      <c r="O60" s="33">
        <v>649.32065198035502</v>
      </c>
      <c r="P60" s="33">
        <v>682.42296907793809</v>
      </c>
      <c r="Q60" s="33">
        <v>471.20677979950938</v>
      </c>
      <c r="R60" s="33">
        <v>481.17798295451905</v>
      </c>
      <c r="S60" s="33">
        <v>424.14215316378716</v>
      </c>
      <c r="T60" s="33">
        <v>497.85035301591688</v>
      </c>
      <c r="U60" s="33">
        <v>544.08919292381222</v>
      </c>
      <c r="V60" s="33">
        <v>317.36657683545258</v>
      </c>
      <c r="W60" s="33">
        <v>259.8345049240213</v>
      </c>
      <c r="X60" s="33">
        <v>297.06221166406306</v>
      </c>
      <c r="Y60" s="33">
        <v>292.46734310715919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14822.681411746551</v>
      </c>
      <c r="C62" s="117">
        <f t="shared" si="21"/>
        <v>15885.934398220161</v>
      </c>
      <c r="D62" s="117">
        <f t="shared" si="21"/>
        <v>15382.656542880855</v>
      </c>
      <c r="E62" s="117">
        <f t="shared" si="21"/>
        <v>16014.019676089853</v>
      </c>
      <c r="F62" s="117">
        <f t="shared" si="21"/>
        <v>16841.591157373474</v>
      </c>
      <c r="G62" s="117">
        <f t="shared" si="21"/>
        <v>16662.897704377829</v>
      </c>
      <c r="H62" s="117">
        <f t="shared" si="21"/>
        <v>15428.447875338403</v>
      </c>
      <c r="I62" s="117">
        <f t="shared" si="21"/>
        <v>15077.733160844049</v>
      </c>
      <c r="J62" s="117">
        <f t="shared" si="21"/>
        <v>15638.261706178386</v>
      </c>
      <c r="K62" s="117">
        <f t="shared" si="21"/>
        <v>14566.429372432682</v>
      </c>
      <c r="L62" s="117">
        <f t="shared" si="21"/>
        <v>16505.163132361318</v>
      </c>
      <c r="M62" s="117">
        <f t="shared" si="21"/>
        <v>15524.917976882136</v>
      </c>
      <c r="N62" s="117">
        <f t="shared" si="21"/>
        <v>13923.46957308813</v>
      </c>
      <c r="O62" s="117">
        <f t="shared" si="21"/>
        <v>14773.81038314877</v>
      </c>
      <c r="P62" s="117">
        <f t="shared" si="21"/>
        <v>13521.52475852713</v>
      </c>
      <c r="Q62" s="117">
        <f t="shared" si="21"/>
        <v>14108.901744228257</v>
      </c>
      <c r="R62" s="117">
        <f t="shared" ref="R62:V62" si="22">R63+R66+R68+R77</f>
        <v>14163.392111677907</v>
      </c>
      <c r="S62" s="117">
        <f t="shared" si="22"/>
        <v>15057.423692839142</v>
      </c>
      <c r="T62" s="117">
        <f t="shared" si="22"/>
        <v>13442.922766213598</v>
      </c>
      <c r="U62" s="117">
        <f t="shared" si="22"/>
        <v>13263.264994411993</v>
      </c>
      <c r="V62" s="117">
        <f t="shared" si="22"/>
        <v>13594.589319746017</v>
      </c>
      <c r="W62" s="117">
        <f t="shared" ref="W62:Y62" si="23">W63+W66+W68+W77</f>
        <v>13126.977881127103</v>
      </c>
      <c r="X62" s="117">
        <f t="shared" si="23"/>
        <v>12238.562709593214</v>
      </c>
      <c r="Y62" s="117">
        <f t="shared" si="23"/>
        <v>12169.254840478488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13080.981344217622</v>
      </c>
      <c r="C63" s="122">
        <f t="shared" si="24"/>
        <v>14122.96796822461</v>
      </c>
      <c r="D63" s="122">
        <f t="shared" si="24"/>
        <v>13636.585879179524</v>
      </c>
      <c r="E63" s="122">
        <f t="shared" si="24"/>
        <v>14191.327050457279</v>
      </c>
      <c r="F63" s="122">
        <f t="shared" si="24"/>
        <v>15123.202570821471</v>
      </c>
      <c r="G63" s="122">
        <f t="shared" si="24"/>
        <v>14942.705565148803</v>
      </c>
      <c r="H63" s="122">
        <f t="shared" si="24"/>
        <v>13695.074780439345</v>
      </c>
      <c r="I63" s="122">
        <f t="shared" si="24"/>
        <v>13427.141220260786</v>
      </c>
      <c r="J63" s="122">
        <f t="shared" si="24"/>
        <v>13930.539417147826</v>
      </c>
      <c r="K63" s="122">
        <f t="shared" si="24"/>
        <v>13020.924211212132</v>
      </c>
      <c r="L63" s="122">
        <f t="shared" si="24"/>
        <v>14712.48413771412</v>
      </c>
      <c r="M63" s="122">
        <f t="shared" si="24"/>
        <v>13546.613062928145</v>
      </c>
      <c r="N63" s="122">
        <f t="shared" si="24"/>
        <v>12092.747173744476</v>
      </c>
      <c r="O63" s="122">
        <f t="shared" si="24"/>
        <v>12777.452748589458</v>
      </c>
      <c r="P63" s="122">
        <f t="shared" si="24"/>
        <v>11385.354941172332</v>
      </c>
      <c r="Q63" s="122">
        <f t="shared" si="24"/>
        <v>12287.026990364671</v>
      </c>
      <c r="R63" s="122">
        <f t="shared" ref="R63:V63" si="25">SUM(R64:R65)</f>
        <v>12407.689879805797</v>
      </c>
      <c r="S63" s="122">
        <f t="shared" si="25"/>
        <v>13364.421111667467</v>
      </c>
      <c r="T63" s="122">
        <f t="shared" si="25"/>
        <v>11642.710131763521</v>
      </c>
      <c r="U63" s="122">
        <f t="shared" si="25"/>
        <v>11191.93135124215</v>
      </c>
      <c r="V63" s="122">
        <f t="shared" si="25"/>
        <v>11850.785604411836</v>
      </c>
      <c r="W63" s="122">
        <f t="shared" ref="W63:Y63" si="26">SUM(W64:W65)</f>
        <v>11360.854102943735</v>
      </c>
      <c r="X63" s="122">
        <f t="shared" si="26"/>
        <v>10596.599682401802</v>
      </c>
      <c r="Y63" s="122">
        <f t="shared" si="26"/>
        <v>10599.231107462538</v>
      </c>
      <c r="DA63" s="130" t="s">
        <v>2469</v>
      </c>
    </row>
    <row r="64" spans="1:105" ht="12" customHeight="1" x14ac:dyDescent="0.25">
      <c r="A64" s="97" t="s">
        <v>212</v>
      </c>
      <c r="B64" s="98">
        <v>12761.933018748899</v>
      </c>
      <c r="C64" s="98">
        <v>13785.496035220485</v>
      </c>
      <c r="D64" s="98">
        <v>13317.040352914993</v>
      </c>
      <c r="E64" s="98">
        <v>13872.999295266269</v>
      </c>
      <c r="F64" s="98">
        <v>14779.745443255702</v>
      </c>
      <c r="G64" s="98">
        <v>14610.147183546153</v>
      </c>
      <c r="H64" s="98">
        <v>13400.672581315879</v>
      </c>
      <c r="I64" s="98">
        <v>13136.433480699125</v>
      </c>
      <c r="J64" s="98">
        <v>13631.899911861981</v>
      </c>
      <c r="K64" s="98">
        <v>12746.931847567672</v>
      </c>
      <c r="L64" s="98">
        <v>14409.028644380556</v>
      </c>
      <c r="M64" s="98">
        <v>13268.458363089716</v>
      </c>
      <c r="N64" s="98">
        <v>11851.424721446978</v>
      </c>
      <c r="O64" s="98">
        <v>12522.884904966459</v>
      </c>
      <c r="P64" s="98">
        <v>11158.039307121662</v>
      </c>
      <c r="Q64" s="98">
        <v>12046.986158131982</v>
      </c>
      <c r="R64" s="98">
        <v>12166.714283541129</v>
      </c>
      <c r="S64" s="98">
        <v>13108.857333273829</v>
      </c>
      <c r="T64" s="98">
        <v>11418.620583106944</v>
      </c>
      <c r="U64" s="98">
        <v>10974.268678731294</v>
      </c>
      <c r="V64" s="98">
        <v>11624.728350514662</v>
      </c>
      <c r="W64" s="98">
        <v>11145.059030316217</v>
      </c>
      <c r="X64" s="98">
        <v>10394.680476470261</v>
      </c>
      <c r="Y64" s="98">
        <v>10401.61474629164</v>
      </c>
      <c r="DA64" s="63" t="s">
        <v>2470</v>
      </c>
    </row>
    <row r="65" spans="1:105" ht="12" customHeight="1" x14ac:dyDescent="0.25">
      <c r="A65" s="97" t="s">
        <v>53</v>
      </c>
      <c r="B65" s="98">
        <v>319.04832546872257</v>
      </c>
      <c r="C65" s="98">
        <v>337.4719330041242</v>
      </c>
      <c r="D65" s="98">
        <v>319.54552626453062</v>
      </c>
      <c r="E65" s="98">
        <v>318.32775519100966</v>
      </c>
      <c r="F65" s="98">
        <v>343.45712756576893</v>
      </c>
      <c r="G65" s="98">
        <v>332.55838160264926</v>
      </c>
      <c r="H65" s="98">
        <v>294.40219912346549</v>
      </c>
      <c r="I65" s="98">
        <v>290.70773956166158</v>
      </c>
      <c r="J65" s="98">
        <v>298.63950528584473</v>
      </c>
      <c r="K65" s="98">
        <v>273.99236364445977</v>
      </c>
      <c r="L65" s="98">
        <v>303.45549333356377</v>
      </c>
      <c r="M65" s="98">
        <v>278.15469983842905</v>
      </c>
      <c r="N65" s="98">
        <v>241.32245229749813</v>
      </c>
      <c r="O65" s="98">
        <v>254.56784362299862</v>
      </c>
      <c r="P65" s="98">
        <v>227.31563405066993</v>
      </c>
      <c r="Q65" s="98">
        <v>240.04083223268992</v>
      </c>
      <c r="R65" s="98">
        <v>240.97559626466912</v>
      </c>
      <c r="S65" s="98">
        <v>255.56377839363887</v>
      </c>
      <c r="T65" s="98">
        <v>224.08954865657611</v>
      </c>
      <c r="U65" s="98">
        <v>217.66267251085708</v>
      </c>
      <c r="V65" s="98">
        <v>226.05725389717418</v>
      </c>
      <c r="W65" s="98">
        <v>215.79507262751679</v>
      </c>
      <c r="X65" s="98">
        <v>201.91920593154106</v>
      </c>
      <c r="Y65" s="98">
        <v>197.61636117089773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66.003557325184431</v>
      </c>
      <c r="C66" s="122">
        <f t="shared" si="27"/>
        <v>70.577848611115613</v>
      </c>
      <c r="D66" s="122">
        <f t="shared" si="27"/>
        <v>78.296760416626142</v>
      </c>
      <c r="E66" s="122">
        <f t="shared" si="27"/>
        <v>194.28982337635298</v>
      </c>
      <c r="F66" s="122">
        <f t="shared" si="27"/>
        <v>85.334793941925923</v>
      </c>
      <c r="G66" s="122">
        <f t="shared" si="27"/>
        <v>112.71716713762342</v>
      </c>
      <c r="H66" s="122">
        <f t="shared" si="27"/>
        <v>218.14468771038062</v>
      </c>
      <c r="I66" s="122">
        <f t="shared" si="27"/>
        <v>126.26868373651929</v>
      </c>
      <c r="J66" s="122">
        <f t="shared" si="27"/>
        <v>125.9656465536185</v>
      </c>
      <c r="K66" s="122">
        <f t="shared" si="27"/>
        <v>135.80221506335596</v>
      </c>
      <c r="L66" s="122">
        <f t="shared" si="27"/>
        <v>193.60938317994948</v>
      </c>
      <c r="M66" s="122">
        <f t="shared" si="27"/>
        <v>228.49547836493718</v>
      </c>
      <c r="N66" s="122">
        <f t="shared" si="27"/>
        <v>243.03318960772424</v>
      </c>
      <c r="O66" s="122">
        <f t="shared" si="27"/>
        <v>275.32659186164392</v>
      </c>
      <c r="P66" s="122">
        <f t="shared" si="27"/>
        <v>286.43928830987994</v>
      </c>
      <c r="Q66" s="122">
        <f t="shared" si="27"/>
        <v>325.26868980064449</v>
      </c>
      <c r="R66" s="122">
        <f t="shared" si="27"/>
        <v>326.00519519636543</v>
      </c>
      <c r="S66" s="122">
        <f t="shared" si="27"/>
        <v>287.37673672604001</v>
      </c>
      <c r="T66" s="122">
        <f t="shared" si="27"/>
        <v>358.4982121836091</v>
      </c>
      <c r="U66" s="122">
        <f t="shared" si="27"/>
        <v>402.24170351121097</v>
      </c>
      <c r="V66" s="122">
        <f t="shared" si="27"/>
        <v>435.5055955706697</v>
      </c>
      <c r="W66" s="122">
        <f t="shared" si="27"/>
        <v>450.63982511256114</v>
      </c>
      <c r="X66" s="122">
        <f t="shared" si="27"/>
        <v>418.93323988337409</v>
      </c>
      <c r="Y66" s="122">
        <f t="shared" si="27"/>
        <v>412.11304053237484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66.003557325184431</v>
      </c>
      <c r="C67" s="98">
        <f>IF(RES_hhdet_tes!C67=0,0,RES_hhdet_tes!C67*1000*11630/RES_hhdet_num!C62)</f>
        <v>70.577848611115613</v>
      </c>
      <c r="D67" s="98">
        <f>IF(RES_hhdet_tes!D67=0,0,RES_hhdet_tes!D67*1000*11630/RES_hhdet_num!D62)</f>
        <v>78.296760416626142</v>
      </c>
      <c r="E67" s="98">
        <f>IF(RES_hhdet_tes!E67=0,0,RES_hhdet_tes!E67*1000*11630/RES_hhdet_num!E62)</f>
        <v>194.28982337635298</v>
      </c>
      <c r="F67" s="98">
        <f>IF(RES_hhdet_tes!F67=0,0,RES_hhdet_tes!F67*1000*11630/RES_hhdet_num!F62)</f>
        <v>85.334793941925923</v>
      </c>
      <c r="G67" s="98">
        <f>IF(RES_hhdet_tes!G67=0,0,RES_hhdet_tes!G67*1000*11630/RES_hhdet_num!G62)</f>
        <v>112.71716713762342</v>
      </c>
      <c r="H67" s="98">
        <f>IF(RES_hhdet_tes!H67=0,0,RES_hhdet_tes!H67*1000*11630/RES_hhdet_num!H62)</f>
        <v>218.14468771038062</v>
      </c>
      <c r="I67" s="98">
        <f>IF(RES_hhdet_tes!I67=0,0,RES_hhdet_tes!I67*1000*11630/RES_hhdet_num!I62)</f>
        <v>126.26868373651929</v>
      </c>
      <c r="J67" s="98">
        <f>IF(RES_hhdet_tes!J67=0,0,RES_hhdet_tes!J67*1000*11630/RES_hhdet_num!J62)</f>
        <v>125.9656465536185</v>
      </c>
      <c r="K67" s="98">
        <f>IF(RES_hhdet_tes!K67=0,0,RES_hhdet_tes!K67*1000*11630/RES_hhdet_num!K62)</f>
        <v>135.80221506335596</v>
      </c>
      <c r="L67" s="98">
        <f>IF(RES_hhdet_tes!L67=0,0,RES_hhdet_tes!L67*1000*11630/RES_hhdet_num!L62)</f>
        <v>193.60938317994948</v>
      </c>
      <c r="M67" s="98">
        <f>IF(RES_hhdet_tes!M67=0,0,RES_hhdet_tes!M67*1000*11630/RES_hhdet_num!M62)</f>
        <v>228.49547836493718</v>
      </c>
      <c r="N67" s="98">
        <f>IF(RES_hhdet_tes!N67=0,0,RES_hhdet_tes!N67*1000*11630/RES_hhdet_num!N62)</f>
        <v>243.03318960772424</v>
      </c>
      <c r="O67" s="98">
        <f>IF(RES_hhdet_tes!O67=0,0,RES_hhdet_tes!O67*1000*11630/RES_hhdet_num!O62)</f>
        <v>275.32659186164392</v>
      </c>
      <c r="P67" s="98">
        <f>IF(RES_hhdet_tes!P67=0,0,RES_hhdet_tes!P67*1000*11630/RES_hhdet_num!P62)</f>
        <v>286.43928830987994</v>
      </c>
      <c r="Q67" s="98">
        <f>IF(RES_hhdet_tes!Q67=0,0,RES_hhdet_tes!Q67*1000*11630/RES_hhdet_num!Q62)</f>
        <v>325.26868980064449</v>
      </c>
      <c r="R67" s="98">
        <f>IF(RES_hhdet_tes!R67=0,0,RES_hhdet_tes!R67*1000*11630/RES_hhdet_num!R62)</f>
        <v>326.00519519636543</v>
      </c>
      <c r="S67" s="98">
        <f>IF(RES_hhdet_tes!S67=0,0,RES_hhdet_tes!S67*1000*11630/RES_hhdet_num!S62)</f>
        <v>287.37673672604001</v>
      </c>
      <c r="T67" s="98">
        <f>IF(RES_hhdet_tes!T67=0,0,RES_hhdet_tes!T67*1000*11630/RES_hhdet_num!T62)</f>
        <v>358.4982121836091</v>
      </c>
      <c r="U67" s="98">
        <f>IF(RES_hhdet_tes!U67=0,0,RES_hhdet_tes!U67*1000*11630/RES_hhdet_num!U62)</f>
        <v>402.24170351121097</v>
      </c>
      <c r="V67" s="98">
        <f>IF(RES_hhdet_tes!V67=0,0,RES_hhdet_tes!V67*1000*11630/RES_hhdet_num!V62)</f>
        <v>435.5055955706697</v>
      </c>
      <c r="W67" s="98">
        <f>IF(RES_hhdet_tes!W67=0,0,RES_hhdet_tes!W67*1000*11630/RES_hhdet_num!W62)</f>
        <v>450.63982511256114</v>
      </c>
      <c r="X67" s="98">
        <f>IF(RES_hhdet_tes!X67=0,0,RES_hhdet_tes!X67*1000*11630/RES_hhdet_num!X62)</f>
        <v>418.93323988337409</v>
      </c>
      <c r="Y67" s="98">
        <f>IF(RES_hhdet_tes!Y67=0,0,RES_hhdet_tes!Y67*1000*11630/RES_hhdet_num!Y62)</f>
        <v>412.11304053237484</v>
      </c>
      <c r="DA67" s="63" t="s">
        <v>2473</v>
      </c>
    </row>
    <row r="68" spans="1:105" ht="12" customHeight="1" x14ac:dyDescent="0.25">
      <c r="A68" s="121" t="s">
        <v>55</v>
      </c>
      <c r="B68" s="122">
        <v>1117.1607424836154</v>
      </c>
      <c r="C68" s="122">
        <v>1072.299726066125</v>
      </c>
      <c r="D68" s="122">
        <v>1104.0416148282577</v>
      </c>
      <c r="E68" s="122">
        <v>1098.1342767057906</v>
      </c>
      <c r="F68" s="122">
        <v>1087.3457675010227</v>
      </c>
      <c r="G68" s="122">
        <v>1069.6839426280369</v>
      </c>
      <c r="H68" s="122">
        <v>991.03857551007104</v>
      </c>
      <c r="I68" s="122">
        <v>999.22098615885068</v>
      </c>
      <c r="J68" s="122">
        <v>1018.6584608131622</v>
      </c>
      <c r="K68" s="122">
        <v>847.23105375926946</v>
      </c>
      <c r="L68" s="122">
        <v>1056.4342656903059</v>
      </c>
      <c r="M68" s="122">
        <v>1158.2192574395403</v>
      </c>
      <c r="N68" s="122">
        <v>910.75026174399636</v>
      </c>
      <c r="O68" s="122">
        <v>1107.3061555967911</v>
      </c>
      <c r="P68" s="122">
        <v>1272.4986919888372</v>
      </c>
      <c r="Q68" s="122">
        <v>985.97327531400185</v>
      </c>
      <c r="R68" s="122">
        <v>956.48441999720376</v>
      </c>
      <c r="S68" s="122">
        <v>911.79373511684969</v>
      </c>
      <c r="T68" s="122">
        <v>976.17634527961991</v>
      </c>
      <c r="U68" s="122">
        <v>1219.0206756563398</v>
      </c>
      <c r="V68" s="122">
        <v>933.44639487117286</v>
      </c>
      <c r="W68" s="122">
        <v>1019.5003154065467</v>
      </c>
      <c r="X68" s="122">
        <v>935.93926173881471</v>
      </c>
      <c r="Y68" s="122">
        <v>873.74346607430584</v>
      </c>
      <c r="DA68" s="130" t="s">
        <v>2474</v>
      </c>
    </row>
    <row r="69" spans="1:105" ht="12" customHeight="1" x14ac:dyDescent="0.25">
      <c r="A69" s="97" t="s">
        <v>134</v>
      </c>
      <c r="B69" s="98">
        <v>1099.650797712686</v>
      </c>
      <c r="C69" s="98">
        <v>1069.5359612719124</v>
      </c>
      <c r="D69" s="98">
        <v>1104.4253472725159</v>
      </c>
      <c r="E69" s="98">
        <v>1100.9853784155659</v>
      </c>
      <c r="F69" s="98">
        <v>1085.6526888109256</v>
      </c>
      <c r="G69" s="98">
        <v>1071.8208051429581</v>
      </c>
      <c r="H69" s="98">
        <v>990.79403683074281</v>
      </c>
      <c r="I69" s="98">
        <v>999.32475918141893</v>
      </c>
      <c r="J69" s="98">
        <v>1019.1910849651314</v>
      </c>
      <c r="K69" s="98">
        <v>845.9820091275808</v>
      </c>
      <c r="L69" s="98">
        <v>1060.0724283430313</v>
      </c>
      <c r="M69" s="98">
        <v>1159.5831028251494</v>
      </c>
      <c r="N69" s="98">
        <v>911.25803450700016</v>
      </c>
      <c r="O69" s="98">
        <v>1105.8003961240245</v>
      </c>
      <c r="P69" s="98">
        <v>1267.3287221427609</v>
      </c>
      <c r="Q69" s="98">
        <v>988.33723125697827</v>
      </c>
      <c r="R69" s="98">
        <v>957.6813862289639</v>
      </c>
      <c r="S69" s="98">
        <v>911.15114455281594</v>
      </c>
      <c r="T69" s="98">
        <v>976.03753589479254</v>
      </c>
      <c r="U69" s="98">
        <v>1222.8689073642331</v>
      </c>
      <c r="V69" s="98">
        <v>933.52026054668033</v>
      </c>
      <c r="W69" s="98">
        <v>1023.9512679636579</v>
      </c>
      <c r="X69" s="98">
        <v>935.0243171931354</v>
      </c>
      <c r="Y69" s="98">
        <v>872.29887970812797</v>
      </c>
      <c r="DA69" s="63" t="s">
        <v>2475</v>
      </c>
    </row>
    <row r="70" spans="1:105" ht="12" customHeight="1" x14ac:dyDescent="0.25">
      <c r="A70" s="97" t="s">
        <v>133</v>
      </c>
      <c r="B70" s="98">
        <v>1099.650797712686</v>
      </c>
      <c r="C70" s="98">
        <v>1069.2861451802726</v>
      </c>
      <c r="D70" s="98">
        <v>1104.038950815413</v>
      </c>
      <c r="E70" s="98">
        <v>1100.566626498606</v>
      </c>
      <c r="F70" s="98">
        <v>1085.1898768315784</v>
      </c>
      <c r="G70" s="98">
        <v>1071.2755771726549</v>
      </c>
      <c r="H70" s="98">
        <v>990.27174202532615</v>
      </c>
      <c r="I70" s="98">
        <v>998.66039117693219</v>
      </c>
      <c r="J70" s="98">
        <v>1018.4733275997947</v>
      </c>
      <c r="K70" s="98">
        <v>845.45649810440364</v>
      </c>
      <c r="L70" s="98">
        <v>1059.5143867992106</v>
      </c>
      <c r="M70" s="98">
        <v>1158.8827973050095</v>
      </c>
      <c r="N70" s="98">
        <v>910.84609124458302</v>
      </c>
      <c r="O70" s="98">
        <v>1105.0426244619664</v>
      </c>
      <c r="P70" s="98">
        <v>1269.0612266582207</v>
      </c>
      <c r="Q70" s="98">
        <v>987.93410304979886</v>
      </c>
      <c r="R70" s="98">
        <v>957.37746374468963</v>
      </c>
      <c r="S70" s="98">
        <v>911.08983995456038</v>
      </c>
      <c r="T70" s="98">
        <v>975.82099128852519</v>
      </c>
      <c r="U70" s="98">
        <v>1222.1655938954652</v>
      </c>
      <c r="V70" s="98">
        <v>932.65760175679532</v>
      </c>
      <c r="W70" s="98">
        <v>1022.5949393614214</v>
      </c>
      <c r="X70" s="98">
        <v>933.99949053581383</v>
      </c>
      <c r="Y70" s="98">
        <v>872.58165377113687</v>
      </c>
      <c r="DA70" s="63" t="s">
        <v>2476</v>
      </c>
    </row>
    <row r="71" spans="1:105" ht="12" customHeight="1" x14ac:dyDescent="0.25">
      <c r="A71" s="100" t="s">
        <v>212</v>
      </c>
      <c r="B71" s="101">
        <v>568.20712332881033</v>
      </c>
      <c r="C71" s="101">
        <v>533.51984789486289</v>
      </c>
      <c r="D71" s="101">
        <v>553.52783507076299</v>
      </c>
      <c r="E71" s="101">
        <v>548.58009143440165</v>
      </c>
      <c r="F71" s="101">
        <v>548.4350394501763</v>
      </c>
      <c r="G71" s="101">
        <v>540.26133675998938</v>
      </c>
      <c r="H71" s="101">
        <v>485.2493321105751</v>
      </c>
      <c r="I71" s="101">
        <v>485.46517924957823</v>
      </c>
      <c r="J71" s="101">
        <v>485.39143001132675</v>
      </c>
      <c r="K71" s="101">
        <v>373.96691725952667</v>
      </c>
      <c r="L71" s="101">
        <v>510.03683566104991</v>
      </c>
      <c r="M71" s="101">
        <v>589.03448071942614</v>
      </c>
      <c r="N71" s="101">
        <v>413.6476575243455</v>
      </c>
      <c r="O71" s="101">
        <v>606.87416550628097</v>
      </c>
      <c r="P71" s="101">
        <v>765.95914042999664</v>
      </c>
      <c r="Q71" s="101">
        <v>436.81120765627617</v>
      </c>
      <c r="R71" s="101">
        <v>413.66302254771875</v>
      </c>
      <c r="S71" s="101">
        <v>381.05547905741292</v>
      </c>
      <c r="T71" s="101">
        <v>465.42435785343878</v>
      </c>
      <c r="U71" s="101">
        <v>684.00560591301212</v>
      </c>
      <c r="V71" s="101">
        <v>474.0607060413364</v>
      </c>
      <c r="W71" s="101">
        <v>545.88059222233858</v>
      </c>
      <c r="X71" s="101">
        <v>518.58639668029173</v>
      </c>
      <c r="Y71" s="101">
        <v>458.63188655832653</v>
      </c>
      <c r="DA71" s="131" t="s">
        <v>2477</v>
      </c>
    </row>
    <row r="72" spans="1:105" ht="12" customHeight="1" x14ac:dyDescent="0.25">
      <c r="A72" s="103" t="s">
        <v>52</v>
      </c>
      <c r="B72" s="104">
        <v>531.44367438387565</v>
      </c>
      <c r="C72" s="104">
        <v>535.76629728540979</v>
      </c>
      <c r="D72" s="104">
        <v>550.51111574465017</v>
      </c>
      <c r="E72" s="104">
        <v>551.98653506420419</v>
      </c>
      <c r="F72" s="104">
        <v>536.75483738140213</v>
      </c>
      <c r="G72" s="104">
        <v>531.01424041266569</v>
      </c>
      <c r="H72" s="104">
        <v>505.02240991475099</v>
      </c>
      <c r="I72" s="104">
        <v>513.19521192735397</v>
      </c>
      <c r="J72" s="104">
        <v>533.081897588468</v>
      </c>
      <c r="K72" s="104">
        <v>471.48958084487697</v>
      </c>
      <c r="L72" s="104">
        <v>549.47755113816038</v>
      </c>
      <c r="M72" s="104">
        <v>569.84831658558335</v>
      </c>
      <c r="N72" s="104">
        <v>497.1984337202374</v>
      </c>
      <c r="O72" s="104">
        <v>498.16845895568514</v>
      </c>
      <c r="P72" s="104">
        <v>503.10208622822421</v>
      </c>
      <c r="Q72" s="104">
        <v>551.12289539352264</v>
      </c>
      <c r="R72" s="104">
        <v>543.71444119697071</v>
      </c>
      <c r="S72" s="104">
        <v>530.03436089714762</v>
      </c>
      <c r="T72" s="104">
        <v>510.39663343508641</v>
      </c>
      <c r="U72" s="104">
        <v>538.15998798245346</v>
      </c>
      <c r="V72" s="104">
        <v>458.59689571545886</v>
      </c>
      <c r="W72" s="104">
        <v>476.71434713908286</v>
      </c>
      <c r="X72" s="104">
        <v>415.41309385552216</v>
      </c>
      <c r="Y72" s="104">
        <v>413.94976721281034</v>
      </c>
      <c r="DA72" s="132" t="s">
        <v>2478</v>
      </c>
    </row>
    <row r="73" spans="1:105" ht="12" customHeight="1" x14ac:dyDescent="0.25">
      <c r="A73" s="106" t="s">
        <v>122</v>
      </c>
      <c r="B73" s="101">
        <v>1173.132840905108</v>
      </c>
      <c r="C73" s="101">
        <v>1082.4114947202168</v>
      </c>
      <c r="D73" s="101">
        <v>1102.2978095369015</v>
      </c>
      <c r="E73" s="101">
        <v>1081.8341364813975</v>
      </c>
      <c r="F73" s="101">
        <v>1099.3985810359434</v>
      </c>
      <c r="G73" s="101">
        <v>1050.1903552565948</v>
      </c>
      <c r="H73" s="101">
        <v>996.9860454893095</v>
      </c>
      <c r="I73" s="101">
        <v>996.83207747245569</v>
      </c>
      <c r="J73" s="101">
        <v>989.30854922987942</v>
      </c>
      <c r="K73" s="101">
        <v>903.06659683161706</v>
      </c>
      <c r="L73" s="101">
        <v>857.50421698518562</v>
      </c>
      <c r="M73" s="101">
        <v>1015.902128620053</v>
      </c>
      <c r="N73" s="101">
        <v>867.68421038454778</v>
      </c>
      <c r="O73" s="101">
        <v>1185.5966031143992</v>
      </c>
      <c r="P73" s="101">
        <v>1464.1045587761691</v>
      </c>
      <c r="Q73" s="101">
        <v>905.45361368181307</v>
      </c>
      <c r="R73" s="101">
        <v>915.94878307944521</v>
      </c>
      <c r="S73" s="101">
        <v>936.73868059510153</v>
      </c>
      <c r="T73" s="101">
        <v>985.55915995049452</v>
      </c>
      <c r="U73" s="101">
        <v>1031.5432033640295</v>
      </c>
      <c r="V73" s="101">
        <v>946.23021684657533</v>
      </c>
      <c r="W73" s="101">
        <v>878.29629721431559</v>
      </c>
      <c r="X73" s="101">
        <v>963.39068674582393</v>
      </c>
      <c r="Y73" s="101">
        <v>919.78577056152778</v>
      </c>
      <c r="DA73" s="131" t="s">
        <v>2479</v>
      </c>
    </row>
    <row r="74" spans="1:105" ht="12" customHeight="1" x14ac:dyDescent="0.25">
      <c r="A74" s="107" t="s">
        <v>121</v>
      </c>
      <c r="B74" s="104">
        <v>1173.1328409051077</v>
      </c>
      <c r="C74" s="104">
        <v>1082.0518502288094</v>
      </c>
      <c r="D74" s="104">
        <v>1101.7411382381304</v>
      </c>
      <c r="E74" s="104">
        <v>1081.15567506148</v>
      </c>
      <c r="F74" s="104">
        <v>1098.5905042630272</v>
      </c>
      <c r="G74" s="104">
        <v>1049.3896918184937</v>
      </c>
      <c r="H74" s="104">
        <v>997.23801634067706</v>
      </c>
      <c r="I74" s="104">
        <v>997.21289955769294</v>
      </c>
      <c r="J74" s="104">
        <v>989.88131093679738</v>
      </c>
      <c r="K74" s="104">
        <v>899.30754099522392</v>
      </c>
      <c r="L74" s="104">
        <v>853.60425147623323</v>
      </c>
      <c r="M74" s="104">
        <v>1010.1574869808602</v>
      </c>
      <c r="N74" s="104">
        <v>869.89668927634523</v>
      </c>
      <c r="O74" s="104">
        <v>1190.325345189045</v>
      </c>
      <c r="P74" s="104">
        <v>1477.03219504247</v>
      </c>
      <c r="Q74" s="104">
        <v>907.7980225735854</v>
      </c>
      <c r="R74" s="104">
        <v>915.96517707988187</v>
      </c>
      <c r="S74" s="104">
        <v>934.42659529418052</v>
      </c>
      <c r="T74" s="104">
        <v>983.86770859307501</v>
      </c>
      <c r="U74" s="104">
        <v>1026.2722391116811</v>
      </c>
      <c r="V74" s="104">
        <v>935.74698257679017</v>
      </c>
      <c r="W74" s="104">
        <v>878.69164862554487</v>
      </c>
      <c r="X74" s="104">
        <v>963.64471385474474</v>
      </c>
      <c r="Y74" s="104">
        <v>917.49201039158606</v>
      </c>
      <c r="DA74" s="132" t="s">
        <v>2480</v>
      </c>
    </row>
    <row r="75" spans="1:105" ht="12" customHeight="1" x14ac:dyDescent="0.25">
      <c r="A75" s="108" t="s">
        <v>53</v>
      </c>
      <c r="B75" s="98">
        <v>606.19622295994736</v>
      </c>
      <c r="C75" s="98">
        <v>539.92634249211937</v>
      </c>
      <c r="D75" s="98">
        <v>552.34048954290677</v>
      </c>
      <c r="E75" s="98">
        <v>538.4702003060678</v>
      </c>
      <c r="F75" s="98">
        <v>555.69500172267271</v>
      </c>
      <c r="G75" s="98">
        <v>528.32931133347972</v>
      </c>
      <c r="H75" s="98">
        <v>489.0181383584445</v>
      </c>
      <c r="I75" s="98">
        <v>481.49118163773232</v>
      </c>
      <c r="J75" s="98">
        <v>459.87503116784831</v>
      </c>
      <c r="K75" s="98">
        <v>403.30110380494665</v>
      </c>
      <c r="L75" s="98">
        <v>373.02236164783227</v>
      </c>
      <c r="M75" s="98">
        <v>487.14907806916636</v>
      </c>
      <c r="N75" s="98">
        <v>385.13823598751105</v>
      </c>
      <c r="O75" s="98">
        <v>653.33838077499433</v>
      </c>
      <c r="P75" s="98">
        <v>892.80758332740277</v>
      </c>
      <c r="Q75" s="98">
        <v>383.86852283202234</v>
      </c>
      <c r="R75" s="98">
        <v>381.33294526048013</v>
      </c>
      <c r="S75" s="98">
        <v>391.17337670060641</v>
      </c>
      <c r="T75" s="98">
        <v>473.71266832735267</v>
      </c>
      <c r="U75" s="98">
        <v>539.69683116870146</v>
      </c>
      <c r="V75" s="98">
        <v>478.40987536826179</v>
      </c>
      <c r="W75" s="98">
        <v>440.56116152618455</v>
      </c>
      <c r="X75" s="98">
        <v>525.05465659506228</v>
      </c>
      <c r="Y75" s="98">
        <v>493.00573281794198</v>
      </c>
      <c r="DA75" s="63" t="s">
        <v>2481</v>
      </c>
    </row>
    <row r="76" spans="1:105" ht="12" customHeight="1" x14ac:dyDescent="0.25">
      <c r="A76" s="108" t="s">
        <v>52</v>
      </c>
      <c r="B76" s="98">
        <v>566.93661794516049</v>
      </c>
      <c r="C76" s="98">
        <v>542.12550773669</v>
      </c>
      <c r="D76" s="98">
        <v>549.40064869522337</v>
      </c>
      <c r="E76" s="98">
        <v>542.68547475541232</v>
      </c>
      <c r="F76" s="98">
        <v>542.89550254035441</v>
      </c>
      <c r="G76" s="98">
        <v>521.06038048501398</v>
      </c>
      <c r="H76" s="98">
        <v>508.21987798223262</v>
      </c>
      <c r="I76" s="98">
        <v>515.7217179199605</v>
      </c>
      <c r="J76" s="98">
        <v>530.00627976894896</v>
      </c>
      <c r="K76" s="98">
        <v>496.00643719027727</v>
      </c>
      <c r="L76" s="98">
        <v>480.58188982840096</v>
      </c>
      <c r="M76" s="98">
        <v>523.00840891169389</v>
      </c>
      <c r="N76" s="98">
        <v>484.75845328883406</v>
      </c>
      <c r="O76" s="98">
        <v>536.9869644140507</v>
      </c>
      <c r="P76" s="98">
        <v>584.22461171506711</v>
      </c>
      <c r="Q76" s="98">
        <v>523.92949974156329</v>
      </c>
      <c r="R76" s="98">
        <v>534.63223181940157</v>
      </c>
      <c r="S76" s="98">
        <v>543.25321859357416</v>
      </c>
      <c r="T76" s="98">
        <v>510.15504026572239</v>
      </c>
      <c r="U76" s="98">
        <v>486.57540794297967</v>
      </c>
      <c r="V76" s="98">
        <v>457.33710720852844</v>
      </c>
      <c r="W76" s="98">
        <v>438.13048709936044</v>
      </c>
      <c r="X76" s="98">
        <v>438.59005725968257</v>
      </c>
      <c r="Y76" s="98">
        <v>424.4862775736442</v>
      </c>
      <c r="DA76" s="63" t="s">
        <v>2482</v>
      </c>
    </row>
    <row r="77" spans="1:105" ht="12" customHeight="1" x14ac:dyDescent="0.25">
      <c r="A77" s="121" t="s">
        <v>54</v>
      </c>
      <c r="B77" s="122">
        <v>558.53576772012991</v>
      </c>
      <c r="C77" s="122">
        <v>620.08885531830947</v>
      </c>
      <c r="D77" s="122">
        <v>563.73228845644712</v>
      </c>
      <c r="E77" s="122">
        <v>530.26852555042899</v>
      </c>
      <c r="F77" s="122">
        <v>545.70802510905423</v>
      </c>
      <c r="G77" s="122">
        <v>537.7910294633657</v>
      </c>
      <c r="H77" s="122">
        <v>524.18983167860665</v>
      </c>
      <c r="I77" s="122">
        <v>525.10227068789141</v>
      </c>
      <c r="J77" s="122">
        <v>563.09818166377966</v>
      </c>
      <c r="K77" s="122">
        <v>562.47189239792624</v>
      </c>
      <c r="L77" s="122">
        <v>542.63534577694361</v>
      </c>
      <c r="M77" s="122">
        <v>591.59017814951324</v>
      </c>
      <c r="N77" s="122">
        <v>676.93894799193367</v>
      </c>
      <c r="O77" s="122">
        <v>613.72488710087703</v>
      </c>
      <c r="P77" s="122">
        <v>577.23183705607903</v>
      </c>
      <c r="Q77" s="122">
        <v>510.63278874893848</v>
      </c>
      <c r="R77" s="122">
        <v>473.21261667854247</v>
      </c>
      <c r="S77" s="122">
        <v>493.83210932878546</v>
      </c>
      <c r="T77" s="122">
        <v>465.53807698684858</v>
      </c>
      <c r="U77" s="122">
        <v>450.07126400229271</v>
      </c>
      <c r="V77" s="122">
        <v>374.85172489233832</v>
      </c>
      <c r="W77" s="122">
        <v>295.98363766426064</v>
      </c>
      <c r="X77" s="122">
        <v>287.09052556922416</v>
      </c>
      <c r="Y77" s="122">
        <v>284.16722640927026</v>
      </c>
      <c r="DA77" s="130" t="s">
        <v>2483</v>
      </c>
    </row>
    <row r="78" spans="1:105" ht="12" customHeight="1" x14ac:dyDescent="0.25">
      <c r="A78" s="97" t="s">
        <v>189</v>
      </c>
      <c r="B78" s="98">
        <v>517.59528098627038</v>
      </c>
      <c r="C78" s="98">
        <v>671.07409657283233</v>
      </c>
      <c r="D78" s="98">
        <v>554.25836498771946</v>
      </c>
      <c r="E78" s="98">
        <v>510.70190481796561</v>
      </c>
      <c r="F78" s="98">
        <v>534.34751671120466</v>
      </c>
      <c r="G78" s="98">
        <v>542.65136169489836</v>
      </c>
      <c r="H78" s="98">
        <v>525.81452918795094</v>
      </c>
      <c r="I78" s="98">
        <v>506.37882969935055</v>
      </c>
      <c r="J78" s="98">
        <v>553.12460964899674</v>
      </c>
      <c r="K78" s="98">
        <v>571.92331064712187</v>
      </c>
      <c r="L78" s="98">
        <v>579.36405235512689</v>
      </c>
      <c r="M78" s="98">
        <v>563.79296760824093</v>
      </c>
      <c r="N78" s="98">
        <v>700.74905590906315</v>
      </c>
      <c r="O78" s="98">
        <v>589.37982970548808</v>
      </c>
      <c r="P78" s="98">
        <v>506.09384936422748</v>
      </c>
      <c r="Q78" s="98">
        <v>527.56408666110451</v>
      </c>
      <c r="R78" s="98">
        <v>470.42648798203385</v>
      </c>
      <c r="S78" s="98">
        <v>515.38477914721034</v>
      </c>
      <c r="T78" s="98">
        <v>454.89990258060436</v>
      </c>
      <c r="U78" s="98">
        <v>422.71791359357974</v>
      </c>
      <c r="V78" s="98">
        <v>384.00327043241873</v>
      </c>
      <c r="W78" s="98">
        <v>298.8982766028733</v>
      </c>
      <c r="X78" s="98">
        <v>286.70022953329095</v>
      </c>
      <c r="Y78" s="98">
        <v>283.90223829738005</v>
      </c>
      <c r="DA78" s="63" t="s">
        <v>2484</v>
      </c>
    </row>
    <row r="79" spans="1:105" ht="12" customHeight="1" x14ac:dyDescent="0.25">
      <c r="A79" s="109" t="s">
        <v>120</v>
      </c>
      <c r="B79" s="33">
        <v>611.44241454156224</v>
      </c>
      <c r="C79" s="33">
        <v>541.98918556828198</v>
      </c>
      <c r="D79" s="33">
        <v>576.25545376016942</v>
      </c>
      <c r="E79" s="33">
        <v>553.75046098621772</v>
      </c>
      <c r="F79" s="33">
        <v>558.02396627027906</v>
      </c>
      <c r="G79" s="33">
        <v>532.55386144255442</v>
      </c>
      <c r="H79" s="33">
        <v>522.29055829835306</v>
      </c>
      <c r="I79" s="33">
        <v>550.42829442272989</v>
      </c>
      <c r="J79" s="33">
        <v>579.38575531690037</v>
      </c>
      <c r="K79" s="33">
        <v>546.19864276578721</v>
      </c>
      <c r="L79" s="33">
        <v>472.05519177583363</v>
      </c>
      <c r="M79" s="33">
        <v>639.75314286940238</v>
      </c>
      <c r="N79" s="33">
        <v>640.54465658380479</v>
      </c>
      <c r="O79" s="33">
        <v>649.32065198035616</v>
      </c>
      <c r="P79" s="33">
        <v>682.42296907793673</v>
      </c>
      <c r="Q79" s="33">
        <v>471.20677979951029</v>
      </c>
      <c r="R79" s="33">
        <v>481.17798295451729</v>
      </c>
      <c r="S79" s="33">
        <v>424.14215316378647</v>
      </c>
      <c r="T79" s="33">
        <v>497.8503530159154</v>
      </c>
      <c r="U79" s="33">
        <v>544.08919292381222</v>
      </c>
      <c r="V79" s="33">
        <v>317.36657683545116</v>
      </c>
      <c r="W79" s="33">
        <v>259.83450492402153</v>
      </c>
      <c r="X79" s="33">
        <v>297.06221166406141</v>
      </c>
      <c r="Y79" s="33">
        <v>292.46734310715863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14959.434222554008</v>
      </c>
      <c r="C81" s="117">
        <f t="shared" si="28"/>
        <v>16149.31685355015</v>
      </c>
      <c r="D81" s="117">
        <f t="shared" si="28"/>
        <v>15181.359672271927</v>
      </c>
      <c r="E81" s="117">
        <f t="shared" si="28"/>
        <v>15705.92837873668</v>
      </c>
      <c r="F81" s="117">
        <f t="shared" si="28"/>
        <v>16709.185008236553</v>
      </c>
      <c r="G81" s="117">
        <f t="shared" si="28"/>
        <v>16199.26813775878</v>
      </c>
      <c r="H81" s="117">
        <f t="shared" si="28"/>
        <v>16186.385050905094</v>
      </c>
      <c r="I81" s="117">
        <f t="shared" si="28"/>
        <v>14368.671029162835</v>
      </c>
      <c r="J81" s="117">
        <f t="shared" si="28"/>
        <v>15080.183013142736</v>
      </c>
      <c r="K81" s="117">
        <f t="shared" si="28"/>
        <v>16104.023137137658</v>
      </c>
      <c r="L81" s="117">
        <f t="shared" si="28"/>
        <v>16095.227524145348</v>
      </c>
      <c r="M81" s="117">
        <f t="shared" si="28"/>
        <v>12910.854440074811</v>
      </c>
      <c r="N81" s="117">
        <f t="shared" si="28"/>
        <v>14330.173821735811</v>
      </c>
      <c r="O81" s="117">
        <f t="shared" si="28"/>
        <v>14632.830955263586</v>
      </c>
      <c r="P81" s="117">
        <f t="shared" si="28"/>
        <v>14549.514211413707</v>
      </c>
      <c r="Q81" s="117">
        <f t="shared" si="28"/>
        <v>14270.653181618502</v>
      </c>
      <c r="R81" s="117">
        <f t="shared" ref="R81:V81" si="29">R82+R85+R87+R100</f>
        <v>15321.767728598397</v>
      </c>
      <c r="S81" s="117">
        <f t="shared" si="29"/>
        <v>14288.116637747597</v>
      </c>
      <c r="T81" s="117">
        <f t="shared" si="29"/>
        <v>15519.874377441356</v>
      </c>
      <c r="U81" s="117">
        <f t="shared" si="29"/>
        <v>11816.705083347366</v>
      </c>
      <c r="V81" s="117">
        <f t="shared" si="29"/>
        <v>11715.889987757069</v>
      </c>
      <c r="W81" s="117">
        <f t="shared" ref="W81:Y81" si="30">W82+W85+W87+W100</f>
        <v>11063.009249306539</v>
      </c>
      <c r="X81" s="117">
        <f t="shared" si="30"/>
        <v>12236.588875993821</v>
      </c>
      <c r="Y81" s="117">
        <f t="shared" si="30"/>
        <v>13265.03399731745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13142.430626887321</v>
      </c>
      <c r="C82" s="122">
        <f t="shared" si="31"/>
        <v>14381.804165821261</v>
      </c>
      <c r="D82" s="122">
        <f t="shared" si="31"/>
        <v>13472.668340801605</v>
      </c>
      <c r="E82" s="122">
        <f t="shared" si="31"/>
        <v>13959.715493811362</v>
      </c>
      <c r="F82" s="122">
        <f t="shared" si="31"/>
        <v>15005.121989835765</v>
      </c>
      <c r="G82" s="122">
        <f t="shared" si="31"/>
        <v>14476.787996321884</v>
      </c>
      <c r="H82" s="122">
        <f t="shared" si="31"/>
        <v>14390.361141665446</v>
      </c>
      <c r="I82" s="122">
        <f t="shared" si="31"/>
        <v>12785.360246978633</v>
      </c>
      <c r="J82" s="122">
        <f t="shared" si="31"/>
        <v>13457.624082879031</v>
      </c>
      <c r="K82" s="122">
        <f t="shared" si="31"/>
        <v>14446.920437452009</v>
      </c>
      <c r="L82" s="122">
        <f t="shared" si="31"/>
        <v>14429.987534845852</v>
      </c>
      <c r="M82" s="122">
        <f t="shared" si="31"/>
        <v>10968.768169488783</v>
      </c>
      <c r="N82" s="122">
        <f t="shared" si="31"/>
        <v>12575.822104961491</v>
      </c>
      <c r="O82" s="122">
        <f t="shared" si="31"/>
        <v>12641.958673264529</v>
      </c>
      <c r="P82" s="122">
        <f t="shared" si="31"/>
        <v>12128.792163021204</v>
      </c>
      <c r="Q82" s="122">
        <f t="shared" si="31"/>
        <v>12402.11213613522</v>
      </c>
      <c r="R82" s="122">
        <f t="shared" ref="R82:V82" si="32">SUM(R83:R84)</f>
        <v>13573.833995603502</v>
      </c>
      <c r="S82" s="122">
        <f t="shared" si="32"/>
        <v>12608.402013586079</v>
      </c>
      <c r="T82" s="122">
        <f t="shared" si="32"/>
        <v>13551.210756968874</v>
      </c>
      <c r="U82" s="122">
        <f t="shared" si="32"/>
        <v>9881.0495661794412</v>
      </c>
      <c r="V82" s="122">
        <f t="shared" si="32"/>
        <v>10057.288322258768</v>
      </c>
      <c r="W82" s="122">
        <f t="shared" ref="W82:Y82" si="33">SUM(W83:W84)</f>
        <v>9557.5949637024842</v>
      </c>
      <c r="X82" s="122">
        <f t="shared" si="33"/>
        <v>10753.890727994814</v>
      </c>
      <c r="Y82" s="122">
        <f t="shared" si="33"/>
        <v>11729.219945878471</v>
      </c>
      <c r="DA82" s="130" t="s">
        <v>2487</v>
      </c>
    </row>
    <row r="83" spans="1:105" ht="12" customHeight="1" x14ac:dyDescent="0.25">
      <c r="A83" s="97" t="s">
        <v>199</v>
      </c>
      <c r="B83" s="98">
        <v>13012.307551373584</v>
      </c>
      <c r="C83" s="98">
        <v>14242.34191809868</v>
      </c>
      <c r="D83" s="98">
        <v>13344.585747002908</v>
      </c>
      <c r="E83" s="98">
        <v>13832.753778762306</v>
      </c>
      <c r="F83" s="98">
        <v>14866.928739882196</v>
      </c>
      <c r="G83" s="98">
        <v>14346.168136094546</v>
      </c>
      <c r="H83" s="98">
        <v>14265.004783518763</v>
      </c>
      <c r="I83" s="98">
        <v>12673.177868206127</v>
      </c>
      <c r="J83" s="98">
        <v>13340.719879918179</v>
      </c>
      <c r="K83" s="98">
        <v>14323.766017102145</v>
      </c>
      <c r="L83" s="98">
        <v>14309.444240265</v>
      </c>
      <c r="M83" s="98">
        <v>10877.555068994488</v>
      </c>
      <c r="N83" s="98">
        <v>12474.22049833908</v>
      </c>
      <c r="O83" s="98">
        <v>12539.992429668268</v>
      </c>
      <c r="P83" s="98">
        <v>12030.754203320166</v>
      </c>
      <c r="Q83" s="98">
        <v>12304.046988876908</v>
      </c>
      <c r="R83" s="98">
        <v>13467.141184340006</v>
      </c>
      <c r="S83" s="98">
        <v>12510.839962208664</v>
      </c>
      <c r="T83" s="98">
        <v>13445.662719245236</v>
      </c>
      <c r="U83" s="98">
        <v>9803.2746538646534</v>
      </c>
      <c r="V83" s="98">
        <v>9979.6615659032486</v>
      </c>
      <c r="W83" s="98">
        <v>9484.140679746577</v>
      </c>
      <c r="X83" s="98">
        <v>10670.976200862597</v>
      </c>
      <c r="Y83" s="98">
        <v>11640.756605607332</v>
      </c>
      <c r="DA83" s="63" t="s">
        <v>2488</v>
      </c>
    </row>
    <row r="84" spans="1:105" ht="12" customHeight="1" x14ac:dyDescent="0.25">
      <c r="A84" s="97" t="s">
        <v>53</v>
      </c>
      <c r="B84" s="98">
        <v>130.12307551373584</v>
      </c>
      <c r="C84" s="98">
        <v>139.46224772258051</v>
      </c>
      <c r="D84" s="98">
        <v>128.08259379869784</v>
      </c>
      <c r="E84" s="98">
        <v>126.9617150490556</v>
      </c>
      <c r="F84" s="98">
        <v>138.19324995356962</v>
      </c>
      <c r="G84" s="98">
        <v>130.61986022733834</v>
      </c>
      <c r="H84" s="98">
        <v>125.35635814668326</v>
      </c>
      <c r="I84" s="98">
        <v>112.18237877250696</v>
      </c>
      <c r="J84" s="98">
        <v>116.90420296085099</v>
      </c>
      <c r="K84" s="98">
        <v>123.15442034986293</v>
      </c>
      <c r="L84" s="98">
        <v>120.54329458085178</v>
      </c>
      <c r="M84" s="98">
        <v>91.213100494294025</v>
      </c>
      <c r="N84" s="98">
        <v>101.60160662241015</v>
      </c>
      <c r="O84" s="98">
        <v>101.96624359626117</v>
      </c>
      <c r="P84" s="98">
        <v>98.03795970103819</v>
      </c>
      <c r="Q84" s="98">
        <v>98.06514725831164</v>
      </c>
      <c r="R84" s="98">
        <v>106.69281126349512</v>
      </c>
      <c r="S84" s="98">
        <v>97.562051377415315</v>
      </c>
      <c r="T84" s="98">
        <v>105.54803772363843</v>
      </c>
      <c r="U84" s="98">
        <v>77.774912314788054</v>
      </c>
      <c r="V84" s="98">
        <v>77.626756355519646</v>
      </c>
      <c r="W84" s="98">
        <v>73.45428395590757</v>
      </c>
      <c r="X84" s="98">
        <v>82.914527132216904</v>
      </c>
      <c r="Y84" s="98">
        <v>88.463340271138037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66.061287624894348</v>
      </c>
      <c r="C85" s="122">
        <f t="shared" si="34"/>
        <v>71.911700536857595</v>
      </c>
      <c r="D85" s="122">
        <f t="shared" si="34"/>
        <v>83.156855932771649</v>
      </c>
      <c r="E85" s="122">
        <f t="shared" si="34"/>
        <v>192.86644364513285</v>
      </c>
      <c r="F85" s="122">
        <f t="shared" si="34"/>
        <v>79.937733884436355</v>
      </c>
      <c r="G85" s="122">
        <f t="shared" si="34"/>
        <v>102.40087041460554</v>
      </c>
      <c r="H85" s="122">
        <f t="shared" si="34"/>
        <v>199.45448904361942</v>
      </c>
      <c r="I85" s="122">
        <f t="shared" si="34"/>
        <v>118.14463350457957</v>
      </c>
      <c r="J85" s="122">
        <f t="shared" si="34"/>
        <v>118.90631510986134</v>
      </c>
      <c r="K85" s="122">
        <f t="shared" si="34"/>
        <v>136.42710142639294</v>
      </c>
      <c r="L85" s="122">
        <f t="shared" si="34"/>
        <v>202.69945114663838</v>
      </c>
      <c r="M85" s="122">
        <f t="shared" si="34"/>
        <v>245.13521368194756</v>
      </c>
      <c r="N85" s="122">
        <f t="shared" si="34"/>
        <v>254.1077379296126</v>
      </c>
      <c r="O85" s="122">
        <f t="shared" si="34"/>
        <v>286.12409764740931</v>
      </c>
      <c r="P85" s="122">
        <f t="shared" si="34"/>
        <v>307.56948528360329</v>
      </c>
      <c r="Q85" s="122">
        <f t="shared" si="34"/>
        <v>363.323468520174</v>
      </c>
      <c r="R85" s="122">
        <f t="shared" si="34"/>
        <v>373.25350304255778</v>
      </c>
      <c r="S85" s="122">
        <f t="shared" si="34"/>
        <v>344.38293612889839</v>
      </c>
      <c r="T85" s="122">
        <f t="shared" si="34"/>
        <v>377.37642547140689</v>
      </c>
      <c r="U85" s="122">
        <f t="shared" si="34"/>
        <v>409.53649175401108</v>
      </c>
      <c r="V85" s="122">
        <f t="shared" si="34"/>
        <v>361.66876046702652</v>
      </c>
      <c r="W85" s="122">
        <f t="shared" si="34"/>
        <v>270.06124914663303</v>
      </c>
      <c r="X85" s="122">
        <f t="shared" si="34"/>
        <v>257.14255393819411</v>
      </c>
      <c r="Y85" s="122">
        <f t="shared" si="34"/>
        <v>316.12181253506344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66.061287624894348</v>
      </c>
      <c r="C86" s="98">
        <f>IF(RES_hhdet_tes!C86=0,0,RES_hhdet_tes!C86*1000*11630/RES_hhdet_num!C81)</f>
        <v>71.911700536857595</v>
      </c>
      <c r="D86" s="98">
        <f>IF(RES_hhdet_tes!D86=0,0,RES_hhdet_tes!D86*1000*11630/RES_hhdet_num!D81)</f>
        <v>83.156855932771649</v>
      </c>
      <c r="E86" s="98">
        <f>IF(RES_hhdet_tes!E86=0,0,RES_hhdet_tes!E86*1000*11630/RES_hhdet_num!E81)</f>
        <v>192.86644364513285</v>
      </c>
      <c r="F86" s="98">
        <f>IF(RES_hhdet_tes!F86=0,0,RES_hhdet_tes!F86*1000*11630/RES_hhdet_num!F81)</f>
        <v>79.937733884436355</v>
      </c>
      <c r="G86" s="98">
        <f>IF(RES_hhdet_tes!G86=0,0,RES_hhdet_tes!G86*1000*11630/RES_hhdet_num!G81)</f>
        <v>102.40087041460554</v>
      </c>
      <c r="H86" s="98">
        <f>IF(RES_hhdet_tes!H86=0,0,RES_hhdet_tes!H86*1000*11630/RES_hhdet_num!H81)</f>
        <v>199.45448904361942</v>
      </c>
      <c r="I86" s="98">
        <f>IF(RES_hhdet_tes!I86=0,0,RES_hhdet_tes!I86*1000*11630/RES_hhdet_num!I81)</f>
        <v>118.14463350457957</v>
      </c>
      <c r="J86" s="98">
        <f>IF(RES_hhdet_tes!J86=0,0,RES_hhdet_tes!J86*1000*11630/RES_hhdet_num!J81)</f>
        <v>118.90631510986134</v>
      </c>
      <c r="K86" s="98">
        <f>IF(RES_hhdet_tes!K86=0,0,RES_hhdet_tes!K86*1000*11630/RES_hhdet_num!K81)</f>
        <v>136.42710142639294</v>
      </c>
      <c r="L86" s="98">
        <f>IF(RES_hhdet_tes!L86=0,0,RES_hhdet_tes!L86*1000*11630/RES_hhdet_num!L81)</f>
        <v>202.69945114663838</v>
      </c>
      <c r="M86" s="98">
        <f>IF(RES_hhdet_tes!M86=0,0,RES_hhdet_tes!M86*1000*11630/RES_hhdet_num!M81)</f>
        <v>245.13521368194756</v>
      </c>
      <c r="N86" s="98">
        <f>IF(RES_hhdet_tes!N86=0,0,RES_hhdet_tes!N86*1000*11630/RES_hhdet_num!N81)</f>
        <v>254.1077379296126</v>
      </c>
      <c r="O86" s="98">
        <f>IF(RES_hhdet_tes!O86=0,0,RES_hhdet_tes!O86*1000*11630/RES_hhdet_num!O81)</f>
        <v>286.12409764740931</v>
      </c>
      <c r="P86" s="98">
        <f>IF(RES_hhdet_tes!P86=0,0,RES_hhdet_tes!P86*1000*11630/RES_hhdet_num!P81)</f>
        <v>307.56948528360329</v>
      </c>
      <c r="Q86" s="98">
        <f>IF(RES_hhdet_tes!Q86=0,0,RES_hhdet_tes!Q86*1000*11630/RES_hhdet_num!Q81)</f>
        <v>363.323468520174</v>
      </c>
      <c r="R86" s="98">
        <f>IF(RES_hhdet_tes!R86=0,0,RES_hhdet_tes!R86*1000*11630/RES_hhdet_num!R81)</f>
        <v>373.25350304255778</v>
      </c>
      <c r="S86" s="98">
        <f>IF(RES_hhdet_tes!S86=0,0,RES_hhdet_tes!S86*1000*11630/RES_hhdet_num!S81)</f>
        <v>344.38293612889839</v>
      </c>
      <c r="T86" s="98">
        <f>IF(RES_hhdet_tes!T86=0,0,RES_hhdet_tes!T86*1000*11630/RES_hhdet_num!T81)</f>
        <v>377.37642547140689</v>
      </c>
      <c r="U86" s="98">
        <f>IF(RES_hhdet_tes!U86=0,0,RES_hhdet_tes!U86*1000*11630/RES_hhdet_num!U81)</f>
        <v>409.53649175401108</v>
      </c>
      <c r="V86" s="98">
        <f>IF(RES_hhdet_tes!V86=0,0,RES_hhdet_tes!V86*1000*11630/RES_hhdet_num!V81)</f>
        <v>361.66876046702652</v>
      </c>
      <c r="W86" s="98">
        <f>IF(RES_hhdet_tes!W86=0,0,RES_hhdet_tes!W86*1000*11630/RES_hhdet_num!W81)</f>
        <v>270.06124914663303</v>
      </c>
      <c r="X86" s="98">
        <f>IF(RES_hhdet_tes!X86=0,0,RES_hhdet_tes!X86*1000*11630/RES_hhdet_num!X81)</f>
        <v>257.14255393819411</v>
      </c>
      <c r="Y86" s="98">
        <f>IF(RES_hhdet_tes!Y86=0,0,RES_hhdet_tes!Y86*1000*11630/RES_hhdet_num!Y81)</f>
        <v>316.12181253506344</v>
      </c>
      <c r="DA86" s="63" t="s">
        <v>2491</v>
      </c>
    </row>
    <row r="87" spans="1:105" ht="12" customHeight="1" x14ac:dyDescent="0.25">
      <c r="A87" s="121" t="s">
        <v>55</v>
      </c>
      <c r="B87" s="122">
        <v>1155.4266374578699</v>
      </c>
      <c r="C87" s="122">
        <v>1090.4031540163098</v>
      </c>
      <c r="D87" s="122">
        <v>1083.5233770583566</v>
      </c>
      <c r="E87" s="122">
        <v>1050.9148235503735</v>
      </c>
      <c r="F87" s="122">
        <v>1079.9281024189747</v>
      </c>
      <c r="G87" s="122">
        <v>1055.5018117781419</v>
      </c>
      <c r="H87" s="122">
        <v>1034.6678816870071</v>
      </c>
      <c r="I87" s="122">
        <v>952.43293169779781</v>
      </c>
      <c r="J87" s="122">
        <v>958.18564150089173</v>
      </c>
      <c r="K87" s="122">
        <v>936.4921506283498</v>
      </c>
      <c r="L87" s="122">
        <v>960.230468451045</v>
      </c>
      <c r="M87" s="122">
        <v>1072.6643265447706</v>
      </c>
      <c r="N87" s="122">
        <v>873.57126741554748</v>
      </c>
      <c r="O87" s="122">
        <v>1061.1390734380848</v>
      </c>
      <c r="P87" s="122">
        <v>1433.473776879802</v>
      </c>
      <c r="Q87" s="122">
        <v>1031.7839149177262</v>
      </c>
      <c r="R87" s="122">
        <v>891.97692256090522</v>
      </c>
      <c r="S87" s="122">
        <v>913.01505947660621</v>
      </c>
      <c r="T87" s="122">
        <v>1097.3707919080932</v>
      </c>
      <c r="U87" s="122">
        <v>982.51089228949581</v>
      </c>
      <c r="V87" s="122">
        <v>970.63230364557444</v>
      </c>
      <c r="W87" s="122">
        <v>976.63512070071192</v>
      </c>
      <c r="X87" s="122">
        <v>927.69028662949324</v>
      </c>
      <c r="Y87" s="122">
        <v>928.20270838678118</v>
      </c>
      <c r="DA87" s="130" t="s">
        <v>2492</v>
      </c>
    </row>
    <row r="88" spans="1:105" ht="12" customHeight="1" x14ac:dyDescent="0.25">
      <c r="A88" s="97" t="s">
        <v>132</v>
      </c>
      <c r="B88" s="98">
        <v>1103.9777152105876</v>
      </c>
      <c r="C88" s="98">
        <v>1090.3014419424746</v>
      </c>
      <c r="D88" s="98">
        <v>1096.5430010682032</v>
      </c>
      <c r="E88" s="98">
        <v>1085.9553162740633</v>
      </c>
      <c r="F88" s="98">
        <v>1071.6833757952513</v>
      </c>
      <c r="G88" s="98">
        <v>1022.3030830699946</v>
      </c>
      <c r="H88" s="98">
        <v>1041.9456801061642</v>
      </c>
      <c r="I88" s="98">
        <v>933.26772960706501</v>
      </c>
      <c r="J88" s="98">
        <v>955.83046868321128</v>
      </c>
      <c r="K88" s="98">
        <v>953.87790717685687</v>
      </c>
      <c r="L88" s="98">
        <v>1069.2772984591099</v>
      </c>
      <c r="M88" s="98">
        <v>1176.0827840515346</v>
      </c>
      <c r="N88" s="98">
        <v>880.22856547890194</v>
      </c>
      <c r="O88" s="98">
        <v>738.27208380618345</v>
      </c>
      <c r="P88" s="98">
        <v>1346.5545886543559</v>
      </c>
      <c r="Q88" s="98">
        <v>1187.6273898708403</v>
      </c>
      <c r="R88" s="98">
        <v>852.43614694139319</v>
      </c>
      <c r="S88" s="98">
        <v>882.77178008545161</v>
      </c>
      <c r="T88" s="98">
        <v>1168.9601033196793</v>
      </c>
      <c r="U88" s="98">
        <v>955.87729794676159</v>
      </c>
      <c r="V88" s="98">
        <v>976.49331451373962</v>
      </c>
      <c r="W88" s="98">
        <v>1012.1886768161637</v>
      </c>
      <c r="X88" s="98">
        <v>901.35252275314451</v>
      </c>
      <c r="Y88" s="98">
        <v>937.48676315483613</v>
      </c>
      <c r="DA88" s="63" t="s">
        <v>2493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1096.5861741736917</v>
      </c>
      <c r="E89" s="98">
        <v>1086.024202039559</v>
      </c>
      <c r="F89" s="98">
        <v>1071.8001306322201</v>
      </c>
      <c r="G89" s="98">
        <v>1022.4961761797282</v>
      </c>
      <c r="H89" s="98">
        <v>1042.2941591778119</v>
      </c>
      <c r="I89" s="98">
        <v>933.87312733479723</v>
      </c>
      <c r="J89" s="98">
        <v>955.58187107368474</v>
      </c>
      <c r="K89" s="98">
        <v>953.0706782325974</v>
      </c>
      <c r="L89" s="98">
        <v>1068.47887877588</v>
      </c>
      <c r="M89" s="98">
        <v>1174.8560661935899</v>
      </c>
      <c r="N89" s="98">
        <v>879.41285363084364</v>
      </c>
      <c r="O89" s="98">
        <v>737.5233906663633</v>
      </c>
      <c r="P89" s="98">
        <v>1342.6611984855826</v>
      </c>
      <c r="Q89" s="98">
        <v>1184.5891739293704</v>
      </c>
      <c r="R89" s="98">
        <v>850.91185681148966</v>
      </c>
      <c r="S89" s="98">
        <v>881.51560824638739</v>
      </c>
      <c r="T89" s="98">
        <v>1167.0541390216272</v>
      </c>
      <c r="U89" s="98">
        <v>954.10341690124733</v>
      </c>
      <c r="V89" s="98">
        <v>975.12764113405558</v>
      </c>
      <c r="W89" s="98">
        <v>1011.0887680533881</v>
      </c>
      <c r="X89" s="98">
        <v>903.08145936493804</v>
      </c>
      <c r="Y89" s="98">
        <v>936.82774512472167</v>
      </c>
      <c r="DA89" s="63" t="s">
        <v>2494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550.09317323126368</v>
      </c>
      <c r="E90" s="101">
        <v>541.18632507410814</v>
      </c>
      <c r="F90" s="101">
        <v>541.69733606046793</v>
      </c>
      <c r="G90" s="101">
        <v>515.23910658056968</v>
      </c>
      <c r="H90" s="101">
        <v>510.83133349942409</v>
      </c>
      <c r="I90" s="101">
        <v>452.95803014433244</v>
      </c>
      <c r="J90" s="101">
        <v>451.99469388489388</v>
      </c>
      <c r="K90" s="101">
        <v>422.9766218547939</v>
      </c>
      <c r="L90" s="101">
        <v>504.54241871424676</v>
      </c>
      <c r="M90" s="101">
        <v>589.92465573460652</v>
      </c>
      <c r="N90" s="101">
        <v>396.1679891496525</v>
      </c>
      <c r="O90" s="101">
        <v>403.5913203741066</v>
      </c>
      <c r="P90" s="101">
        <v>808.20924984674332</v>
      </c>
      <c r="Q90" s="101">
        <v>524.01550473835925</v>
      </c>
      <c r="R90" s="101">
        <v>365.51235376050681</v>
      </c>
      <c r="S90" s="101">
        <v>367.98425307173369</v>
      </c>
      <c r="T90" s="101">
        <v>560.34052624208164</v>
      </c>
      <c r="U90" s="101">
        <v>529.90225528123472</v>
      </c>
      <c r="V90" s="101">
        <v>496.00312016810904</v>
      </c>
      <c r="W90" s="101">
        <v>533.96459307527107</v>
      </c>
      <c r="X90" s="101">
        <v>498.43342343551609</v>
      </c>
      <c r="Y90" s="101">
        <v>495.4025614637352</v>
      </c>
      <c r="DA90" s="131" t="s">
        <v>2495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546.49300094242813</v>
      </c>
      <c r="E91" s="104">
        <v>544.83787696545085</v>
      </c>
      <c r="F91" s="104">
        <v>530.10279457175227</v>
      </c>
      <c r="G91" s="104">
        <v>507.2570695991584</v>
      </c>
      <c r="H91" s="104">
        <v>531.46282567838773</v>
      </c>
      <c r="I91" s="104">
        <v>480.91509719046468</v>
      </c>
      <c r="J91" s="104">
        <v>503.58717718879086</v>
      </c>
      <c r="K91" s="104">
        <v>530.09405637780355</v>
      </c>
      <c r="L91" s="104">
        <v>563.93646006163317</v>
      </c>
      <c r="M91" s="104">
        <v>584.93141045898324</v>
      </c>
      <c r="N91" s="104">
        <v>483.2448644811912</v>
      </c>
      <c r="O91" s="104">
        <v>333.93207029225675</v>
      </c>
      <c r="P91" s="104">
        <v>534.45194863883944</v>
      </c>
      <c r="Q91" s="104">
        <v>660.57366919101128</v>
      </c>
      <c r="R91" s="104">
        <v>485.39950305098267</v>
      </c>
      <c r="S91" s="104">
        <v>513.53135517465375</v>
      </c>
      <c r="T91" s="104">
        <v>606.71361277954543</v>
      </c>
      <c r="U91" s="104">
        <v>424.20116162001261</v>
      </c>
      <c r="V91" s="104">
        <v>479.1245209659466</v>
      </c>
      <c r="W91" s="104">
        <v>477.12417497811703</v>
      </c>
      <c r="X91" s="104">
        <v>404.64803592942184</v>
      </c>
      <c r="Y91" s="104">
        <v>441.42518366098642</v>
      </c>
      <c r="DA91" s="132" t="s">
        <v>2496</v>
      </c>
    </row>
    <row r="92" spans="1:105" ht="12" customHeight="1" x14ac:dyDescent="0.25">
      <c r="A92" s="106" t="s">
        <v>124</v>
      </c>
      <c r="B92" s="101">
        <v>1199.8871986813651</v>
      </c>
      <c r="C92" s="101">
        <v>1166.123223218435</v>
      </c>
      <c r="D92" s="101">
        <v>781.01755437244026</v>
      </c>
      <c r="E92" s="101">
        <v>445.0201339014468</v>
      </c>
      <c r="F92" s="101">
        <v>894.12536428580347</v>
      </c>
      <c r="G92" s="101">
        <v>1371.871897869999</v>
      </c>
      <c r="H92" s="101">
        <v>1424.5234744368863</v>
      </c>
      <c r="I92" s="101">
        <v>538.1174003792089</v>
      </c>
      <c r="J92" s="101">
        <v>533.82330672067872</v>
      </c>
      <c r="K92" s="101">
        <v>1264.708791227793</v>
      </c>
      <c r="L92" s="101">
        <v>1376.7259992568122</v>
      </c>
      <c r="M92" s="101">
        <v>738.70906001875164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2497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2498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2499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2500</v>
      </c>
    </row>
    <row r="96" spans="1:105" ht="12" customHeight="1" x14ac:dyDescent="0.25">
      <c r="A96" s="106" t="s">
        <v>122</v>
      </c>
      <c r="B96" s="101">
        <v>1173.1328409051084</v>
      </c>
      <c r="C96" s="101">
        <v>1082.3891798622185</v>
      </c>
      <c r="D96" s="101">
        <v>1102.2015239905438</v>
      </c>
      <c r="E96" s="101">
        <v>1081.6376117034733</v>
      </c>
      <c r="F96" s="101">
        <v>1099.1249517601962</v>
      </c>
      <c r="G96" s="101">
        <v>1049.94582621666</v>
      </c>
      <c r="H96" s="101">
        <v>997.3438463530498</v>
      </c>
      <c r="I96" s="101">
        <v>997.25945614779243</v>
      </c>
      <c r="J96" s="101">
        <v>990.21018385335628</v>
      </c>
      <c r="K96" s="101">
        <v>903.41823956882217</v>
      </c>
      <c r="L96" s="101">
        <v>856.4887647281638</v>
      </c>
      <c r="M96" s="101">
        <v>1012.7246250824415</v>
      </c>
      <c r="N96" s="101">
        <v>870.06125556067502</v>
      </c>
      <c r="O96" s="101">
        <v>1191.8373998007498</v>
      </c>
      <c r="P96" s="101">
        <v>1480.3126374235912</v>
      </c>
      <c r="Q96" s="101">
        <v>915.49595367267841</v>
      </c>
      <c r="R96" s="101">
        <v>925.64724950435163</v>
      </c>
      <c r="S96" s="101">
        <v>945.90928157276812</v>
      </c>
      <c r="T96" s="101">
        <v>995.96961203634669</v>
      </c>
      <c r="U96" s="101">
        <v>1038.7109248781917</v>
      </c>
      <c r="V96" s="101">
        <v>951.92835932008711</v>
      </c>
      <c r="W96" s="101">
        <v>883.72901040322017</v>
      </c>
      <c r="X96" s="101">
        <v>968.6946841199383</v>
      </c>
      <c r="Y96" s="101">
        <v>921.85868223080593</v>
      </c>
      <c r="DA96" s="131" t="s">
        <v>2501</v>
      </c>
    </row>
    <row r="97" spans="1:105" ht="12" customHeight="1" x14ac:dyDescent="0.25">
      <c r="A97" s="107" t="s">
        <v>121</v>
      </c>
      <c r="B97" s="104">
        <v>1173.1328409051077</v>
      </c>
      <c r="C97" s="104">
        <v>1082.2742572481131</v>
      </c>
      <c r="D97" s="104">
        <v>1102.0913376525195</v>
      </c>
      <c r="E97" s="104">
        <v>1081.5721721339517</v>
      </c>
      <c r="F97" s="104">
        <v>1099.1407946486254</v>
      </c>
      <c r="G97" s="104">
        <v>1050.0369202304264</v>
      </c>
      <c r="H97" s="104">
        <v>997.36145857661518</v>
      </c>
      <c r="I97" s="104">
        <v>995.6125665619968</v>
      </c>
      <c r="J97" s="104">
        <v>987.55574735945174</v>
      </c>
      <c r="K97" s="104">
        <v>901.15730285148459</v>
      </c>
      <c r="L97" s="104">
        <v>855.44084709183107</v>
      </c>
      <c r="M97" s="104">
        <v>1012.4818858118194</v>
      </c>
      <c r="N97" s="104">
        <v>870.67211291855051</v>
      </c>
      <c r="O97" s="104">
        <v>1192.7139219663457</v>
      </c>
      <c r="P97" s="104">
        <v>1483.7210598587399</v>
      </c>
      <c r="Q97" s="104">
        <v>916.34698589705431</v>
      </c>
      <c r="R97" s="104">
        <v>923.89338159736428</v>
      </c>
      <c r="S97" s="104">
        <v>945.17966652025598</v>
      </c>
      <c r="T97" s="104">
        <v>995.50785510835226</v>
      </c>
      <c r="U97" s="104">
        <v>1035.7519035326911</v>
      </c>
      <c r="V97" s="104">
        <v>952.65526898899259</v>
      </c>
      <c r="W97" s="104">
        <v>890.36381178790145</v>
      </c>
      <c r="X97" s="104">
        <v>966.678671361233</v>
      </c>
      <c r="Y97" s="104">
        <v>916.27280164497836</v>
      </c>
      <c r="DA97" s="132" t="s">
        <v>2502</v>
      </c>
    </row>
    <row r="98" spans="1:105" ht="12" customHeight="1" x14ac:dyDescent="0.25">
      <c r="A98" s="108" t="s">
        <v>53</v>
      </c>
      <c r="B98" s="98">
        <v>606.19622295994736</v>
      </c>
      <c r="C98" s="98">
        <v>540.03731999144338</v>
      </c>
      <c r="D98" s="98">
        <v>552.51605647897566</v>
      </c>
      <c r="E98" s="98">
        <v>538.67763691044763</v>
      </c>
      <c r="F98" s="98">
        <v>555.97335258733642</v>
      </c>
      <c r="G98" s="98">
        <v>528.65516715598096</v>
      </c>
      <c r="H98" s="98">
        <v>489.07867104113819</v>
      </c>
      <c r="I98" s="98">
        <v>480.71848182061871</v>
      </c>
      <c r="J98" s="98">
        <v>458.79463030483737</v>
      </c>
      <c r="K98" s="98">
        <v>404.13064316095011</v>
      </c>
      <c r="L98" s="98">
        <v>373.82494813066376</v>
      </c>
      <c r="M98" s="98">
        <v>488.27002085498003</v>
      </c>
      <c r="N98" s="98">
        <v>385.4815472075486</v>
      </c>
      <c r="O98" s="98">
        <v>654.64940795789471</v>
      </c>
      <c r="P98" s="98">
        <v>896.85073773653585</v>
      </c>
      <c r="Q98" s="98">
        <v>387.48350969156809</v>
      </c>
      <c r="R98" s="98">
        <v>384.63360084753776</v>
      </c>
      <c r="S98" s="98">
        <v>395.67487013260967</v>
      </c>
      <c r="T98" s="98">
        <v>479.31716659202147</v>
      </c>
      <c r="U98" s="98">
        <v>544.68200435529218</v>
      </c>
      <c r="V98" s="98">
        <v>487.05440358557695</v>
      </c>
      <c r="W98" s="98">
        <v>446.41338712588691</v>
      </c>
      <c r="X98" s="98">
        <v>526.70774875007533</v>
      </c>
      <c r="Y98" s="98">
        <v>492.35060242468342</v>
      </c>
      <c r="DA98" s="63" t="s">
        <v>2503</v>
      </c>
    </row>
    <row r="99" spans="1:105" ht="12" customHeight="1" x14ac:dyDescent="0.25">
      <c r="A99" s="108" t="s">
        <v>52</v>
      </c>
      <c r="B99" s="98">
        <v>566.93661794516049</v>
      </c>
      <c r="C99" s="98">
        <v>542.23693725666976</v>
      </c>
      <c r="D99" s="98">
        <v>549.57528117354389</v>
      </c>
      <c r="E99" s="98">
        <v>542.89453522350414</v>
      </c>
      <c r="F99" s="98">
        <v>543.16744206128897</v>
      </c>
      <c r="G99" s="98">
        <v>521.38175307444533</v>
      </c>
      <c r="H99" s="98">
        <v>508.28278753547693</v>
      </c>
      <c r="I99" s="98">
        <v>514.89408474137815</v>
      </c>
      <c r="J99" s="98">
        <v>528.7611170546146</v>
      </c>
      <c r="K99" s="98">
        <v>497.02665969053459</v>
      </c>
      <c r="L99" s="98">
        <v>481.61589896116726</v>
      </c>
      <c r="M99" s="98">
        <v>524.21186495683935</v>
      </c>
      <c r="N99" s="98">
        <v>485.19056571100191</v>
      </c>
      <c r="O99" s="98">
        <v>538.06451400845071</v>
      </c>
      <c r="P99" s="98">
        <v>586.87032212220402</v>
      </c>
      <c r="Q99" s="98">
        <v>528.86347620548622</v>
      </c>
      <c r="R99" s="98">
        <v>539.25978074982675</v>
      </c>
      <c r="S99" s="98">
        <v>549.50479638764648</v>
      </c>
      <c r="T99" s="98">
        <v>516.19068851633085</v>
      </c>
      <c r="U99" s="98">
        <v>491.06989917739907</v>
      </c>
      <c r="V99" s="98">
        <v>465.60086540341547</v>
      </c>
      <c r="W99" s="98">
        <v>443.9504246620146</v>
      </c>
      <c r="X99" s="98">
        <v>439.97092261115762</v>
      </c>
      <c r="Y99" s="98">
        <v>423.92219922029494</v>
      </c>
      <c r="DA99" s="63" t="s">
        <v>2504</v>
      </c>
    </row>
    <row r="100" spans="1:105" ht="12" customHeight="1" x14ac:dyDescent="0.25">
      <c r="A100" s="121" t="s">
        <v>54</v>
      </c>
      <c r="B100" s="122">
        <v>595.51567058392436</v>
      </c>
      <c r="C100" s="122">
        <v>605.19783317572274</v>
      </c>
      <c r="D100" s="122">
        <v>542.01109847919315</v>
      </c>
      <c r="E100" s="122">
        <v>502.43161772981375</v>
      </c>
      <c r="F100" s="122">
        <v>544.19718209737744</v>
      </c>
      <c r="G100" s="122">
        <v>564.57745924414917</v>
      </c>
      <c r="H100" s="122">
        <v>561.9015385090197</v>
      </c>
      <c r="I100" s="122">
        <v>512.73321698182406</v>
      </c>
      <c r="J100" s="122">
        <v>545.46697365295302</v>
      </c>
      <c r="K100" s="122">
        <v>584.18344763090704</v>
      </c>
      <c r="L100" s="122">
        <v>502.31006970181249</v>
      </c>
      <c r="M100" s="122">
        <v>624.2867303593091</v>
      </c>
      <c r="N100" s="122">
        <v>626.67271142915843</v>
      </c>
      <c r="O100" s="122">
        <v>643.60911091356149</v>
      </c>
      <c r="P100" s="122">
        <v>679.678786229097</v>
      </c>
      <c r="Q100" s="122">
        <v>473.43366204538376</v>
      </c>
      <c r="R100" s="122">
        <v>482.70330739143361</v>
      </c>
      <c r="S100" s="122">
        <v>422.31662855601246</v>
      </c>
      <c r="T100" s="122">
        <v>493.91640309298162</v>
      </c>
      <c r="U100" s="122">
        <v>543.60813312441746</v>
      </c>
      <c r="V100" s="122">
        <v>326.30060138570104</v>
      </c>
      <c r="W100" s="122">
        <v>258.71791575670971</v>
      </c>
      <c r="X100" s="122">
        <v>297.86530743131931</v>
      </c>
      <c r="Y100" s="122">
        <v>291.48953051713477</v>
      </c>
      <c r="DA100" s="130" t="s">
        <v>2505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2506</v>
      </c>
    </row>
    <row r="102" spans="1:105" ht="12" customHeight="1" x14ac:dyDescent="0.25">
      <c r="A102" s="97" t="s">
        <v>50</v>
      </c>
      <c r="B102" s="98">
        <v>571.05533788849073</v>
      </c>
      <c r="C102" s="98">
        <v>727.51300393668657</v>
      </c>
      <c r="D102" s="98">
        <v>419.13131659512777</v>
      </c>
      <c r="E102" s="98">
        <v>251.16797062456831</v>
      </c>
      <c r="F102" s="98">
        <v>478.71043465516999</v>
      </c>
      <c r="G102" s="98">
        <v>711.37075055093919</v>
      </c>
      <c r="H102" s="98">
        <v>758.05680107978139</v>
      </c>
      <c r="I102" s="98">
        <v>291.81992930885934</v>
      </c>
      <c r="J102" s="98">
        <v>321.51384497188542</v>
      </c>
      <c r="K102" s="98">
        <v>836.77879611252297</v>
      </c>
      <c r="L102" s="98">
        <v>732.65696897091766</v>
      </c>
      <c r="M102" s="98">
        <v>455.59351642395819</v>
      </c>
      <c r="N102" s="98">
        <v>362.33949366328579</v>
      </c>
      <c r="O102" s="98">
        <v>521.24950453880911</v>
      </c>
      <c r="P102" s="98">
        <v>630.96297114100912</v>
      </c>
      <c r="Q102" s="98">
        <v>513.95336661034435</v>
      </c>
      <c r="R102" s="98">
        <v>509.86552230183821</v>
      </c>
      <c r="S102" s="98">
        <v>391.0023862204057</v>
      </c>
      <c r="T102" s="98">
        <v>433.53389753622446</v>
      </c>
      <c r="U102" s="98">
        <v>536.8114120266597</v>
      </c>
      <c r="V102" s="98">
        <v>452.1567227931003</v>
      </c>
      <c r="W102" s="98">
        <v>235.80209769497003</v>
      </c>
      <c r="X102" s="98">
        <v>328.50579456981285</v>
      </c>
      <c r="Y102" s="98">
        <v>234.17791155526817</v>
      </c>
      <c r="DA102" s="63" t="s">
        <v>2507</v>
      </c>
    </row>
    <row r="103" spans="1:105" ht="12" customHeight="1" x14ac:dyDescent="0.25">
      <c r="A103" s="109" t="s">
        <v>120</v>
      </c>
      <c r="B103" s="33">
        <v>611.44241454156202</v>
      </c>
      <c r="C103" s="33">
        <v>541.98918556828221</v>
      </c>
      <c r="D103" s="33">
        <v>576.25545376016953</v>
      </c>
      <c r="E103" s="33">
        <v>553.75046098621772</v>
      </c>
      <c r="F103" s="33">
        <v>558.02396627027917</v>
      </c>
      <c r="G103" s="33">
        <v>532.55386144255453</v>
      </c>
      <c r="H103" s="33">
        <v>522.29055829835283</v>
      </c>
      <c r="I103" s="33">
        <v>550.42829442272989</v>
      </c>
      <c r="J103" s="33">
        <v>579.38575531690049</v>
      </c>
      <c r="K103" s="33">
        <v>546.19864276578744</v>
      </c>
      <c r="L103" s="33">
        <v>472.05519177583375</v>
      </c>
      <c r="M103" s="33">
        <v>639.7531428694025</v>
      </c>
      <c r="N103" s="33">
        <v>640.54465658380479</v>
      </c>
      <c r="O103" s="33">
        <v>649.32065198035502</v>
      </c>
      <c r="P103" s="33">
        <v>682.42296907793661</v>
      </c>
      <c r="Q103" s="33">
        <v>471.20677979951216</v>
      </c>
      <c r="R103" s="33">
        <v>481.17798295451632</v>
      </c>
      <c r="S103" s="33">
        <v>424.14215316378687</v>
      </c>
      <c r="T103" s="33">
        <v>497.85035301591682</v>
      </c>
      <c r="U103" s="33">
        <v>544.08919292381211</v>
      </c>
      <c r="V103" s="33">
        <v>317.36657683545025</v>
      </c>
      <c r="W103" s="33">
        <v>259.83450492402199</v>
      </c>
      <c r="X103" s="33">
        <v>297.06221166406067</v>
      </c>
      <c r="Y103" s="33">
        <v>292.46734310715925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2510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2511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X110" s="98">
        <f>IF(RES_hhdet_tes!X110=0,0,RES_hhdet_tes!X110*1000*11630/RES_hhdet_num!X105)</f>
        <v>0</v>
      </c>
      <c r="Y110" s="98">
        <f>IF(RES_hhdet_tes!Y110=0,0,RES_hhdet_tes!Y110*1000*11630/RES_hhdet_num!Y105)</f>
        <v>0</v>
      </c>
      <c r="DA110" s="63" t="s">
        <v>2514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2515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2519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2520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2521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2522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2523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2524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2525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2528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2529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</v>
      </c>
      <c r="C129" s="98">
        <f>IF(RES_hhdet_tes!C129=0,0,RES_hhdet_tes!C129*1000*11630/RES_hhdet_num!C124)</f>
        <v>0</v>
      </c>
      <c r="D129" s="98">
        <f>IF(RES_hhdet_tes!D129=0,0,RES_hhdet_tes!D129*1000*11630/RES_hhdet_num!D124)</f>
        <v>0</v>
      </c>
      <c r="E129" s="98">
        <f>IF(RES_hhdet_tes!E129=0,0,RES_hhdet_tes!E129*1000*11630/RES_hhdet_num!E124)</f>
        <v>0</v>
      </c>
      <c r="F129" s="98">
        <f>IF(RES_hhdet_tes!F129=0,0,RES_hhdet_tes!F129*1000*11630/RES_hhdet_num!F124)</f>
        <v>0</v>
      </c>
      <c r="G129" s="98">
        <f>IF(RES_hhdet_tes!G129=0,0,RES_hhdet_tes!G129*1000*11630/RES_hhdet_num!G124)</f>
        <v>0</v>
      </c>
      <c r="H129" s="98">
        <f>IF(RES_hhdet_tes!H129=0,0,RES_hhdet_tes!H129*1000*11630/RES_hhdet_num!H124)</f>
        <v>0</v>
      </c>
      <c r="I129" s="98">
        <f>IF(RES_hhdet_tes!I129=0,0,RES_hhdet_tes!I129*1000*11630/RES_hhdet_num!I124)</f>
        <v>0</v>
      </c>
      <c r="J129" s="98">
        <f>IF(RES_hhdet_tes!J129=0,0,RES_hhdet_tes!J129*1000*11630/RES_hhdet_num!J124)</f>
        <v>0</v>
      </c>
      <c r="K129" s="98">
        <f>IF(RES_hhdet_tes!K129=0,0,RES_hhdet_tes!K129*1000*11630/RES_hhdet_num!K124)</f>
        <v>0</v>
      </c>
      <c r="L129" s="98">
        <f>IF(RES_hhdet_tes!L129=0,0,RES_hhdet_tes!L129*1000*11630/RES_hhdet_num!L124)</f>
        <v>0</v>
      </c>
      <c r="M129" s="98">
        <f>IF(RES_hhdet_tes!M129=0,0,RES_hhdet_tes!M129*1000*11630/RES_hhdet_num!M124)</f>
        <v>0</v>
      </c>
      <c r="N129" s="98">
        <f>IF(RES_hhdet_tes!N129=0,0,RES_hhdet_tes!N129*1000*11630/RES_hhdet_num!N124)</f>
        <v>0</v>
      </c>
      <c r="O129" s="98">
        <f>IF(RES_hhdet_tes!O129=0,0,RES_hhdet_tes!O129*1000*11630/RES_hhdet_num!O124)</f>
        <v>0</v>
      </c>
      <c r="P129" s="98">
        <f>IF(RES_hhdet_tes!P129=0,0,RES_hhdet_tes!P129*1000*11630/RES_hhdet_num!P124)</f>
        <v>0</v>
      </c>
      <c r="Q129" s="98">
        <f>IF(RES_hhdet_tes!Q129=0,0,RES_hhdet_tes!Q129*1000*11630/RES_hhdet_num!Q124)</f>
        <v>0</v>
      </c>
      <c r="R129" s="98">
        <f>IF(RES_hhdet_tes!R129=0,0,RES_hhdet_tes!R129*1000*11630/RES_hhdet_num!R124)</f>
        <v>0</v>
      </c>
      <c r="S129" s="98">
        <f>IF(RES_hhdet_tes!S129=0,0,RES_hhdet_tes!S129*1000*11630/RES_hhdet_num!S124)</f>
        <v>0</v>
      </c>
      <c r="T129" s="98">
        <f>IF(RES_hhdet_tes!T129=0,0,RES_hhdet_tes!T129*1000*11630/RES_hhdet_num!T124)</f>
        <v>0</v>
      </c>
      <c r="U129" s="98">
        <f>IF(RES_hhdet_tes!U129=0,0,RES_hhdet_tes!U129*1000*11630/RES_hhdet_num!U124)</f>
        <v>0</v>
      </c>
      <c r="V129" s="98">
        <f>IF(RES_hhdet_tes!V129=0,0,RES_hhdet_tes!V129*1000*11630/RES_hhdet_num!V124)</f>
        <v>0</v>
      </c>
      <c r="W129" s="98">
        <f>IF(RES_hhdet_tes!W129=0,0,RES_hhdet_tes!W129*1000*11630/RES_hhdet_num!W124)</f>
        <v>0</v>
      </c>
      <c r="X129" s="98">
        <f>IF(RES_hhdet_tes!X129=0,0,RES_hhdet_tes!X129*1000*11630/RES_hhdet_num!X124)</f>
        <v>0</v>
      </c>
      <c r="Y129" s="98">
        <f>IF(RES_hhdet_tes!Y129=0,0,RES_hhdet_tes!Y129*1000*11630/RES_hhdet_num!Y124)</f>
        <v>0</v>
      </c>
      <c r="DA129" s="63" t="s">
        <v>2532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2533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2534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2535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2536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2537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2538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2539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2540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2541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2542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2543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14832.800495583511</v>
      </c>
      <c r="C143" s="117">
        <f t="shared" si="49"/>
        <v>16195.581668176914</v>
      </c>
      <c r="D143" s="117">
        <f t="shared" si="49"/>
        <v>14784.148204890003</v>
      </c>
      <c r="E143" s="117">
        <f t="shared" si="49"/>
        <v>17545.175758266269</v>
      </c>
      <c r="F143" s="117">
        <f t="shared" si="49"/>
        <v>16283.079997049861</v>
      </c>
      <c r="G143" s="117">
        <f t="shared" si="49"/>
        <v>15898.833884851803</v>
      </c>
      <c r="H143" s="117">
        <f t="shared" si="49"/>
        <v>14825.370797504627</v>
      </c>
      <c r="I143" s="117">
        <f t="shared" si="49"/>
        <v>13214.359533104385</v>
      </c>
      <c r="J143" s="117">
        <f t="shared" si="49"/>
        <v>15035.651412985681</v>
      </c>
      <c r="K143" s="117">
        <f t="shared" si="49"/>
        <v>15318.467604530308</v>
      </c>
      <c r="L143" s="117">
        <f t="shared" si="49"/>
        <v>14597.917716210059</v>
      </c>
      <c r="M143" s="117">
        <f t="shared" si="49"/>
        <v>14106.509117256184</v>
      </c>
      <c r="N143" s="117">
        <f t="shared" si="49"/>
        <v>14223.618248276496</v>
      </c>
      <c r="O143" s="117">
        <f t="shared" si="49"/>
        <v>13761.00749773431</v>
      </c>
      <c r="P143" s="117">
        <f t="shared" si="49"/>
        <v>14186.30504958116</v>
      </c>
      <c r="Q143" s="117">
        <f t="shared" si="49"/>
        <v>14431.11594600368</v>
      </c>
      <c r="R143" s="117">
        <f t="shared" ref="R143:V143" si="50">R144+R146+R148+R157</f>
        <v>14322.547939583281</v>
      </c>
      <c r="S143" s="117">
        <f t="shared" si="50"/>
        <v>14182.565703855958</v>
      </c>
      <c r="T143" s="117">
        <f t="shared" si="50"/>
        <v>14108.710073541728</v>
      </c>
      <c r="U143" s="117">
        <f t="shared" si="50"/>
        <v>13772.024758321999</v>
      </c>
      <c r="V143" s="117">
        <f t="shared" si="50"/>
        <v>13415.707197854665</v>
      </c>
      <c r="W143" s="117">
        <f t="shared" ref="W143:Y143" si="51">W144+W146+W148+W157</f>
        <v>13018.656208626855</v>
      </c>
      <c r="X143" s="117">
        <f t="shared" si="51"/>
        <v>12988.143569171145</v>
      </c>
      <c r="Y143" s="117">
        <f t="shared" si="51"/>
        <v>13300.536592797025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12406.19983814339</v>
      </c>
      <c r="C144" s="122">
        <f t="shared" si="52"/>
        <v>13933.987798807404</v>
      </c>
      <c r="D144" s="122">
        <f t="shared" si="52"/>
        <v>12674.24853891575</v>
      </c>
      <c r="E144" s="122">
        <f t="shared" si="52"/>
        <v>15122.392031357518</v>
      </c>
      <c r="F144" s="122">
        <f t="shared" si="52"/>
        <v>14332.143731426257</v>
      </c>
      <c r="G144" s="122">
        <f t="shared" si="52"/>
        <v>13966.394357033278</v>
      </c>
      <c r="H144" s="122">
        <f t="shared" si="52"/>
        <v>12636.078487442704</v>
      </c>
      <c r="I144" s="122">
        <f t="shared" si="52"/>
        <v>11385.094773732744</v>
      </c>
      <c r="J144" s="122">
        <f t="shared" si="52"/>
        <v>13184.161114841925</v>
      </c>
      <c r="K144" s="122">
        <f t="shared" si="52"/>
        <v>13467.960307229476</v>
      </c>
      <c r="L144" s="122">
        <f t="shared" si="52"/>
        <v>12823.229558212104</v>
      </c>
      <c r="M144" s="122">
        <f t="shared" si="52"/>
        <v>12084.683219471854</v>
      </c>
      <c r="N144" s="122">
        <f t="shared" si="52"/>
        <v>12193.469835040323</v>
      </c>
      <c r="O144" s="122">
        <f t="shared" si="52"/>
        <v>11355.784213089795</v>
      </c>
      <c r="P144" s="122">
        <f t="shared" si="52"/>
        <v>11398.458045991494</v>
      </c>
      <c r="Q144" s="122">
        <f t="shared" si="52"/>
        <v>12293.841757017644</v>
      </c>
      <c r="R144" s="122">
        <f t="shared" si="52"/>
        <v>12202.598406915655</v>
      </c>
      <c r="S144" s="122">
        <f t="shared" si="52"/>
        <v>12201.070348391713</v>
      </c>
      <c r="T144" s="122">
        <f t="shared" si="52"/>
        <v>11942.13531818181</v>
      </c>
      <c r="U144" s="122">
        <f t="shared" si="52"/>
        <v>11470.136726204324</v>
      </c>
      <c r="V144" s="122">
        <f t="shared" si="52"/>
        <v>11304.196567124569</v>
      </c>
      <c r="W144" s="122">
        <f t="shared" si="52"/>
        <v>11090.411635858869</v>
      </c>
      <c r="X144" s="122">
        <f t="shared" si="52"/>
        <v>10838.482891042919</v>
      </c>
      <c r="Y144" s="122">
        <f t="shared" si="52"/>
        <v>11083.66241223275</v>
      </c>
      <c r="DA144" s="130" t="s">
        <v>2546</v>
      </c>
    </row>
    <row r="145" spans="1:105" ht="12" customHeight="1" x14ac:dyDescent="0.25">
      <c r="A145" s="97" t="s">
        <v>53</v>
      </c>
      <c r="B145" s="98">
        <v>12406.19983814339</v>
      </c>
      <c r="C145" s="98">
        <v>13933.987798807404</v>
      </c>
      <c r="D145" s="98">
        <v>12674.24853891575</v>
      </c>
      <c r="E145" s="98">
        <v>15122.392031357518</v>
      </c>
      <c r="F145" s="98">
        <v>14332.143731426257</v>
      </c>
      <c r="G145" s="98">
        <v>13966.394357033278</v>
      </c>
      <c r="H145" s="98">
        <v>12636.078487442704</v>
      </c>
      <c r="I145" s="98">
        <v>11385.094773732744</v>
      </c>
      <c r="J145" s="98">
        <v>13184.161114841925</v>
      </c>
      <c r="K145" s="98">
        <v>13467.960307229476</v>
      </c>
      <c r="L145" s="98">
        <v>12823.229558212104</v>
      </c>
      <c r="M145" s="98">
        <v>12084.683219471854</v>
      </c>
      <c r="N145" s="98">
        <v>12193.469835040323</v>
      </c>
      <c r="O145" s="98">
        <v>11355.784213089795</v>
      </c>
      <c r="P145" s="98">
        <v>11398.458045991494</v>
      </c>
      <c r="Q145" s="98">
        <v>12293.841757017644</v>
      </c>
      <c r="R145" s="98">
        <v>12202.598406915655</v>
      </c>
      <c r="S145" s="98">
        <v>12201.070348391713</v>
      </c>
      <c r="T145" s="98">
        <v>11942.13531818181</v>
      </c>
      <c r="U145" s="98">
        <v>11470.136726204324</v>
      </c>
      <c r="V145" s="98">
        <v>11304.196567124569</v>
      </c>
      <c r="W145" s="98">
        <v>11090.411635858869</v>
      </c>
      <c r="X145" s="98">
        <v>10838.482891042919</v>
      </c>
      <c r="Y145" s="98">
        <v>11083.66241223275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655.50668976585962</v>
      </c>
      <c r="C146" s="122">
        <f t="shared" si="53"/>
        <v>575.3010937895416</v>
      </c>
      <c r="D146" s="122">
        <f t="shared" si="53"/>
        <v>476.12033728534772</v>
      </c>
      <c r="E146" s="122">
        <f t="shared" si="53"/>
        <v>847.94650804794264</v>
      </c>
      <c r="F146" s="122">
        <f t="shared" si="53"/>
        <v>311.04449748020085</v>
      </c>
      <c r="G146" s="122">
        <f t="shared" si="53"/>
        <v>305.36872605886094</v>
      </c>
      <c r="H146" s="122">
        <f t="shared" si="53"/>
        <v>600.58960170549153</v>
      </c>
      <c r="I146" s="122">
        <f t="shared" si="53"/>
        <v>345.35081294093061</v>
      </c>
      <c r="J146" s="122">
        <f t="shared" si="53"/>
        <v>331.84827418275739</v>
      </c>
      <c r="K146" s="122">
        <f t="shared" si="53"/>
        <v>361.552234382216</v>
      </c>
      <c r="L146" s="122">
        <f t="shared" si="53"/>
        <v>412.03557322258445</v>
      </c>
      <c r="M146" s="122">
        <f t="shared" si="53"/>
        <v>386.23128946764268</v>
      </c>
      <c r="N146" s="122">
        <f t="shared" si="53"/>
        <v>529.67500792470753</v>
      </c>
      <c r="O146" s="122">
        <f t="shared" si="53"/>
        <v>569.17566628961583</v>
      </c>
      <c r="P146" s="122">
        <f t="shared" si="53"/>
        <v>633.04664663002029</v>
      </c>
      <c r="Q146" s="122">
        <f t="shared" si="53"/>
        <v>755.02636857225627</v>
      </c>
      <c r="R146" s="122">
        <f t="shared" si="53"/>
        <v>720.505818354849</v>
      </c>
      <c r="S146" s="122">
        <f t="shared" si="53"/>
        <v>622.38923855722032</v>
      </c>
      <c r="T146" s="122">
        <f t="shared" si="53"/>
        <v>687.60075487752704</v>
      </c>
      <c r="U146" s="122">
        <f t="shared" si="53"/>
        <v>732.51196757546097</v>
      </c>
      <c r="V146" s="122">
        <f t="shared" si="53"/>
        <v>842.67223886524141</v>
      </c>
      <c r="W146" s="122">
        <f t="shared" si="53"/>
        <v>783.80610599387592</v>
      </c>
      <c r="X146" s="122">
        <f t="shared" si="53"/>
        <v>877.28077325216134</v>
      </c>
      <c r="Y146" s="122">
        <f t="shared" si="53"/>
        <v>998.06093853932043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655.50668976585962</v>
      </c>
      <c r="C147" s="98">
        <f>IF(RES_hhdet_tes!C147=0,0,RES_hhdet_tes!C147*1000*11630/RES_hhdet_num!C143)</f>
        <v>575.3010937895416</v>
      </c>
      <c r="D147" s="98">
        <f>IF(RES_hhdet_tes!D147=0,0,RES_hhdet_tes!D147*1000*11630/RES_hhdet_num!D143)</f>
        <v>476.12033728534772</v>
      </c>
      <c r="E147" s="98">
        <f>IF(RES_hhdet_tes!E147=0,0,RES_hhdet_tes!E147*1000*11630/RES_hhdet_num!E143)</f>
        <v>847.94650804794264</v>
      </c>
      <c r="F147" s="98">
        <f>IF(RES_hhdet_tes!F147=0,0,RES_hhdet_tes!F147*1000*11630/RES_hhdet_num!F143)</f>
        <v>311.04449748020085</v>
      </c>
      <c r="G147" s="98">
        <f>IF(RES_hhdet_tes!G147=0,0,RES_hhdet_tes!G147*1000*11630/RES_hhdet_num!G143)</f>
        <v>305.36872605886094</v>
      </c>
      <c r="H147" s="98">
        <f>IF(RES_hhdet_tes!H147=0,0,RES_hhdet_tes!H147*1000*11630/RES_hhdet_num!H143)</f>
        <v>600.58960170549153</v>
      </c>
      <c r="I147" s="98">
        <f>IF(RES_hhdet_tes!I147=0,0,RES_hhdet_tes!I147*1000*11630/RES_hhdet_num!I143)</f>
        <v>345.35081294093061</v>
      </c>
      <c r="J147" s="98">
        <f>IF(RES_hhdet_tes!J147=0,0,RES_hhdet_tes!J147*1000*11630/RES_hhdet_num!J143)</f>
        <v>331.84827418275739</v>
      </c>
      <c r="K147" s="98">
        <f>IF(RES_hhdet_tes!K147=0,0,RES_hhdet_tes!K147*1000*11630/RES_hhdet_num!K143)</f>
        <v>361.552234382216</v>
      </c>
      <c r="L147" s="98">
        <f>IF(RES_hhdet_tes!L147=0,0,RES_hhdet_tes!L147*1000*11630/RES_hhdet_num!L143)</f>
        <v>412.03557322258445</v>
      </c>
      <c r="M147" s="98">
        <f>IF(RES_hhdet_tes!M147=0,0,RES_hhdet_tes!M147*1000*11630/RES_hhdet_num!M143)</f>
        <v>386.23128946764268</v>
      </c>
      <c r="N147" s="98">
        <f>IF(RES_hhdet_tes!N147=0,0,RES_hhdet_tes!N147*1000*11630/RES_hhdet_num!N143)</f>
        <v>529.67500792470753</v>
      </c>
      <c r="O147" s="98">
        <f>IF(RES_hhdet_tes!O147=0,0,RES_hhdet_tes!O147*1000*11630/RES_hhdet_num!O143)</f>
        <v>569.17566628961583</v>
      </c>
      <c r="P147" s="98">
        <f>IF(RES_hhdet_tes!P147=0,0,RES_hhdet_tes!P147*1000*11630/RES_hhdet_num!P143)</f>
        <v>633.04664663002029</v>
      </c>
      <c r="Q147" s="98">
        <f>IF(RES_hhdet_tes!Q147=0,0,RES_hhdet_tes!Q147*1000*11630/RES_hhdet_num!Q143)</f>
        <v>755.02636857225627</v>
      </c>
      <c r="R147" s="98">
        <f>IF(RES_hhdet_tes!R147=0,0,RES_hhdet_tes!R147*1000*11630/RES_hhdet_num!R143)</f>
        <v>720.505818354849</v>
      </c>
      <c r="S147" s="98">
        <f>IF(RES_hhdet_tes!S147=0,0,RES_hhdet_tes!S147*1000*11630/RES_hhdet_num!S143)</f>
        <v>622.38923855722032</v>
      </c>
      <c r="T147" s="98">
        <f>IF(RES_hhdet_tes!T147=0,0,RES_hhdet_tes!T147*1000*11630/RES_hhdet_num!T143)</f>
        <v>687.60075487752704</v>
      </c>
      <c r="U147" s="98">
        <f>IF(RES_hhdet_tes!U147=0,0,RES_hhdet_tes!U147*1000*11630/RES_hhdet_num!U143)</f>
        <v>732.51196757546097</v>
      </c>
      <c r="V147" s="98">
        <f>IF(RES_hhdet_tes!V147=0,0,RES_hhdet_tes!V147*1000*11630/RES_hhdet_num!V143)</f>
        <v>842.67223886524141</v>
      </c>
      <c r="W147" s="98">
        <f>IF(RES_hhdet_tes!W147=0,0,RES_hhdet_tes!W147*1000*11630/RES_hhdet_num!W143)</f>
        <v>783.80610599387592</v>
      </c>
      <c r="X147" s="98">
        <f>IF(RES_hhdet_tes!X147=0,0,RES_hhdet_tes!X147*1000*11630/RES_hhdet_num!X143)</f>
        <v>877.28077325216134</v>
      </c>
      <c r="Y147" s="98">
        <f>IF(RES_hhdet_tes!Y147=0,0,RES_hhdet_tes!Y147*1000*11630/RES_hhdet_num!Y143)</f>
        <v>998.06093853932043</v>
      </c>
      <c r="DA147" s="63" t="s">
        <v>2549</v>
      </c>
    </row>
    <row r="148" spans="1:105" ht="12" customHeight="1" x14ac:dyDescent="0.25">
      <c r="A148" s="121" t="s">
        <v>55</v>
      </c>
      <c r="B148" s="122">
        <v>1176.1055473246918</v>
      </c>
      <c r="C148" s="122">
        <v>1090.4418362918282</v>
      </c>
      <c r="D148" s="122">
        <v>1079.4481731378121</v>
      </c>
      <c r="E148" s="122">
        <v>1047.6290815905238</v>
      </c>
      <c r="F148" s="122">
        <v>1089.7991550346342</v>
      </c>
      <c r="G148" s="122">
        <v>1067.7971752779267</v>
      </c>
      <c r="H148" s="122">
        <v>1025.7627978543842</v>
      </c>
      <c r="I148" s="122">
        <v>967.96676735649567</v>
      </c>
      <c r="J148" s="122">
        <v>965.517190473813</v>
      </c>
      <c r="K148" s="122">
        <v>915.3588628372795</v>
      </c>
      <c r="L148" s="122">
        <v>871.90669176628069</v>
      </c>
      <c r="M148" s="122">
        <v>1004.9802138272845</v>
      </c>
      <c r="N148" s="122">
        <v>869.70104863266522</v>
      </c>
      <c r="O148" s="122">
        <v>1191.5479751980401</v>
      </c>
      <c r="P148" s="122">
        <v>1475.214008498963</v>
      </c>
      <c r="Q148" s="122">
        <v>908.98857291882655</v>
      </c>
      <c r="R148" s="122">
        <v>916.87352700452755</v>
      </c>
      <c r="S148" s="122">
        <v>936.77762749901331</v>
      </c>
      <c r="T148" s="122">
        <v>985.27309620709923</v>
      </c>
      <c r="U148" s="122">
        <v>1025.8158457035881</v>
      </c>
      <c r="V148" s="122">
        <v>941.94140434679593</v>
      </c>
      <c r="W148" s="122">
        <v>885.9486778845685</v>
      </c>
      <c r="X148" s="122">
        <v>973.95621086004235</v>
      </c>
      <c r="Y148" s="122">
        <v>928.3390297120917</v>
      </c>
      <c r="DA148" s="130" t="s">
        <v>2550</v>
      </c>
    </row>
    <row r="149" spans="1:105" ht="12" customHeight="1" x14ac:dyDescent="0.25">
      <c r="A149" s="97" t="s">
        <v>124</v>
      </c>
      <c r="B149" s="98">
        <v>1199.8871986813654</v>
      </c>
      <c r="C149" s="98">
        <v>1166.1566214987645</v>
      </c>
      <c r="D149" s="98">
        <v>781.17820809044395</v>
      </c>
      <c r="E149" s="98">
        <v>445.15057254690919</v>
      </c>
      <c r="F149" s="98">
        <v>894.69269143504118</v>
      </c>
      <c r="G149" s="98">
        <v>1370.5210712294879</v>
      </c>
      <c r="H149" s="98">
        <v>1421.2670635610855</v>
      </c>
      <c r="I149" s="98">
        <v>536.79627344310336</v>
      </c>
      <c r="J149" s="98">
        <v>532.3147754380509</v>
      </c>
      <c r="K149" s="98">
        <v>1260.9451627723411</v>
      </c>
      <c r="L149" s="98">
        <v>1372.3741265032165</v>
      </c>
      <c r="M149" s="98">
        <v>736.07055677965786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2551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2552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2553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2554</v>
      </c>
    </row>
    <row r="153" spans="1:105" ht="12" customHeight="1" x14ac:dyDescent="0.25">
      <c r="A153" s="106" t="s">
        <v>122</v>
      </c>
      <c r="B153" s="101">
        <v>1173.1328409051077</v>
      </c>
      <c r="C153" s="101">
        <v>1082.3295378767993</v>
      </c>
      <c r="D153" s="101">
        <v>1101.8382077359224</v>
      </c>
      <c r="E153" s="101">
        <v>1081.1073594525697</v>
      </c>
      <c r="F153" s="101">
        <v>1098.5762922512627</v>
      </c>
      <c r="G153" s="101">
        <v>1049.3633821419739</v>
      </c>
      <c r="H153" s="101">
        <v>996.54282603675915</v>
      </c>
      <c r="I153" s="101">
        <v>996.58339047762649</v>
      </c>
      <c r="J153" s="101">
        <v>989.48876423789318</v>
      </c>
      <c r="K153" s="101">
        <v>903.13013220085315</v>
      </c>
      <c r="L153" s="101">
        <v>854.95213829994316</v>
      </c>
      <c r="M153" s="101">
        <v>1010.3703073975472</v>
      </c>
      <c r="N153" s="101">
        <v>868.88820865376795</v>
      </c>
      <c r="O153" s="101">
        <v>1190.9743652917887</v>
      </c>
      <c r="P153" s="101">
        <v>1472.0361922236602</v>
      </c>
      <c r="Q153" s="101">
        <v>910.0096131901563</v>
      </c>
      <c r="R153" s="101">
        <v>920.26812779574561</v>
      </c>
      <c r="S153" s="101">
        <v>940.35150702488363</v>
      </c>
      <c r="T153" s="101">
        <v>986.24756821031269</v>
      </c>
      <c r="U153" s="101">
        <v>1024.8151977427681</v>
      </c>
      <c r="V153" s="101">
        <v>941.11804243229267</v>
      </c>
      <c r="W153" s="101">
        <v>885.50406956990287</v>
      </c>
      <c r="X153" s="101">
        <v>974.36678803811697</v>
      </c>
      <c r="Y153" s="101">
        <v>929.65839491729412</v>
      </c>
      <c r="DA153" s="131" t="s">
        <v>2555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1101.5743781418191</v>
      </c>
      <c r="E154" s="104">
        <v>1081.0421132159668</v>
      </c>
      <c r="F154" s="104">
        <v>1098.2326919118468</v>
      </c>
      <c r="G154" s="104">
        <v>1049.1771600865468</v>
      </c>
      <c r="H154" s="104">
        <v>995.99101474675138</v>
      </c>
      <c r="I154" s="104">
        <v>994.78814925093991</v>
      </c>
      <c r="J154" s="104">
        <v>987.02412916399794</v>
      </c>
      <c r="K154" s="104">
        <v>900.46825371453315</v>
      </c>
      <c r="L154" s="104">
        <v>854.93692311574671</v>
      </c>
      <c r="M154" s="104">
        <v>1011.7089034456375</v>
      </c>
      <c r="N154" s="104">
        <v>870.22484623639514</v>
      </c>
      <c r="O154" s="104">
        <v>1191.9588474623495</v>
      </c>
      <c r="P154" s="104">
        <v>1478.3880190062716</v>
      </c>
      <c r="Q154" s="104">
        <v>908.31751431662883</v>
      </c>
      <c r="R154" s="104">
        <v>915.49573833677709</v>
      </c>
      <c r="S154" s="104">
        <v>935.89803324703519</v>
      </c>
      <c r="T154" s="104">
        <v>985.06124359243745</v>
      </c>
      <c r="U154" s="104">
        <v>1026.2356774641676</v>
      </c>
      <c r="V154" s="104">
        <v>942.19850090019497</v>
      </c>
      <c r="W154" s="104">
        <v>886.14442809967784</v>
      </c>
      <c r="X154" s="104">
        <v>973.80577591006943</v>
      </c>
      <c r="Y154" s="104">
        <v>927.89962930188972</v>
      </c>
      <c r="DA154" s="132" t="s">
        <v>2556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552.25688700685203</v>
      </c>
      <c r="E155" s="98">
        <v>538.41364076417096</v>
      </c>
      <c r="F155" s="98">
        <v>555.5140111403457</v>
      </c>
      <c r="G155" s="98">
        <v>528.22230938324947</v>
      </c>
      <c r="H155" s="98">
        <v>488.40664302032127</v>
      </c>
      <c r="I155" s="98">
        <v>480.32042272467316</v>
      </c>
      <c r="J155" s="98">
        <v>458.5476532869842</v>
      </c>
      <c r="K155" s="98">
        <v>403.82163399018214</v>
      </c>
      <c r="L155" s="98">
        <v>373.6047349448404</v>
      </c>
      <c r="M155" s="98">
        <v>487.89724962682772</v>
      </c>
      <c r="N155" s="98">
        <v>385.28352426631335</v>
      </c>
      <c r="O155" s="98">
        <v>654.23496735491301</v>
      </c>
      <c r="P155" s="98">
        <v>893.62712532560829</v>
      </c>
      <c r="Q155" s="98">
        <v>384.08819342291019</v>
      </c>
      <c r="R155" s="98">
        <v>381.13750938255924</v>
      </c>
      <c r="S155" s="98">
        <v>391.78935590702258</v>
      </c>
      <c r="T155" s="98">
        <v>474.28733161221481</v>
      </c>
      <c r="U155" s="98">
        <v>539.67760410150299</v>
      </c>
      <c r="V155" s="98">
        <v>481.7082777510692</v>
      </c>
      <c r="W155" s="98">
        <v>444.2978593619481</v>
      </c>
      <c r="X155" s="98">
        <v>530.59104658547506</v>
      </c>
      <c r="Y155" s="98">
        <v>498.59816929657035</v>
      </c>
      <c r="DA155" s="63" t="s">
        <v>2557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549.3174911349671</v>
      </c>
      <c r="E156" s="98">
        <v>542.62847245179569</v>
      </c>
      <c r="F156" s="98">
        <v>542.71868077150123</v>
      </c>
      <c r="G156" s="98">
        <v>520.9548507032971</v>
      </c>
      <c r="H156" s="98">
        <v>507.58437172643011</v>
      </c>
      <c r="I156" s="98">
        <v>514.46772652626692</v>
      </c>
      <c r="J156" s="98">
        <v>528.47647587701374</v>
      </c>
      <c r="K156" s="98">
        <v>496.64661972435107</v>
      </c>
      <c r="L156" s="98">
        <v>481.33218817090625</v>
      </c>
      <c r="M156" s="98">
        <v>523.81165381880976</v>
      </c>
      <c r="N156" s="98">
        <v>484.94132197008179</v>
      </c>
      <c r="O156" s="98">
        <v>537.72388010743668</v>
      </c>
      <c r="P156" s="98">
        <v>584.760893680663</v>
      </c>
      <c r="Q156" s="98">
        <v>524.22932089371864</v>
      </c>
      <c r="R156" s="98">
        <v>534.35822895421779</v>
      </c>
      <c r="S156" s="98">
        <v>544.10867734001249</v>
      </c>
      <c r="T156" s="98">
        <v>510.77391198022264</v>
      </c>
      <c r="U156" s="98">
        <v>486.55807336266435</v>
      </c>
      <c r="V156" s="98">
        <v>460.49022314912543</v>
      </c>
      <c r="W156" s="98">
        <v>441.84656873772963</v>
      </c>
      <c r="X156" s="98">
        <v>443.21472932459432</v>
      </c>
      <c r="Y156" s="98">
        <v>429.30146000531931</v>
      </c>
      <c r="DA156" s="63" t="s">
        <v>2558</v>
      </c>
    </row>
    <row r="157" spans="1:105" ht="12" customHeight="1" x14ac:dyDescent="0.25">
      <c r="A157" s="121" t="s">
        <v>54</v>
      </c>
      <c r="B157" s="122">
        <v>594.98842034957022</v>
      </c>
      <c r="C157" s="122">
        <v>595.85093928814149</v>
      </c>
      <c r="D157" s="122">
        <v>554.33115555109384</v>
      </c>
      <c r="E157" s="122">
        <v>527.2081372702836</v>
      </c>
      <c r="F157" s="122">
        <v>550.09261310876821</v>
      </c>
      <c r="G157" s="122">
        <v>559.27362648173857</v>
      </c>
      <c r="H157" s="122">
        <v>562.93991050204772</v>
      </c>
      <c r="I157" s="122">
        <v>515.94717907421375</v>
      </c>
      <c r="J157" s="122">
        <v>554.12483348718467</v>
      </c>
      <c r="K157" s="122">
        <v>573.59620008133675</v>
      </c>
      <c r="L157" s="122">
        <v>490.74589300908809</v>
      </c>
      <c r="M157" s="122">
        <v>630.61439448940246</v>
      </c>
      <c r="N157" s="122">
        <v>630.77235667880166</v>
      </c>
      <c r="O157" s="122">
        <v>644.49964315685941</v>
      </c>
      <c r="P157" s="122">
        <v>679.5863484606831</v>
      </c>
      <c r="Q157" s="122">
        <v>473.25924749495198</v>
      </c>
      <c r="R157" s="122">
        <v>482.57018730824922</v>
      </c>
      <c r="S157" s="122">
        <v>422.32848940801102</v>
      </c>
      <c r="T157" s="122">
        <v>493.7009042752905</v>
      </c>
      <c r="U157" s="122">
        <v>543.56021883862616</v>
      </c>
      <c r="V157" s="122">
        <v>326.89698751805804</v>
      </c>
      <c r="W157" s="122">
        <v>258.48978888954167</v>
      </c>
      <c r="X157" s="122">
        <v>298.42369401602201</v>
      </c>
      <c r="Y157" s="122">
        <v>290.47421231286341</v>
      </c>
      <c r="DA157" s="130" t="s">
        <v>2559</v>
      </c>
    </row>
    <row r="158" spans="1:105" ht="12" customHeight="1" x14ac:dyDescent="0.25">
      <c r="A158" s="97" t="s">
        <v>50</v>
      </c>
      <c r="B158" s="98">
        <v>571.05533788849084</v>
      </c>
      <c r="C158" s="98">
        <v>727.51300393668691</v>
      </c>
      <c r="D158" s="98">
        <v>419.13131659512783</v>
      </c>
      <c r="E158" s="98">
        <v>251.16797062456834</v>
      </c>
      <c r="F158" s="98">
        <v>478.71043465516976</v>
      </c>
      <c r="G158" s="98">
        <v>711.37075055093942</v>
      </c>
      <c r="H158" s="98">
        <v>758.05680107978139</v>
      </c>
      <c r="I158" s="98">
        <v>291.81992930885951</v>
      </c>
      <c r="J158" s="98">
        <v>321.51384497188513</v>
      </c>
      <c r="K158" s="98">
        <v>836.77879611252331</v>
      </c>
      <c r="L158" s="98">
        <v>732.65696897091857</v>
      </c>
      <c r="M158" s="98">
        <v>455.59351642395785</v>
      </c>
      <c r="N158" s="98">
        <v>362.3394936632854</v>
      </c>
      <c r="O158" s="98">
        <v>521.24950453880945</v>
      </c>
      <c r="P158" s="98">
        <v>630.96297114100901</v>
      </c>
      <c r="Q158" s="98">
        <v>513.95336661034514</v>
      </c>
      <c r="R158" s="98">
        <v>509.86552230183753</v>
      </c>
      <c r="S158" s="98">
        <v>391.00238622040587</v>
      </c>
      <c r="T158" s="98">
        <v>433.53389753622514</v>
      </c>
      <c r="U158" s="98">
        <v>536.81141202666083</v>
      </c>
      <c r="V158" s="98">
        <v>452.15672279310087</v>
      </c>
      <c r="W158" s="98">
        <v>235.80209769496992</v>
      </c>
      <c r="X158" s="98">
        <v>328.50579456981285</v>
      </c>
      <c r="Y158" s="98">
        <v>234.17791155526831</v>
      </c>
      <c r="DA158" s="63" t="s">
        <v>2560</v>
      </c>
    </row>
    <row r="159" spans="1:105" ht="12" customHeight="1" x14ac:dyDescent="0.25">
      <c r="A159" s="109" t="s">
        <v>120</v>
      </c>
      <c r="B159" s="33">
        <v>611.44241454156213</v>
      </c>
      <c r="C159" s="33">
        <v>541.9891855682821</v>
      </c>
      <c r="D159" s="33">
        <v>576.25545376016942</v>
      </c>
      <c r="E159" s="33">
        <v>553.75046098621772</v>
      </c>
      <c r="F159" s="33">
        <v>558.02396627027917</v>
      </c>
      <c r="G159" s="33">
        <v>532.55386144255465</v>
      </c>
      <c r="H159" s="33">
        <v>522.29055829835306</v>
      </c>
      <c r="I159" s="33">
        <v>550.42829442272966</v>
      </c>
      <c r="J159" s="33">
        <v>579.38575531690037</v>
      </c>
      <c r="K159" s="33">
        <v>546.19864276578744</v>
      </c>
      <c r="L159" s="33">
        <v>472.05519177583409</v>
      </c>
      <c r="M159" s="33">
        <v>639.75314286940204</v>
      </c>
      <c r="N159" s="33">
        <v>640.54465658380343</v>
      </c>
      <c r="O159" s="33">
        <v>649.32065198035468</v>
      </c>
      <c r="P159" s="33">
        <v>682.4229690779373</v>
      </c>
      <c r="Q159" s="33">
        <v>471.20677979951023</v>
      </c>
      <c r="R159" s="33">
        <v>481.17798295451809</v>
      </c>
      <c r="S159" s="33">
        <v>424.14215316378534</v>
      </c>
      <c r="T159" s="33">
        <v>497.85035301591574</v>
      </c>
      <c r="U159" s="33">
        <v>544.08919292381358</v>
      </c>
      <c r="V159" s="33">
        <v>317.36657683545036</v>
      </c>
      <c r="W159" s="33">
        <v>259.8345049240221</v>
      </c>
      <c r="X159" s="33">
        <v>297.06221166406095</v>
      </c>
      <c r="Y159" s="33">
        <v>292.46734310715931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15439.206579687345</v>
      </c>
      <c r="C161" s="117">
        <f t="shared" si="54"/>
        <v>16359.885017676697</v>
      </c>
      <c r="D161" s="117">
        <f t="shared" si="54"/>
        <v>15428.141035830942</v>
      </c>
      <c r="E161" s="117">
        <f t="shared" si="54"/>
        <v>15803.626472806409</v>
      </c>
      <c r="F161" s="117">
        <f t="shared" si="54"/>
        <v>16988.082825938676</v>
      </c>
      <c r="G161" s="117">
        <f t="shared" si="54"/>
        <v>17721.697942698091</v>
      </c>
      <c r="H161" s="117">
        <f t="shared" si="54"/>
        <v>15831.110197358959</v>
      </c>
      <c r="I161" s="117">
        <f t="shared" si="54"/>
        <v>16837.385637763855</v>
      </c>
      <c r="J161" s="117">
        <f t="shared" si="54"/>
        <v>7918.3398427188285</v>
      </c>
      <c r="K161" s="117">
        <f t="shared" si="54"/>
        <v>22277.567264107867</v>
      </c>
      <c r="L161" s="117">
        <f t="shared" si="54"/>
        <v>12840.167345791197</v>
      </c>
      <c r="M161" s="117">
        <f t="shared" si="54"/>
        <v>10453.340549659848</v>
      </c>
      <c r="N161" s="117">
        <f t="shared" si="54"/>
        <v>13286.081992345948</v>
      </c>
      <c r="O161" s="117">
        <f t="shared" si="54"/>
        <v>15676.035375707825</v>
      </c>
      <c r="P161" s="117">
        <f t="shared" si="54"/>
        <v>14467.328626084256</v>
      </c>
      <c r="Q161" s="117">
        <f t="shared" si="54"/>
        <v>17333.73175131499</v>
      </c>
      <c r="R161" s="117">
        <f t="shared" ref="R161:V161" si="55">R162+R164+R166+R175</f>
        <v>16171.077047943078</v>
      </c>
      <c r="S161" s="117">
        <f t="shared" si="55"/>
        <v>18219.406034062991</v>
      </c>
      <c r="T161" s="117">
        <f t="shared" si="55"/>
        <v>12301.935407398531</v>
      </c>
      <c r="U161" s="117">
        <f t="shared" si="55"/>
        <v>9768.4172587695739</v>
      </c>
      <c r="V161" s="117">
        <f t="shared" si="55"/>
        <v>14895.630535873062</v>
      </c>
      <c r="W161" s="117">
        <f t="shared" ref="W161:Y161" si="56">W162+W164+W166+W175</f>
        <v>12458.915371053079</v>
      </c>
      <c r="X161" s="117">
        <f t="shared" si="56"/>
        <v>13048.954659187008</v>
      </c>
      <c r="Y161" s="117">
        <f t="shared" si="56"/>
        <v>12664.13210090453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13337.375148063295</v>
      </c>
      <c r="C162" s="122">
        <f t="shared" si="57"/>
        <v>14320.776419405342</v>
      </c>
      <c r="D162" s="122">
        <f t="shared" si="57"/>
        <v>13429.702182060517</v>
      </c>
      <c r="E162" s="122">
        <f t="shared" si="57"/>
        <v>13510.197237585107</v>
      </c>
      <c r="F162" s="122">
        <f t="shared" si="57"/>
        <v>15080.865077921411</v>
      </c>
      <c r="G162" s="122">
        <f t="shared" si="57"/>
        <v>15794.771946427876</v>
      </c>
      <c r="H162" s="122">
        <f t="shared" si="57"/>
        <v>13764.662663836705</v>
      </c>
      <c r="I162" s="122">
        <f t="shared" si="57"/>
        <v>15119.983858520429</v>
      </c>
      <c r="J162" s="122">
        <f t="shared" si="57"/>
        <v>6175.732953127289</v>
      </c>
      <c r="K162" s="122">
        <f t="shared" si="57"/>
        <v>20522.294643302794</v>
      </c>
      <c r="L162" s="122">
        <f t="shared" si="57"/>
        <v>11135.25794907027</v>
      </c>
      <c r="M162" s="122">
        <f t="shared" si="57"/>
        <v>8519.5301866933605</v>
      </c>
      <c r="N162" s="122">
        <f t="shared" si="57"/>
        <v>11343.481335963954</v>
      </c>
      <c r="O162" s="122">
        <f t="shared" si="57"/>
        <v>13393.539009764741</v>
      </c>
      <c r="P162" s="122">
        <f t="shared" si="57"/>
        <v>11851.188958591621</v>
      </c>
      <c r="Q162" s="122">
        <f t="shared" si="57"/>
        <v>15451.063920740009</v>
      </c>
      <c r="R162" s="122">
        <f t="shared" si="57"/>
        <v>14285.332135177701</v>
      </c>
      <c r="S162" s="122">
        <f t="shared" si="57"/>
        <v>16447.898862012709</v>
      </c>
      <c r="T162" s="122">
        <f t="shared" si="57"/>
        <v>10401.88560421594</v>
      </c>
      <c r="U162" s="122">
        <f t="shared" si="57"/>
        <v>7812.8736133698994</v>
      </c>
      <c r="V162" s="122">
        <f t="shared" si="57"/>
        <v>13166.459211778782</v>
      </c>
      <c r="W162" s="122">
        <f t="shared" si="57"/>
        <v>10846.802327887308</v>
      </c>
      <c r="X162" s="122">
        <f t="shared" si="57"/>
        <v>11204.419817019743</v>
      </c>
      <c r="Y162" s="122">
        <f t="shared" si="57"/>
        <v>10732.50377748997</v>
      </c>
      <c r="DA162" s="130" t="s">
        <v>2563</v>
      </c>
    </row>
    <row r="163" spans="1:105" ht="12" customHeight="1" x14ac:dyDescent="0.25">
      <c r="A163" s="97" t="s">
        <v>53</v>
      </c>
      <c r="B163" s="33">
        <v>13337.375148063295</v>
      </c>
      <c r="C163" s="33">
        <v>14320.776419405342</v>
      </c>
      <c r="D163" s="33">
        <v>13429.702182060517</v>
      </c>
      <c r="E163" s="33">
        <v>13510.197237585107</v>
      </c>
      <c r="F163" s="33">
        <v>15080.865077921411</v>
      </c>
      <c r="G163" s="33">
        <v>15794.771946427876</v>
      </c>
      <c r="H163" s="33">
        <v>13764.662663836705</v>
      </c>
      <c r="I163" s="33">
        <v>15119.983858520429</v>
      </c>
      <c r="J163" s="33">
        <v>6175.732953127289</v>
      </c>
      <c r="K163" s="33">
        <v>20522.294643302794</v>
      </c>
      <c r="L163" s="33">
        <v>11135.25794907027</v>
      </c>
      <c r="M163" s="33">
        <v>8519.5301866933605</v>
      </c>
      <c r="N163" s="33">
        <v>11343.481335963954</v>
      </c>
      <c r="O163" s="33">
        <v>13393.539009764741</v>
      </c>
      <c r="P163" s="33">
        <v>11851.188958591621</v>
      </c>
      <c r="Q163" s="33">
        <v>15451.063920740009</v>
      </c>
      <c r="R163" s="33">
        <v>14285.332135177701</v>
      </c>
      <c r="S163" s="33">
        <v>16447.898862012709</v>
      </c>
      <c r="T163" s="33">
        <v>10401.88560421594</v>
      </c>
      <c r="U163" s="33">
        <v>7812.8736133698994</v>
      </c>
      <c r="V163" s="33">
        <v>13166.459211778782</v>
      </c>
      <c r="W163" s="33">
        <v>10846.802327887308</v>
      </c>
      <c r="X163" s="33">
        <v>11204.419817019743</v>
      </c>
      <c r="Y163" s="33">
        <v>10732.50377748997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330.07648618409866</v>
      </c>
      <c r="C164" s="122">
        <f t="shared" si="58"/>
        <v>342.02793211854862</v>
      </c>
      <c r="D164" s="122">
        <f t="shared" si="58"/>
        <v>380.43026787949486</v>
      </c>
      <c r="E164" s="122">
        <f t="shared" si="58"/>
        <v>759.66400803142733</v>
      </c>
      <c r="F164" s="122">
        <f t="shared" si="58"/>
        <v>279.29764199617927</v>
      </c>
      <c r="G164" s="122">
        <f t="shared" si="58"/>
        <v>286.92327009582255</v>
      </c>
      <c r="H164" s="122">
        <f t="shared" si="58"/>
        <v>475.35565759207407</v>
      </c>
      <c r="I164" s="122">
        <f t="shared" si="58"/>
        <v>235.77526375460283</v>
      </c>
      <c r="J164" s="122">
        <f t="shared" si="58"/>
        <v>237.10235251697384</v>
      </c>
      <c r="K164" s="122">
        <f t="shared" si="58"/>
        <v>243.21868844879276</v>
      </c>
      <c r="L164" s="122">
        <f t="shared" si="58"/>
        <v>316.38172944864789</v>
      </c>
      <c r="M164" s="122">
        <f t="shared" si="58"/>
        <v>301.12927246384612</v>
      </c>
      <c r="N164" s="122">
        <f t="shared" si="58"/>
        <v>442.59333278226842</v>
      </c>
      <c r="O164" s="122">
        <f t="shared" si="58"/>
        <v>442.317786014418</v>
      </c>
      <c r="P164" s="122">
        <f t="shared" si="58"/>
        <v>447.20788472650077</v>
      </c>
      <c r="Q164" s="122">
        <f t="shared" si="58"/>
        <v>489.41849019935478</v>
      </c>
      <c r="R164" s="122">
        <f t="shared" si="58"/>
        <v>471.76176133121504</v>
      </c>
      <c r="S164" s="122">
        <f t="shared" si="58"/>
        <v>395.30143326033891</v>
      </c>
      <c r="T164" s="122">
        <f t="shared" si="58"/>
        <v>401.16049079967831</v>
      </c>
      <c r="U164" s="122">
        <f t="shared" si="58"/>
        <v>367.37691007256433</v>
      </c>
      <c r="V164" s="122">
        <f t="shared" si="58"/>
        <v>446.12895708040014</v>
      </c>
      <c r="W164" s="122">
        <f t="shared" si="58"/>
        <v>457.1639442209094</v>
      </c>
      <c r="X164" s="122">
        <f t="shared" si="58"/>
        <v>563.78815998359619</v>
      </c>
      <c r="Y164" s="122">
        <f t="shared" si="58"/>
        <v>707.41840387988418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330.07648618409866</v>
      </c>
      <c r="C165" s="98">
        <f>IF(RES_hhdet_tes!C165=0,0,RES_hhdet_tes!C165*1000*11630/RES_hhdet_num!C161)</f>
        <v>342.02793211854862</v>
      </c>
      <c r="D165" s="98">
        <f>IF(RES_hhdet_tes!D165=0,0,RES_hhdet_tes!D165*1000*11630/RES_hhdet_num!D161)</f>
        <v>380.43026787949486</v>
      </c>
      <c r="E165" s="98">
        <f>IF(RES_hhdet_tes!E165=0,0,RES_hhdet_tes!E165*1000*11630/RES_hhdet_num!E161)</f>
        <v>759.66400803142733</v>
      </c>
      <c r="F165" s="98">
        <f>IF(RES_hhdet_tes!F165=0,0,RES_hhdet_tes!F165*1000*11630/RES_hhdet_num!F161)</f>
        <v>279.29764199617927</v>
      </c>
      <c r="G165" s="98">
        <f>IF(RES_hhdet_tes!G165=0,0,RES_hhdet_tes!G165*1000*11630/RES_hhdet_num!G161)</f>
        <v>286.92327009582255</v>
      </c>
      <c r="H165" s="98">
        <f>IF(RES_hhdet_tes!H165=0,0,RES_hhdet_tes!H165*1000*11630/RES_hhdet_num!H161)</f>
        <v>475.35565759207407</v>
      </c>
      <c r="I165" s="98">
        <f>IF(RES_hhdet_tes!I165=0,0,RES_hhdet_tes!I165*1000*11630/RES_hhdet_num!I161)</f>
        <v>235.77526375460283</v>
      </c>
      <c r="J165" s="98">
        <f>IF(RES_hhdet_tes!J165=0,0,RES_hhdet_tes!J165*1000*11630/RES_hhdet_num!J161)</f>
        <v>237.10235251697384</v>
      </c>
      <c r="K165" s="98">
        <f>IF(RES_hhdet_tes!K165=0,0,RES_hhdet_tes!K165*1000*11630/RES_hhdet_num!K161)</f>
        <v>243.21868844879276</v>
      </c>
      <c r="L165" s="98">
        <f>IF(RES_hhdet_tes!L165=0,0,RES_hhdet_tes!L165*1000*11630/RES_hhdet_num!L161)</f>
        <v>316.38172944864789</v>
      </c>
      <c r="M165" s="98">
        <f>IF(RES_hhdet_tes!M165=0,0,RES_hhdet_tes!M165*1000*11630/RES_hhdet_num!M161)</f>
        <v>301.12927246384612</v>
      </c>
      <c r="N165" s="98">
        <f>IF(RES_hhdet_tes!N165=0,0,RES_hhdet_tes!N165*1000*11630/RES_hhdet_num!N161)</f>
        <v>442.59333278226842</v>
      </c>
      <c r="O165" s="98">
        <f>IF(RES_hhdet_tes!O165=0,0,RES_hhdet_tes!O165*1000*11630/RES_hhdet_num!O161)</f>
        <v>442.317786014418</v>
      </c>
      <c r="P165" s="98">
        <f>IF(RES_hhdet_tes!P165=0,0,RES_hhdet_tes!P165*1000*11630/RES_hhdet_num!P161)</f>
        <v>447.20788472650077</v>
      </c>
      <c r="Q165" s="98">
        <f>IF(RES_hhdet_tes!Q165=0,0,RES_hhdet_tes!Q165*1000*11630/RES_hhdet_num!Q161)</f>
        <v>489.41849019935478</v>
      </c>
      <c r="R165" s="98">
        <f>IF(RES_hhdet_tes!R165=0,0,RES_hhdet_tes!R165*1000*11630/RES_hhdet_num!R161)</f>
        <v>471.76176133121504</v>
      </c>
      <c r="S165" s="98">
        <f>IF(RES_hhdet_tes!S165=0,0,RES_hhdet_tes!S165*1000*11630/RES_hhdet_num!S161)</f>
        <v>395.30143326033891</v>
      </c>
      <c r="T165" s="98">
        <f>IF(RES_hhdet_tes!T165=0,0,RES_hhdet_tes!T165*1000*11630/RES_hhdet_num!T161)</f>
        <v>401.16049079967831</v>
      </c>
      <c r="U165" s="98">
        <f>IF(RES_hhdet_tes!U165=0,0,RES_hhdet_tes!U165*1000*11630/RES_hhdet_num!U161)</f>
        <v>367.37691007256433</v>
      </c>
      <c r="V165" s="98">
        <f>IF(RES_hhdet_tes!V165=0,0,RES_hhdet_tes!V165*1000*11630/RES_hhdet_num!V161)</f>
        <v>446.12895708040014</v>
      </c>
      <c r="W165" s="98">
        <f>IF(RES_hhdet_tes!W165=0,0,RES_hhdet_tes!W165*1000*11630/RES_hhdet_num!W161)</f>
        <v>457.1639442209094</v>
      </c>
      <c r="X165" s="98">
        <f>IF(RES_hhdet_tes!X165=0,0,RES_hhdet_tes!X165*1000*11630/RES_hhdet_num!X161)</f>
        <v>563.78815998359619</v>
      </c>
      <c r="Y165" s="98">
        <f>IF(RES_hhdet_tes!Y165=0,0,RES_hhdet_tes!Y165*1000*11630/RES_hhdet_num!Y161)</f>
        <v>707.41840387988418</v>
      </c>
      <c r="DA165" s="63" t="s">
        <v>2566</v>
      </c>
    </row>
    <row r="166" spans="1:105" ht="12" customHeight="1" x14ac:dyDescent="0.25">
      <c r="A166" s="121" t="s">
        <v>55</v>
      </c>
      <c r="B166" s="122">
        <v>1176.2410785704078</v>
      </c>
      <c r="C166" s="122">
        <v>1090.5479000765256</v>
      </c>
      <c r="D166" s="122">
        <v>1077.6924230412596</v>
      </c>
      <c r="E166" s="122">
        <v>1034.5788218426417</v>
      </c>
      <c r="F166" s="122">
        <v>1084.5579923146972</v>
      </c>
      <c r="G166" s="122">
        <v>1073.8301714974484</v>
      </c>
      <c r="H166" s="122">
        <v>1029.9973572364438</v>
      </c>
      <c r="I166" s="122">
        <v>968.07234757444144</v>
      </c>
      <c r="J166" s="122">
        <v>962.24289678791081</v>
      </c>
      <c r="K166" s="122">
        <v>924.88120416712127</v>
      </c>
      <c r="L166" s="122">
        <v>882.99279347948732</v>
      </c>
      <c r="M166" s="122">
        <v>1007.6689198354169</v>
      </c>
      <c r="N166" s="122">
        <v>872.46196406074887</v>
      </c>
      <c r="O166" s="122">
        <v>1195.5136728791401</v>
      </c>
      <c r="P166" s="122">
        <v>1488.6982179599049</v>
      </c>
      <c r="Q166" s="122">
        <v>920.22100150339827</v>
      </c>
      <c r="R166" s="122">
        <v>931.55289190275676</v>
      </c>
      <c r="S166" s="122">
        <v>953.58610036606194</v>
      </c>
      <c r="T166" s="122">
        <v>1004.6979457875481</v>
      </c>
      <c r="U166" s="122">
        <v>1044.6009080108158</v>
      </c>
      <c r="V166" s="122">
        <v>956.12214889568259</v>
      </c>
      <c r="W166" s="122">
        <v>896.45735534796643</v>
      </c>
      <c r="X166" s="122">
        <v>982.39275876323484</v>
      </c>
      <c r="Y166" s="122">
        <v>933.73482822256369</v>
      </c>
      <c r="DA166" s="130" t="s">
        <v>2567</v>
      </c>
    </row>
    <row r="167" spans="1:105" ht="12" customHeight="1" x14ac:dyDescent="0.25">
      <c r="A167" s="97" t="s">
        <v>124</v>
      </c>
      <c r="B167" s="98">
        <v>1199.8871986813651</v>
      </c>
      <c r="C167" s="98">
        <v>1166.1397695244655</v>
      </c>
      <c r="D167" s="98">
        <v>781.10118494506378</v>
      </c>
      <c r="E167" s="98">
        <v>445.07942014710568</v>
      </c>
      <c r="F167" s="98">
        <v>894.33142569760469</v>
      </c>
      <c r="G167" s="98">
        <v>1372.5030873687915</v>
      </c>
      <c r="H167" s="98">
        <v>1427.3964666623096</v>
      </c>
      <c r="I167" s="98">
        <v>539.36612825931104</v>
      </c>
      <c r="J167" s="98">
        <v>535.20644470921911</v>
      </c>
      <c r="K167" s="98">
        <v>1267.9078242345226</v>
      </c>
      <c r="L167" s="98">
        <v>1380.5933410094385</v>
      </c>
      <c r="M167" s="98">
        <v>739.74848071657391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2568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1427.6986068592735</v>
      </c>
      <c r="I168" s="98">
        <v>539.53006547032578</v>
      </c>
      <c r="J168" s="98">
        <v>535.33247275177791</v>
      </c>
      <c r="K168" s="98">
        <v>1263.5755637581958</v>
      </c>
      <c r="L168" s="98">
        <v>1375.9001817167834</v>
      </c>
      <c r="M168" s="98">
        <v>738.37378624507619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2569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700.03473421529065</v>
      </c>
      <c r="I169" s="101">
        <v>262.18096416988863</v>
      </c>
      <c r="J169" s="101">
        <v>240.46139534988308</v>
      </c>
      <c r="K169" s="101">
        <v>562.54402260206768</v>
      </c>
      <c r="L169" s="101">
        <v>649.7029346726996</v>
      </c>
      <c r="M169" s="101">
        <v>376.03473775792514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2570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727.6638726439827</v>
      </c>
      <c r="I170" s="104">
        <v>277.34910130043716</v>
      </c>
      <c r="J170" s="104">
        <v>294.87107740189475</v>
      </c>
      <c r="K170" s="104">
        <v>701.03154115612813</v>
      </c>
      <c r="L170" s="104">
        <v>726.19724704408361</v>
      </c>
      <c r="M170" s="104">
        <v>362.3390484871511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2571</v>
      </c>
    </row>
    <row r="171" spans="1:105" ht="12" customHeight="1" x14ac:dyDescent="0.25">
      <c r="A171" s="106" t="s">
        <v>122</v>
      </c>
      <c r="B171" s="101">
        <v>1173.132840905108</v>
      </c>
      <c r="C171" s="101">
        <v>1082.4347128430334</v>
      </c>
      <c r="D171" s="101">
        <v>1102.329591446676</v>
      </c>
      <c r="E171" s="101">
        <v>1081.8613735593951</v>
      </c>
      <c r="F171" s="101">
        <v>1099.503241517072</v>
      </c>
      <c r="G171" s="101">
        <v>1050.4581231207694</v>
      </c>
      <c r="H171" s="101">
        <v>998.82878947190648</v>
      </c>
      <c r="I171" s="101">
        <v>998.93465677997813</v>
      </c>
      <c r="J171" s="101">
        <v>992.04195936099666</v>
      </c>
      <c r="K171" s="101">
        <v>905.41145203849874</v>
      </c>
      <c r="L171" s="101">
        <v>858.43415689413996</v>
      </c>
      <c r="M171" s="101">
        <v>1013.2906216462395</v>
      </c>
      <c r="N171" s="101">
        <v>871.87605100708095</v>
      </c>
      <c r="O171" s="101">
        <v>1194.5435517488493</v>
      </c>
      <c r="P171" s="101">
        <v>1487.529134329254</v>
      </c>
      <c r="Q171" s="101">
        <v>920.15545503473231</v>
      </c>
      <c r="R171" s="101">
        <v>930.60882383570856</v>
      </c>
      <c r="S171" s="101">
        <v>951.2682518419042</v>
      </c>
      <c r="T171" s="101">
        <v>1001.7014196657617</v>
      </c>
      <c r="U171" s="101">
        <v>1040.0266355873539</v>
      </c>
      <c r="V171" s="101">
        <v>954.62078195190259</v>
      </c>
      <c r="W171" s="101">
        <v>893.85813327130813</v>
      </c>
      <c r="X171" s="101">
        <v>982.71346432890221</v>
      </c>
      <c r="Y171" s="101">
        <v>936.79651136573818</v>
      </c>
      <c r="DA171" s="131" t="s">
        <v>2572</v>
      </c>
    </row>
    <row r="172" spans="1:105" ht="12" customHeight="1" x14ac:dyDescent="0.25">
      <c r="A172" s="107" t="s">
        <v>121</v>
      </c>
      <c r="B172" s="104">
        <v>1173.1328409051077</v>
      </c>
      <c r="C172" s="104">
        <v>1082.5081201462128</v>
      </c>
      <c r="D172" s="104">
        <v>1102.5809737505549</v>
      </c>
      <c r="E172" s="104">
        <v>1082.1507658329585</v>
      </c>
      <c r="F172" s="104">
        <v>1099.8276944210063</v>
      </c>
      <c r="G172" s="104">
        <v>1050.7789354047413</v>
      </c>
      <c r="H172" s="104">
        <v>998.93033151080715</v>
      </c>
      <c r="I172" s="104">
        <v>997.48700215490351</v>
      </c>
      <c r="J172" s="104">
        <v>990.05202181099116</v>
      </c>
      <c r="K172" s="104">
        <v>902.58885489823183</v>
      </c>
      <c r="L172" s="104">
        <v>856.7075568395411</v>
      </c>
      <c r="M172" s="104">
        <v>1013.1584873616081</v>
      </c>
      <c r="N172" s="104">
        <v>872.86790095305423</v>
      </c>
      <c r="O172" s="104">
        <v>1196.1710894979278</v>
      </c>
      <c r="P172" s="104">
        <v>1489.6361865282774</v>
      </c>
      <c r="Q172" s="104">
        <v>920.27047104445808</v>
      </c>
      <c r="R172" s="104">
        <v>932.21099411718831</v>
      </c>
      <c r="S172" s="104">
        <v>954.93624460869285</v>
      </c>
      <c r="T172" s="104">
        <v>1005.9398654028666</v>
      </c>
      <c r="U172" s="104">
        <v>1047.1483763658523</v>
      </c>
      <c r="V172" s="104">
        <v>956.70250487636451</v>
      </c>
      <c r="W172" s="104">
        <v>897.73481895892098</v>
      </c>
      <c r="X172" s="104">
        <v>982.26239482131825</v>
      </c>
      <c r="Y172" s="104">
        <v>932.57972330396956</v>
      </c>
      <c r="DA172" s="132" t="s">
        <v>2573</v>
      </c>
    </row>
    <row r="173" spans="1:105" ht="12" customHeight="1" x14ac:dyDescent="0.25">
      <c r="A173" s="108" t="s">
        <v>53</v>
      </c>
      <c r="B173" s="98">
        <v>606.19622295994736</v>
      </c>
      <c r="C173" s="98">
        <v>540.15401378868489</v>
      </c>
      <c r="D173" s="98">
        <v>552.76152779043014</v>
      </c>
      <c r="E173" s="98">
        <v>538.96580583208072</v>
      </c>
      <c r="F173" s="98">
        <v>556.32080395225842</v>
      </c>
      <c r="G173" s="98">
        <v>529.02874464497415</v>
      </c>
      <c r="H173" s="98">
        <v>489.84800324571546</v>
      </c>
      <c r="I173" s="98">
        <v>481.62352848511011</v>
      </c>
      <c r="J173" s="98">
        <v>459.95433933108291</v>
      </c>
      <c r="K173" s="98">
        <v>404.77263324141643</v>
      </c>
      <c r="L173" s="98">
        <v>374.37849628930502</v>
      </c>
      <c r="M173" s="98">
        <v>488.59631237431978</v>
      </c>
      <c r="N173" s="98">
        <v>386.4537108456409</v>
      </c>
      <c r="O173" s="98">
        <v>656.5469565955683</v>
      </c>
      <c r="P173" s="98">
        <v>900.42619801738192</v>
      </c>
      <c r="Q173" s="98">
        <v>389.14258187550786</v>
      </c>
      <c r="R173" s="98">
        <v>388.0963740610693</v>
      </c>
      <c r="S173" s="98">
        <v>399.75920764517286</v>
      </c>
      <c r="T173" s="98">
        <v>484.33997137509476</v>
      </c>
      <c r="U173" s="98">
        <v>550.67519021782778</v>
      </c>
      <c r="V173" s="98">
        <v>489.1235928563047</v>
      </c>
      <c r="W173" s="98">
        <v>450.10908570907236</v>
      </c>
      <c r="X173" s="98">
        <v>535.19874802830179</v>
      </c>
      <c r="Y173" s="98">
        <v>501.11297394556937</v>
      </c>
      <c r="DA173" s="63" t="s">
        <v>2574</v>
      </c>
    </row>
    <row r="174" spans="1:105" ht="12" customHeight="1" x14ac:dyDescent="0.25">
      <c r="A174" s="115" t="s">
        <v>52</v>
      </c>
      <c r="B174" s="33">
        <v>566.93661794516049</v>
      </c>
      <c r="C174" s="33">
        <v>542.35410635752783</v>
      </c>
      <c r="D174" s="33">
        <v>549.81944596012465</v>
      </c>
      <c r="E174" s="33">
        <v>543.18496000087771</v>
      </c>
      <c r="F174" s="33">
        <v>543.50689046874788</v>
      </c>
      <c r="G174" s="33">
        <v>521.75019075976729</v>
      </c>
      <c r="H174" s="33">
        <v>509.08232826509163</v>
      </c>
      <c r="I174" s="33">
        <v>515.86347366979328</v>
      </c>
      <c r="J174" s="33">
        <v>530.09768247990837</v>
      </c>
      <c r="K174" s="33">
        <v>497.81622165681551</v>
      </c>
      <c r="L174" s="33">
        <v>482.32906055023585</v>
      </c>
      <c r="M174" s="33">
        <v>524.56217498728824</v>
      </c>
      <c r="N174" s="33">
        <v>486.4141901074135</v>
      </c>
      <c r="O174" s="33">
        <v>539.62413290235952</v>
      </c>
      <c r="P174" s="33">
        <v>589.20998851089553</v>
      </c>
      <c r="Q174" s="33">
        <v>531.12788916895022</v>
      </c>
      <c r="R174" s="33">
        <v>544.11462005611907</v>
      </c>
      <c r="S174" s="33">
        <v>555.17703696351998</v>
      </c>
      <c r="T174" s="33">
        <v>521.59989402777194</v>
      </c>
      <c r="U174" s="33">
        <v>496.47318614802481</v>
      </c>
      <c r="V174" s="33">
        <v>467.57891202005982</v>
      </c>
      <c r="W174" s="33">
        <v>447.62573324984868</v>
      </c>
      <c r="X174" s="33">
        <v>447.06364679301652</v>
      </c>
      <c r="Y174" s="33">
        <v>431.46674935840002</v>
      </c>
      <c r="DA174" s="60" t="s">
        <v>2575</v>
      </c>
    </row>
    <row r="175" spans="1:105" ht="12" customHeight="1" x14ac:dyDescent="0.25">
      <c r="A175" s="121" t="s">
        <v>54</v>
      </c>
      <c r="B175" s="122">
        <v>595.51386686954606</v>
      </c>
      <c r="C175" s="122">
        <v>606.53276607628175</v>
      </c>
      <c r="D175" s="122">
        <v>540.31616284966833</v>
      </c>
      <c r="E175" s="122">
        <v>499.18640534723147</v>
      </c>
      <c r="F175" s="122">
        <v>543.36211370639023</v>
      </c>
      <c r="G175" s="122">
        <v>566.17255467694326</v>
      </c>
      <c r="H175" s="122">
        <v>561.0945186937364</v>
      </c>
      <c r="I175" s="122">
        <v>513.55416791437995</v>
      </c>
      <c r="J175" s="122">
        <v>543.26164028665517</v>
      </c>
      <c r="K175" s="122">
        <v>587.17272818915944</v>
      </c>
      <c r="L175" s="122">
        <v>505.53487379279227</v>
      </c>
      <c r="M175" s="122">
        <v>625.01217066722484</v>
      </c>
      <c r="N175" s="122">
        <v>627.54535953897698</v>
      </c>
      <c r="O175" s="122">
        <v>644.66490704952378</v>
      </c>
      <c r="P175" s="122">
        <v>680.23356480622851</v>
      </c>
      <c r="Q175" s="122">
        <v>473.02833887222693</v>
      </c>
      <c r="R175" s="122">
        <v>482.43025953140364</v>
      </c>
      <c r="S175" s="122">
        <v>422.6196384238828</v>
      </c>
      <c r="T175" s="122">
        <v>494.19136659536349</v>
      </c>
      <c r="U175" s="122">
        <v>543.56582731629578</v>
      </c>
      <c r="V175" s="122">
        <v>326.92021811819825</v>
      </c>
      <c r="W175" s="122">
        <v>258.49174359689567</v>
      </c>
      <c r="X175" s="122">
        <v>298.35392342043332</v>
      </c>
      <c r="Y175" s="122">
        <v>290.47509131211126</v>
      </c>
      <c r="DA175" s="130" t="s">
        <v>2576</v>
      </c>
    </row>
    <row r="176" spans="1:105" ht="12" customHeight="1" x14ac:dyDescent="0.25">
      <c r="A176" s="97" t="s">
        <v>50</v>
      </c>
      <c r="B176" s="98">
        <v>571.05533788849073</v>
      </c>
      <c r="C176" s="98">
        <v>727.5130039366868</v>
      </c>
      <c r="D176" s="98">
        <v>419.13131659512777</v>
      </c>
      <c r="E176" s="98">
        <v>251.16797062456831</v>
      </c>
      <c r="F176" s="98">
        <v>478.71043465516988</v>
      </c>
      <c r="G176" s="98">
        <v>711.37075055093942</v>
      </c>
      <c r="H176" s="98">
        <v>758.05680107978185</v>
      </c>
      <c r="I176" s="98">
        <v>291.81992930885946</v>
      </c>
      <c r="J176" s="98">
        <v>321.51384497188525</v>
      </c>
      <c r="K176" s="98">
        <v>836.77879611252285</v>
      </c>
      <c r="L176" s="98">
        <v>732.65696897091811</v>
      </c>
      <c r="M176" s="98">
        <v>455.59351642395814</v>
      </c>
      <c r="N176" s="98">
        <v>362.33949366328579</v>
      </c>
      <c r="O176" s="98">
        <v>521.24950453880899</v>
      </c>
      <c r="P176" s="98">
        <v>630.96297114100821</v>
      </c>
      <c r="Q176" s="98">
        <v>513.95336661034537</v>
      </c>
      <c r="R176" s="98">
        <v>509.86552230183833</v>
      </c>
      <c r="S176" s="98">
        <v>391.00238622040592</v>
      </c>
      <c r="T176" s="98">
        <v>433.5338975362252</v>
      </c>
      <c r="U176" s="98">
        <v>536.81141202666061</v>
      </c>
      <c r="V176" s="98">
        <v>452.15672279310058</v>
      </c>
      <c r="W176" s="98">
        <v>235.80209769497003</v>
      </c>
      <c r="X176" s="98">
        <v>328.50579456981279</v>
      </c>
      <c r="Y176" s="98">
        <v>234.17791155526825</v>
      </c>
      <c r="DA176" s="63" t="s">
        <v>2577</v>
      </c>
    </row>
    <row r="177" spans="1:105" ht="12" customHeight="1" x14ac:dyDescent="0.25">
      <c r="A177" s="109" t="s">
        <v>120</v>
      </c>
      <c r="B177" s="33">
        <v>611.44241454156202</v>
      </c>
      <c r="C177" s="33">
        <v>541.9891855682821</v>
      </c>
      <c r="D177" s="33">
        <v>576.2554537601693</v>
      </c>
      <c r="E177" s="33">
        <v>553.75046098621749</v>
      </c>
      <c r="F177" s="33">
        <v>558.02396627027917</v>
      </c>
      <c r="G177" s="33">
        <v>532.55386144255465</v>
      </c>
      <c r="H177" s="33">
        <v>522.29055829835306</v>
      </c>
      <c r="I177" s="33">
        <v>550.42829442273</v>
      </c>
      <c r="J177" s="33">
        <v>579.3857553169006</v>
      </c>
      <c r="K177" s="33">
        <v>546.1986427657871</v>
      </c>
      <c r="L177" s="33">
        <v>472.0551917758342</v>
      </c>
      <c r="M177" s="33">
        <v>639.75314286940261</v>
      </c>
      <c r="N177" s="33">
        <v>640.54465658380457</v>
      </c>
      <c r="O177" s="33">
        <v>649.32065198035468</v>
      </c>
      <c r="P177" s="33">
        <v>682.42296907793605</v>
      </c>
      <c r="Q177" s="33">
        <v>471.20677979951051</v>
      </c>
      <c r="R177" s="33">
        <v>481.17798295451615</v>
      </c>
      <c r="S177" s="33">
        <v>424.14215316378488</v>
      </c>
      <c r="T177" s="33">
        <v>497.85035301591483</v>
      </c>
      <c r="U177" s="33">
        <v>544.08919292381404</v>
      </c>
      <c r="V177" s="33">
        <v>317.36657683545013</v>
      </c>
      <c r="W177" s="33">
        <v>259.83450492402164</v>
      </c>
      <c r="X177" s="33">
        <v>297.0622116640609</v>
      </c>
      <c r="Y177" s="33">
        <v>292.46734310715937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8054.2593274879091</v>
      </c>
      <c r="C3" s="117">
        <f t="shared" si="0"/>
        <v>7661.8558449162974</v>
      </c>
      <c r="D3" s="117">
        <f t="shared" si="0"/>
        <v>7496.6043803372004</v>
      </c>
      <c r="E3" s="117">
        <f t="shared" si="0"/>
        <v>6881.7526241681808</v>
      </c>
      <c r="F3" s="117">
        <f t="shared" si="0"/>
        <v>7449.6074466030796</v>
      </c>
      <c r="G3" s="117">
        <f t="shared" si="0"/>
        <v>8730.9795215201575</v>
      </c>
      <c r="H3" s="117">
        <f t="shared" si="0"/>
        <v>8031.7611901045484</v>
      </c>
      <c r="I3" s="117">
        <f t="shared" si="0"/>
        <v>7181.6660763588852</v>
      </c>
      <c r="J3" s="117">
        <f t="shared" si="0"/>
        <v>6882.2999481913976</v>
      </c>
      <c r="K3" s="117">
        <f t="shared" si="0"/>
        <v>7227.7751966223159</v>
      </c>
      <c r="L3" s="117">
        <f t="shared" si="0"/>
        <v>7797.8312103870448</v>
      </c>
      <c r="M3" s="117">
        <f t="shared" si="0"/>
        <v>6563.3362760155769</v>
      </c>
      <c r="N3" s="117">
        <f t="shared" si="0"/>
        <v>5292.4967422445488</v>
      </c>
      <c r="O3" s="117">
        <f t="shared" si="0"/>
        <v>6796.5129929064988</v>
      </c>
      <c r="P3" s="117">
        <f t="shared" si="0"/>
        <v>5236.8793245477</v>
      </c>
      <c r="Q3" s="117">
        <f t="shared" si="0"/>
        <v>6476.8377627229929</v>
      </c>
      <c r="R3" s="117">
        <f t="shared" ref="R3:V3" si="1">R4+R7+R9+R19</f>
        <v>6950.5966317788225</v>
      </c>
      <c r="S3" s="117">
        <f t="shared" si="1"/>
        <v>5679.5320447801587</v>
      </c>
      <c r="T3" s="117">
        <f t="shared" si="1"/>
        <v>4516.5720697364122</v>
      </c>
      <c r="U3" s="117">
        <f t="shared" si="1"/>
        <v>5323.6189465048465</v>
      </c>
      <c r="V3" s="117">
        <f t="shared" si="1"/>
        <v>3783.5741007313613</v>
      </c>
      <c r="W3" s="117">
        <f t="shared" ref="W3:Y3" si="2">W4+W7+W9+W19</f>
        <v>2738.682440309241</v>
      </c>
      <c r="X3" s="117">
        <f t="shared" si="2"/>
        <v>12563.875550612665</v>
      </c>
      <c r="Y3" s="117">
        <f t="shared" si="2"/>
        <v>3015.4975060314728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7918.1142857142877</v>
      </c>
      <c r="C4" s="122">
        <f t="shared" si="3"/>
        <v>7509.3355322338812</v>
      </c>
      <c r="D4" s="122">
        <f t="shared" si="3"/>
        <v>7422.8346067415741</v>
      </c>
      <c r="E4" s="122">
        <f t="shared" si="3"/>
        <v>6836.4148218527334</v>
      </c>
      <c r="F4" s="122">
        <f t="shared" si="3"/>
        <v>7356.1090909090908</v>
      </c>
      <c r="G4" s="122">
        <f t="shared" si="3"/>
        <v>8597.8064516129052</v>
      </c>
      <c r="H4" s="122">
        <f t="shared" si="3"/>
        <v>7907.9290566037753</v>
      </c>
      <c r="I4" s="122">
        <f t="shared" si="3"/>
        <v>7140.6342857142854</v>
      </c>
      <c r="J4" s="122">
        <f t="shared" si="3"/>
        <v>6838.7754063604252</v>
      </c>
      <c r="K4" s="122">
        <f t="shared" si="3"/>
        <v>7128.7999999999984</v>
      </c>
      <c r="L4" s="122">
        <f t="shared" si="3"/>
        <v>7723.5427500000005</v>
      </c>
      <c r="M4" s="122">
        <f t="shared" si="3"/>
        <v>6538.0609411764708</v>
      </c>
      <c r="N4" s="122">
        <f t="shared" si="3"/>
        <v>5284.0515606936415</v>
      </c>
      <c r="O4" s="122">
        <f t="shared" si="3"/>
        <v>6788.0136125654481</v>
      </c>
      <c r="P4" s="122">
        <f t="shared" si="3"/>
        <v>5226.1820051413888</v>
      </c>
      <c r="Q4" s="122">
        <f t="shared" si="3"/>
        <v>6469.0926478149113</v>
      </c>
      <c r="R4" s="122">
        <f t="shared" ref="R4:V4" si="4">SUM(R5:R6)</f>
        <v>6943.0163478260883</v>
      </c>
      <c r="S4" s="122">
        <f t="shared" si="4"/>
        <v>5674.3042335766422</v>
      </c>
      <c r="T4" s="122">
        <f t="shared" si="4"/>
        <v>4510.6671627906981</v>
      </c>
      <c r="U4" s="122">
        <f t="shared" si="4"/>
        <v>5316.4347643979063</v>
      </c>
      <c r="V4" s="122">
        <f t="shared" si="4"/>
        <v>3776.3026506024107</v>
      </c>
      <c r="W4" s="122">
        <f t="shared" ref="W4:Y4" si="5">SUM(W5:W6)</f>
        <v>2736.5415000000007</v>
      </c>
      <c r="X4" s="122">
        <f t="shared" si="5"/>
        <v>12561.000722891571</v>
      </c>
      <c r="Y4" s="122">
        <f t="shared" si="5"/>
        <v>3013.4231707317081</v>
      </c>
      <c r="DA4" s="130" t="s">
        <v>2581</v>
      </c>
    </row>
    <row r="5" spans="1:105" ht="12" customHeight="1" x14ac:dyDescent="0.25">
      <c r="A5" s="97" t="s">
        <v>51</v>
      </c>
      <c r="B5" s="98">
        <v>7918.1142857142877</v>
      </c>
      <c r="C5" s="98">
        <v>7509.3355322338812</v>
      </c>
      <c r="D5" s="98">
        <v>7422.8346067415741</v>
      </c>
      <c r="E5" s="98">
        <v>6836.4148218527334</v>
      </c>
      <c r="F5" s="98">
        <v>7356.1090909090908</v>
      </c>
      <c r="G5" s="98">
        <v>8597.8064516129052</v>
      </c>
      <c r="H5" s="98">
        <v>7907.9290566037753</v>
      </c>
      <c r="I5" s="98">
        <v>7140.6342857142854</v>
      </c>
      <c r="J5" s="98">
        <v>6838.7754063604252</v>
      </c>
      <c r="K5" s="98">
        <v>7128.7999999999984</v>
      </c>
      <c r="L5" s="98">
        <v>7723.5427500000005</v>
      </c>
      <c r="M5" s="98">
        <v>6538.0609411764708</v>
      </c>
      <c r="N5" s="98">
        <v>5284.0515606936415</v>
      </c>
      <c r="O5" s="98">
        <v>6788.0136125654481</v>
      </c>
      <c r="P5" s="98">
        <v>5226.1820051413888</v>
      </c>
      <c r="Q5" s="98">
        <v>6469.0926478149113</v>
      </c>
      <c r="R5" s="98">
        <v>6943.0163478260883</v>
      </c>
      <c r="S5" s="98">
        <v>5674.3042335766422</v>
      </c>
      <c r="T5" s="98">
        <v>4510.6671627906981</v>
      </c>
      <c r="U5" s="98">
        <v>5316.4347643979063</v>
      </c>
      <c r="V5" s="98">
        <v>3776.3026506024107</v>
      </c>
      <c r="W5" s="98">
        <v>2736.5415000000007</v>
      </c>
      <c r="X5" s="98">
        <v>12561.000722891571</v>
      </c>
      <c r="Y5" s="98">
        <v>3013.4231707317081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52.688244597984038</v>
      </c>
      <c r="C9" s="122">
        <v>46.961004430388016</v>
      </c>
      <c r="D9" s="122">
        <v>25.457436795015102</v>
      </c>
      <c r="E9" s="122">
        <v>16.80049627903346</v>
      </c>
      <c r="F9" s="122">
        <v>34.355773853108246</v>
      </c>
      <c r="G9" s="122">
        <v>49.202294372652347</v>
      </c>
      <c r="H9" s="122">
        <v>50.211810105198111</v>
      </c>
      <c r="I9" s="122">
        <v>17.006746631666367</v>
      </c>
      <c r="J9" s="122">
        <v>16.859408676103946</v>
      </c>
      <c r="K9" s="122">
        <v>34.91788947802695</v>
      </c>
      <c r="L9" s="122">
        <v>30.63225526683782</v>
      </c>
      <c r="M9" s="122">
        <v>7.5886649457347364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2586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2587</v>
      </c>
    </row>
    <row r="11" spans="1:105" ht="12" customHeight="1" x14ac:dyDescent="0.25">
      <c r="A11" s="97" t="s">
        <v>124</v>
      </c>
      <c r="B11" s="98">
        <v>453.92949192109324</v>
      </c>
      <c r="C11" s="98">
        <v>441.16887260660292</v>
      </c>
      <c r="D11" s="98">
        <v>295.52763583778403</v>
      </c>
      <c r="E11" s="98">
        <v>168.40497460650209</v>
      </c>
      <c r="F11" s="98">
        <v>337.05799753184579</v>
      </c>
      <c r="G11" s="98">
        <v>508.42370851740753</v>
      </c>
      <c r="H11" s="98">
        <v>515.07598753074194</v>
      </c>
      <c r="I11" s="98">
        <v>192.30705806576586</v>
      </c>
      <c r="J11" s="98">
        <v>190.84850621349665</v>
      </c>
      <c r="K11" s="98">
        <v>450.8962249988698</v>
      </c>
      <c r="L11" s="98">
        <v>490.11608426940512</v>
      </c>
      <c r="M11" s="98">
        <v>258.01460815498103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2588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2589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83.45679717563786</v>
      </c>
      <c r="C19" s="122">
        <v>105.55930825202844</v>
      </c>
      <c r="D19" s="122">
        <v>48.312336800611263</v>
      </c>
      <c r="E19" s="122">
        <v>28.537306036413366</v>
      </c>
      <c r="F19" s="122">
        <v>59.142581840880794</v>
      </c>
      <c r="G19" s="122">
        <v>83.970775534601358</v>
      </c>
      <c r="H19" s="122">
        <v>73.620323395574886</v>
      </c>
      <c r="I19" s="122">
        <v>24.025044012933481</v>
      </c>
      <c r="J19" s="122">
        <v>26.665133154868087</v>
      </c>
      <c r="K19" s="122">
        <v>64.057307144290291</v>
      </c>
      <c r="L19" s="122">
        <v>43.656205120205968</v>
      </c>
      <c r="M19" s="122">
        <v>17.686669893371704</v>
      </c>
      <c r="N19" s="122">
        <v>8.4451815509071437</v>
      </c>
      <c r="O19" s="122">
        <v>8.4993803410509887</v>
      </c>
      <c r="P19" s="122">
        <v>10.697319406311122</v>
      </c>
      <c r="Q19" s="122">
        <v>7.7451149080814892</v>
      </c>
      <c r="R19" s="122">
        <v>7.5802839527345434</v>
      </c>
      <c r="S19" s="122">
        <v>5.2278112035163513</v>
      </c>
      <c r="T19" s="122">
        <v>5.9049069457141785</v>
      </c>
      <c r="U19" s="122">
        <v>7.184182106940316</v>
      </c>
      <c r="V19" s="122">
        <v>7.2714501289504394</v>
      </c>
      <c r="W19" s="122">
        <v>2.1409403092403605</v>
      </c>
      <c r="X19" s="122">
        <v>2.8748277210938742</v>
      </c>
      <c r="Y19" s="122">
        <v>2.074335299764603</v>
      </c>
      <c r="DA19" s="130" t="s">
        <v>2596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2597</v>
      </c>
    </row>
    <row r="21" spans="1:105" ht="12" customHeight="1" x14ac:dyDescent="0.25">
      <c r="A21" s="97" t="s">
        <v>50</v>
      </c>
      <c r="B21" s="98">
        <v>211.74799024498409</v>
      </c>
      <c r="C21" s="98">
        <v>269.76267664407271</v>
      </c>
      <c r="D21" s="98">
        <v>155.41438464774947</v>
      </c>
      <c r="E21" s="98">
        <v>93.133378614961458</v>
      </c>
      <c r="F21" s="98">
        <v>177.42774552264237</v>
      </c>
      <c r="G21" s="98">
        <v>262.69756382843178</v>
      </c>
      <c r="H21" s="98">
        <v>278.70550999753351</v>
      </c>
      <c r="I21" s="98">
        <v>107.02065060306732</v>
      </c>
      <c r="J21" s="98">
        <v>117.90988566918232</v>
      </c>
      <c r="K21" s="98">
        <v>306.85516486861644</v>
      </c>
      <c r="L21" s="98">
        <v>268.65356997049827</v>
      </c>
      <c r="M21" s="98">
        <v>167.04077121517719</v>
      </c>
      <c r="N21" s="98">
        <v>132.81967348244874</v>
      </c>
      <c r="O21" s="98">
        <v>190.98607589891049</v>
      </c>
      <c r="P21" s="98">
        <v>231.1809582808348</v>
      </c>
      <c r="Q21" s="98">
        <v>188.30310620273121</v>
      </c>
      <c r="R21" s="98">
        <v>186.79985454952981</v>
      </c>
      <c r="S21" s="98">
        <v>143.24202697634803</v>
      </c>
      <c r="T21" s="98">
        <v>158.69437416606854</v>
      </c>
      <c r="U21" s="98">
        <v>196.02554034651433</v>
      </c>
      <c r="V21" s="98">
        <v>164.59918928260541</v>
      </c>
      <c r="W21" s="98">
        <v>85.637612369614416</v>
      </c>
      <c r="X21" s="98">
        <v>119.30535042539579</v>
      </c>
      <c r="Y21" s="98">
        <v>85.047747290348724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6658.4059561373833</v>
      </c>
      <c r="C24" s="117">
        <f t="shared" si="7"/>
        <v>7146.5490325653454</v>
      </c>
      <c r="D24" s="117">
        <f t="shared" si="7"/>
        <v>4382.8156389305168</v>
      </c>
      <c r="E24" s="117">
        <f t="shared" si="7"/>
        <v>3058.7479440008055</v>
      </c>
      <c r="F24" s="117">
        <f t="shared" si="7"/>
        <v>6680.3706475691342</v>
      </c>
      <c r="G24" s="117">
        <f t="shared" si="7"/>
        <v>9853.1214270754663</v>
      </c>
      <c r="H24" s="117">
        <f t="shared" si="7"/>
        <v>9828.7012201845955</v>
      </c>
      <c r="I24" s="117">
        <f t="shared" si="7"/>
        <v>4013.4645490970693</v>
      </c>
      <c r="J24" s="117">
        <f t="shared" si="7"/>
        <v>4800.8346173584405</v>
      </c>
      <c r="K24" s="117">
        <f t="shared" si="7"/>
        <v>5597.28419160676</v>
      </c>
      <c r="L24" s="117">
        <f t="shared" si="7"/>
        <v>12958.551887826661</v>
      </c>
      <c r="M24" s="117">
        <f t="shared" si="7"/>
        <v>1635.7700797803061</v>
      </c>
      <c r="N24" s="117">
        <f t="shared" si="7"/>
        <v>373.95319928880866</v>
      </c>
      <c r="O24" s="117">
        <f t="shared" si="7"/>
        <v>531.26882865566188</v>
      </c>
      <c r="P24" s="117">
        <f t="shared" si="7"/>
        <v>1467.3596400856436</v>
      </c>
      <c r="Q24" s="117">
        <f t="shared" si="7"/>
        <v>6195.3446190870309</v>
      </c>
      <c r="R24" s="117">
        <f t="shared" ref="R24:V24" si="8">R25+R28+R30+R39</f>
        <v>4645.7230960247971</v>
      </c>
      <c r="S24" s="117">
        <f t="shared" si="8"/>
        <v>3158.5232138605793</v>
      </c>
      <c r="T24" s="117">
        <f t="shared" si="8"/>
        <v>3769.7521117213937</v>
      </c>
      <c r="U24" s="117">
        <f t="shared" si="8"/>
        <v>6272.1764643021816</v>
      </c>
      <c r="V24" s="117">
        <f t="shared" si="8"/>
        <v>746.38285714285234</v>
      </c>
      <c r="W24" s="117">
        <f t="shared" ref="W24:Y24" si="9">W25+W28+W30+W39</f>
        <v>3011.0385185185169</v>
      </c>
      <c r="X24" s="117">
        <f t="shared" si="9"/>
        <v>3954.649090909089</v>
      </c>
      <c r="Y24" s="117">
        <f t="shared" si="9"/>
        <v>2899.7955555555582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6522.2419533780549</v>
      </c>
      <c r="C25" s="122">
        <f t="shared" si="10"/>
        <v>6992.3715760807454</v>
      </c>
      <c r="D25" s="122">
        <f t="shared" si="10"/>
        <v>4304.1201328281695</v>
      </c>
      <c r="E25" s="122">
        <f t="shared" si="10"/>
        <v>3012.9030957931072</v>
      </c>
      <c r="F25" s="122">
        <f t="shared" si="10"/>
        <v>6580.2005400312046</v>
      </c>
      <c r="G25" s="122">
        <f t="shared" si="10"/>
        <v>9708.8097971486422</v>
      </c>
      <c r="H25" s="122">
        <f t="shared" si="10"/>
        <v>9690.8510337253228</v>
      </c>
      <c r="I25" s="122">
        <f t="shared" si="10"/>
        <v>3964.048943017423</v>
      </c>
      <c r="J25" s="122">
        <f t="shared" si="10"/>
        <v>4748.9732842679114</v>
      </c>
      <c r="K25" s="122">
        <f t="shared" si="10"/>
        <v>5464.8614981332403</v>
      </c>
      <c r="L25" s="122">
        <f t="shared" si="10"/>
        <v>12834.359714285707</v>
      </c>
      <c r="M25" s="122">
        <f t="shared" si="10"/>
        <v>1579.0928155339777</v>
      </c>
      <c r="N25" s="122">
        <f t="shared" si="10"/>
        <v>354.76222222222412</v>
      </c>
      <c r="O25" s="122">
        <f t="shared" si="10"/>
        <v>519.86865671641294</v>
      </c>
      <c r="P25" s="122">
        <f t="shared" si="10"/>
        <v>1450.849285714284</v>
      </c>
      <c r="Q25" s="122">
        <f t="shared" si="10"/>
        <v>6176.0338461538486</v>
      </c>
      <c r="R25" s="122">
        <f t="shared" ref="R25:V25" si="11">SUM(R26:R27)</f>
        <v>4627.9342857142783</v>
      </c>
      <c r="S25" s="122">
        <f t="shared" si="11"/>
        <v>3146.5866666666648</v>
      </c>
      <c r="T25" s="122">
        <f t="shared" si="11"/>
        <v>3757.2956862745091</v>
      </c>
      <c r="U25" s="122">
        <f t="shared" si="11"/>
        <v>6265.2764912280727</v>
      </c>
      <c r="V25" s="122">
        <f t="shared" si="11"/>
        <v>746.38285714285234</v>
      </c>
      <c r="W25" s="122">
        <f t="shared" ref="W25:Y25" si="12">SUM(W26:W27)</f>
        <v>3011.0385185185169</v>
      </c>
      <c r="X25" s="122">
        <f t="shared" si="12"/>
        <v>3954.649090909089</v>
      </c>
      <c r="Y25" s="122">
        <f t="shared" si="12"/>
        <v>2899.7955555555582</v>
      </c>
      <c r="DA25" s="130" t="s">
        <v>2601</v>
      </c>
    </row>
    <row r="26" spans="1:105" ht="12" customHeight="1" x14ac:dyDescent="0.25">
      <c r="A26" s="97" t="s">
        <v>74</v>
      </c>
      <c r="B26" s="98">
        <v>6522.2419533780549</v>
      </c>
      <c r="C26" s="98">
        <v>6992.3715760807454</v>
      </c>
      <c r="D26" s="98">
        <v>4304.1201328281695</v>
      </c>
      <c r="E26" s="98">
        <v>3012.9030957931072</v>
      </c>
      <c r="F26" s="98">
        <v>6580.2005400312046</v>
      </c>
      <c r="G26" s="98">
        <v>9708.8097971486422</v>
      </c>
      <c r="H26" s="98">
        <v>9690.8510337253228</v>
      </c>
      <c r="I26" s="98">
        <v>3964.048943017423</v>
      </c>
      <c r="J26" s="98">
        <v>4748.9732842679114</v>
      </c>
      <c r="K26" s="98">
        <v>5464.8614981332403</v>
      </c>
      <c r="L26" s="98">
        <v>12834.359714285707</v>
      </c>
      <c r="M26" s="98">
        <v>1579.0928155339777</v>
      </c>
      <c r="N26" s="98">
        <v>354.76222222222412</v>
      </c>
      <c r="O26" s="98">
        <v>519.86865671641294</v>
      </c>
      <c r="P26" s="98">
        <v>1450.849285714284</v>
      </c>
      <c r="Q26" s="98">
        <v>6176.0338461538486</v>
      </c>
      <c r="R26" s="98">
        <v>4627.9342857142783</v>
      </c>
      <c r="S26" s="98">
        <v>3146.5866666666648</v>
      </c>
      <c r="T26" s="98">
        <v>3757.2956862745091</v>
      </c>
      <c r="U26" s="98">
        <v>6265.2764912280727</v>
      </c>
      <c r="V26" s="98">
        <v>746.38285714285234</v>
      </c>
      <c r="W26" s="98">
        <v>3011.0385185185169</v>
      </c>
      <c r="X26" s="98">
        <v>3954.649090909089</v>
      </c>
      <c r="Y26" s="98">
        <v>2899.7955555555582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52.530205354390681</v>
      </c>
      <c r="C30" s="122">
        <v>47.467536926026895</v>
      </c>
      <c r="D30" s="122">
        <v>26.001358517916614</v>
      </c>
      <c r="E30" s="122">
        <v>15.225655238396079</v>
      </c>
      <c r="F30" s="122">
        <v>35.065533505670999</v>
      </c>
      <c r="G30" s="122">
        <v>51.474477989670085</v>
      </c>
      <c r="H30" s="122">
        <v>53.829224187958538</v>
      </c>
      <c r="I30" s="122">
        <v>19.616953943044809</v>
      </c>
      <c r="J30" s="122">
        <v>18.603747770679089</v>
      </c>
      <c r="K30" s="122">
        <v>45.568919761744546</v>
      </c>
      <c r="L30" s="122">
        <v>49.340896190514137</v>
      </c>
      <c r="M30" s="122">
        <v>12.878306332060248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2606</v>
      </c>
    </row>
    <row r="31" spans="1:105" ht="12" customHeight="1" x14ac:dyDescent="0.25">
      <c r="A31" s="97" t="s">
        <v>141</v>
      </c>
      <c r="B31" s="98">
        <v>453.92949192109336</v>
      </c>
      <c r="C31" s="98">
        <v>441.16887260660292</v>
      </c>
      <c r="D31" s="98">
        <v>295.52763583778392</v>
      </c>
      <c r="E31" s="98">
        <v>168.40497460650209</v>
      </c>
      <c r="F31" s="98">
        <v>337.01873869339346</v>
      </c>
      <c r="G31" s="98">
        <v>507.39128304103372</v>
      </c>
      <c r="H31" s="98">
        <v>514.54405473783902</v>
      </c>
      <c r="I31" s="98">
        <v>192.39704828755487</v>
      </c>
      <c r="J31" s="98">
        <v>190.93320080433804</v>
      </c>
      <c r="K31" s="98">
        <v>452.84114013233642</v>
      </c>
      <c r="L31" s="98">
        <v>493.40896190514138</v>
      </c>
      <c r="M31" s="98">
        <v>265.29311044044113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2607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2608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83.633797404937113</v>
      </c>
      <c r="C39" s="122">
        <v>106.70991955857306</v>
      </c>
      <c r="D39" s="122">
        <v>52.694147584430084</v>
      </c>
      <c r="E39" s="122">
        <v>30.619192969302393</v>
      </c>
      <c r="F39" s="122">
        <v>65.104574032259066</v>
      </c>
      <c r="G39" s="122">
        <v>92.837151937154772</v>
      </c>
      <c r="H39" s="122">
        <v>84.020962271313138</v>
      </c>
      <c r="I39" s="122">
        <v>29.798652136601685</v>
      </c>
      <c r="J39" s="122">
        <v>33.257585319850875</v>
      </c>
      <c r="K39" s="122">
        <v>86.853773711775105</v>
      </c>
      <c r="L39" s="122">
        <v>74.851277350441492</v>
      </c>
      <c r="M39" s="122">
        <v>43.798957914268236</v>
      </c>
      <c r="N39" s="122">
        <v>19.190977066584558</v>
      </c>
      <c r="O39" s="122">
        <v>11.400171939248901</v>
      </c>
      <c r="P39" s="122">
        <v>16.510354371359679</v>
      </c>
      <c r="Q39" s="122">
        <v>19.310772933182079</v>
      </c>
      <c r="R39" s="122">
        <v>17.788810310519153</v>
      </c>
      <c r="S39" s="122">
        <v>11.936547193914498</v>
      </c>
      <c r="T39" s="122">
        <v>12.456425446884841</v>
      </c>
      <c r="U39" s="122">
        <v>6.8999730741085381</v>
      </c>
      <c r="V39" s="122">
        <v>0</v>
      </c>
      <c r="W39" s="122">
        <v>0</v>
      </c>
      <c r="X39" s="122">
        <v>0</v>
      </c>
      <c r="Y39" s="122">
        <v>0</v>
      </c>
      <c r="DA39" s="130" t="s">
        <v>2615</v>
      </c>
    </row>
    <row r="40" spans="1:105" ht="12" customHeight="1" x14ac:dyDescent="0.25">
      <c r="A40" s="97" t="s">
        <v>50</v>
      </c>
      <c r="B40" s="98">
        <v>211.74799024498409</v>
      </c>
      <c r="C40" s="98">
        <v>269.76267664407271</v>
      </c>
      <c r="D40" s="98">
        <v>155.4143846477495</v>
      </c>
      <c r="E40" s="98">
        <v>93.133378614961444</v>
      </c>
      <c r="F40" s="98">
        <v>177.37151665481605</v>
      </c>
      <c r="G40" s="98">
        <v>262.5312903140852</v>
      </c>
      <c r="H40" s="98">
        <v>278.64094630792624</v>
      </c>
      <c r="I40" s="98">
        <v>107.02332809624548</v>
      </c>
      <c r="J40" s="98">
        <v>117.91325704310765</v>
      </c>
      <c r="K40" s="98">
        <v>306.88333378160536</v>
      </c>
      <c r="L40" s="98">
        <v>268.69689305286693</v>
      </c>
      <c r="M40" s="98">
        <v>167.08491352480104</v>
      </c>
      <c r="N40" s="98">
        <v>132.86061046097004</v>
      </c>
      <c r="O40" s="98">
        <v>190.95287998241909</v>
      </c>
      <c r="P40" s="98">
        <v>231.14496119903552</v>
      </c>
      <c r="Q40" s="98">
        <v>188.28003609852527</v>
      </c>
      <c r="R40" s="98">
        <v>186.7825082604511</v>
      </c>
      <c r="S40" s="98">
        <v>143.23856632697397</v>
      </c>
      <c r="T40" s="98">
        <v>158.81942444778173</v>
      </c>
      <c r="U40" s="98">
        <v>196.64923261209333</v>
      </c>
      <c r="V40" s="98">
        <v>0</v>
      </c>
      <c r="W40" s="98">
        <v>0</v>
      </c>
      <c r="X40" s="98">
        <v>0</v>
      </c>
      <c r="Y40" s="98">
        <v>0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7849.7928962502865</v>
      </c>
      <c r="C43" s="117">
        <f t="shared" si="14"/>
        <v>8395.5501512527353</v>
      </c>
      <c r="D43" s="117">
        <f t="shared" si="14"/>
        <v>7779.3891136943957</v>
      </c>
      <c r="E43" s="117">
        <f t="shared" si="14"/>
        <v>8002.7049448444468</v>
      </c>
      <c r="F43" s="117">
        <f t="shared" si="14"/>
        <v>8477.7278252317737</v>
      </c>
      <c r="G43" s="117">
        <f t="shared" si="14"/>
        <v>8095.4783186148461</v>
      </c>
      <c r="H43" s="117">
        <f t="shared" si="14"/>
        <v>7882.2722507805092</v>
      </c>
      <c r="I43" s="117">
        <f t="shared" si="14"/>
        <v>7479.6053796894585</v>
      </c>
      <c r="J43" s="117">
        <f t="shared" si="14"/>
        <v>7546.6750943248917</v>
      </c>
      <c r="K43" s="117">
        <f t="shared" si="14"/>
        <v>7718.0123634495303</v>
      </c>
      <c r="L43" s="117">
        <f t="shared" si="14"/>
        <v>6921.080709299089</v>
      </c>
      <c r="M43" s="117">
        <f t="shared" si="14"/>
        <v>6248.4294753731883</v>
      </c>
      <c r="N43" s="117">
        <f t="shared" si="14"/>
        <v>6764.8029835586049</v>
      </c>
      <c r="O43" s="117">
        <f t="shared" si="14"/>
        <v>6342.2773797235714</v>
      </c>
      <c r="P43" s="117">
        <f t="shared" si="14"/>
        <v>5407.9701282786455</v>
      </c>
      <c r="Q43" s="117">
        <f t="shared" si="14"/>
        <v>6239.6186070036483</v>
      </c>
      <c r="R43" s="117">
        <f t="shared" ref="R43:V43" si="15">R44+R47+R49+R58</f>
        <v>6322.5352372861607</v>
      </c>
      <c r="S43" s="117">
        <f t="shared" si="15"/>
        <v>5898.028912894637</v>
      </c>
      <c r="T43" s="117">
        <f t="shared" si="15"/>
        <v>5624.6548009342514</v>
      </c>
      <c r="U43" s="117">
        <f t="shared" si="15"/>
        <v>4591.5138657575044</v>
      </c>
      <c r="V43" s="117">
        <f t="shared" si="15"/>
        <v>5142.5799384521961</v>
      </c>
      <c r="W43" s="117">
        <f t="shared" ref="W43:Y43" si="16">W44+W47+W49+W58</f>
        <v>4868.8702187033314</v>
      </c>
      <c r="X43" s="117">
        <f t="shared" si="16"/>
        <v>4458.502127940591</v>
      </c>
      <c r="Y43" s="117">
        <f t="shared" si="16"/>
        <v>4487.3351238674231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7409.2948867108626</v>
      </c>
      <c r="C44" s="122">
        <f t="shared" si="17"/>
        <v>7949.652775466865</v>
      </c>
      <c r="D44" s="122">
        <f t="shared" si="17"/>
        <v>7379.4969507357473</v>
      </c>
      <c r="E44" s="122">
        <f t="shared" si="17"/>
        <v>7613.6703028656711</v>
      </c>
      <c r="F44" s="122">
        <f t="shared" si="17"/>
        <v>8070.8884334966679</v>
      </c>
      <c r="G44" s="122">
        <f t="shared" si="17"/>
        <v>7682.2389388683914</v>
      </c>
      <c r="H44" s="122">
        <f t="shared" si="17"/>
        <v>7457.1510876517732</v>
      </c>
      <c r="I44" s="122">
        <f t="shared" si="17"/>
        <v>7084.4464118256774</v>
      </c>
      <c r="J44" s="122">
        <f t="shared" si="17"/>
        <v>7143.6680887095372</v>
      </c>
      <c r="K44" s="122">
        <f t="shared" si="17"/>
        <v>7284.7736619930447</v>
      </c>
      <c r="L44" s="122">
        <f t="shared" si="17"/>
        <v>6496.3115093180404</v>
      </c>
      <c r="M44" s="122">
        <f t="shared" si="17"/>
        <v>5828.8333371539029</v>
      </c>
      <c r="N44" s="122">
        <f t="shared" si="17"/>
        <v>6356.0927221155962</v>
      </c>
      <c r="O44" s="122">
        <f t="shared" si="17"/>
        <v>5950.3989230190882</v>
      </c>
      <c r="P44" s="122">
        <f t="shared" si="17"/>
        <v>5032.2417961376295</v>
      </c>
      <c r="Q44" s="122">
        <f t="shared" si="17"/>
        <v>5857.0690862076053</v>
      </c>
      <c r="R44" s="122">
        <f t="shared" ref="R44:V44" si="18">SUM(R45:R46)</f>
        <v>5937.3084014977449</v>
      </c>
      <c r="S44" s="122">
        <f t="shared" si="18"/>
        <v>5606.5894157833591</v>
      </c>
      <c r="T44" s="122">
        <f t="shared" si="18"/>
        <v>5268.8564509178022</v>
      </c>
      <c r="U44" s="122">
        <f t="shared" si="18"/>
        <v>4205.903173186397</v>
      </c>
      <c r="V44" s="122">
        <f t="shared" si="18"/>
        <v>4850.4289702191973</v>
      </c>
      <c r="W44" s="122">
        <f t="shared" ref="W44:Y44" si="19">SUM(W45:W46)</f>
        <v>4545.3240123281739</v>
      </c>
      <c r="X44" s="122">
        <f t="shared" si="19"/>
        <v>4150.7880252927216</v>
      </c>
      <c r="Y44" s="122">
        <f t="shared" si="19"/>
        <v>4239.1981508347535</v>
      </c>
      <c r="DA44" s="130" t="s">
        <v>2619</v>
      </c>
    </row>
    <row r="45" spans="1:105" ht="12" customHeight="1" x14ac:dyDescent="0.25">
      <c r="A45" s="97" t="s">
        <v>211</v>
      </c>
      <c r="B45" s="98">
        <v>7409.2948867108626</v>
      </c>
      <c r="C45" s="98">
        <v>7949.652775466865</v>
      </c>
      <c r="D45" s="98">
        <v>7379.4969507357473</v>
      </c>
      <c r="E45" s="98">
        <v>7613.6703028656711</v>
      </c>
      <c r="F45" s="98">
        <v>8070.8884334966679</v>
      </c>
      <c r="G45" s="98">
        <v>7682.2389388683914</v>
      </c>
      <c r="H45" s="98">
        <v>7457.1510876517732</v>
      </c>
      <c r="I45" s="98">
        <v>7084.4464118256774</v>
      </c>
      <c r="J45" s="98">
        <v>7143.6680887095372</v>
      </c>
      <c r="K45" s="98">
        <v>7284.7736619930447</v>
      </c>
      <c r="L45" s="98">
        <v>6496.3115093180404</v>
      </c>
      <c r="M45" s="98">
        <v>5828.8333371539029</v>
      </c>
      <c r="N45" s="98">
        <v>6356.0927221155962</v>
      </c>
      <c r="O45" s="98">
        <v>5950.3989230190882</v>
      </c>
      <c r="P45" s="98">
        <v>5032.2417961376295</v>
      </c>
      <c r="Q45" s="98">
        <v>5857.0690862076053</v>
      </c>
      <c r="R45" s="98">
        <v>5937.3084014977449</v>
      </c>
      <c r="S45" s="98">
        <v>5606.5894157833591</v>
      </c>
      <c r="T45" s="98">
        <v>5268.8564509178022</v>
      </c>
      <c r="U45" s="98">
        <v>4205.903173186397</v>
      </c>
      <c r="V45" s="98">
        <v>4850.4289702191973</v>
      </c>
      <c r="W45" s="98">
        <v>4545.3240123281739</v>
      </c>
      <c r="X45" s="98">
        <v>4150.7880252927216</v>
      </c>
      <c r="Y45" s="98">
        <v>4239.1981508347535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356.98966498514579</v>
      </c>
      <c r="C49" s="122">
        <v>354.3531852347661</v>
      </c>
      <c r="D49" s="122">
        <v>365.77312570905883</v>
      </c>
      <c r="E49" s="122">
        <v>372.87109554548647</v>
      </c>
      <c r="F49" s="122">
        <v>375.25192245006417</v>
      </c>
      <c r="G49" s="122">
        <v>365.65414459531718</v>
      </c>
      <c r="H49" s="122">
        <v>377.55462278391661</v>
      </c>
      <c r="I49" s="122">
        <v>378.97276284518148</v>
      </c>
      <c r="J49" s="122">
        <v>385.84015424707866</v>
      </c>
      <c r="K49" s="122">
        <v>387.13383318273037</v>
      </c>
      <c r="L49" s="122">
        <v>385.79717097805911</v>
      </c>
      <c r="M49" s="122">
        <v>401.74351646615276</v>
      </c>
      <c r="N49" s="122">
        <v>400.44868437432564</v>
      </c>
      <c r="O49" s="122">
        <v>382.6844288323482</v>
      </c>
      <c r="P49" s="122">
        <v>364.85384271400494</v>
      </c>
      <c r="Q49" s="122">
        <v>373.65416416981282</v>
      </c>
      <c r="R49" s="122">
        <v>376.13479352974173</v>
      </c>
      <c r="S49" s="122">
        <v>284.1349038710722</v>
      </c>
      <c r="T49" s="122">
        <v>346.38081634463509</v>
      </c>
      <c r="U49" s="122">
        <v>371.9646048315322</v>
      </c>
      <c r="V49" s="122">
        <v>280.53492861291954</v>
      </c>
      <c r="W49" s="122">
        <v>318.84886112200991</v>
      </c>
      <c r="X49" s="122">
        <v>302.93278965389715</v>
      </c>
      <c r="Y49" s="122">
        <v>245.43627467838351</v>
      </c>
      <c r="DA49" s="130" t="s">
        <v>2624</v>
      </c>
    </row>
    <row r="50" spans="1:105" ht="12" customHeight="1" x14ac:dyDescent="0.25">
      <c r="A50" s="97" t="s">
        <v>138</v>
      </c>
      <c r="B50" s="98">
        <v>547.50572994125105</v>
      </c>
      <c r="C50" s="98">
        <v>536.24552710965793</v>
      </c>
      <c r="D50" s="98">
        <v>536.98555794940944</v>
      </c>
      <c r="E50" s="98">
        <v>529.92976722778326</v>
      </c>
      <c r="F50" s="98">
        <v>517.45429068965313</v>
      </c>
      <c r="G50" s="98">
        <v>486.35948311232312</v>
      </c>
      <c r="H50" s="98">
        <v>499.38774692325973</v>
      </c>
      <c r="I50" s="98">
        <v>478.5071497379692</v>
      </c>
      <c r="J50" s="98">
        <v>472.75148704389824</v>
      </c>
      <c r="K50" s="98">
        <v>455.78195624910728</v>
      </c>
      <c r="L50" s="98">
        <v>447.79727434006867</v>
      </c>
      <c r="M50" s="98">
        <v>473.40086060270602</v>
      </c>
      <c r="N50" s="98">
        <v>489.05151433008604</v>
      </c>
      <c r="O50" s="98">
        <v>492.21857719111335</v>
      </c>
      <c r="P50" s="98">
        <v>481.95427227491376</v>
      </c>
      <c r="Q50" s="98">
        <v>474.35988807183043</v>
      </c>
      <c r="R50" s="98">
        <v>464.4289354346069</v>
      </c>
      <c r="S50" s="98">
        <v>351.00279776400652</v>
      </c>
      <c r="T50" s="98">
        <v>428.21195987938592</v>
      </c>
      <c r="U50" s="98">
        <v>458.95237944739205</v>
      </c>
      <c r="V50" s="98">
        <v>347.83785975574887</v>
      </c>
      <c r="W50" s="98">
        <v>392.17622942555278</v>
      </c>
      <c r="X50" s="98">
        <v>368.54660575348908</v>
      </c>
      <c r="Y50" s="98">
        <v>312.25749752339203</v>
      </c>
      <c r="DA50" s="63" t="s">
        <v>2625</v>
      </c>
    </row>
    <row r="51" spans="1:105" ht="12" customHeight="1" x14ac:dyDescent="0.25">
      <c r="A51" s="97" t="s">
        <v>137</v>
      </c>
      <c r="B51" s="98">
        <v>0</v>
      </c>
      <c r="C51" s="98">
        <v>258.36050646435081</v>
      </c>
      <c r="D51" s="98">
        <v>260.23393891240676</v>
      </c>
      <c r="E51" s="98">
        <v>255.71890347926663</v>
      </c>
      <c r="F51" s="98">
        <v>253.92578375607479</v>
      </c>
      <c r="G51" s="98">
        <v>238.38611171343118</v>
      </c>
      <c r="H51" s="98">
        <v>238.53470556506858</v>
      </c>
      <c r="I51" s="98">
        <v>226.55675980246352</v>
      </c>
      <c r="J51" s="98">
        <v>219.09734048310082</v>
      </c>
      <c r="K51" s="98">
        <v>198.43079734608469</v>
      </c>
      <c r="L51" s="98">
        <v>207.8027724822141</v>
      </c>
      <c r="M51" s="98">
        <v>234.6413693990188</v>
      </c>
      <c r="N51" s="98">
        <v>217.09063855085213</v>
      </c>
      <c r="O51" s="98">
        <v>267.59261513099932</v>
      </c>
      <c r="P51" s="98">
        <v>289.37057051025783</v>
      </c>
      <c r="Q51" s="98">
        <v>207.05539686180484</v>
      </c>
      <c r="R51" s="98">
        <v>197.72904566460119</v>
      </c>
      <c r="S51" s="98">
        <v>147.13427488475341</v>
      </c>
      <c r="T51" s="98">
        <v>205.38975387557426</v>
      </c>
      <c r="U51" s="98">
        <v>259.00127555185469</v>
      </c>
      <c r="V51" s="98">
        <v>177.64663522316687</v>
      </c>
      <c r="W51" s="98">
        <v>205.4716888652749</v>
      </c>
      <c r="X51" s="98">
        <v>203.63555577175967</v>
      </c>
      <c r="Y51" s="98">
        <v>165.91276043794932</v>
      </c>
      <c r="DA51" s="63" t="s">
        <v>2626</v>
      </c>
    </row>
    <row r="52" spans="1:105" ht="12" customHeight="1" x14ac:dyDescent="0.25">
      <c r="A52" s="100" t="s">
        <v>211</v>
      </c>
      <c r="B52" s="101">
        <v>0</v>
      </c>
      <c r="C52" s="101">
        <v>258.36050646435081</v>
      </c>
      <c r="D52" s="101">
        <v>260.23393891240676</v>
      </c>
      <c r="E52" s="101">
        <v>255.71890347926663</v>
      </c>
      <c r="F52" s="101">
        <v>253.92578375607479</v>
      </c>
      <c r="G52" s="101">
        <v>238.38611171343118</v>
      </c>
      <c r="H52" s="101">
        <v>238.53470556506858</v>
      </c>
      <c r="I52" s="101">
        <v>226.55675980246352</v>
      </c>
      <c r="J52" s="101">
        <v>219.09734048310082</v>
      </c>
      <c r="K52" s="101">
        <v>198.43079734608469</v>
      </c>
      <c r="L52" s="101">
        <v>207.8027724822141</v>
      </c>
      <c r="M52" s="101">
        <v>234.6413693990188</v>
      </c>
      <c r="N52" s="101">
        <v>217.09063855085213</v>
      </c>
      <c r="O52" s="101">
        <v>267.59261513099932</v>
      </c>
      <c r="P52" s="101">
        <v>289.37057051025783</v>
      </c>
      <c r="Q52" s="101">
        <v>207.05539686180484</v>
      </c>
      <c r="R52" s="101">
        <v>197.72904566460119</v>
      </c>
      <c r="S52" s="101">
        <v>147.13427488475341</v>
      </c>
      <c r="T52" s="101">
        <v>205.38975387557426</v>
      </c>
      <c r="U52" s="101">
        <v>259.00127555185469</v>
      </c>
      <c r="V52" s="101">
        <v>177.64663522316687</v>
      </c>
      <c r="W52" s="101">
        <v>205.4716888652749</v>
      </c>
      <c r="X52" s="101">
        <v>203.63555577175967</v>
      </c>
      <c r="Y52" s="101">
        <v>165.91276043794932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83.50834455427794</v>
      </c>
      <c r="C58" s="122">
        <v>91.544190551102972</v>
      </c>
      <c r="D58" s="122">
        <v>34.119037249589823</v>
      </c>
      <c r="E58" s="122">
        <v>16.163546433289628</v>
      </c>
      <c r="F58" s="122">
        <v>31.587469285041696</v>
      </c>
      <c r="G58" s="122">
        <v>47.585235151137518</v>
      </c>
      <c r="H58" s="122">
        <v>47.566540344819614</v>
      </c>
      <c r="I58" s="122">
        <v>16.186205018600027</v>
      </c>
      <c r="J58" s="122">
        <v>17.166851368276202</v>
      </c>
      <c r="K58" s="122">
        <v>46.104868273755457</v>
      </c>
      <c r="L58" s="122">
        <v>38.972029002989387</v>
      </c>
      <c r="M58" s="122">
        <v>17.85262175313223</v>
      </c>
      <c r="N58" s="122">
        <v>8.261577068683799</v>
      </c>
      <c r="O58" s="122">
        <v>9.1940278721351074</v>
      </c>
      <c r="P58" s="122">
        <v>10.874489427010831</v>
      </c>
      <c r="Q58" s="122">
        <v>8.8953566262297041</v>
      </c>
      <c r="R58" s="122">
        <v>9.0920422586742475</v>
      </c>
      <c r="S58" s="122">
        <v>7.3045932402059481</v>
      </c>
      <c r="T58" s="122">
        <v>9.4175336718146454</v>
      </c>
      <c r="U58" s="122">
        <v>13.646087739574773</v>
      </c>
      <c r="V58" s="122">
        <v>11.616039620079052</v>
      </c>
      <c r="W58" s="122">
        <v>4.6973452531473496</v>
      </c>
      <c r="X58" s="122">
        <v>4.7813129939718868</v>
      </c>
      <c r="Y58" s="122">
        <v>2.7006983542860414</v>
      </c>
      <c r="DA58" s="130" t="s">
        <v>2633</v>
      </c>
    </row>
    <row r="59" spans="1:105" ht="12" customHeight="1" x14ac:dyDescent="0.25">
      <c r="A59" s="97" t="s">
        <v>50</v>
      </c>
      <c r="B59" s="98">
        <v>211.74799024498412</v>
      </c>
      <c r="C59" s="98">
        <v>269.68137596387305</v>
      </c>
      <c r="D59" s="98">
        <v>155.35668678328855</v>
      </c>
      <c r="E59" s="98">
        <v>93.098153908509005</v>
      </c>
      <c r="F59" s="98">
        <v>177.19972750252469</v>
      </c>
      <c r="G59" s="98">
        <v>262.28227530720716</v>
      </c>
      <c r="H59" s="98">
        <v>278.43726815341824</v>
      </c>
      <c r="I59" s="98">
        <v>107.0238219334444</v>
      </c>
      <c r="J59" s="98">
        <v>117.9107920850992</v>
      </c>
      <c r="K59" s="98">
        <v>306.8553271512053</v>
      </c>
      <c r="L59" s="98">
        <v>268.66447701580893</v>
      </c>
      <c r="M59" s="98">
        <v>167.05594710266394</v>
      </c>
      <c r="N59" s="98">
        <v>132.83945088803003</v>
      </c>
      <c r="O59" s="98">
        <v>191.03218995949607</v>
      </c>
      <c r="P59" s="98">
        <v>231.16763148706812</v>
      </c>
      <c r="Q59" s="98">
        <v>188.27751197555565</v>
      </c>
      <c r="R59" s="98">
        <v>186.72140322327104</v>
      </c>
      <c r="S59" s="98">
        <v>143.09501956223747</v>
      </c>
      <c r="T59" s="98">
        <v>158.46006969252917</v>
      </c>
      <c r="U59" s="98">
        <v>195.89943988980721</v>
      </c>
      <c r="V59" s="98">
        <v>164.76259982736192</v>
      </c>
      <c r="W59" s="98">
        <v>85.857982047308909</v>
      </c>
      <c r="X59" s="98">
        <v>119.52617859826302</v>
      </c>
      <c r="Y59" s="98">
        <v>85.172838899647601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5397.5744088261617</v>
      </c>
      <c r="C62" s="117">
        <f t="shared" si="21"/>
        <v>5779.872137989777</v>
      </c>
      <c r="D62" s="117">
        <f t="shared" si="21"/>
        <v>5524.8571276595731</v>
      </c>
      <c r="E62" s="117">
        <f t="shared" si="21"/>
        <v>5671.3937416993149</v>
      </c>
      <c r="F62" s="117">
        <f t="shared" si="21"/>
        <v>5956.5145168763265</v>
      </c>
      <c r="G62" s="117">
        <f t="shared" si="21"/>
        <v>5838.9686538813239</v>
      </c>
      <c r="H62" s="117">
        <f t="shared" si="21"/>
        <v>5329.5308994263596</v>
      </c>
      <c r="I62" s="117">
        <f t="shared" si="21"/>
        <v>5179.064716203362</v>
      </c>
      <c r="J62" s="117">
        <f t="shared" si="21"/>
        <v>5313.9398082318348</v>
      </c>
      <c r="K62" s="117">
        <f t="shared" si="21"/>
        <v>4868.8758753007733</v>
      </c>
      <c r="L62" s="117">
        <f t="shared" si="21"/>
        <v>5443.4368916064486</v>
      </c>
      <c r="M62" s="117">
        <f t="shared" si="21"/>
        <v>4992.1544155971178</v>
      </c>
      <c r="N62" s="117">
        <f t="shared" si="21"/>
        <v>4347.5335953838057</v>
      </c>
      <c r="O62" s="117">
        <f t="shared" si="21"/>
        <v>4514.0053932035671</v>
      </c>
      <c r="P62" s="117">
        <f t="shared" si="21"/>
        <v>4026.9471935634188</v>
      </c>
      <c r="Q62" s="117">
        <f t="shared" si="21"/>
        <v>4162.3785436872613</v>
      </c>
      <c r="R62" s="117">
        <f t="shared" ref="R62:V62" si="22">R63+R66+R68+R77</f>
        <v>4073.2787868294031</v>
      </c>
      <c r="S62" s="117">
        <f t="shared" si="22"/>
        <v>4228.8169372914872</v>
      </c>
      <c r="T62" s="117">
        <f t="shared" si="22"/>
        <v>3639.2926591569403</v>
      </c>
      <c r="U62" s="117">
        <f t="shared" si="22"/>
        <v>3498.5810564535277</v>
      </c>
      <c r="V62" s="117">
        <f t="shared" si="22"/>
        <v>3528.8318142218873</v>
      </c>
      <c r="W62" s="117">
        <f t="shared" ref="W62:Y62" si="23">W63+W66+W68+W77</f>
        <v>3356.1954323386299</v>
      </c>
      <c r="X62" s="117">
        <f t="shared" si="23"/>
        <v>3086.1818872947615</v>
      </c>
      <c r="Y62" s="117">
        <f t="shared" si="23"/>
        <v>3024.7011013932124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4999.3476816729026</v>
      </c>
      <c r="C63" s="122">
        <f t="shared" si="24"/>
        <v>5347.4175033957654</v>
      </c>
      <c r="D63" s="122">
        <f t="shared" si="24"/>
        <v>5104.0223494373295</v>
      </c>
      <c r="E63" s="122">
        <f t="shared" si="24"/>
        <v>5257.2470557889073</v>
      </c>
      <c r="F63" s="122">
        <f t="shared" si="24"/>
        <v>5542.4330488738842</v>
      </c>
      <c r="G63" s="122">
        <f t="shared" si="24"/>
        <v>5423.3504409210536</v>
      </c>
      <c r="H63" s="122">
        <f t="shared" si="24"/>
        <v>4924.4950074458357</v>
      </c>
      <c r="I63" s="122">
        <f t="shared" si="24"/>
        <v>4771.9091140379705</v>
      </c>
      <c r="J63" s="122">
        <f t="shared" si="24"/>
        <v>4885.7067935764335</v>
      </c>
      <c r="K63" s="122">
        <f t="shared" si="24"/>
        <v>4497.4018227164279</v>
      </c>
      <c r="L63" s="122">
        <f t="shared" si="24"/>
        <v>5008.7244508502135</v>
      </c>
      <c r="M63" s="122">
        <f t="shared" si="24"/>
        <v>4538.5874229897972</v>
      </c>
      <c r="N63" s="122">
        <f t="shared" si="24"/>
        <v>3955.8622474501799</v>
      </c>
      <c r="O63" s="122">
        <f t="shared" si="24"/>
        <v>4094.8617375938588</v>
      </c>
      <c r="P63" s="122">
        <f t="shared" si="24"/>
        <v>3582.2068296635862</v>
      </c>
      <c r="Q63" s="122">
        <f t="shared" si="24"/>
        <v>3788.2269700295101</v>
      </c>
      <c r="R63" s="122">
        <f t="shared" ref="R63:V63" si="25">SUM(R64:R65)</f>
        <v>3721.4120271245288</v>
      </c>
      <c r="S63" s="122">
        <f t="shared" si="25"/>
        <v>3881.7172897627956</v>
      </c>
      <c r="T63" s="122">
        <f t="shared" si="25"/>
        <v>3295.6047396477902</v>
      </c>
      <c r="U63" s="122">
        <f t="shared" si="25"/>
        <v>3102.0159318901701</v>
      </c>
      <c r="V63" s="122">
        <f t="shared" si="25"/>
        <v>3209.9542997244316</v>
      </c>
      <c r="W63" s="122">
        <f t="shared" ref="W63:Y63" si="26">SUM(W64:W65)</f>
        <v>3037.7246314411468</v>
      </c>
      <c r="X63" s="122">
        <f t="shared" si="26"/>
        <v>2791.6788227150587</v>
      </c>
      <c r="Y63" s="122">
        <f t="shared" si="26"/>
        <v>2745.9178160164583</v>
      </c>
      <c r="DA63" s="130" t="s">
        <v>2637</v>
      </c>
    </row>
    <row r="64" spans="1:105" ht="12" customHeight="1" x14ac:dyDescent="0.25">
      <c r="A64" s="97" t="s">
        <v>212</v>
      </c>
      <c r="B64" s="98">
        <v>4999.3476816729026</v>
      </c>
      <c r="C64" s="98">
        <v>5347.4175033957654</v>
      </c>
      <c r="D64" s="98">
        <v>5104.0223494373295</v>
      </c>
      <c r="E64" s="98">
        <v>5257.2470557889073</v>
      </c>
      <c r="F64" s="98">
        <v>5542.4330488738842</v>
      </c>
      <c r="G64" s="98">
        <v>5423.3504409210536</v>
      </c>
      <c r="H64" s="98">
        <v>4924.4950074458357</v>
      </c>
      <c r="I64" s="98">
        <v>4771.9091140379705</v>
      </c>
      <c r="J64" s="98">
        <v>4885.7067935764335</v>
      </c>
      <c r="K64" s="98">
        <v>4497.4018227164279</v>
      </c>
      <c r="L64" s="98">
        <v>5008.7244508502135</v>
      </c>
      <c r="M64" s="98">
        <v>4538.5874229897972</v>
      </c>
      <c r="N64" s="98">
        <v>3955.8622474501799</v>
      </c>
      <c r="O64" s="98">
        <v>4094.8617375938588</v>
      </c>
      <c r="P64" s="98">
        <v>3582.2068296635862</v>
      </c>
      <c r="Q64" s="98">
        <v>3788.2269700295101</v>
      </c>
      <c r="R64" s="98">
        <v>3721.4120271245288</v>
      </c>
      <c r="S64" s="98">
        <v>3881.7172897627956</v>
      </c>
      <c r="T64" s="98">
        <v>3295.6047396477902</v>
      </c>
      <c r="U64" s="98">
        <v>3102.0159318901701</v>
      </c>
      <c r="V64" s="98">
        <v>3209.9542997244316</v>
      </c>
      <c r="W64" s="98">
        <v>3037.7246314411468</v>
      </c>
      <c r="X64" s="98">
        <v>2791.6788227150587</v>
      </c>
      <c r="Y64" s="98">
        <v>2745.9178160164583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301.88140787116191</v>
      </c>
      <c r="C68" s="122">
        <v>298.72841634598882</v>
      </c>
      <c r="D68" s="122">
        <v>317.06029960910575</v>
      </c>
      <c r="E68" s="122">
        <v>322.67647283816018</v>
      </c>
      <c r="F68" s="122">
        <v>322.95818809737716</v>
      </c>
      <c r="G68" s="122">
        <v>323.51514768827974</v>
      </c>
      <c r="H68" s="122">
        <v>312.47322780522751</v>
      </c>
      <c r="I68" s="122">
        <v>312.14860802877683</v>
      </c>
      <c r="J68" s="122">
        <v>316.3271479524177</v>
      </c>
      <c r="K68" s="122">
        <v>253.50439619606888</v>
      </c>
      <c r="L68" s="122">
        <v>310.50093436379456</v>
      </c>
      <c r="M68" s="122">
        <v>337.14452018868053</v>
      </c>
      <c r="N68" s="122">
        <v>254.13775972809319</v>
      </c>
      <c r="O68" s="122">
        <v>305.63121566039001</v>
      </c>
      <c r="P68" s="122">
        <v>346.90712681804911</v>
      </c>
      <c r="Q68" s="122">
        <v>254.79362870036388</v>
      </c>
      <c r="R68" s="122">
        <v>239.32238126634164</v>
      </c>
      <c r="S68" s="122">
        <v>220.3327041909742</v>
      </c>
      <c r="T68" s="122">
        <v>233.61520240699656</v>
      </c>
      <c r="U68" s="122">
        <v>291.19984903597503</v>
      </c>
      <c r="V68" s="122">
        <v>212.97877536655082</v>
      </c>
      <c r="W68" s="122">
        <v>230.12720347986351</v>
      </c>
      <c r="X68" s="122">
        <v>206.65205257085958</v>
      </c>
      <c r="Y68" s="122">
        <v>191.40707946820567</v>
      </c>
      <c r="DA68" s="130" t="s">
        <v>2642</v>
      </c>
    </row>
    <row r="69" spans="1:105" ht="12" customHeight="1" x14ac:dyDescent="0.25">
      <c r="A69" s="97" t="s">
        <v>134</v>
      </c>
      <c r="B69" s="98">
        <v>396.32738918903976</v>
      </c>
      <c r="C69" s="98">
        <v>380.70911483519751</v>
      </c>
      <c r="D69" s="98">
        <v>387.19045063985499</v>
      </c>
      <c r="E69" s="98">
        <v>380.84236389493537</v>
      </c>
      <c r="F69" s="98">
        <v>371.14197148576716</v>
      </c>
      <c r="G69" s="98">
        <v>362.35480427177134</v>
      </c>
      <c r="H69" s="98">
        <v>330.60701073925742</v>
      </c>
      <c r="I69" s="98">
        <v>329.52008806547462</v>
      </c>
      <c r="J69" s="98">
        <v>331.49380537123949</v>
      </c>
      <c r="K69" s="98">
        <v>271.4509060007133</v>
      </c>
      <c r="L69" s="98">
        <v>335.86019108353815</v>
      </c>
      <c r="M69" s="98">
        <v>361.62447180345896</v>
      </c>
      <c r="N69" s="98">
        <v>278.26225456178361</v>
      </c>
      <c r="O69" s="98">
        <v>331.95008592035225</v>
      </c>
      <c r="P69" s="98">
        <v>373.49210517566826</v>
      </c>
      <c r="Q69" s="98">
        <v>287.2413060658285</v>
      </c>
      <c r="R69" s="98">
        <v>271.53734355807615</v>
      </c>
      <c r="S69" s="98">
        <v>250.8747880096083</v>
      </c>
      <c r="T69" s="98">
        <v>262.59227546739254</v>
      </c>
      <c r="U69" s="98">
        <v>323.48784364517275</v>
      </c>
      <c r="V69" s="98">
        <v>242.3275223801717</v>
      </c>
      <c r="W69" s="98">
        <v>263.4959267918041</v>
      </c>
      <c r="X69" s="98">
        <v>237.75134707137346</v>
      </c>
      <c r="Y69" s="98">
        <v>218.19221124548045</v>
      </c>
      <c r="DA69" s="63" t="s">
        <v>2643</v>
      </c>
    </row>
    <row r="70" spans="1:105" ht="12" customHeight="1" x14ac:dyDescent="0.25">
      <c r="A70" s="97" t="s">
        <v>133</v>
      </c>
      <c r="B70" s="98">
        <v>204.78868944208307</v>
      </c>
      <c r="C70" s="98">
        <v>174.90730005061553</v>
      </c>
      <c r="D70" s="98">
        <v>179.82956548621993</v>
      </c>
      <c r="E70" s="98">
        <v>177.12559906684919</v>
      </c>
      <c r="F70" s="98">
        <v>176.07385915401025</v>
      </c>
      <c r="G70" s="98">
        <v>172.10077788874992</v>
      </c>
      <c r="H70" s="98">
        <v>153.3758603947598</v>
      </c>
      <c r="I70" s="98">
        <v>151.94545521471596</v>
      </c>
      <c r="J70" s="98">
        <v>150.49244186433597</v>
      </c>
      <c r="K70" s="98">
        <v>114.70749725329846</v>
      </c>
      <c r="L70" s="98">
        <v>154.57648239977448</v>
      </c>
      <c r="M70" s="98">
        <v>177.53724101144445</v>
      </c>
      <c r="N70" s="98">
        <v>122.64979964816608</v>
      </c>
      <c r="O70" s="98">
        <v>179.6201844296711</v>
      </c>
      <c r="P70" s="98">
        <v>226.40486513150287</v>
      </c>
      <c r="Q70" s="98">
        <v>123.90475906520309</v>
      </c>
      <c r="R70" s="98">
        <v>114.70280336721828</v>
      </c>
      <c r="S70" s="98">
        <v>103.48986204684044</v>
      </c>
      <c r="T70" s="98">
        <v>123.90833904822703</v>
      </c>
      <c r="U70" s="98">
        <v>178.78171491376617</v>
      </c>
      <c r="V70" s="98">
        <v>121.23070799847586</v>
      </c>
      <c r="W70" s="98">
        <v>137.83742045312039</v>
      </c>
      <c r="X70" s="98">
        <v>129.9063975115555</v>
      </c>
      <c r="Y70" s="98">
        <v>113.8337507015269</v>
      </c>
      <c r="DA70" s="63" t="s">
        <v>2644</v>
      </c>
    </row>
    <row r="71" spans="1:105" ht="12" customHeight="1" x14ac:dyDescent="0.25">
      <c r="A71" s="100" t="s">
        <v>212</v>
      </c>
      <c r="B71" s="101">
        <v>204.78868944208307</v>
      </c>
      <c r="C71" s="101">
        <v>174.90730005061553</v>
      </c>
      <c r="D71" s="101">
        <v>179.82956548621993</v>
      </c>
      <c r="E71" s="101">
        <v>177.12559906684919</v>
      </c>
      <c r="F71" s="101">
        <v>176.07385915401025</v>
      </c>
      <c r="G71" s="101">
        <v>172.10077788874992</v>
      </c>
      <c r="H71" s="101">
        <v>153.3758603947598</v>
      </c>
      <c r="I71" s="101">
        <v>151.94545521471596</v>
      </c>
      <c r="J71" s="101">
        <v>150.49244186433597</v>
      </c>
      <c r="K71" s="101">
        <v>114.70749725329846</v>
      </c>
      <c r="L71" s="101">
        <v>154.57648239977448</v>
      </c>
      <c r="M71" s="101">
        <v>177.53724101144445</v>
      </c>
      <c r="N71" s="101">
        <v>122.64979964816608</v>
      </c>
      <c r="O71" s="101">
        <v>179.6201844296711</v>
      </c>
      <c r="P71" s="101">
        <v>226.40486513150287</v>
      </c>
      <c r="Q71" s="101">
        <v>123.90475906520309</v>
      </c>
      <c r="R71" s="101">
        <v>114.70280336721828</v>
      </c>
      <c r="S71" s="101">
        <v>103.48986204684044</v>
      </c>
      <c r="T71" s="101">
        <v>123.90833904822703</v>
      </c>
      <c r="U71" s="101">
        <v>178.78171491376617</v>
      </c>
      <c r="V71" s="101">
        <v>121.23070799847586</v>
      </c>
      <c r="W71" s="101">
        <v>137.83742045312039</v>
      </c>
      <c r="X71" s="101">
        <v>129.9063975115555</v>
      </c>
      <c r="Y71" s="101">
        <v>113.8337507015269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96.345319282096952</v>
      </c>
      <c r="C77" s="122">
        <v>133.72621824802269</v>
      </c>
      <c r="D77" s="122">
        <v>103.7744786131376</v>
      </c>
      <c r="E77" s="122">
        <v>91.470213072246807</v>
      </c>
      <c r="F77" s="122">
        <v>91.123279905065075</v>
      </c>
      <c r="G77" s="122">
        <v>92.103065271991085</v>
      </c>
      <c r="H77" s="122">
        <v>92.56266417529595</v>
      </c>
      <c r="I77" s="122">
        <v>95.006994136615006</v>
      </c>
      <c r="J77" s="122">
        <v>111.90586670298383</v>
      </c>
      <c r="K77" s="122">
        <v>117.96965638827584</v>
      </c>
      <c r="L77" s="122">
        <v>124.21150639243994</v>
      </c>
      <c r="M77" s="122">
        <v>116.42247241863994</v>
      </c>
      <c r="N77" s="122">
        <v>137.53358820553231</v>
      </c>
      <c r="O77" s="122">
        <v>113.51243994931797</v>
      </c>
      <c r="P77" s="122">
        <v>97.83323708178321</v>
      </c>
      <c r="Q77" s="122">
        <v>119.35794495738689</v>
      </c>
      <c r="R77" s="122">
        <v>112.54437843853239</v>
      </c>
      <c r="S77" s="122">
        <v>126.76694333771815</v>
      </c>
      <c r="T77" s="122">
        <v>110.07271710215338</v>
      </c>
      <c r="U77" s="122">
        <v>105.36527552738252</v>
      </c>
      <c r="V77" s="122">
        <v>105.89873913090459</v>
      </c>
      <c r="W77" s="122">
        <v>88.343597417619321</v>
      </c>
      <c r="X77" s="122">
        <v>87.851012008843142</v>
      </c>
      <c r="Y77" s="122">
        <v>87.376205908548627</v>
      </c>
      <c r="DA77" s="130" t="s">
        <v>2651</v>
      </c>
    </row>
    <row r="78" spans="1:105" ht="12" customHeight="1" x14ac:dyDescent="0.25">
      <c r="A78" s="97" t="s">
        <v>189</v>
      </c>
      <c r="B78" s="98">
        <v>170.89973735457792</v>
      </c>
      <c r="C78" s="98">
        <v>221.02573591887744</v>
      </c>
      <c r="D78" s="98">
        <v>182.28110569533004</v>
      </c>
      <c r="E78" s="98">
        <v>167.68892904633549</v>
      </c>
      <c r="F78" s="98">
        <v>175.17749655399675</v>
      </c>
      <c r="G78" s="98">
        <v>177.57893600700456</v>
      </c>
      <c r="H78" s="98">
        <v>171.74364544288611</v>
      </c>
      <c r="I78" s="98">
        <v>165.24533343693585</v>
      </c>
      <c r="J78" s="98">
        <v>180.43057420139382</v>
      </c>
      <c r="K78" s="98">
        <v>186.48581563390385</v>
      </c>
      <c r="L78" s="98">
        <v>188.84905268980731</v>
      </c>
      <c r="M78" s="98">
        <v>183.61559469377227</v>
      </c>
      <c r="N78" s="98">
        <v>227.51169880208428</v>
      </c>
      <c r="O78" s="98">
        <v>191.14714944392739</v>
      </c>
      <c r="P78" s="98">
        <v>163.99527452360621</v>
      </c>
      <c r="Q78" s="98">
        <v>170.61560400295784</v>
      </c>
      <c r="R78" s="98">
        <v>151.91019182794111</v>
      </c>
      <c r="S78" s="98">
        <v>165.97153211920764</v>
      </c>
      <c r="T78" s="98">
        <v>146.31197059356688</v>
      </c>
      <c r="U78" s="98">
        <v>136.01999570120049</v>
      </c>
      <c r="V78" s="98">
        <v>122.75765254684472</v>
      </c>
      <c r="W78" s="98">
        <v>95.466581276202902</v>
      </c>
      <c r="X78" s="98">
        <v>91.289537992680707</v>
      </c>
      <c r="Y78" s="98">
        <v>90.165763775093822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121.07297260225072</v>
      </c>
      <c r="C81" s="117">
        <f t="shared" si="28"/>
        <v>121.65789845225606</v>
      </c>
      <c r="D81" s="117">
        <f t="shared" si="28"/>
        <v>49.285104448023219</v>
      </c>
      <c r="E81" s="117">
        <f t="shared" si="28"/>
        <v>24.190503483390604</v>
      </c>
      <c r="F81" s="117">
        <f t="shared" si="28"/>
        <v>47.062234517041887</v>
      </c>
      <c r="G81" s="117">
        <f t="shared" si="28"/>
        <v>70.715288178158303</v>
      </c>
      <c r="H81" s="117">
        <f t="shared" si="28"/>
        <v>72.094627581337761</v>
      </c>
      <c r="I81" s="117">
        <f t="shared" si="28"/>
        <v>24.026933293394713</v>
      </c>
      <c r="J81" s="117">
        <f t="shared" si="28"/>
        <v>22.876874202887524</v>
      </c>
      <c r="K81" s="117">
        <f t="shared" si="28"/>
        <v>55.381831829676372</v>
      </c>
      <c r="L81" s="117">
        <f t="shared" si="28"/>
        <v>44.653636220229309</v>
      </c>
      <c r="M81" s="117">
        <f t="shared" si="28"/>
        <v>16.884840458379077</v>
      </c>
      <c r="N81" s="117">
        <f t="shared" si="28"/>
        <v>6.6228474998883291</v>
      </c>
      <c r="O81" s="117">
        <f t="shared" si="28"/>
        <v>8.5183170012252685</v>
      </c>
      <c r="P81" s="117">
        <f t="shared" si="28"/>
        <v>12.326727148796586</v>
      </c>
      <c r="Q81" s="117">
        <f t="shared" si="28"/>
        <v>9.8079754356740487</v>
      </c>
      <c r="R81" s="117">
        <f t="shared" ref="R81:V81" si="29">R82+R85+R87+R100</f>
        <v>9.9275085740085238</v>
      </c>
      <c r="S81" s="117">
        <f t="shared" si="29"/>
        <v>7.8834517066026679</v>
      </c>
      <c r="T81" s="117">
        <f t="shared" si="29"/>
        <v>9.6960293549020875</v>
      </c>
      <c r="U81" s="117">
        <f t="shared" si="29"/>
        <v>12.964089807755713</v>
      </c>
      <c r="V81" s="117">
        <f t="shared" si="29"/>
        <v>10.935078730228062</v>
      </c>
      <c r="W81" s="117">
        <f t="shared" ref="W81:Y81" si="30">W82+W85+W87+W100</f>
        <v>3.9940322662706329</v>
      </c>
      <c r="X81" s="117">
        <f t="shared" si="30"/>
        <v>3.0550597278905935</v>
      </c>
      <c r="Y81" s="117">
        <f t="shared" si="30"/>
        <v>1.4295678744043048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37.569626887334891</v>
      </c>
      <c r="C87" s="122">
        <v>29.775799811869668</v>
      </c>
      <c r="D87" s="122">
        <v>15.425614078602869</v>
      </c>
      <c r="E87" s="122">
        <v>8.400590272642857</v>
      </c>
      <c r="F87" s="122">
        <v>16.175589852533481</v>
      </c>
      <c r="G87" s="122">
        <v>23.752223386073883</v>
      </c>
      <c r="H87" s="122">
        <v>25.314817211862501</v>
      </c>
      <c r="I87" s="122">
        <v>8.4269257256204568</v>
      </c>
      <c r="J87" s="122">
        <v>7.3676916979353928</v>
      </c>
      <c r="K87" s="122">
        <v>15.271226647441409</v>
      </c>
      <c r="L87" s="122">
        <v>13.464633341027469</v>
      </c>
      <c r="M87" s="122">
        <v>2.8559423651382958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453.9294919210933</v>
      </c>
      <c r="C92" s="101">
        <v>440.31230461657384</v>
      </c>
      <c r="D92" s="101">
        <v>292.85080183476026</v>
      </c>
      <c r="E92" s="101">
        <v>166.51836718216509</v>
      </c>
      <c r="F92" s="101">
        <v>332.41098887892429</v>
      </c>
      <c r="G92" s="101">
        <v>502.69049822002262</v>
      </c>
      <c r="H92" s="101">
        <v>512.5676886824848</v>
      </c>
      <c r="I92" s="101">
        <v>192.26696326612989</v>
      </c>
      <c r="J92" s="101">
        <v>190.37001332225506</v>
      </c>
      <c r="K92" s="101">
        <v>449.386498023066</v>
      </c>
      <c r="L92" s="101">
        <v>487.2056449088098</v>
      </c>
      <c r="M92" s="101">
        <v>257.23274946201064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2665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2666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83.503345714915824</v>
      </c>
      <c r="C100" s="122">
        <v>91.882098640386403</v>
      </c>
      <c r="D100" s="122">
        <v>33.85949036942035</v>
      </c>
      <c r="E100" s="122">
        <v>15.789913210747747</v>
      </c>
      <c r="F100" s="122">
        <v>30.88664466450841</v>
      </c>
      <c r="G100" s="122">
        <v>46.963064792084417</v>
      </c>
      <c r="H100" s="122">
        <v>46.779810369475257</v>
      </c>
      <c r="I100" s="122">
        <v>15.600007567774256</v>
      </c>
      <c r="J100" s="122">
        <v>15.509182504952133</v>
      </c>
      <c r="K100" s="122">
        <v>40.110605182234963</v>
      </c>
      <c r="L100" s="122">
        <v>31.189002879201841</v>
      </c>
      <c r="M100" s="122">
        <v>14.028898093240782</v>
      </c>
      <c r="N100" s="122">
        <v>6.6228474998883291</v>
      </c>
      <c r="O100" s="122">
        <v>8.5183170012252685</v>
      </c>
      <c r="P100" s="122">
        <v>12.326727148796586</v>
      </c>
      <c r="Q100" s="122">
        <v>9.8079754356740487</v>
      </c>
      <c r="R100" s="122">
        <v>9.9275085740085238</v>
      </c>
      <c r="S100" s="122">
        <v>7.8834517066026679</v>
      </c>
      <c r="T100" s="122">
        <v>9.6960293549020875</v>
      </c>
      <c r="U100" s="122">
        <v>12.964089807755713</v>
      </c>
      <c r="V100" s="122">
        <v>10.935078730228062</v>
      </c>
      <c r="W100" s="122">
        <v>3.9940322662706329</v>
      </c>
      <c r="X100" s="122">
        <v>3.0550597278905935</v>
      </c>
      <c r="Y100" s="122">
        <v>1.4295678744043048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211.74799024498407</v>
      </c>
      <c r="C102" s="98">
        <v>269.68331746841977</v>
      </c>
      <c r="D102" s="98">
        <v>155.35825292931378</v>
      </c>
      <c r="E102" s="98">
        <v>93.099356079234113</v>
      </c>
      <c r="F102" s="98">
        <v>177.17271329686398</v>
      </c>
      <c r="G102" s="98">
        <v>262.23752874818763</v>
      </c>
      <c r="H102" s="98">
        <v>278.43542548510055</v>
      </c>
      <c r="I102" s="98">
        <v>107.02438426318719</v>
      </c>
      <c r="J102" s="98">
        <v>117.91055940822557</v>
      </c>
      <c r="K102" s="98">
        <v>306.84232408383349</v>
      </c>
      <c r="L102" s="98">
        <v>268.64790527822458</v>
      </c>
      <c r="M102" s="98">
        <v>167.04304444268507</v>
      </c>
      <c r="N102" s="98">
        <v>132.82278347871281</v>
      </c>
      <c r="O102" s="98">
        <v>191.00810444320481</v>
      </c>
      <c r="P102" s="98">
        <v>231.15564398865061</v>
      </c>
      <c r="Q102" s="98">
        <v>188.27105662044556</v>
      </c>
      <c r="R102" s="98">
        <v>186.71161750566532</v>
      </c>
      <c r="S102" s="98">
        <v>143.11269820937503</v>
      </c>
      <c r="T102" s="98">
        <v>158.52114352006396</v>
      </c>
      <c r="U102" s="98">
        <v>196.12905769840134</v>
      </c>
      <c r="V102" s="98">
        <v>164.9806142590518</v>
      </c>
      <c r="W102" s="98">
        <v>85.963766010766022</v>
      </c>
      <c r="X102" s="98">
        <v>119.61465587578947</v>
      </c>
      <c r="Y102" s="98">
        <v>85.219498719877308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2692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2710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136.70430994289276</v>
      </c>
      <c r="C143" s="117">
        <f t="shared" si="49"/>
        <v>121.01195831020851</v>
      </c>
      <c r="D143" s="117">
        <f t="shared" si="49"/>
        <v>42.013453468661517</v>
      </c>
      <c r="E143" s="117">
        <f t="shared" si="49"/>
        <v>16.908141113512055</v>
      </c>
      <c r="F143" s="117">
        <f t="shared" si="49"/>
        <v>31.721604161086091</v>
      </c>
      <c r="G143" s="117">
        <f t="shared" si="49"/>
        <v>67.618633570891831</v>
      </c>
      <c r="H143" s="117">
        <f t="shared" si="49"/>
        <v>82.931322397634545</v>
      </c>
      <c r="I143" s="117">
        <f t="shared" si="49"/>
        <v>25.84913469248982</v>
      </c>
      <c r="J143" s="117">
        <f t="shared" si="49"/>
        <v>20.804322986432055</v>
      </c>
      <c r="K143" s="117">
        <f t="shared" si="49"/>
        <v>46.716803077144206</v>
      </c>
      <c r="L143" s="117">
        <f t="shared" si="49"/>
        <v>35.083100348755522</v>
      </c>
      <c r="M143" s="117">
        <f t="shared" si="49"/>
        <v>14.064628239694864</v>
      </c>
      <c r="N143" s="117">
        <f t="shared" si="49"/>
        <v>4.6647856082125614</v>
      </c>
      <c r="O143" s="117">
        <f t="shared" si="49"/>
        <v>7.1893891573907167</v>
      </c>
      <c r="P143" s="117">
        <f t="shared" si="49"/>
        <v>12.741115582949311</v>
      </c>
      <c r="Q143" s="117">
        <f t="shared" si="49"/>
        <v>9.0388206366485679</v>
      </c>
      <c r="R143" s="117">
        <f t="shared" ref="R143:V143" si="50">R144+R146+R148+R157</f>
        <v>9.0584055760338504</v>
      </c>
      <c r="S143" s="117">
        <f t="shared" si="50"/>
        <v>7.8238492971809244</v>
      </c>
      <c r="T143" s="117">
        <f t="shared" si="50"/>
        <v>10.210178008563503</v>
      </c>
      <c r="U143" s="117">
        <f t="shared" si="50"/>
        <v>14.221735744857567</v>
      </c>
      <c r="V143" s="117">
        <f t="shared" si="50"/>
        <v>11.643392113281617</v>
      </c>
      <c r="W143" s="117">
        <f t="shared" ref="W143:Y143" si="51">W144+W146+W148+W157</f>
        <v>4.8032606082950497</v>
      </c>
      <c r="X143" s="117">
        <f t="shared" si="51"/>
        <v>5.1763030863862873</v>
      </c>
      <c r="Y143" s="117">
        <f t="shared" si="51"/>
        <v>2.9128128848922525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50.436610213454806</v>
      </c>
      <c r="C148" s="122">
        <v>42.693761865155132</v>
      </c>
      <c r="D148" s="122">
        <v>20.327725378277865</v>
      </c>
      <c r="E148" s="122">
        <v>8.738546498164558</v>
      </c>
      <c r="F148" s="122">
        <v>14.052532243125599</v>
      </c>
      <c r="G148" s="122">
        <v>28.565631303182304</v>
      </c>
      <c r="H148" s="122">
        <v>34.971950006967148</v>
      </c>
      <c r="I148" s="122">
        <v>11.580108681999612</v>
      </c>
      <c r="J148" s="122">
        <v>9.2546685892204064</v>
      </c>
      <c r="K148" s="122">
        <v>17.790025941157047</v>
      </c>
      <c r="L148" s="122">
        <v>15.818823764940591</v>
      </c>
      <c r="M148" s="122">
        <v>5.7769386632219657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2718</v>
      </c>
    </row>
    <row r="149" spans="1:105" ht="12" customHeight="1" x14ac:dyDescent="0.25">
      <c r="A149" s="97" t="s">
        <v>124</v>
      </c>
      <c r="B149" s="98">
        <v>453.9294919210933</v>
      </c>
      <c r="C149" s="98">
        <v>441.16887260660297</v>
      </c>
      <c r="D149" s="98">
        <v>291.36406375531607</v>
      </c>
      <c r="E149" s="98">
        <v>166.0323834651266</v>
      </c>
      <c r="F149" s="98">
        <v>327.89241900626399</v>
      </c>
      <c r="G149" s="98">
        <v>497.04198467537208</v>
      </c>
      <c r="H149" s="98">
        <v>507.09327510102366</v>
      </c>
      <c r="I149" s="98">
        <v>191.07179325299359</v>
      </c>
      <c r="J149" s="98">
        <v>188.94948369658331</v>
      </c>
      <c r="K149" s="98">
        <v>444.75064852892621</v>
      </c>
      <c r="L149" s="98">
        <v>482.47412483068803</v>
      </c>
      <c r="M149" s="98">
        <v>256.11094740284045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2719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2720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86.26769972943795</v>
      </c>
      <c r="C157" s="122">
        <v>78.318196445053388</v>
      </c>
      <c r="D157" s="122">
        <v>21.685728090383652</v>
      </c>
      <c r="E157" s="122">
        <v>8.1695946153474974</v>
      </c>
      <c r="F157" s="122">
        <v>17.66907191796049</v>
      </c>
      <c r="G157" s="122">
        <v>39.053002267709523</v>
      </c>
      <c r="H157" s="122">
        <v>47.95937239066739</v>
      </c>
      <c r="I157" s="122">
        <v>14.269026010490206</v>
      </c>
      <c r="J157" s="122">
        <v>11.549654397211651</v>
      </c>
      <c r="K157" s="122">
        <v>28.926777135987155</v>
      </c>
      <c r="L157" s="122">
        <v>19.264276583814929</v>
      </c>
      <c r="M157" s="122">
        <v>8.2876895764728982</v>
      </c>
      <c r="N157" s="122">
        <v>4.6647856082125614</v>
      </c>
      <c r="O157" s="122">
        <v>7.1893891573907167</v>
      </c>
      <c r="P157" s="122">
        <v>12.741115582949311</v>
      </c>
      <c r="Q157" s="122">
        <v>9.0388206366485679</v>
      </c>
      <c r="R157" s="122">
        <v>9.0584055760338504</v>
      </c>
      <c r="S157" s="122">
        <v>7.8238492971809244</v>
      </c>
      <c r="T157" s="122">
        <v>10.210178008563503</v>
      </c>
      <c r="U157" s="122">
        <v>14.221735744857567</v>
      </c>
      <c r="V157" s="122">
        <v>11.643392113281617</v>
      </c>
      <c r="W157" s="122">
        <v>4.8032606082950497</v>
      </c>
      <c r="X157" s="122">
        <v>5.1763030863862873</v>
      </c>
      <c r="Y157" s="122">
        <v>2.9128128848922525</v>
      </c>
      <c r="DA157" s="130" t="s">
        <v>2727</v>
      </c>
    </row>
    <row r="158" spans="1:105" ht="12" customHeight="1" x14ac:dyDescent="0.25">
      <c r="A158" s="97" t="s">
        <v>50</v>
      </c>
      <c r="B158" s="98">
        <v>211.74799024498407</v>
      </c>
      <c r="C158" s="98">
        <v>269.76267664407283</v>
      </c>
      <c r="D158" s="98">
        <v>155.4143846477495</v>
      </c>
      <c r="E158" s="98">
        <v>93.133378614961458</v>
      </c>
      <c r="F158" s="98">
        <v>176.69071917960491</v>
      </c>
      <c r="G158" s="98">
        <v>261.35470748390219</v>
      </c>
      <c r="H158" s="98">
        <v>278.16435986587084</v>
      </c>
      <c r="I158" s="98">
        <v>107.01769507867654</v>
      </c>
      <c r="J158" s="98">
        <v>117.9027219715356</v>
      </c>
      <c r="K158" s="98">
        <v>306.79915144228801</v>
      </c>
      <c r="L158" s="98">
        <v>268.59905636861959</v>
      </c>
      <c r="M158" s="98">
        <v>167.00950207134778</v>
      </c>
      <c r="N158" s="98">
        <v>132.80061528380136</v>
      </c>
      <c r="O158" s="98">
        <v>190.98768587677077</v>
      </c>
      <c r="P158" s="98">
        <v>231.14045552111304</v>
      </c>
      <c r="Q158" s="98">
        <v>188.2508221055846</v>
      </c>
      <c r="R158" s="98">
        <v>186.65605066528147</v>
      </c>
      <c r="S158" s="98">
        <v>142.95954334601382</v>
      </c>
      <c r="T158" s="98">
        <v>158.25775913273429</v>
      </c>
      <c r="U158" s="98">
        <v>195.66681927640528</v>
      </c>
      <c r="V158" s="98">
        <v>164.67438546540816</v>
      </c>
      <c r="W158" s="98">
        <v>85.842595764398951</v>
      </c>
      <c r="X158" s="98">
        <v>119.54728242173113</v>
      </c>
      <c r="Y158" s="98">
        <v>85.185682627203747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136.24891213249646</v>
      </c>
      <c r="C161" s="117">
        <f t="shared" si="54"/>
        <v>136.51054440380867</v>
      </c>
      <c r="D161" s="117">
        <f t="shared" si="54"/>
        <v>58.020791153635116</v>
      </c>
      <c r="E161" s="117">
        <f t="shared" si="54"/>
        <v>29.166275664412836</v>
      </c>
      <c r="F161" s="117">
        <f t="shared" si="54"/>
        <v>57.023411816553264</v>
      </c>
      <c r="G161" s="117">
        <f t="shared" si="54"/>
        <v>85.737119904600405</v>
      </c>
      <c r="H161" s="117">
        <f t="shared" si="54"/>
        <v>83.223497044587106</v>
      </c>
      <c r="I161" s="117">
        <f t="shared" si="54"/>
        <v>28.058485049480993</v>
      </c>
      <c r="J161" s="117">
        <f t="shared" si="54"/>
        <v>28.697210257343578</v>
      </c>
      <c r="K161" s="117">
        <f t="shared" si="54"/>
        <v>69.1370591421597</v>
      </c>
      <c r="L161" s="117">
        <f t="shared" si="54"/>
        <v>58.242037779683329</v>
      </c>
      <c r="M161" s="117">
        <f t="shared" si="54"/>
        <v>18.534711889311104</v>
      </c>
      <c r="N161" s="117">
        <f t="shared" si="54"/>
        <v>6.2062802053308816</v>
      </c>
      <c r="O161" s="117">
        <f t="shared" si="54"/>
        <v>6.9434347423987335</v>
      </c>
      <c r="P161" s="117">
        <f t="shared" si="54"/>
        <v>9.8355564188748978</v>
      </c>
      <c r="Q161" s="117">
        <f t="shared" si="54"/>
        <v>8.0234294600218785</v>
      </c>
      <c r="R161" s="117">
        <f t="shared" ref="R161:V161" si="55">R162+R164+R166+R175</f>
        <v>8.1518107471010719</v>
      </c>
      <c r="S161" s="117">
        <f t="shared" si="55"/>
        <v>6.5743024958723408</v>
      </c>
      <c r="T161" s="117">
        <f t="shared" si="55"/>
        <v>9.0117793790623058</v>
      </c>
      <c r="U161" s="117">
        <f t="shared" si="55"/>
        <v>14.076345914923536</v>
      </c>
      <c r="V161" s="117">
        <f t="shared" si="55"/>
        <v>11.671565714814811</v>
      </c>
      <c r="W161" s="117">
        <f t="shared" ref="W161:Y161" si="56">W162+W164+W166+W175</f>
        <v>4.7952476412687393</v>
      </c>
      <c r="X161" s="117">
        <f t="shared" si="56"/>
        <v>4.9089480105392793</v>
      </c>
      <c r="Y161" s="117">
        <f t="shared" si="56"/>
        <v>2.9105029021113222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52.736109607971002</v>
      </c>
      <c r="C166" s="122">
        <v>42.683799086711566</v>
      </c>
      <c r="D166" s="122">
        <v>22.483279536671844</v>
      </c>
      <c r="E166" s="122">
        <v>12.376683895696216</v>
      </c>
      <c r="F166" s="122">
        <v>24.265446307230171</v>
      </c>
      <c r="G166" s="122">
        <v>36.427283287551603</v>
      </c>
      <c r="H166" s="122">
        <v>37.377463666581995</v>
      </c>
      <c r="I166" s="122">
        <v>12.79768667368241</v>
      </c>
      <c r="J166" s="122">
        <v>12.178926545711903</v>
      </c>
      <c r="K166" s="122">
        <v>25.868498479856413</v>
      </c>
      <c r="L166" s="122">
        <v>23.727452756632669</v>
      </c>
      <c r="M166" s="122">
        <v>5.1637778621232542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2735</v>
      </c>
    </row>
    <row r="167" spans="1:105" ht="12" customHeight="1" x14ac:dyDescent="0.25">
      <c r="A167" s="97" t="s">
        <v>124</v>
      </c>
      <c r="B167" s="98">
        <v>453.92949192109319</v>
      </c>
      <c r="C167" s="98">
        <v>440.40798479641705</v>
      </c>
      <c r="D167" s="98">
        <v>293.04191921437018</v>
      </c>
      <c r="E167" s="98">
        <v>166.62594158795707</v>
      </c>
      <c r="F167" s="98">
        <v>332.57088960601033</v>
      </c>
      <c r="G167" s="98">
        <v>502.62508332255027</v>
      </c>
      <c r="H167" s="98">
        <v>514.71215315285747</v>
      </c>
      <c r="I167" s="98">
        <v>192.96263036365417</v>
      </c>
      <c r="J167" s="98">
        <v>191.18064385418381</v>
      </c>
      <c r="K167" s="98">
        <v>450.86441895112841</v>
      </c>
      <c r="L167" s="98">
        <v>488.8652783686569</v>
      </c>
      <c r="M167" s="98">
        <v>256.79774670763692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2736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248.3908867118962</v>
      </c>
      <c r="I168" s="98">
        <v>93.028758411736618</v>
      </c>
      <c r="J168" s="98">
        <v>85.322079450658023</v>
      </c>
      <c r="K168" s="98">
        <v>196.6624016398757</v>
      </c>
      <c r="L168" s="98">
        <v>227.13269424532098</v>
      </c>
      <c r="M168" s="98">
        <v>131.45974653757273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2737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248.3908867118962</v>
      </c>
      <c r="I169" s="101">
        <v>93.028758411736618</v>
      </c>
      <c r="J169" s="101">
        <v>85.322079450658023</v>
      </c>
      <c r="K169" s="101">
        <v>196.6624016398757</v>
      </c>
      <c r="L169" s="101">
        <v>227.13269424532098</v>
      </c>
      <c r="M169" s="101">
        <v>131.45974653757273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83.512802524525441</v>
      </c>
      <c r="C175" s="122">
        <v>93.826745317097092</v>
      </c>
      <c r="D175" s="122">
        <v>35.537511616963272</v>
      </c>
      <c r="E175" s="122">
        <v>16.789591768716619</v>
      </c>
      <c r="F175" s="122">
        <v>32.757965509323093</v>
      </c>
      <c r="G175" s="122">
        <v>49.309836617048802</v>
      </c>
      <c r="H175" s="122">
        <v>45.84603337800511</v>
      </c>
      <c r="I175" s="122">
        <v>15.260798375798583</v>
      </c>
      <c r="J175" s="122">
        <v>16.518283711631675</v>
      </c>
      <c r="K175" s="122">
        <v>43.268560662303294</v>
      </c>
      <c r="L175" s="122">
        <v>34.514585023050664</v>
      </c>
      <c r="M175" s="122">
        <v>13.370934027187849</v>
      </c>
      <c r="N175" s="122">
        <v>6.2062802053308816</v>
      </c>
      <c r="O175" s="122">
        <v>6.9434347423987335</v>
      </c>
      <c r="P175" s="122">
        <v>9.8355564188748978</v>
      </c>
      <c r="Q175" s="122">
        <v>8.0234294600218785</v>
      </c>
      <c r="R175" s="122">
        <v>8.1518107471010719</v>
      </c>
      <c r="S175" s="122">
        <v>6.5743024958723408</v>
      </c>
      <c r="T175" s="122">
        <v>9.0117793790623058</v>
      </c>
      <c r="U175" s="122">
        <v>14.076345914923536</v>
      </c>
      <c r="V175" s="122">
        <v>11.671565714814811</v>
      </c>
      <c r="W175" s="122">
        <v>4.7952476412687393</v>
      </c>
      <c r="X175" s="122">
        <v>4.9089480105392793</v>
      </c>
      <c r="Y175" s="122">
        <v>2.9105029021113222</v>
      </c>
      <c r="DA175" s="130" t="s">
        <v>2744</v>
      </c>
    </row>
    <row r="176" spans="1:105" ht="12" customHeight="1" x14ac:dyDescent="0.25">
      <c r="A176" s="97" t="s">
        <v>50</v>
      </c>
      <c r="B176" s="98">
        <v>211.74799024498409</v>
      </c>
      <c r="C176" s="98">
        <v>269.69523412402305</v>
      </c>
      <c r="D176" s="98">
        <v>155.36758540153795</v>
      </c>
      <c r="E176" s="98">
        <v>93.105917990155802</v>
      </c>
      <c r="F176" s="98">
        <v>177.20475101962222</v>
      </c>
      <c r="G176" s="98">
        <v>262.27764193059141</v>
      </c>
      <c r="H176" s="98">
        <v>278.55267673271351</v>
      </c>
      <c r="I176" s="98">
        <v>107.02816560018033</v>
      </c>
      <c r="J176" s="98">
        <v>117.91572950016884</v>
      </c>
      <c r="K176" s="98">
        <v>306.85212036905585</v>
      </c>
      <c r="L176" s="98">
        <v>268.65733645862917</v>
      </c>
      <c r="M176" s="98">
        <v>167.04367811709332</v>
      </c>
      <c r="N176" s="98">
        <v>132.82404346175755</v>
      </c>
      <c r="O176" s="98">
        <v>191.00136881549304</v>
      </c>
      <c r="P176" s="98">
        <v>231.17599593843218</v>
      </c>
      <c r="Q176" s="98">
        <v>188.28608364699696</v>
      </c>
      <c r="R176" s="98">
        <v>186.74420321797442</v>
      </c>
      <c r="S176" s="98">
        <v>143.09933875746083</v>
      </c>
      <c r="T176" s="98">
        <v>158.40608316303206</v>
      </c>
      <c r="U176" s="98">
        <v>195.74186750086832</v>
      </c>
      <c r="V176" s="98">
        <v>164.67145873428194</v>
      </c>
      <c r="W176" s="98">
        <v>85.824145923075676</v>
      </c>
      <c r="X176" s="98">
        <v>119.49640698703172</v>
      </c>
      <c r="Y176" s="98">
        <v>85.155681684353837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191.66903799794471</v>
      </c>
      <c r="C3" s="118">
        <f t="shared" si="0"/>
        <v>182.5399398296444</v>
      </c>
      <c r="D3" s="118">
        <f t="shared" si="0"/>
        <v>179.51856567764452</v>
      </c>
      <c r="E3" s="118">
        <f t="shared" si="0"/>
        <v>166.02697471241174</v>
      </c>
      <c r="F3" s="118">
        <f t="shared" si="0"/>
        <v>178.53002184836259</v>
      </c>
      <c r="G3" s="118">
        <f t="shared" si="0"/>
        <v>206.37821103321326</v>
      </c>
      <c r="H3" s="118">
        <f t="shared" si="0"/>
        <v>190.71309606649672</v>
      </c>
      <c r="I3" s="118">
        <f t="shared" si="0"/>
        <v>171.31803535816908</v>
      </c>
      <c r="J3" s="118">
        <f t="shared" si="0"/>
        <v>164.96423815503334</v>
      </c>
      <c r="K3" s="118">
        <f t="shared" si="0"/>
        <v>171.98111869493403</v>
      </c>
      <c r="L3" s="118">
        <f t="shared" si="0"/>
        <v>183.59786281433836</v>
      </c>
      <c r="M3" s="118">
        <f t="shared" si="0"/>
        <v>159.77340495626743</v>
      </c>
      <c r="N3" s="118">
        <f t="shared" si="0"/>
        <v>130.75431010393316</v>
      </c>
      <c r="O3" s="118">
        <f t="shared" si="0"/>
        <v>167.01842487759654</v>
      </c>
      <c r="P3" s="118">
        <f t="shared" si="0"/>
        <v>136.27673241676885</v>
      </c>
      <c r="Q3" s="118">
        <f t="shared" si="0"/>
        <v>155.30872315373369</v>
      </c>
      <c r="R3" s="118">
        <f t="shared" ref="R3:V3" si="1">R4+R7+R9+R19</f>
        <v>165.59151546994735</v>
      </c>
      <c r="S3" s="118">
        <f t="shared" si="1"/>
        <v>137.21939555996963</v>
      </c>
      <c r="T3" s="118">
        <f t="shared" si="1"/>
        <v>112.8901516323503</v>
      </c>
      <c r="U3" s="118">
        <f t="shared" si="1"/>
        <v>130.80269705262788</v>
      </c>
      <c r="V3" s="118">
        <f t="shared" si="1"/>
        <v>93.599526218106945</v>
      </c>
      <c r="W3" s="118">
        <f t="shared" ref="W3:Y3" si="2">W4+W7+W9+W19</f>
        <v>69.728415058341341</v>
      </c>
      <c r="X3" s="118">
        <f t="shared" si="2"/>
        <v>282.86361734308389</v>
      </c>
      <c r="Y3" s="118">
        <f t="shared" si="2"/>
        <v>76.167085342329528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171.60015003536489</v>
      </c>
      <c r="C4" s="123">
        <f t="shared" si="3"/>
        <v>163.02961426984834</v>
      </c>
      <c r="D4" s="123">
        <f t="shared" si="3"/>
        <v>161.3939694045456</v>
      </c>
      <c r="E4" s="123">
        <f t="shared" si="3"/>
        <v>148.81649076057923</v>
      </c>
      <c r="F4" s="123">
        <f t="shared" si="3"/>
        <v>160.33826728369698</v>
      </c>
      <c r="G4" s="123">
        <f t="shared" si="3"/>
        <v>187.57898515204397</v>
      </c>
      <c r="H4" s="123">
        <f t="shared" si="3"/>
        <v>172.72075263469415</v>
      </c>
      <c r="I4" s="123">
        <f t="shared" si="3"/>
        <v>156.06923017639431</v>
      </c>
      <c r="J4" s="123">
        <f t="shared" si="3"/>
        <v>149.54007286642866</v>
      </c>
      <c r="K4" s="123">
        <f t="shared" si="3"/>
        <v>155.91454222309525</v>
      </c>
      <c r="L4" s="123">
        <f t="shared" si="3"/>
        <v>168.94812006645935</v>
      </c>
      <c r="M4" s="123">
        <f t="shared" si="3"/>
        <v>142.99467799170247</v>
      </c>
      <c r="N4" s="123">
        <f t="shared" si="3"/>
        <v>115.45725894111526</v>
      </c>
      <c r="O4" s="123">
        <f t="shared" si="3"/>
        <v>148.26030365959772</v>
      </c>
      <c r="P4" s="123">
        <f t="shared" si="3"/>
        <v>114.00994490174588</v>
      </c>
      <c r="Q4" s="123">
        <f t="shared" si="3"/>
        <v>140.97045928722301</v>
      </c>
      <c r="R4" s="123">
        <f t="shared" ref="R4:V4" si="4">SUM(R5:R6)</f>
        <v>151.08006306546204</v>
      </c>
      <c r="S4" s="123">
        <f t="shared" si="4"/>
        <v>123.3065801626598</v>
      </c>
      <c r="T4" s="123">
        <f t="shared" si="4"/>
        <v>97.89611349236921</v>
      </c>
      <c r="U4" s="123">
        <f t="shared" si="4"/>
        <v>115.26356879351742</v>
      </c>
      <c r="V4" s="123">
        <f t="shared" si="4"/>
        <v>81.743168939696957</v>
      </c>
      <c r="W4" s="123">
        <f t="shared" ref="W4:Y4" si="5">SUM(W5:W6)</f>
        <v>59.165724967033029</v>
      </c>
      <c r="X4" s="123">
        <f t="shared" si="5"/>
        <v>271.13615818450802</v>
      </c>
      <c r="Y4" s="123">
        <f t="shared" si="5"/>
        <v>64.919443385045909</v>
      </c>
      <c r="DA4" s="130" t="s">
        <v>2749</v>
      </c>
    </row>
    <row r="5" spans="1:105" ht="12" customHeight="1" x14ac:dyDescent="0.25">
      <c r="A5" s="97" t="s">
        <v>51</v>
      </c>
      <c r="B5" s="99">
        <v>170.51933323705202</v>
      </c>
      <c r="C5" s="99">
        <v>162.02399623707373</v>
      </c>
      <c r="D5" s="99">
        <v>160.41804384211736</v>
      </c>
      <c r="E5" s="99">
        <v>147.95574591681941</v>
      </c>
      <c r="F5" s="99">
        <v>159.39912807555839</v>
      </c>
      <c r="G5" s="99">
        <v>186.50267651042969</v>
      </c>
      <c r="H5" s="99">
        <v>171.76403202130294</v>
      </c>
      <c r="I5" s="99">
        <v>155.19845713671805</v>
      </c>
      <c r="J5" s="99">
        <v>148.71407033036718</v>
      </c>
      <c r="K5" s="99">
        <v>155.04857416133251</v>
      </c>
      <c r="L5" s="99">
        <v>167.99886608448705</v>
      </c>
      <c r="M5" s="99">
        <v>142.16982634935573</v>
      </c>
      <c r="N5" s="99">
        <v>114.79125055665047</v>
      </c>
      <c r="O5" s="99">
        <v>147.38348170428964</v>
      </c>
      <c r="P5" s="99">
        <v>113.33385450224895</v>
      </c>
      <c r="Q5" s="99">
        <v>140.15237334375854</v>
      </c>
      <c r="R5" s="99">
        <v>150.20832451379258</v>
      </c>
      <c r="S5" s="99">
        <v>122.6058674103228</v>
      </c>
      <c r="T5" s="99">
        <v>97.335949150600541</v>
      </c>
      <c r="U5" s="99">
        <v>114.59684506671624</v>
      </c>
      <c r="V5" s="99">
        <v>81.265708506553608</v>
      </c>
      <c r="W5" s="99">
        <v>58.812174450227914</v>
      </c>
      <c r="X5" s="99">
        <v>269.50429756257279</v>
      </c>
      <c r="Y5" s="99">
        <v>64.534989543214607</v>
      </c>
      <c r="DA5" s="63" t="s">
        <v>2750</v>
      </c>
    </row>
    <row r="6" spans="1:105" ht="12" customHeight="1" x14ac:dyDescent="0.25">
      <c r="A6" s="97" t="s">
        <v>53</v>
      </c>
      <c r="B6" s="99">
        <v>1.0808167983128756</v>
      </c>
      <c r="C6" s="99">
        <v>1.0056180327746018</v>
      </c>
      <c r="D6" s="99">
        <v>0.97592556242823525</v>
      </c>
      <c r="E6" s="99">
        <v>0.86074484375982219</v>
      </c>
      <c r="F6" s="99">
        <v>0.93913920813858098</v>
      </c>
      <c r="G6" s="99">
        <v>1.0763086416142842</v>
      </c>
      <c r="H6" s="99">
        <v>0.95672061339122216</v>
      </c>
      <c r="I6" s="99">
        <v>0.87077303967626585</v>
      </c>
      <c r="J6" s="99">
        <v>0.82600253606148855</v>
      </c>
      <c r="K6" s="99">
        <v>0.86596806176273522</v>
      </c>
      <c r="L6" s="99">
        <v>0.94925398197229371</v>
      </c>
      <c r="M6" s="99">
        <v>0.82485164234675379</v>
      </c>
      <c r="N6" s="99">
        <v>0.66600838446478494</v>
      </c>
      <c r="O6" s="99">
        <v>0.87682195530809071</v>
      </c>
      <c r="P6" s="99">
        <v>0.67609039949692618</v>
      </c>
      <c r="Q6" s="99">
        <v>0.81808594346447239</v>
      </c>
      <c r="R6" s="99">
        <v>0.87173855166947778</v>
      </c>
      <c r="S6" s="99">
        <v>0.70071275233699726</v>
      </c>
      <c r="T6" s="99">
        <v>0.5601643417686657</v>
      </c>
      <c r="U6" s="99">
        <v>0.66672372680118541</v>
      </c>
      <c r="V6" s="99">
        <v>0.47746043314334469</v>
      </c>
      <c r="W6" s="99">
        <v>0.35355051680511673</v>
      </c>
      <c r="X6" s="99">
        <v>1.6318606219352065</v>
      </c>
      <c r="Y6" s="99">
        <v>0.38445384183130177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0.27032114891597953</v>
      </c>
      <c r="C7" s="123">
        <f t="shared" si="6"/>
        <v>0.32162791324374879</v>
      </c>
      <c r="D7" s="123">
        <f t="shared" si="6"/>
        <v>0.42287581216585296</v>
      </c>
      <c r="E7" s="123">
        <f t="shared" si="6"/>
        <v>0.94311422753109531</v>
      </c>
      <c r="F7" s="123">
        <f t="shared" si="6"/>
        <v>0.36598587607521116</v>
      </c>
      <c r="G7" s="123">
        <f t="shared" si="6"/>
        <v>0.35888664084051775</v>
      </c>
      <c r="H7" s="123">
        <f t="shared" si="6"/>
        <v>0.37543095525200926</v>
      </c>
      <c r="I7" s="123">
        <f t="shared" si="6"/>
        <v>0.13698062233952746</v>
      </c>
      <c r="J7" s="123">
        <f t="shared" si="6"/>
        <v>0.10202514890875393</v>
      </c>
      <c r="K7" s="123">
        <f t="shared" si="6"/>
        <v>6.7509006248084563E-2</v>
      </c>
      <c r="L7" s="123">
        <f t="shared" si="6"/>
        <v>0.2280906072514646</v>
      </c>
      <c r="M7" s="123">
        <f t="shared" si="6"/>
        <v>0.49786335610623672</v>
      </c>
      <c r="N7" s="123">
        <f t="shared" si="6"/>
        <v>0.6597236447650886</v>
      </c>
      <c r="O7" s="123">
        <f t="shared" si="6"/>
        <v>0.73468768724764788</v>
      </c>
      <c r="P7" s="123">
        <f t="shared" si="6"/>
        <v>0.8761582772083818</v>
      </c>
      <c r="Q7" s="123">
        <f t="shared" si="6"/>
        <v>0.94624097130292328</v>
      </c>
      <c r="R7" s="123">
        <f t="shared" si="6"/>
        <v>0.9831656723218497</v>
      </c>
      <c r="S7" s="123">
        <f t="shared" si="6"/>
        <v>0.85764383761157525</v>
      </c>
      <c r="T7" s="123">
        <f t="shared" si="6"/>
        <v>0.86372326923374787</v>
      </c>
      <c r="U7" s="123">
        <f t="shared" si="6"/>
        <v>0.67215264975369815</v>
      </c>
      <c r="V7" s="123">
        <f t="shared" si="6"/>
        <v>0.39748144298332561</v>
      </c>
      <c r="W7" s="123">
        <f t="shared" si="6"/>
        <v>0.37392522639407744</v>
      </c>
      <c r="X7" s="123">
        <f t="shared" si="6"/>
        <v>0.41740831766374964</v>
      </c>
      <c r="Y7" s="123">
        <f t="shared" si="6"/>
        <v>0.46907353396413393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0.27032114891597953</v>
      </c>
      <c r="C8" s="99">
        <f>RES_hhdet_fech!C8/RES_summary!C$19</f>
        <v>0.32162791324374879</v>
      </c>
      <c r="D8" s="99">
        <f>RES_hhdet_fech!D8/RES_summary!D$19</f>
        <v>0.42287581216585296</v>
      </c>
      <c r="E8" s="99">
        <f>RES_hhdet_fech!E8/RES_summary!E$19</f>
        <v>0.94311422753109531</v>
      </c>
      <c r="F8" s="99">
        <f>RES_hhdet_fech!F8/RES_summary!F$19</f>
        <v>0.36598587607521116</v>
      </c>
      <c r="G8" s="99">
        <f>RES_hhdet_fech!G8/RES_summary!G$19</f>
        <v>0.35888664084051775</v>
      </c>
      <c r="H8" s="99">
        <f>RES_hhdet_fech!H8/RES_summary!H$19</f>
        <v>0.37543095525200926</v>
      </c>
      <c r="I8" s="99">
        <f>RES_hhdet_fech!I8/RES_summary!I$19</f>
        <v>0.13698062233952746</v>
      </c>
      <c r="J8" s="99">
        <f>RES_hhdet_fech!J8/RES_summary!J$19</f>
        <v>0.10202514890875393</v>
      </c>
      <c r="K8" s="99">
        <f>RES_hhdet_fech!K8/RES_summary!K$19</f>
        <v>6.7509006248084563E-2</v>
      </c>
      <c r="L8" s="99">
        <f>RES_hhdet_fech!L8/RES_summary!L$19</f>
        <v>0.2280906072514646</v>
      </c>
      <c r="M8" s="99">
        <f>RES_hhdet_fech!M8/RES_summary!M$19</f>
        <v>0.49786335610623672</v>
      </c>
      <c r="N8" s="99">
        <f>RES_hhdet_fech!N8/RES_summary!N$19</f>
        <v>0.6597236447650886</v>
      </c>
      <c r="O8" s="99">
        <f>RES_hhdet_fech!O8/RES_summary!O$19</f>
        <v>0.73468768724764788</v>
      </c>
      <c r="P8" s="99">
        <f>RES_hhdet_fech!P8/RES_summary!P$19</f>
        <v>0.8761582772083818</v>
      </c>
      <c r="Q8" s="99">
        <f>RES_hhdet_fech!Q8/RES_summary!Q$19</f>
        <v>0.94624097130292328</v>
      </c>
      <c r="R8" s="99">
        <f>RES_hhdet_fech!R8/RES_summary!R$19</f>
        <v>0.9831656723218497</v>
      </c>
      <c r="S8" s="99">
        <f>RES_hhdet_fech!S8/RES_summary!S$19</f>
        <v>0.85764383761157525</v>
      </c>
      <c r="T8" s="99">
        <f>RES_hhdet_fech!T8/RES_summary!T$19</f>
        <v>0.86372326923374787</v>
      </c>
      <c r="U8" s="99">
        <f>RES_hhdet_fech!U8/RES_summary!U$19</f>
        <v>0.67215264975369815</v>
      </c>
      <c r="V8" s="99">
        <f>RES_hhdet_fech!V8/RES_summary!V$19</f>
        <v>0.39748144298332561</v>
      </c>
      <c r="W8" s="99">
        <f>RES_hhdet_fech!W8/RES_summary!W$19</f>
        <v>0.37392522639407744</v>
      </c>
      <c r="X8" s="99">
        <f>RES_hhdet_fech!X8/RES_summary!X$19</f>
        <v>0.41740831766374964</v>
      </c>
      <c r="Y8" s="99">
        <f>RES_hhdet_fech!Y8/RES_summary!Y$19</f>
        <v>0.46907353396413393</v>
      </c>
      <c r="DA8" s="63" t="s">
        <v>2753</v>
      </c>
    </row>
    <row r="9" spans="1:105" ht="12" customHeight="1" x14ac:dyDescent="0.25">
      <c r="A9" s="121" t="s">
        <v>55</v>
      </c>
      <c r="B9" s="123">
        <v>13.329002255893961</v>
      </c>
      <c r="C9" s="123">
        <v>12.375182515393643</v>
      </c>
      <c r="D9" s="123">
        <v>12.124669176555194</v>
      </c>
      <c r="E9" s="123">
        <v>11.476284862040959</v>
      </c>
      <c r="F9" s="123">
        <v>12.134009490442738</v>
      </c>
      <c r="G9" s="123">
        <v>12.031344206895703</v>
      </c>
      <c r="H9" s="123">
        <v>11.359876716661971</v>
      </c>
      <c r="I9" s="123">
        <v>10.113313944814699</v>
      </c>
      <c r="J9" s="123">
        <v>10.022327199184989</v>
      </c>
      <c r="K9" s="123">
        <v>9.6090910678603709</v>
      </c>
      <c r="L9" s="123">
        <v>9.0890976164437269</v>
      </c>
      <c r="M9" s="123">
        <v>10.112198000797243</v>
      </c>
      <c r="N9" s="123">
        <v>8.5326281021714898</v>
      </c>
      <c r="O9" s="123">
        <v>11.745898610156233</v>
      </c>
      <c r="P9" s="123">
        <v>14.762440681718417</v>
      </c>
      <c r="Q9" s="123">
        <v>8.7962501180480253</v>
      </c>
      <c r="R9" s="123">
        <v>8.8600481267616615</v>
      </c>
      <c r="S9" s="123">
        <v>8.9989947451416583</v>
      </c>
      <c r="T9" s="123">
        <v>9.4305750517712461</v>
      </c>
      <c r="U9" s="123">
        <v>9.7907701669169374</v>
      </c>
      <c r="V9" s="123">
        <v>8.5229383600064956</v>
      </c>
      <c r="W9" s="123">
        <v>7.9283004743369414</v>
      </c>
      <c r="X9" s="123">
        <v>8.7299896381582602</v>
      </c>
      <c r="Y9" s="123">
        <v>8.2857957587814308</v>
      </c>
      <c r="DA9" s="130" t="s">
        <v>2754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2755</v>
      </c>
    </row>
    <row r="11" spans="1:105" ht="12" customHeight="1" x14ac:dyDescent="0.25">
      <c r="A11" s="97" t="s">
        <v>124</v>
      </c>
      <c r="B11" s="99">
        <v>15.109982720541074</v>
      </c>
      <c r="C11" s="99">
        <v>14.713174982077803</v>
      </c>
      <c r="D11" s="99">
        <v>9.8720021143865786</v>
      </c>
      <c r="E11" s="99">
        <v>5.6335486971058817</v>
      </c>
      <c r="F11" s="99">
        <v>11.289276873226948</v>
      </c>
      <c r="G11" s="99">
        <v>17.04695859838198</v>
      </c>
      <c r="H11" s="99">
        <v>17.292766343516032</v>
      </c>
      <c r="I11" s="99">
        <v>6.4605507226830134</v>
      </c>
      <c r="J11" s="99">
        <v>6.414845369999278</v>
      </c>
      <c r="K11" s="99">
        <v>15.158340322729138</v>
      </c>
      <c r="L11" s="99">
        <v>16.478302026140916</v>
      </c>
      <c r="M11" s="99">
        <v>8.6721438232886658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2756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2757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2758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2759</v>
      </c>
    </row>
    <row r="15" spans="1:105" ht="12" customHeight="1" x14ac:dyDescent="0.25">
      <c r="A15" s="106" t="s">
        <v>122</v>
      </c>
      <c r="B15" s="102">
        <v>13.095136134273629</v>
      </c>
      <c r="C15" s="102">
        <v>12.100231466327873</v>
      </c>
      <c r="D15" s="102">
        <v>12.341428693451171</v>
      </c>
      <c r="E15" s="102">
        <v>12.129377076724088</v>
      </c>
      <c r="F15" s="102">
        <v>12.2813458296452</v>
      </c>
      <c r="G15" s="102">
        <v>11.629862639144585</v>
      </c>
      <c r="H15" s="102">
        <v>10.921742489898872</v>
      </c>
      <c r="I15" s="102">
        <v>10.861679966788021</v>
      </c>
      <c r="J15" s="102">
        <v>10.792192394385317</v>
      </c>
      <c r="K15" s="102">
        <v>9.8510031385883625</v>
      </c>
      <c r="L15" s="102">
        <v>9.2958149329497246</v>
      </c>
      <c r="M15" s="102">
        <v>10.928005461523751</v>
      </c>
      <c r="N15" s="102">
        <v>9.3300607867333518</v>
      </c>
      <c r="O15" s="102">
        <v>12.637046565339473</v>
      </c>
      <c r="P15" s="102">
        <v>15.694620674219042</v>
      </c>
      <c r="Q15" s="102">
        <v>9.6889126253026969</v>
      </c>
      <c r="R15" s="102">
        <v>9.7817041109005523</v>
      </c>
      <c r="S15" s="102">
        <v>9.9692694183559087</v>
      </c>
      <c r="T15" s="102">
        <v>10.402409646212261</v>
      </c>
      <c r="U15" s="102">
        <v>10.533160659943851</v>
      </c>
      <c r="V15" s="102">
        <v>9.5280702886623878</v>
      </c>
      <c r="W15" s="102">
        <v>8.4799545241052616</v>
      </c>
      <c r="X15" s="102">
        <v>9.2888742264197237</v>
      </c>
      <c r="Y15" s="102">
        <v>8.8545459677508482</v>
      </c>
      <c r="DA15" s="131" t="s">
        <v>2760</v>
      </c>
    </row>
    <row r="16" spans="1:105" ht="12" customHeight="1" x14ac:dyDescent="0.25">
      <c r="A16" s="107" t="s">
        <v>121</v>
      </c>
      <c r="B16" s="105">
        <v>0</v>
      </c>
      <c r="C16" s="105">
        <v>9.9735915749528221</v>
      </c>
      <c r="D16" s="105">
        <v>10.185469307971401</v>
      </c>
      <c r="E16" s="105">
        <v>10.00234663909167</v>
      </c>
      <c r="F16" s="105">
        <v>10.184278361767982</v>
      </c>
      <c r="G16" s="105">
        <v>9.7271830004307844</v>
      </c>
      <c r="H16" s="105">
        <v>9.2107114501498444</v>
      </c>
      <c r="I16" s="105">
        <v>9.1856442507018894</v>
      </c>
      <c r="J16" s="105">
        <v>9.0709515272100507</v>
      </c>
      <c r="K16" s="105">
        <v>8.1793079640930966</v>
      </c>
      <c r="L16" s="105">
        <v>7.7183767138087989</v>
      </c>
      <c r="M16" s="105">
        <v>9.2515849334667681</v>
      </c>
      <c r="N16" s="105">
        <v>7.8223465306764988</v>
      </c>
      <c r="O16" s="105">
        <v>11.038837556513196</v>
      </c>
      <c r="P16" s="105">
        <v>13.967868211920269</v>
      </c>
      <c r="Q16" s="105">
        <v>8.1105230102023906</v>
      </c>
      <c r="R16" s="105">
        <v>8.1676365244644256</v>
      </c>
      <c r="S16" s="105">
        <v>8.3179945086620943</v>
      </c>
      <c r="T16" s="105">
        <v>8.8883195171918405</v>
      </c>
      <c r="U16" s="105">
        <v>9.3107763136667803</v>
      </c>
      <c r="V16" s="105">
        <v>8.2511424813393415</v>
      </c>
      <c r="W16" s="105">
        <v>7.6550512721152488</v>
      </c>
      <c r="X16" s="105">
        <v>8.4856288441564924</v>
      </c>
      <c r="Y16" s="105">
        <v>8.0363439127422112</v>
      </c>
      <c r="DA16" s="132" t="s">
        <v>2761</v>
      </c>
    </row>
    <row r="17" spans="1:105" ht="12" customHeight="1" x14ac:dyDescent="0.25">
      <c r="A17" s="108" t="s">
        <v>53</v>
      </c>
      <c r="B17" s="99">
        <v>0</v>
      </c>
      <c r="C17" s="99">
        <v>5.863503464530754</v>
      </c>
      <c r="D17" s="99">
        <v>6.0112475276318582</v>
      </c>
      <c r="E17" s="99">
        <v>5.8713596412638598</v>
      </c>
      <c r="F17" s="99">
        <v>6.0445233902482141</v>
      </c>
      <c r="G17" s="99">
        <v>5.7475036313822283</v>
      </c>
      <c r="H17" s="99">
        <v>5.3230286257865309</v>
      </c>
      <c r="I17" s="99">
        <v>5.2368671443710051</v>
      </c>
      <c r="J17" s="99">
        <v>5.0068997846812637</v>
      </c>
      <c r="K17" s="99">
        <v>4.3757036139111305</v>
      </c>
      <c r="L17" s="99">
        <v>4.0365466681060846</v>
      </c>
      <c r="M17" s="99">
        <v>5.2503812555405887</v>
      </c>
      <c r="N17" s="99">
        <v>4.1220276833788798</v>
      </c>
      <c r="O17" s="99">
        <v>6.940766164561528</v>
      </c>
      <c r="P17" s="99">
        <v>9.4948277212665246</v>
      </c>
      <c r="Q17" s="99">
        <v>4.0757188401534332</v>
      </c>
      <c r="R17" s="99">
        <v>4.0381936163277494</v>
      </c>
      <c r="S17" s="99">
        <v>4.1087368325105498</v>
      </c>
      <c r="T17" s="99">
        <v>4.929307295887539</v>
      </c>
      <c r="U17" s="99">
        <v>5.5426419188053737</v>
      </c>
      <c r="V17" s="99">
        <v>4.7188237268761215</v>
      </c>
      <c r="W17" s="99">
        <v>4.2778922546880827</v>
      </c>
      <c r="X17" s="99">
        <v>5.0913076910857296</v>
      </c>
      <c r="Y17" s="99">
        <v>4.748666996400539</v>
      </c>
      <c r="DA17" s="63" t="s">
        <v>2762</v>
      </c>
    </row>
    <row r="18" spans="1:105" ht="12" customHeight="1" x14ac:dyDescent="0.25">
      <c r="A18" s="108" t="s">
        <v>52</v>
      </c>
      <c r="B18" s="99">
        <v>0</v>
      </c>
      <c r="C18" s="99">
        <v>4.1100881104220681</v>
      </c>
      <c r="D18" s="99">
        <v>4.1742217803395434</v>
      </c>
      <c r="E18" s="99">
        <v>4.1309869978278089</v>
      </c>
      <c r="F18" s="99">
        <v>4.1397549715197695</v>
      </c>
      <c r="G18" s="99">
        <v>3.979679369048557</v>
      </c>
      <c r="H18" s="99">
        <v>3.8876828243633126</v>
      </c>
      <c r="I18" s="99">
        <v>3.9487771063308865</v>
      </c>
      <c r="J18" s="99">
        <v>4.0640517425287888</v>
      </c>
      <c r="K18" s="99">
        <v>3.803604350181967</v>
      </c>
      <c r="L18" s="99">
        <v>3.681830045702712</v>
      </c>
      <c r="M18" s="99">
        <v>4.0012036779261786</v>
      </c>
      <c r="N18" s="99">
        <v>3.7003188472976194</v>
      </c>
      <c r="O18" s="99">
        <v>4.0980713919516667</v>
      </c>
      <c r="P18" s="99">
        <v>4.4730404906537427</v>
      </c>
      <c r="Q18" s="99">
        <v>4.0348041700489583</v>
      </c>
      <c r="R18" s="99">
        <v>4.1294429081366761</v>
      </c>
      <c r="S18" s="99">
        <v>4.2092576761515446</v>
      </c>
      <c r="T18" s="99">
        <v>3.9590122213042998</v>
      </c>
      <c r="U18" s="99">
        <v>3.768134394861407</v>
      </c>
      <c r="V18" s="99">
        <v>3.5323187544632191</v>
      </c>
      <c r="W18" s="99">
        <v>3.3771590174271648</v>
      </c>
      <c r="X18" s="99">
        <v>3.3943211530707647</v>
      </c>
      <c r="Y18" s="99">
        <v>3.287676916341673</v>
      </c>
      <c r="DA18" s="63" t="s">
        <v>2763</v>
      </c>
    </row>
    <row r="19" spans="1:105" ht="12" customHeight="1" x14ac:dyDescent="0.25">
      <c r="A19" s="121" t="s">
        <v>54</v>
      </c>
      <c r="B19" s="123">
        <v>6.469564557769905</v>
      </c>
      <c r="C19" s="123">
        <v>6.813515131158641</v>
      </c>
      <c r="D19" s="123">
        <v>5.5770512843778874</v>
      </c>
      <c r="E19" s="123">
        <v>4.7910848622604805</v>
      </c>
      <c r="F19" s="123">
        <v>5.6917591981476825</v>
      </c>
      <c r="G19" s="123">
        <v>6.4089950334330466</v>
      </c>
      <c r="H19" s="123">
        <v>6.2570357598886046</v>
      </c>
      <c r="I19" s="123">
        <v>4.9985106146205158</v>
      </c>
      <c r="J19" s="123">
        <v>5.2998129405109493</v>
      </c>
      <c r="K19" s="123">
        <v>6.3899763977303135</v>
      </c>
      <c r="L19" s="123">
        <v>5.3325545241838226</v>
      </c>
      <c r="M19" s="123">
        <v>6.1686656076614588</v>
      </c>
      <c r="N19" s="123">
        <v>6.1046994158813144</v>
      </c>
      <c r="O19" s="123">
        <v>6.277534920594916</v>
      </c>
      <c r="P19" s="123">
        <v>6.6281885560961706</v>
      </c>
      <c r="Q19" s="123">
        <v>4.5957727771597296</v>
      </c>
      <c r="R19" s="123">
        <v>4.6682386054018101</v>
      </c>
      <c r="S19" s="123">
        <v>4.0561768145565962</v>
      </c>
      <c r="T19" s="123">
        <v>4.6997398189760995</v>
      </c>
      <c r="U19" s="123">
        <v>5.0762054424398224</v>
      </c>
      <c r="V19" s="123">
        <v>2.9359374754201801</v>
      </c>
      <c r="W19" s="123">
        <v>2.2604643905773001</v>
      </c>
      <c r="X19" s="123">
        <v>2.5800612027538863</v>
      </c>
      <c r="Y19" s="123">
        <v>2.4927726645380446</v>
      </c>
      <c r="DA19" s="130" t="s">
        <v>2764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2765</v>
      </c>
    </row>
    <row r="21" spans="1:105" ht="12" customHeight="1" x14ac:dyDescent="0.25">
      <c r="A21" s="97" t="s">
        <v>50</v>
      </c>
      <c r="B21" s="99">
        <v>7.0484701493402433</v>
      </c>
      <c r="C21" s="99">
        <v>8.9967033296050136</v>
      </c>
      <c r="D21" s="99">
        <v>5.1915656872470191</v>
      </c>
      <c r="E21" s="99">
        <v>3.1155339976110623</v>
      </c>
      <c r="F21" s="99">
        <v>5.9426892667286815</v>
      </c>
      <c r="G21" s="99">
        <v>8.8079969904191824</v>
      </c>
      <c r="H21" s="99">
        <v>9.3570451345301073</v>
      </c>
      <c r="I21" s="99">
        <v>3.5953560339901887</v>
      </c>
      <c r="J21" s="99">
        <v>3.9632151132268505</v>
      </c>
      <c r="K21" s="99">
        <v>10.315932493950919</v>
      </c>
      <c r="L21" s="99">
        <v>9.0324615095501777</v>
      </c>
      <c r="M21" s="99">
        <v>5.6144169614650119</v>
      </c>
      <c r="N21" s="99">
        <v>4.4599280917078143</v>
      </c>
      <c r="O21" s="99">
        <v>6.4096087525267542</v>
      </c>
      <c r="P21" s="99">
        <v>7.7490934207291051</v>
      </c>
      <c r="Q21" s="99">
        <v>6.3057721987920532</v>
      </c>
      <c r="R21" s="99">
        <v>6.2466339261531161</v>
      </c>
      <c r="S21" s="99">
        <v>4.7840179752357441</v>
      </c>
      <c r="T21" s="99">
        <v>5.293192942693719</v>
      </c>
      <c r="U21" s="99">
        <v>6.5311331776736585</v>
      </c>
      <c r="V21" s="99">
        <v>5.4750984432563445</v>
      </c>
      <c r="W21" s="99">
        <v>2.8448112473254747</v>
      </c>
      <c r="X21" s="99">
        <v>3.9566267497317797</v>
      </c>
      <c r="Y21" s="99">
        <v>2.8152803121446293</v>
      </c>
      <c r="DA21" s="63" t="s">
        <v>2766</v>
      </c>
    </row>
    <row r="22" spans="1:105" ht="12" customHeight="1" x14ac:dyDescent="0.25">
      <c r="A22" s="109" t="s">
        <v>120</v>
      </c>
      <c r="B22" s="110">
        <v>6.0929712360957273</v>
      </c>
      <c r="C22" s="110">
        <v>5.4100370035859706</v>
      </c>
      <c r="D22" s="110">
        <v>5.7509388091706173</v>
      </c>
      <c r="E22" s="110">
        <v>5.5313111004103943</v>
      </c>
      <c r="F22" s="110">
        <v>5.5662941638571839</v>
      </c>
      <c r="G22" s="110">
        <v>5.2818777346766304</v>
      </c>
      <c r="H22" s="110">
        <v>5.1442118818121685</v>
      </c>
      <c r="I22" s="110">
        <v>5.4046869405924527</v>
      </c>
      <c r="J22" s="110">
        <v>5.6904168717720562</v>
      </c>
      <c r="K22" s="110">
        <v>5.3541922361742396</v>
      </c>
      <c r="L22" s="110">
        <v>4.6146621240381114</v>
      </c>
      <c r="M22" s="110">
        <v>6.2343003157636705</v>
      </c>
      <c r="N22" s="110">
        <v>6.2163814193745752</v>
      </c>
      <c r="O22" s="110">
        <v>6.2713835366419257</v>
      </c>
      <c r="P22" s="110">
        <v>6.5738050316665397</v>
      </c>
      <c r="Q22" s="110">
        <v>4.5224215955347509</v>
      </c>
      <c r="R22" s="110">
        <v>4.6014786824697307</v>
      </c>
      <c r="S22" s="110">
        <v>4.0286070736217798</v>
      </c>
      <c r="T22" s="110">
        <v>4.6768044325522311</v>
      </c>
      <c r="U22" s="110">
        <v>5.020854930773317</v>
      </c>
      <c r="V22" s="110">
        <v>2.8185812962344743</v>
      </c>
      <c r="W22" s="110">
        <v>2.245481137840168</v>
      </c>
      <c r="X22" s="110">
        <v>2.546071929989</v>
      </c>
      <c r="Y22" s="110">
        <v>2.4847099733478797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239.79779933445306</v>
      </c>
      <c r="C24" s="118">
        <f t="shared" si="7"/>
        <v>255.51401175987587</v>
      </c>
      <c r="D24" s="118">
        <f t="shared" si="7"/>
        <v>163.62658425231561</v>
      </c>
      <c r="E24" s="118">
        <f t="shared" si="7"/>
        <v>119.28275675122208</v>
      </c>
      <c r="F24" s="118">
        <f t="shared" si="7"/>
        <v>241.10730541859149</v>
      </c>
      <c r="G24" s="118">
        <f t="shared" si="7"/>
        <v>348.01961433440999</v>
      </c>
      <c r="H24" s="118">
        <f t="shared" si="7"/>
        <v>346.95498375470447</v>
      </c>
      <c r="I24" s="118">
        <f t="shared" si="7"/>
        <v>149.82659630702463</v>
      </c>
      <c r="J24" s="118">
        <f t="shared" si="7"/>
        <v>176.79532742565178</v>
      </c>
      <c r="K24" s="118">
        <f t="shared" si="7"/>
        <v>202.62942043338748</v>
      </c>
      <c r="L24" s="118">
        <f t="shared" si="7"/>
        <v>451.6518938488536</v>
      </c>
      <c r="M24" s="118">
        <f t="shared" si="7"/>
        <v>70.481051097163814</v>
      </c>
      <c r="N24" s="118">
        <f t="shared" si="7"/>
        <v>27.034313548479272</v>
      </c>
      <c r="O24" s="118">
        <f t="shared" si="7"/>
        <v>36.102407711139243</v>
      </c>
      <c r="P24" s="118">
        <f t="shared" si="7"/>
        <v>71.442717995766557</v>
      </c>
      <c r="Q24" s="118">
        <f t="shared" si="7"/>
        <v>224.00215666622444</v>
      </c>
      <c r="R24" s="118">
        <f t="shared" ref="R24:V24" si="8">R25+R28+R30+R39</f>
        <v>171.27967838900776</v>
      </c>
      <c r="S24" s="118">
        <f t="shared" si="8"/>
        <v>120.20626414513154</v>
      </c>
      <c r="T24" s="118">
        <f t="shared" si="8"/>
        <v>142.01239730528246</v>
      </c>
      <c r="U24" s="118">
        <f t="shared" si="8"/>
        <v>227.14286987568428</v>
      </c>
      <c r="V24" s="118">
        <f t="shared" si="8"/>
        <v>37.720938789700156</v>
      </c>
      <c r="W24" s="118">
        <f t="shared" ref="W24:Y24" si="9">W25+W28+W30+W39</f>
        <v>112.16345855906864</v>
      </c>
      <c r="X24" s="118">
        <f t="shared" si="9"/>
        <v>144.78587005178755</v>
      </c>
      <c r="Y24" s="118">
        <f t="shared" si="9"/>
        <v>108.73940031428899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219.72904680495409</v>
      </c>
      <c r="C25" s="123">
        <f t="shared" si="10"/>
        <v>235.95720483726325</v>
      </c>
      <c r="D25" s="123">
        <f t="shared" si="10"/>
        <v>145.44477783910219</v>
      </c>
      <c r="E25" s="123">
        <f t="shared" si="10"/>
        <v>101.90632879084829</v>
      </c>
      <c r="F25" s="123">
        <f t="shared" si="10"/>
        <v>222.86926605066813</v>
      </c>
      <c r="G25" s="123">
        <f t="shared" si="10"/>
        <v>329.10753978033176</v>
      </c>
      <c r="H25" s="123">
        <f t="shared" si="10"/>
        <v>328.80710144426087</v>
      </c>
      <c r="I25" s="123">
        <f t="shared" si="10"/>
        <v>134.59619688357782</v>
      </c>
      <c r="J25" s="123">
        <f t="shared" si="10"/>
        <v>161.31339072037639</v>
      </c>
      <c r="K25" s="123">
        <f t="shared" si="10"/>
        <v>185.62727304951699</v>
      </c>
      <c r="L25" s="123">
        <f t="shared" si="10"/>
        <v>435.89811440991207</v>
      </c>
      <c r="M25" s="123">
        <f t="shared" si="10"/>
        <v>53.612624521951858</v>
      </c>
      <c r="N25" s="123">
        <f t="shared" si="10"/>
        <v>12.042138329177179</v>
      </c>
      <c r="O25" s="123">
        <f t="shared" si="10"/>
        <v>17.673495539100276</v>
      </c>
      <c r="P25" s="123">
        <f t="shared" si="10"/>
        <v>49.26399053325909</v>
      </c>
      <c r="Q25" s="123">
        <f t="shared" si="10"/>
        <v>209.45034066206219</v>
      </c>
      <c r="R25" s="123">
        <f t="shared" ref="R25:V25" si="11">SUM(R26:R27)</f>
        <v>156.73402048929987</v>
      </c>
      <c r="S25" s="123">
        <f t="shared" si="11"/>
        <v>106.42918536984011</v>
      </c>
      <c r="T25" s="123">
        <f t="shared" si="11"/>
        <v>126.9411477558135</v>
      </c>
      <c r="U25" s="123">
        <f t="shared" si="11"/>
        <v>211.49877385533125</v>
      </c>
      <c r="V25" s="123">
        <f t="shared" si="11"/>
        <v>25.148009098077193</v>
      </c>
      <c r="W25" s="123">
        <f t="shared" ref="W25:Y25" si="12">SUM(W26:W27)</f>
        <v>101.3318973320925</v>
      </c>
      <c r="X25" s="123">
        <f t="shared" si="12"/>
        <v>132.89172548617827</v>
      </c>
      <c r="Y25" s="123">
        <f t="shared" si="12"/>
        <v>97.256809277908204</v>
      </c>
      <c r="DA25" s="130" t="s">
        <v>2769</v>
      </c>
    </row>
    <row r="26" spans="1:105" ht="12" customHeight="1" x14ac:dyDescent="0.25">
      <c r="A26" s="97" t="s">
        <v>74</v>
      </c>
      <c r="B26" s="99">
        <v>217.10632371042686</v>
      </c>
      <c r="C26" s="99">
        <v>233.19865232269649</v>
      </c>
      <c r="D26" s="99">
        <v>143.77769757944594</v>
      </c>
      <c r="E26" s="99">
        <v>100.78880596889567</v>
      </c>
      <c r="F26" s="99">
        <v>220.39443158666214</v>
      </c>
      <c r="G26" s="99">
        <v>325.52706704843138</v>
      </c>
      <c r="H26" s="99">
        <v>325.35320351355119</v>
      </c>
      <c r="I26" s="99">
        <v>133.17212337991188</v>
      </c>
      <c r="J26" s="99">
        <v>159.62361922161008</v>
      </c>
      <c r="K26" s="99">
        <v>183.71905953635053</v>
      </c>
      <c r="L26" s="99">
        <v>431.50686637716086</v>
      </c>
      <c r="M26" s="99">
        <v>53.074979376388164</v>
      </c>
      <c r="N26" s="99">
        <v>11.912497292614315</v>
      </c>
      <c r="O26" s="99">
        <v>17.447107997640448</v>
      </c>
      <c r="P26" s="99">
        <v>48.631888793974774</v>
      </c>
      <c r="Q26" s="99">
        <v>206.81901276735726</v>
      </c>
      <c r="R26" s="99">
        <v>154.75928172890949</v>
      </c>
      <c r="S26" s="99">
        <v>105.09015748887745</v>
      </c>
      <c r="T26" s="99">
        <v>125.32322657758201</v>
      </c>
      <c r="U26" s="99">
        <v>208.74501907672507</v>
      </c>
      <c r="V26" s="99">
        <v>24.827094453058216</v>
      </c>
      <c r="W26" s="99">
        <v>100.02423008527275</v>
      </c>
      <c r="X26" s="99">
        <v>131.15145568159423</v>
      </c>
      <c r="Y26" s="99">
        <v>95.990047907200562</v>
      </c>
      <c r="DA26" s="63" t="s">
        <v>2770</v>
      </c>
    </row>
    <row r="27" spans="1:105" ht="12" customHeight="1" x14ac:dyDescent="0.25">
      <c r="A27" s="97" t="s">
        <v>53</v>
      </c>
      <c r="B27" s="99">
        <v>2.6227230945272266</v>
      </c>
      <c r="C27" s="99">
        <v>2.7585525145667513</v>
      </c>
      <c r="D27" s="99">
        <v>1.6670802596562335</v>
      </c>
      <c r="E27" s="99">
        <v>1.1175228219526201</v>
      </c>
      <c r="F27" s="99">
        <v>2.4748344640059998</v>
      </c>
      <c r="G27" s="99">
        <v>3.5804727319003922</v>
      </c>
      <c r="H27" s="99">
        <v>3.4538979307096671</v>
      </c>
      <c r="I27" s="99">
        <v>1.4240735036659375</v>
      </c>
      <c r="J27" s="99">
        <v>1.6897714987662977</v>
      </c>
      <c r="K27" s="99">
        <v>1.9082135131664713</v>
      </c>
      <c r="L27" s="99">
        <v>4.391248032751184</v>
      </c>
      <c r="M27" s="99">
        <v>0.53764514556369181</v>
      </c>
      <c r="N27" s="99">
        <v>0.12964103656286402</v>
      </c>
      <c r="O27" s="99">
        <v>0.22638754145982828</v>
      </c>
      <c r="P27" s="99">
        <v>0.63210173928431268</v>
      </c>
      <c r="Q27" s="99">
        <v>2.6313278947049326</v>
      </c>
      <c r="R27" s="99">
        <v>1.9747387603903765</v>
      </c>
      <c r="S27" s="99">
        <v>1.3390278809626597</v>
      </c>
      <c r="T27" s="99">
        <v>1.6179211782314946</v>
      </c>
      <c r="U27" s="99">
        <v>2.7537547786061842</v>
      </c>
      <c r="V27" s="99">
        <v>0.32091464501897787</v>
      </c>
      <c r="W27" s="99">
        <v>1.3076672468197437</v>
      </c>
      <c r="X27" s="99">
        <v>1.7402698045840366</v>
      </c>
      <c r="Y27" s="99">
        <v>1.2667613707076442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0.27008849913538319</v>
      </c>
      <c r="C28" s="123">
        <f t="shared" si="13"/>
        <v>0.34055686326570095</v>
      </c>
      <c r="D28" s="123">
        <f t="shared" si="13"/>
        <v>0.48105887621378418</v>
      </c>
      <c r="E28" s="123">
        <f t="shared" si="13"/>
        <v>1.0781718684349226</v>
      </c>
      <c r="F28" s="123">
        <f t="shared" si="13"/>
        <v>0.37074477153441965</v>
      </c>
      <c r="G28" s="123">
        <f t="shared" si="13"/>
        <v>0.33780693509863946</v>
      </c>
      <c r="H28" s="123">
        <f t="shared" si="13"/>
        <v>0.33621756846855388</v>
      </c>
      <c r="I28" s="123">
        <f t="shared" si="13"/>
        <v>0.1351334794140599</v>
      </c>
      <c r="J28" s="123">
        <f t="shared" si="13"/>
        <v>0.13330152497208694</v>
      </c>
      <c r="K28" s="123">
        <f t="shared" si="13"/>
        <v>5.4892650732700193E-2</v>
      </c>
      <c r="L28" s="123">
        <f t="shared" si="13"/>
        <v>2.2559202597318379E-2</v>
      </c>
      <c r="M28" s="123">
        <f t="shared" si="13"/>
        <v>2.953339358327357E-2</v>
      </c>
      <c r="N28" s="123">
        <f t="shared" si="13"/>
        <v>0.15987329681943882</v>
      </c>
      <c r="O28" s="123">
        <f t="shared" si="13"/>
        <v>0.5719463562029734</v>
      </c>
      <c r="P28" s="123">
        <f t="shared" si="13"/>
        <v>0.91612467109422435</v>
      </c>
      <c r="Q28" s="123">
        <f t="shared" si="13"/>
        <v>1.0726580001626063</v>
      </c>
      <c r="R28" s="123">
        <f t="shared" si="13"/>
        <v>0.99547563945104933</v>
      </c>
      <c r="S28" s="123">
        <f t="shared" si="13"/>
        <v>0.8265907327662273</v>
      </c>
      <c r="T28" s="123">
        <f t="shared" si="13"/>
        <v>0.93449854465103388</v>
      </c>
      <c r="U28" s="123">
        <f t="shared" si="13"/>
        <v>0.80633715734339739</v>
      </c>
      <c r="V28" s="123">
        <f t="shared" si="13"/>
        <v>0.9767737384614239</v>
      </c>
      <c r="W28" s="123">
        <f t="shared" si="13"/>
        <v>0.52433247931375704</v>
      </c>
      <c r="X28" s="123">
        <f t="shared" si="13"/>
        <v>0.47346318837762802</v>
      </c>
      <c r="Y28" s="123">
        <f t="shared" si="13"/>
        <v>0.56481074538971399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0.27008849913538319</v>
      </c>
      <c r="C29" s="99">
        <f>RES_hhdet_fech!C29/RES_summary!C$19</f>
        <v>0.34055686326570095</v>
      </c>
      <c r="D29" s="99">
        <f>RES_hhdet_fech!D29/RES_summary!D$19</f>
        <v>0.48105887621378418</v>
      </c>
      <c r="E29" s="99">
        <f>RES_hhdet_fech!E29/RES_summary!E$19</f>
        <v>1.0781718684349226</v>
      </c>
      <c r="F29" s="99">
        <f>RES_hhdet_fech!F29/RES_summary!F$19</f>
        <v>0.37074477153441965</v>
      </c>
      <c r="G29" s="99">
        <f>RES_hhdet_fech!G29/RES_summary!G$19</f>
        <v>0.33780693509863946</v>
      </c>
      <c r="H29" s="99">
        <f>RES_hhdet_fech!H29/RES_summary!H$19</f>
        <v>0.33621756846855388</v>
      </c>
      <c r="I29" s="99">
        <f>RES_hhdet_fech!I29/RES_summary!I$19</f>
        <v>0.1351334794140599</v>
      </c>
      <c r="J29" s="99">
        <f>RES_hhdet_fech!J29/RES_summary!J$19</f>
        <v>0.13330152497208694</v>
      </c>
      <c r="K29" s="99">
        <f>RES_hhdet_fech!K29/RES_summary!K$19</f>
        <v>5.4892650732700193E-2</v>
      </c>
      <c r="L29" s="99">
        <f>RES_hhdet_fech!L29/RES_summary!L$19</f>
        <v>2.2559202597318379E-2</v>
      </c>
      <c r="M29" s="99">
        <f>RES_hhdet_fech!M29/RES_summary!M$19</f>
        <v>2.953339358327357E-2</v>
      </c>
      <c r="N29" s="99">
        <f>RES_hhdet_fech!N29/RES_summary!N$19</f>
        <v>0.15987329681943882</v>
      </c>
      <c r="O29" s="99">
        <f>RES_hhdet_fech!O29/RES_summary!O$19</f>
        <v>0.5719463562029734</v>
      </c>
      <c r="P29" s="99">
        <f>RES_hhdet_fech!P29/RES_summary!P$19</f>
        <v>0.91612467109422435</v>
      </c>
      <c r="Q29" s="99">
        <f>RES_hhdet_fech!Q29/RES_summary!Q$19</f>
        <v>1.0726580001626063</v>
      </c>
      <c r="R29" s="99">
        <f>RES_hhdet_fech!R29/RES_summary!R$19</f>
        <v>0.99547563945104933</v>
      </c>
      <c r="S29" s="99">
        <f>RES_hhdet_fech!S29/RES_summary!S$19</f>
        <v>0.8265907327662273</v>
      </c>
      <c r="T29" s="99">
        <f>RES_hhdet_fech!T29/RES_summary!T$19</f>
        <v>0.93449854465103388</v>
      </c>
      <c r="U29" s="99">
        <f>RES_hhdet_fech!U29/RES_summary!U$19</f>
        <v>0.80633715734339739</v>
      </c>
      <c r="V29" s="99">
        <f>RES_hhdet_fech!V29/RES_summary!V$19</f>
        <v>0.9767737384614239</v>
      </c>
      <c r="W29" s="99">
        <f>RES_hhdet_fech!W29/RES_summary!W$19</f>
        <v>0.52433247931375704</v>
      </c>
      <c r="X29" s="99">
        <f>RES_hhdet_fech!X29/RES_summary!X$19</f>
        <v>0.47346318837762802</v>
      </c>
      <c r="Y29" s="99">
        <f>RES_hhdet_fech!Y29/RES_summary!Y$19</f>
        <v>0.56481074538971399</v>
      </c>
      <c r="DA29" s="63" t="s">
        <v>2773</v>
      </c>
    </row>
    <row r="30" spans="1:105" ht="12" customHeight="1" x14ac:dyDescent="0.25">
      <c r="A30" s="121" t="s">
        <v>55</v>
      </c>
      <c r="B30" s="123">
        <v>13.328300770671877</v>
      </c>
      <c r="C30" s="123">
        <v>12.38675969137317</v>
      </c>
      <c r="D30" s="123">
        <v>12.131745011246492</v>
      </c>
      <c r="E30" s="123">
        <v>11.551661655976638</v>
      </c>
      <c r="F30" s="123">
        <v>12.158947736123789</v>
      </c>
      <c r="G30" s="123">
        <v>12.048128725576261</v>
      </c>
      <c r="H30" s="123">
        <v>11.400082026513248</v>
      </c>
      <c r="I30" s="123">
        <v>10.194955316298525</v>
      </c>
      <c r="J30" s="123">
        <v>10.144960064766435</v>
      </c>
      <c r="K30" s="123">
        <v>10.180116034573089</v>
      </c>
      <c r="L30" s="123">
        <v>9.8687495275895589</v>
      </c>
      <c r="M30" s="123">
        <v>10.731751858693849</v>
      </c>
      <c r="N30" s="123">
        <v>8.8601374382684881</v>
      </c>
      <c r="O30" s="123">
        <v>11.608000311584149</v>
      </c>
      <c r="P30" s="123">
        <v>14.627601450604296</v>
      </c>
      <c r="Q30" s="123">
        <v>8.7783258433782176</v>
      </c>
      <c r="R30" s="123">
        <v>8.7996119879676531</v>
      </c>
      <c r="S30" s="123">
        <v>8.8711276116759237</v>
      </c>
      <c r="T30" s="123">
        <v>9.4008051470070271</v>
      </c>
      <c r="U30" s="123">
        <v>9.789755761091099</v>
      </c>
      <c r="V30" s="123">
        <v>8.7655365039344595</v>
      </c>
      <c r="W30" s="123">
        <v>8.0465179356473904</v>
      </c>
      <c r="X30" s="123">
        <v>8.8296593917506403</v>
      </c>
      <c r="Y30" s="123">
        <v>8.3752404797363731</v>
      </c>
      <c r="DA30" s="130" t="s">
        <v>2774</v>
      </c>
    </row>
    <row r="31" spans="1:105" ht="12" customHeight="1" x14ac:dyDescent="0.25">
      <c r="A31" s="97" t="s">
        <v>141</v>
      </c>
      <c r="B31" s="99">
        <v>15.109982720541074</v>
      </c>
      <c r="C31" s="99">
        <v>14.713174982077804</v>
      </c>
      <c r="D31" s="99">
        <v>9.8720021143865768</v>
      </c>
      <c r="E31" s="99">
        <v>5.6335486971058817</v>
      </c>
      <c r="F31" s="99">
        <v>11.28796195442883</v>
      </c>
      <c r="G31" s="99">
        <v>17.012342363818533</v>
      </c>
      <c r="H31" s="99">
        <v>17.274907639711532</v>
      </c>
      <c r="I31" s="99">
        <v>6.4635739418943148</v>
      </c>
      <c r="J31" s="99">
        <v>6.4176921447249597</v>
      </c>
      <c r="K31" s="99">
        <v>15.223724958610678</v>
      </c>
      <c r="L31" s="99">
        <v>16.589012598510052</v>
      </c>
      <c r="M31" s="99">
        <v>8.9167819819146708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2775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2776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2777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2778</v>
      </c>
    </row>
    <row r="35" spans="1:105" ht="12" customHeight="1" x14ac:dyDescent="0.25">
      <c r="A35" s="106" t="s">
        <v>122</v>
      </c>
      <c r="B35" s="102">
        <v>13.095136134273632</v>
      </c>
      <c r="C35" s="102">
        <v>12.106269904550626</v>
      </c>
      <c r="D35" s="102">
        <v>12.349743737767097</v>
      </c>
      <c r="E35" s="102">
        <v>12.139907823575239</v>
      </c>
      <c r="F35" s="102">
        <v>12.301135475554183</v>
      </c>
      <c r="G35" s="102">
        <v>11.628919386422719</v>
      </c>
      <c r="H35" s="102">
        <v>10.919330288737019</v>
      </c>
      <c r="I35" s="102">
        <v>10.858502866699384</v>
      </c>
      <c r="J35" s="102">
        <v>10.790347270387379</v>
      </c>
      <c r="K35" s="102">
        <v>9.8512177106927918</v>
      </c>
      <c r="L35" s="102">
        <v>9.3566492603204683</v>
      </c>
      <c r="M35" s="102">
        <v>11.084451863254296</v>
      </c>
      <c r="N35" s="102">
        <v>9.4270038350123233</v>
      </c>
      <c r="O35" s="102">
        <v>12.452868858338219</v>
      </c>
      <c r="P35" s="102">
        <v>15.534028625986652</v>
      </c>
      <c r="Q35" s="102">
        <v>9.5907405868446478</v>
      </c>
      <c r="R35" s="102">
        <v>9.6899765666748134</v>
      </c>
      <c r="S35" s="102">
        <v>9.9006757639525169</v>
      </c>
      <c r="T35" s="102">
        <v>10.434875397436389</v>
      </c>
      <c r="U35" s="102">
        <v>10.49512634439486</v>
      </c>
      <c r="V35" s="102">
        <v>9.4228344381464169</v>
      </c>
      <c r="W35" s="102">
        <v>8.5411232988673991</v>
      </c>
      <c r="X35" s="102">
        <v>9.3931240776068421</v>
      </c>
      <c r="Y35" s="102">
        <v>8.9434587892893411</v>
      </c>
      <c r="DA35" s="131" t="s">
        <v>2779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10.180683628486801</v>
      </c>
      <c r="G36" s="105">
        <v>9.7248940733409182</v>
      </c>
      <c r="H36" s="105">
        <v>9.2094641414267748</v>
      </c>
      <c r="I36" s="105">
        <v>9.1937612513270217</v>
      </c>
      <c r="J36" s="105">
        <v>9.079544962047466</v>
      </c>
      <c r="K36" s="105">
        <v>8.2481090216585695</v>
      </c>
      <c r="L36" s="105">
        <v>7.800909822584611</v>
      </c>
      <c r="M36" s="105">
        <v>9.385135125719108</v>
      </c>
      <c r="N36" s="105">
        <v>7.7812626831753837</v>
      </c>
      <c r="O36" s="105">
        <v>10.92297176016193</v>
      </c>
      <c r="P36" s="105">
        <v>13.842031231939588</v>
      </c>
      <c r="Q36" s="105">
        <v>8.0819703489784214</v>
      </c>
      <c r="R36" s="105">
        <v>8.1318385539372819</v>
      </c>
      <c r="S36" s="105">
        <v>8.2533987203099688</v>
      </c>
      <c r="T36" s="105">
        <v>8.8367668285910117</v>
      </c>
      <c r="U36" s="105">
        <v>9.2386849928850356</v>
      </c>
      <c r="V36" s="105">
        <v>8.3273378811264909</v>
      </c>
      <c r="W36" s="105">
        <v>7.7064767484336354</v>
      </c>
      <c r="X36" s="105">
        <v>8.566709205017748</v>
      </c>
      <c r="Y36" s="105">
        <v>8.1566949760621554</v>
      </c>
      <c r="DA36" s="132" t="s">
        <v>2780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6.0409286569670329</v>
      </c>
      <c r="G37" s="99">
        <v>5.745214704292362</v>
      </c>
      <c r="H37" s="99">
        <v>5.3217813170634614</v>
      </c>
      <c r="I37" s="99">
        <v>5.2449841449961339</v>
      </c>
      <c r="J37" s="99">
        <v>5.015493219518679</v>
      </c>
      <c r="K37" s="99">
        <v>4.4230948940093899</v>
      </c>
      <c r="L37" s="99">
        <v>4.0930827187361754</v>
      </c>
      <c r="M37" s="99">
        <v>5.3476178080796917</v>
      </c>
      <c r="N37" s="99">
        <v>4.0900845974623179</v>
      </c>
      <c r="O37" s="99">
        <v>6.8420056499849267</v>
      </c>
      <c r="P37" s="99">
        <v>9.3857498190213189</v>
      </c>
      <c r="Q37" s="99">
        <v>4.0602558331509258</v>
      </c>
      <c r="R37" s="99">
        <v>4.0170851513945021</v>
      </c>
      <c r="S37" s="99">
        <v>4.0731245195614463</v>
      </c>
      <c r="T37" s="99">
        <v>4.9093852397281497</v>
      </c>
      <c r="U37" s="99">
        <v>5.5056418017292268</v>
      </c>
      <c r="V37" s="99">
        <v>4.7902759004554598</v>
      </c>
      <c r="W37" s="99">
        <v>4.3207406636854255</v>
      </c>
      <c r="X37" s="99">
        <v>5.1697421646332709</v>
      </c>
      <c r="Y37" s="99">
        <v>4.8549215992358068</v>
      </c>
      <c r="DA37" s="63" t="s">
        <v>2781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4.1397549715197686</v>
      </c>
      <c r="G38" s="99">
        <v>3.9796793690485561</v>
      </c>
      <c r="H38" s="99">
        <v>3.8876828243633121</v>
      </c>
      <c r="I38" s="99">
        <v>3.9487771063308865</v>
      </c>
      <c r="J38" s="99">
        <v>4.0640517425287879</v>
      </c>
      <c r="K38" s="99">
        <v>3.8250141276491778</v>
      </c>
      <c r="L38" s="99">
        <v>3.7078271038484361</v>
      </c>
      <c r="M38" s="99">
        <v>4.0375173176394146</v>
      </c>
      <c r="N38" s="99">
        <v>3.6911780857130663</v>
      </c>
      <c r="O38" s="99">
        <v>4.0809661101770027</v>
      </c>
      <c r="P38" s="99">
        <v>4.45628141291827</v>
      </c>
      <c r="Q38" s="99">
        <v>4.0217145158274947</v>
      </c>
      <c r="R38" s="99">
        <v>4.1147534025427808</v>
      </c>
      <c r="S38" s="99">
        <v>4.1802742007485234</v>
      </c>
      <c r="T38" s="99">
        <v>3.9273815888628585</v>
      </c>
      <c r="U38" s="99">
        <v>3.7330431911558071</v>
      </c>
      <c r="V38" s="99">
        <v>3.5370619806710297</v>
      </c>
      <c r="W38" s="99">
        <v>3.3857360847482099</v>
      </c>
      <c r="X38" s="99">
        <v>3.3969670403844758</v>
      </c>
      <c r="Y38" s="99">
        <v>3.3017733768263482</v>
      </c>
      <c r="DA38" s="63" t="s">
        <v>2782</v>
      </c>
    </row>
    <row r="39" spans="1:105" ht="12" customHeight="1" x14ac:dyDescent="0.25">
      <c r="A39" s="121" t="s">
        <v>54</v>
      </c>
      <c r="B39" s="123">
        <v>6.470363259691676</v>
      </c>
      <c r="C39" s="123">
        <v>6.829490367973774</v>
      </c>
      <c r="D39" s="123">
        <v>5.5690025257531586</v>
      </c>
      <c r="E39" s="123">
        <v>4.7465944359622387</v>
      </c>
      <c r="F39" s="123">
        <v>5.7083468602651584</v>
      </c>
      <c r="G39" s="123">
        <v>6.5261388934033553</v>
      </c>
      <c r="H39" s="123">
        <v>6.4115827154618028</v>
      </c>
      <c r="I39" s="123">
        <v>4.9003106277342265</v>
      </c>
      <c r="J39" s="123">
        <v>5.2036751155368783</v>
      </c>
      <c r="K39" s="123">
        <v>6.7671386985646951</v>
      </c>
      <c r="L39" s="123">
        <v>5.8624707087546328</v>
      </c>
      <c r="M39" s="123">
        <v>6.1071413229348366</v>
      </c>
      <c r="N39" s="123">
        <v>5.9721644842141659</v>
      </c>
      <c r="O39" s="123">
        <v>6.2489655042518439</v>
      </c>
      <c r="P39" s="123">
        <v>6.635001340808957</v>
      </c>
      <c r="Q39" s="123">
        <v>4.7008321606214025</v>
      </c>
      <c r="R39" s="123">
        <v>4.7505702722891794</v>
      </c>
      <c r="S39" s="123">
        <v>4.079360430849273</v>
      </c>
      <c r="T39" s="123">
        <v>4.7359458578108962</v>
      </c>
      <c r="U39" s="123">
        <v>5.0480031019185336</v>
      </c>
      <c r="V39" s="123">
        <v>2.83061944922708</v>
      </c>
      <c r="W39" s="123">
        <v>2.2607108120150117</v>
      </c>
      <c r="X39" s="123">
        <v>2.5910219854809933</v>
      </c>
      <c r="Y39" s="123">
        <v>2.5425398112546835</v>
      </c>
      <c r="DA39" s="130" t="s">
        <v>2783</v>
      </c>
    </row>
    <row r="40" spans="1:105" ht="12" customHeight="1" x14ac:dyDescent="0.25">
      <c r="A40" s="97" t="s">
        <v>50</v>
      </c>
      <c r="B40" s="99">
        <v>7.0484701493402433</v>
      </c>
      <c r="C40" s="99">
        <v>8.9967033296050154</v>
      </c>
      <c r="D40" s="99">
        <v>5.1915656872470199</v>
      </c>
      <c r="E40" s="99">
        <v>3.1155339976110619</v>
      </c>
      <c r="F40" s="99">
        <v>5.9408059610014536</v>
      </c>
      <c r="G40" s="99">
        <v>8.8024219991912194</v>
      </c>
      <c r="H40" s="99">
        <v>9.354877522710332</v>
      </c>
      <c r="I40" s="99">
        <v>3.5954459843053836</v>
      </c>
      <c r="J40" s="99">
        <v>3.9633284326488591</v>
      </c>
      <c r="K40" s="99">
        <v>10.316879483404222</v>
      </c>
      <c r="L40" s="99">
        <v>9.0339180845512548</v>
      </c>
      <c r="M40" s="99">
        <v>5.61590063117072</v>
      </c>
      <c r="N40" s="99">
        <v>4.4613027071974463</v>
      </c>
      <c r="O40" s="99">
        <v>6.4084946773990783</v>
      </c>
      <c r="P40" s="99">
        <v>7.747886812919317</v>
      </c>
      <c r="Q40" s="99">
        <v>6.3049996421164956</v>
      </c>
      <c r="R40" s="99">
        <v>6.2460538619013892</v>
      </c>
      <c r="S40" s="99">
        <v>4.7839023959664395</v>
      </c>
      <c r="T40" s="99">
        <v>5.2973639492093847</v>
      </c>
      <c r="U40" s="99">
        <v>6.5519132109345337</v>
      </c>
      <c r="V40" s="99">
        <v>0</v>
      </c>
      <c r="W40" s="99">
        <v>0</v>
      </c>
      <c r="X40" s="99">
        <v>0</v>
      </c>
      <c r="Y40" s="99">
        <v>0</v>
      </c>
      <c r="DA40" s="63" t="s">
        <v>2784</v>
      </c>
    </row>
    <row r="41" spans="1:105" ht="12" customHeight="1" x14ac:dyDescent="0.25">
      <c r="A41" s="109" t="s">
        <v>120</v>
      </c>
      <c r="B41" s="110">
        <v>6.0929712360957282</v>
      </c>
      <c r="C41" s="110">
        <v>5.4111572779009718</v>
      </c>
      <c r="D41" s="110">
        <v>5.7626227221296835</v>
      </c>
      <c r="E41" s="110">
        <v>5.5454811812770997</v>
      </c>
      <c r="F41" s="110">
        <v>5.5735418109797257</v>
      </c>
      <c r="G41" s="110">
        <v>5.2808180911337628</v>
      </c>
      <c r="H41" s="110">
        <v>5.1409091863412915</v>
      </c>
      <c r="I41" s="110">
        <v>5.4038181803616618</v>
      </c>
      <c r="J41" s="110">
        <v>5.6909541695286014</v>
      </c>
      <c r="K41" s="110">
        <v>5.3659252308648799</v>
      </c>
      <c r="L41" s="110">
        <v>4.6378524151301947</v>
      </c>
      <c r="M41" s="110">
        <v>6.281661042377352</v>
      </c>
      <c r="N41" s="110">
        <v>6.2272450439702354</v>
      </c>
      <c r="O41" s="110">
        <v>6.238836667861543</v>
      </c>
      <c r="P41" s="110">
        <v>6.5493947660312379</v>
      </c>
      <c r="Q41" s="110">
        <v>4.5174987341648194</v>
      </c>
      <c r="R41" s="110">
        <v>4.5931509470668406</v>
      </c>
      <c r="S41" s="110">
        <v>4.0153111612931687</v>
      </c>
      <c r="T41" s="110">
        <v>4.6881655947131522</v>
      </c>
      <c r="U41" s="110">
        <v>4.9933154615906812</v>
      </c>
      <c r="V41" s="110">
        <v>2.83061944922708</v>
      </c>
      <c r="W41" s="110">
        <v>2.2607108120150117</v>
      </c>
      <c r="X41" s="110">
        <v>2.5910219854809933</v>
      </c>
      <c r="Y41" s="110">
        <v>2.5425398112546835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233.92862099563177</v>
      </c>
      <c r="C43" s="118">
        <f t="shared" si="14"/>
        <v>249.45601098928353</v>
      </c>
      <c r="D43" s="118">
        <f t="shared" si="14"/>
        <v>232.55460372347224</v>
      </c>
      <c r="E43" s="118">
        <f t="shared" si="14"/>
        <v>239.21867216412733</v>
      </c>
      <c r="F43" s="118">
        <f t="shared" si="14"/>
        <v>252.69448351125911</v>
      </c>
      <c r="G43" s="118">
        <f t="shared" si="14"/>
        <v>241.31778810827211</v>
      </c>
      <c r="H43" s="118">
        <f t="shared" si="14"/>
        <v>235.36462371594453</v>
      </c>
      <c r="I43" s="118">
        <f t="shared" si="14"/>
        <v>223.46455873643345</v>
      </c>
      <c r="J43" s="118">
        <f t="shared" si="14"/>
        <v>225.53511559258499</v>
      </c>
      <c r="K43" s="118">
        <f t="shared" si="14"/>
        <v>229.86349441203004</v>
      </c>
      <c r="L43" s="118">
        <f t="shared" si="14"/>
        <v>206.07418871149756</v>
      </c>
      <c r="M43" s="118">
        <f t="shared" si="14"/>
        <v>188.44884105501529</v>
      </c>
      <c r="N43" s="118">
        <f t="shared" si="14"/>
        <v>203.44800220321446</v>
      </c>
      <c r="O43" s="118">
        <f t="shared" si="14"/>
        <v>192.41901946868634</v>
      </c>
      <c r="P43" s="118">
        <f t="shared" si="14"/>
        <v>166.46013005728028</v>
      </c>
      <c r="Q43" s="118">
        <f t="shared" si="14"/>
        <v>186.65787413653374</v>
      </c>
      <c r="R43" s="118">
        <f t="shared" ref="R43:V43" si="15">R44+R47+R49+R58</f>
        <v>188.65070386191505</v>
      </c>
      <c r="S43" s="118">
        <f t="shared" si="15"/>
        <v>175.62934903179934</v>
      </c>
      <c r="T43" s="118">
        <f t="shared" si="15"/>
        <v>168.29257537027067</v>
      </c>
      <c r="U43" s="118">
        <f t="shared" si="15"/>
        <v>138.85010690544161</v>
      </c>
      <c r="V43" s="118">
        <f t="shared" si="15"/>
        <v>152.27666062154248</v>
      </c>
      <c r="W43" s="118">
        <f t="shared" ref="W43:Y43" si="16">W44+W47+W49+W58</f>
        <v>143.60190909964103</v>
      </c>
      <c r="X43" s="118">
        <f t="shared" si="16"/>
        <v>132.0474224159712</v>
      </c>
      <c r="Y43" s="118">
        <f t="shared" si="16"/>
        <v>132.83873482451631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212.51108069356312</v>
      </c>
      <c r="C44" s="123">
        <f t="shared" si="17"/>
        <v>228.41358322292939</v>
      </c>
      <c r="D44" s="123">
        <f t="shared" si="17"/>
        <v>212.34373671815297</v>
      </c>
      <c r="E44" s="123">
        <f t="shared" si="17"/>
        <v>219.30977748767481</v>
      </c>
      <c r="F44" s="123">
        <f t="shared" si="17"/>
        <v>232.82505164140866</v>
      </c>
      <c r="G44" s="123">
        <f t="shared" si="17"/>
        <v>221.83823647608565</v>
      </c>
      <c r="H44" s="123">
        <f t="shared" si="17"/>
        <v>215.56004070069307</v>
      </c>
      <c r="I44" s="123">
        <f t="shared" si="17"/>
        <v>204.95959177356511</v>
      </c>
      <c r="J44" s="123">
        <f t="shared" si="17"/>
        <v>206.78697972699752</v>
      </c>
      <c r="K44" s="123">
        <f t="shared" si="17"/>
        <v>210.88179820443492</v>
      </c>
      <c r="L44" s="123">
        <f t="shared" si="17"/>
        <v>188.06384133877538</v>
      </c>
      <c r="M44" s="123">
        <f t="shared" si="17"/>
        <v>168.72508194754397</v>
      </c>
      <c r="N44" s="123">
        <f t="shared" si="17"/>
        <v>183.80288110996156</v>
      </c>
      <c r="O44" s="123">
        <f t="shared" si="17"/>
        <v>172.02657606626573</v>
      </c>
      <c r="P44" s="123">
        <f t="shared" si="17"/>
        <v>145.3173432642443</v>
      </c>
      <c r="Q44" s="123">
        <f t="shared" si="17"/>
        <v>168.96405181360149</v>
      </c>
      <c r="R44" s="123">
        <f t="shared" ref="R44:V44" si="18">SUM(R45:R46)</f>
        <v>171.04420834279355</v>
      </c>
      <c r="S44" s="123">
        <f t="shared" si="18"/>
        <v>161.31369286938121</v>
      </c>
      <c r="T44" s="123">
        <f t="shared" si="18"/>
        <v>151.4437711253608</v>
      </c>
      <c r="U44" s="123">
        <f t="shared" si="18"/>
        <v>120.80951560739562</v>
      </c>
      <c r="V44" s="123">
        <f t="shared" si="18"/>
        <v>139.09959231540643</v>
      </c>
      <c r="W44" s="123">
        <f t="shared" ref="W44:Y44" si="19">SUM(W45:W46)</f>
        <v>130.21794949095204</v>
      </c>
      <c r="X44" s="123">
        <f t="shared" si="19"/>
        <v>118.76239464584216</v>
      </c>
      <c r="Y44" s="123">
        <f t="shared" si="19"/>
        <v>121.05219529637522</v>
      </c>
      <c r="DA44" s="130" t="s">
        <v>2787</v>
      </c>
    </row>
    <row r="45" spans="1:105" ht="12" customHeight="1" x14ac:dyDescent="0.25">
      <c r="A45" s="97" t="s">
        <v>211</v>
      </c>
      <c r="B45" s="99">
        <v>210.05596543341056</v>
      </c>
      <c r="C45" s="99">
        <v>225.80636673037341</v>
      </c>
      <c r="D45" s="99">
        <v>209.94947906918989</v>
      </c>
      <c r="E45" s="99">
        <v>216.92401692203279</v>
      </c>
      <c r="F45" s="99">
        <v>230.23427794631601</v>
      </c>
      <c r="G45" s="99">
        <v>219.39129841221038</v>
      </c>
      <c r="H45" s="99">
        <v>213.2254926090726</v>
      </c>
      <c r="I45" s="99">
        <v>202.69583393253129</v>
      </c>
      <c r="J45" s="99">
        <v>204.49663595786777</v>
      </c>
      <c r="K45" s="99">
        <v>208.56252027403846</v>
      </c>
      <c r="L45" s="99">
        <v>186.01021303559099</v>
      </c>
      <c r="M45" s="99">
        <v>166.85452756260014</v>
      </c>
      <c r="N45" s="99">
        <v>181.76798954474432</v>
      </c>
      <c r="O45" s="99">
        <v>170.07414243904921</v>
      </c>
      <c r="P45" s="99">
        <v>143.65071696363947</v>
      </c>
      <c r="Q45" s="99">
        <v>167.04592681362627</v>
      </c>
      <c r="R45" s="99">
        <v>169.08593562850584</v>
      </c>
      <c r="S45" s="99">
        <v>159.46859753580631</v>
      </c>
      <c r="T45" s="99">
        <v>149.6675931489934</v>
      </c>
      <c r="U45" s="99">
        <v>119.34974427305187</v>
      </c>
      <c r="V45" s="99">
        <v>137.40624130265829</v>
      </c>
      <c r="W45" s="99">
        <v>128.59560905687215</v>
      </c>
      <c r="X45" s="99">
        <v>117.23972285166774</v>
      </c>
      <c r="Y45" s="99">
        <v>119.50579164905137</v>
      </c>
      <c r="DA45" s="63" t="s">
        <v>2788</v>
      </c>
    </row>
    <row r="46" spans="1:105" ht="12" customHeight="1" x14ac:dyDescent="0.25">
      <c r="A46" s="97" t="s">
        <v>53</v>
      </c>
      <c r="B46" s="99">
        <v>2.4551152601525406</v>
      </c>
      <c r="C46" s="99">
        <v>2.6072164925559798</v>
      </c>
      <c r="D46" s="99">
        <v>2.3942576489630691</v>
      </c>
      <c r="E46" s="99">
        <v>2.3857605656420153</v>
      </c>
      <c r="F46" s="99">
        <v>2.590773695092663</v>
      </c>
      <c r="G46" s="99">
        <v>2.4469380638752738</v>
      </c>
      <c r="H46" s="99">
        <v>2.3345480916204702</v>
      </c>
      <c r="I46" s="99">
        <v>2.2637578410338159</v>
      </c>
      <c r="J46" s="99">
        <v>2.2903437691297621</v>
      </c>
      <c r="K46" s="99">
        <v>2.3192779303964559</v>
      </c>
      <c r="L46" s="99">
        <v>2.0536283031843752</v>
      </c>
      <c r="M46" s="99">
        <v>1.8705543849438426</v>
      </c>
      <c r="N46" s="99">
        <v>2.034891565217245</v>
      </c>
      <c r="O46" s="99">
        <v>1.9524336272165117</v>
      </c>
      <c r="P46" s="99">
        <v>1.6666263006048254</v>
      </c>
      <c r="Q46" s="99">
        <v>1.9181249999752064</v>
      </c>
      <c r="R46" s="99">
        <v>1.9582727142877221</v>
      </c>
      <c r="S46" s="99">
        <v>1.8450953335749118</v>
      </c>
      <c r="T46" s="99">
        <v>1.7761779763673871</v>
      </c>
      <c r="U46" s="99">
        <v>1.4597713343437604</v>
      </c>
      <c r="V46" s="99">
        <v>1.6933510127481453</v>
      </c>
      <c r="W46" s="99">
        <v>1.622340434079899</v>
      </c>
      <c r="X46" s="99">
        <v>1.522671794174425</v>
      </c>
      <c r="Y46" s="99">
        <v>1.5464036473238387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0.27040335484730144</v>
      </c>
      <c r="C47" s="123">
        <f t="shared" si="20"/>
        <v>0.2803363717975027</v>
      </c>
      <c r="D47" s="123">
        <f t="shared" si="20"/>
        <v>0.31372005522277197</v>
      </c>
      <c r="E47" s="123">
        <f t="shared" si="20"/>
        <v>0.68209405999638473</v>
      </c>
      <c r="F47" s="123">
        <f t="shared" si="20"/>
        <v>0.26748877216664285</v>
      </c>
      <c r="G47" s="123">
        <f t="shared" si="20"/>
        <v>0.3146924328561479</v>
      </c>
      <c r="H47" s="123">
        <f t="shared" si="20"/>
        <v>0.54732078814740326</v>
      </c>
      <c r="I47" s="123">
        <f t="shared" si="20"/>
        <v>0.32067621260211665</v>
      </c>
      <c r="J47" s="123">
        <f t="shared" si="20"/>
        <v>0.33242461242455984</v>
      </c>
      <c r="K47" s="123">
        <f t="shared" si="20"/>
        <v>0.35851170194156606</v>
      </c>
      <c r="L47" s="123">
        <f t="shared" si="20"/>
        <v>0.45408609439132036</v>
      </c>
      <c r="M47" s="123">
        <f t="shared" si="20"/>
        <v>0.45971453562260756</v>
      </c>
      <c r="N47" s="123">
        <f t="shared" si="20"/>
        <v>0.5025736172556744</v>
      </c>
      <c r="O47" s="123">
        <f t="shared" si="20"/>
        <v>0.54154970837245509</v>
      </c>
      <c r="P47" s="123">
        <f t="shared" si="20"/>
        <v>0.55348314197127046</v>
      </c>
      <c r="Q47" s="123">
        <f t="shared" si="20"/>
        <v>0.57397360982229351</v>
      </c>
      <c r="R47" s="123">
        <f t="shared" si="20"/>
        <v>0.55883221721416443</v>
      </c>
      <c r="S47" s="123">
        <f t="shared" si="20"/>
        <v>0.49347279060389071</v>
      </c>
      <c r="T47" s="123">
        <f t="shared" si="20"/>
        <v>0.5428638890165538</v>
      </c>
      <c r="U47" s="123">
        <f t="shared" si="20"/>
        <v>0.55790556726482421</v>
      </c>
      <c r="V47" s="123">
        <f t="shared" si="20"/>
        <v>0.56522385822705179</v>
      </c>
      <c r="W47" s="123">
        <f t="shared" si="20"/>
        <v>0.58821225300365665</v>
      </c>
      <c r="X47" s="123">
        <f t="shared" si="20"/>
        <v>0.5897911637050518</v>
      </c>
      <c r="Y47" s="123">
        <f t="shared" si="20"/>
        <v>0.65623934677908002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0.27040335484730144</v>
      </c>
      <c r="C48" s="99">
        <f>RES_hhdet_fech!C48/RES_summary!C$19</f>
        <v>0.2803363717975027</v>
      </c>
      <c r="D48" s="99">
        <f>RES_hhdet_fech!D48/RES_summary!D$19</f>
        <v>0.31372005522277197</v>
      </c>
      <c r="E48" s="99">
        <f>RES_hhdet_fech!E48/RES_summary!E$19</f>
        <v>0.68209405999638473</v>
      </c>
      <c r="F48" s="99">
        <f>RES_hhdet_fech!F48/RES_summary!F$19</f>
        <v>0.26748877216664285</v>
      </c>
      <c r="G48" s="99">
        <f>RES_hhdet_fech!G48/RES_summary!G$19</f>
        <v>0.3146924328561479</v>
      </c>
      <c r="H48" s="99">
        <f>RES_hhdet_fech!H48/RES_summary!H$19</f>
        <v>0.54732078814740326</v>
      </c>
      <c r="I48" s="99">
        <f>RES_hhdet_fech!I48/RES_summary!I$19</f>
        <v>0.32067621260211665</v>
      </c>
      <c r="J48" s="99">
        <f>RES_hhdet_fech!J48/RES_summary!J$19</f>
        <v>0.33242461242455984</v>
      </c>
      <c r="K48" s="99">
        <f>RES_hhdet_fech!K48/RES_summary!K$19</f>
        <v>0.35851170194156606</v>
      </c>
      <c r="L48" s="99">
        <f>RES_hhdet_fech!L48/RES_summary!L$19</f>
        <v>0.45408609439132036</v>
      </c>
      <c r="M48" s="99">
        <f>RES_hhdet_fech!M48/RES_summary!M$19</f>
        <v>0.45971453562260756</v>
      </c>
      <c r="N48" s="99">
        <f>RES_hhdet_fech!N48/RES_summary!N$19</f>
        <v>0.5025736172556744</v>
      </c>
      <c r="O48" s="99">
        <f>RES_hhdet_fech!O48/RES_summary!O$19</f>
        <v>0.54154970837245509</v>
      </c>
      <c r="P48" s="99">
        <f>RES_hhdet_fech!P48/RES_summary!P$19</f>
        <v>0.55348314197127046</v>
      </c>
      <c r="Q48" s="99">
        <f>RES_hhdet_fech!Q48/RES_summary!Q$19</f>
        <v>0.57397360982229351</v>
      </c>
      <c r="R48" s="99">
        <f>RES_hhdet_fech!R48/RES_summary!R$19</f>
        <v>0.55883221721416443</v>
      </c>
      <c r="S48" s="99">
        <f>RES_hhdet_fech!S48/RES_summary!S$19</f>
        <v>0.49347279060389071</v>
      </c>
      <c r="T48" s="99">
        <f>RES_hhdet_fech!T48/RES_summary!T$19</f>
        <v>0.5428638890165538</v>
      </c>
      <c r="U48" s="99">
        <f>RES_hhdet_fech!U48/RES_summary!U$19</f>
        <v>0.55790556726482421</v>
      </c>
      <c r="V48" s="99">
        <f>RES_hhdet_fech!V48/RES_summary!V$19</f>
        <v>0.56522385822705179</v>
      </c>
      <c r="W48" s="99">
        <f>RES_hhdet_fech!W48/RES_summary!W$19</f>
        <v>0.58821225300365665</v>
      </c>
      <c r="X48" s="99">
        <f>RES_hhdet_fech!X48/RES_summary!X$19</f>
        <v>0.5897911637050518</v>
      </c>
      <c r="Y48" s="99">
        <f>RES_hhdet_fech!Y48/RES_summary!Y$19</f>
        <v>0.65623934677908002</v>
      </c>
      <c r="DA48" s="63" t="s">
        <v>2791</v>
      </c>
    </row>
    <row r="49" spans="1:105" ht="12" customHeight="1" x14ac:dyDescent="0.25">
      <c r="A49" s="121" t="s">
        <v>55</v>
      </c>
      <c r="B49" s="123">
        <v>14.677339785287367</v>
      </c>
      <c r="C49" s="123">
        <v>14.148801437781993</v>
      </c>
      <c r="D49" s="123">
        <v>14.297537135744017</v>
      </c>
      <c r="E49" s="123">
        <v>14.154471863948784</v>
      </c>
      <c r="F49" s="123">
        <v>14.0089596640337</v>
      </c>
      <c r="G49" s="123">
        <v>13.266157093172088</v>
      </c>
      <c r="H49" s="123">
        <v>13.395585907428838</v>
      </c>
      <c r="I49" s="123">
        <v>13.046107977394817</v>
      </c>
      <c r="J49" s="123">
        <v>12.974638490871122</v>
      </c>
      <c r="K49" s="123">
        <v>12.520227217065729</v>
      </c>
      <c r="L49" s="123">
        <v>12.294635066879183</v>
      </c>
      <c r="M49" s="123">
        <v>13.086185488661176</v>
      </c>
      <c r="N49" s="123">
        <v>13.027074004630098</v>
      </c>
      <c r="O49" s="123">
        <v>13.561040686691431</v>
      </c>
      <c r="P49" s="123">
        <v>13.961054247397781</v>
      </c>
      <c r="Q49" s="123">
        <v>12.521500734823412</v>
      </c>
      <c r="R49" s="123">
        <v>12.39203281858061</v>
      </c>
      <c r="S49" s="123">
        <v>9.7856161998801259</v>
      </c>
      <c r="T49" s="123">
        <v>11.637515562144246</v>
      </c>
      <c r="U49" s="123">
        <v>12.400612147227474</v>
      </c>
      <c r="V49" s="123">
        <v>9.5889464454547184</v>
      </c>
      <c r="W49" s="123">
        <v>10.48621679929941</v>
      </c>
      <c r="X49" s="123">
        <v>10.074910479498346</v>
      </c>
      <c r="Y49" s="123">
        <v>8.627648705637494</v>
      </c>
      <c r="DA49" s="130" t="s">
        <v>2792</v>
      </c>
    </row>
    <row r="50" spans="1:105" ht="12" customHeight="1" x14ac:dyDescent="0.25">
      <c r="A50" s="97" t="s">
        <v>138</v>
      </c>
      <c r="B50" s="99">
        <v>15.521968883895719</v>
      </c>
      <c r="C50" s="99">
        <v>15.231816731131964</v>
      </c>
      <c r="D50" s="99">
        <v>15.277442203958962</v>
      </c>
      <c r="E50" s="99">
        <v>15.098433373236745</v>
      </c>
      <c r="F50" s="99">
        <v>14.761164891427017</v>
      </c>
      <c r="G50" s="99">
        <v>13.889575596931595</v>
      </c>
      <c r="H50" s="99">
        <v>14.279206239628131</v>
      </c>
      <c r="I50" s="99">
        <v>13.690752970749253</v>
      </c>
      <c r="J50" s="99">
        <v>13.533115976839943</v>
      </c>
      <c r="K50" s="99">
        <v>13.049003016620574</v>
      </c>
      <c r="L50" s="99">
        <v>12.821870730379608</v>
      </c>
      <c r="M50" s="99">
        <v>13.55143857692825</v>
      </c>
      <c r="N50" s="99">
        <v>13.98562205272621</v>
      </c>
      <c r="O50" s="99">
        <v>14.068578172885472</v>
      </c>
      <c r="P50" s="99">
        <v>13.757899473176861</v>
      </c>
      <c r="Q50" s="99">
        <v>13.528931617481394</v>
      </c>
      <c r="R50" s="99">
        <v>13.226262772724063</v>
      </c>
      <c r="S50" s="99">
        <v>9.9835960402228991</v>
      </c>
      <c r="T50" s="99">
        <v>12.163826057853038</v>
      </c>
      <c r="U50" s="99">
        <v>13.023563992096532</v>
      </c>
      <c r="V50" s="99">
        <v>9.8537867857157195</v>
      </c>
      <c r="W50" s="99">
        <v>11.095389667231798</v>
      </c>
      <c r="X50" s="99">
        <v>10.40966237089758</v>
      </c>
      <c r="Y50" s="99">
        <v>8.802744790907342</v>
      </c>
      <c r="DA50" s="63" t="s">
        <v>2793</v>
      </c>
    </row>
    <row r="51" spans="1:105" ht="12" customHeight="1" x14ac:dyDescent="0.25">
      <c r="A51" s="97" t="s">
        <v>137</v>
      </c>
      <c r="B51" s="99">
        <v>0</v>
      </c>
      <c r="C51" s="99">
        <v>11.483487425734147</v>
      </c>
      <c r="D51" s="99">
        <v>11.555876118429305</v>
      </c>
      <c r="E51" s="99">
        <v>11.431750637603368</v>
      </c>
      <c r="F51" s="99">
        <v>11.256966958078214</v>
      </c>
      <c r="G51" s="99">
        <v>10.617712153205204</v>
      </c>
      <c r="H51" s="99">
        <v>10.867015136343669</v>
      </c>
      <c r="I51" s="99">
        <v>10.424423548806127</v>
      </c>
      <c r="J51" s="99">
        <v>10.282891093487956</v>
      </c>
      <c r="K51" s="99">
        <v>9.7822783590517108</v>
      </c>
      <c r="L51" s="99">
        <v>9.8027226033157238</v>
      </c>
      <c r="M51" s="99">
        <v>10.597031361665485</v>
      </c>
      <c r="N51" s="99">
        <v>10.641570500808911</v>
      </c>
      <c r="O51" s="99">
        <v>11.359843440364354</v>
      </c>
      <c r="P51" s="99">
        <v>11.464404122243595</v>
      </c>
      <c r="Q51" s="99">
        <v>10.472439694342027</v>
      </c>
      <c r="R51" s="99">
        <v>10.247704805152818</v>
      </c>
      <c r="S51" s="99">
        <v>7.8052833478151582</v>
      </c>
      <c r="T51" s="99">
        <v>9.8748978399771001</v>
      </c>
      <c r="U51" s="99">
        <v>11.130515442560286</v>
      </c>
      <c r="V51" s="99">
        <v>8.2919564276051094</v>
      </c>
      <c r="W51" s="99">
        <v>9.4388554195826249</v>
      </c>
      <c r="X51" s="99">
        <v>9.0908352806210289</v>
      </c>
      <c r="Y51" s="99">
        <v>7.7177527672763775</v>
      </c>
      <c r="DA51" s="63" t="s">
        <v>2794</v>
      </c>
    </row>
    <row r="52" spans="1:105" ht="12" customHeight="1" x14ac:dyDescent="0.25">
      <c r="A52" s="100" t="s">
        <v>211</v>
      </c>
      <c r="B52" s="102">
        <v>0</v>
      </c>
      <c r="C52" s="102">
        <v>7.3386157759460229</v>
      </c>
      <c r="D52" s="102">
        <v>7.4037539788312925</v>
      </c>
      <c r="E52" s="102">
        <v>7.2857859007555712</v>
      </c>
      <c r="F52" s="102">
        <v>7.2436163573263199</v>
      </c>
      <c r="G52" s="102">
        <v>6.807890120110188</v>
      </c>
      <c r="H52" s="102">
        <v>6.8205242861034696</v>
      </c>
      <c r="I52" s="102">
        <v>6.4821030030740676</v>
      </c>
      <c r="J52" s="102">
        <v>6.2719416019513563</v>
      </c>
      <c r="K52" s="102">
        <v>5.6810587555253989</v>
      </c>
      <c r="L52" s="102">
        <v>5.9500591871803259</v>
      </c>
      <c r="M52" s="102">
        <v>6.7167771959030524</v>
      </c>
      <c r="N52" s="102">
        <v>6.2082368278037086</v>
      </c>
      <c r="O52" s="102">
        <v>7.6483249493357146</v>
      </c>
      <c r="P52" s="102">
        <v>8.2603920093586574</v>
      </c>
      <c r="Q52" s="102">
        <v>5.9053018090552563</v>
      </c>
      <c r="R52" s="102">
        <v>5.6310365617350771</v>
      </c>
      <c r="S52" s="102">
        <v>4.1849500160056063</v>
      </c>
      <c r="T52" s="102">
        <v>5.8343191556616798</v>
      </c>
      <c r="U52" s="102">
        <v>7.3496071427838716</v>
      </c>
      <c r="V52" s="102">
        <v>5.0324943579117427</v>
      </c>
      <c r="W52" s="102">
        <v>5.8131734727619744</v>
      </c>
      <c r="X52" s="102">
        <v>5.7517213541018579</v>
      </c>
      <c r="Y52" s="102">
        <v>4.6771901372225884</v>
      </c>
      <c r="DA52" s="131" t="s">
        <v>2795</v>
      </c>
    </row>
    <row r="53" spans="1:105" ht="12" customHeight="1" x14ac:dyDescent="0.25">
      <c r="A53" s="103" t="s">
        <v>52</v>
      </c>
      <c r="B53" s="105">
        <v>0</v>
      </c>
      <c r="C53" s="105">
        <v>4.1448716497881248</v>
      </c>
      <c r="D53" s="105">
        <v>4.1521221395980135</v>
      </c>
      <c r="E53" s="105">
        <v>4.1459647368477981</v>
      </c>
      <c r="F53" s="105">
        <v>4.0133506007518935</v>
      </c>
      <c r="G53" s="105">
        <v>3.8098220330950143</v>
      </c>
      <c r="H53" s="105">
        <v>4.0464908502401986</v>
      </c>
      <c r="I53" s="105">
        <v>3.9423205457320614</v>
      </c>
      <c r="J53" s="105">
        <v>4.0109494915366009</v>
      </c>
      <c r="K53" s="105">
        <v>4.1012196035263111</v>
      </c>
      <c r="L53" s="105">
        <v>3.8526634161353979</v>
      </c>
      <c r="M53" s="105">
        <v>3.8802541657624321</v>
      </c>
      <c r="N53" s="105">
        <v>4.4333336730052029</v>
      </c>
      <c r="O53" s="105">
        <v>3.711518491028639</v>
      </c>
      <c r="P53" s="105">
        <v>3.2040121128849353</v>
      </c>
      <c r="Q53" s="105">
        <v>4.5671378852867708</v>
      </c>
      <c r="R53" s="105">
        <v>4.61666824341774</v>
      </c>
      <c r="S53" s="105">
        <v>3.6203333318095527</v>
      </c>
      <c r="T53" s="105">
        <v>4.0405786843154194</v>
      </c>
      <c r="U53" s="105">
        <v>3.7809082997764154</v>
      </c>
      <c r="V53" s="105">
        <v>3.2594620696933658</v>
      </c>
      <c r="W53" s="105">
        <v>3.6256819468206487</v>
      </c>
      <c r="X53" s="105">
        <v>3.3391139265191723</v>
      </c>
      <c r="Y53" s="105">
        <v>3.04056263005379</v>
      </c>
      <c r="DA53" s="132" t="s">
        <v>2796</v>
      </c>
    </row>
    <row r="54" spans="1:105" ht="12" customHeight="1" x14ac:dyDescent="0.25">
      <c r="A54" s="106" t="s">
        <v>122</v>
      </c>
      <c r="B54" s="102">
        <v>13.095136134273632</v>
      </c>
      <c r="C54" s="102">
        <v>12.056099228795288</v>
      </c>
      <c r="D54" s="102">
        <v>12.261413043322539</v>
      </c>
      <c r="E54" s="102">
        <v>12.006522049665467</v>
      </c>
      <c r="F54" s="102">
        <v>12.154271355605216</v>
      </c>
      <c r="G54" s="102">
        <v>11.548695385422665</v>
      </c>
      <c r="H54" s="102">
        <v>10.867658986391703</v>
      </c>
      <c r="I54" s="102">
        <v>10.830756681780118</v>
      </c>
      <c r="J54" s="102">
        <v>10.753522668973689</v>
      </c>
      <c r="K54" s="102">
        <v>9.8009111208818567</v>
      </c>
      <c r="L54" s="102">
        <v>9.2928795710209311</v>
      </c>
      <c r="M54" s="102">
        <v>10.937714837782799</v>
      </c>
      <c r="N54" s="102">
        <v>9.3281944570455391</v>
      </c>
      <c r="O54" s="102">
        <v>12.621366499229806</v>
      </c>
      <c r="P54" s="102">
        <v>15.449585602589025</v>
      </c>
      <c r="Q54" s="102">
        <v>9.5044647986944195</v>
      </c>
      <c r="R54" s="102">
        <v>9.570557485010438</v>
      </c>
      <c r="S54" s="102">
        <v>9.7733674257832561</v>
      </c>
      <c r="T54" s="102">
        <v>10.241805964224488</v>
      </c>
      <c r="U54" s="102">
        <v>10.350557842410799</v>
      </c>
      <c r="V54" s="102">
        <v>9.3371498340754506</v>
      </c>
      <c r="W54" s="102">
        <v>8.4567343229208944</v>
      </c>
      <c r="X54" s="102">
        <v>9.1698179706008816</v>
      </c>
      <c r="Y54" s="102">
        <v>8.6904196823984066</v>
      </c>
      <c r="DA54" s="131" t="s">
        <v>2797</v>
      </c>
    </row>
    <row r="55" spans="1:105" ht="12" customHeight="1" x14ac:dyDescent="0.25">
      <c r="A55" s="107" t="s">
        <v>121</v>
      </c>
      <c r="B55" s="105">
        <v>11.053572438297913</v>
      </c>
      <c r="C55" s="105">
        <v>9.9706559905522543</v>
      </c>
      <c r="D55" s="105">
        <v>10.167312466623802</v>
      </c>
      <c r="E55" s="105">
        <v>9.9754742182574496</v>
      </c>
      <c r="F55" s="105">
        <v>10.171983030353573</v>
      </c>
      <c r="G55" s="105">
        <v>9.7118646067032817</v>
      </c>
      <c r="H55" s="105">
        <v>9.1782267126878541</v>
      </c>
      <c r="I55" s="105">
        <v>9.159002015439988</v>
      </c>
      <c r="J55" s="105">
        <v>9.0423439482947483</v>
      </c>
      <c r="K55" s="105">
        <v>8.2067505139162549</v>
      </c>
      <c r="L55" s="105">
        <v>7.7433179002458257</v>
      </c>
      <c r="M55" s="105">
        <v>9.2343649090334665</v>
      </c>
      <c r="N55" s="105">
        <v>7.7662836520652023</v>
      </c>
      <c r="O55" s="105">
        <v>10.961946191194363</v>
      </c>
      <c r="P55" s="105">
        <v>13.813027228545073</v>
      </c>
      <c r="Q55" s="105">
        <v>8.0513029256088622</v>
      </c>
      <c r="R55" s="105">
        <v>8.120384774777671</v>
      </c>
      <c r="S55" s="105">
        <v>8.279989674724245</v>
      </c>
      <c r="T55" s="105">
        <v>8.7892750043201993</v>
      </c>
      <c r="U55" s="105">
        <v>9.1590787493460954</v>
      </c>
      <c r="V55" s="105">
        <v>8.0924515992147388</v>
      </c>
      <c r="W55" s="105">
        <v>7.499485456360075</v>
      </c>
      <c r="X55" s="105">
        <v>8.2808914035581864</v>
      </c>
      <c r="Y55" s="105">
        <v>7.7822605956584132</v>
      </c>
      <c r="DA55" s="132" t="s">
        <v>2798</v>
      </c>
    </row>
    <row r="56" spans="1:105" ht="12" customHeight="1" x14ac:dyDescent="0.25">
      <c r="A56" s="108" t="s">
        <v>53</v>
      </c>
      <c r="B56" s="99">
        <v>6.7666864202850396</v>
      </c>
      <c r="C56" s="99">
        <v>5.8635875367011092</v>
      </c>
      <c r="D56" s="99">
        <v>5.9985621892070817</v>
      </c>
      <c r="E56" s="99">
        <v>5.8516043792332262</v>
      </c>
      <c r="F56" s="99">
        <v>6.0413534041877517</v>
      </c>
      <c r="G56" s="99">
        <v>5.743521989408336</v>
      </c>
      <c r="H56" s="99">
        <v>5.3076248097647794</v>
      </c>
      <c r="I56" s="99">
        <v>5.2283465675364278</v>
      </c>
      <c r="J56" s="99">
        <v>4.9979630467016634</v>
      </c>
      <c r="K56" s="99">
        <v>4.4024177209047668</v>
      </c>
      <c r="L56" s="99">
        <v>4.0592550573109651</v>
      </c>
      <c r="M56" s="99">
        <v>5.2385159140546724</v>
      </c>
      <c r="N56" s="99">
        <v>4.0813658054723891</v>
      </c>
      <c r="O56" s="99">
        <v>6.8747113872661556</v>
      </c>
      <c r="P56" s="99">
        <v>9.3599593691702498</v>
      </c>
      <c r="Q56" s="99">
        <v>4.0368106225249214</v>
      </c>
      <c r="R56" s="99">
        <v>4.0138251901832396</v>
      </c>
      <c r="S56" s="99">
        <v>4.1010210055187555</v>
      </c>
      <c r="T56" s="99">
        <v>4.8809318130463879</v>
      </c>
      <c r="U56" s="99">
        <v>5.4514639673872098</v>
      </c>
      <c r="V56" s="99">
        <v>4.6287794113374527</v>
      </c>
      <c r="W56" s="99">
        <v>4.1910413754952414</v>
      </c>
      <c r="X56" s="99">
        <v>4.964356562215503</v>
      </c>
      <c r="Y56" s="99">
        <v>4.5863007945403433</v>
      </c>
      <c r="DA56" s="63" t="s">
        <v>2799</v>
      </c>
    </row>
    <row r="57" spans="1:105" ht="12" customHeight="1" x14ac:dyDescent="0.25">
      <c r="A57" s="108" t="s">
        <v>52</v>
      </c>
      <c r="B57" s="99">
        <v>4.2868860180128738</v>
      </c>
      <c r="C57" s="99">
        <v>4.1070684538511459</v>
      </c>
      <c r="D57" s="99">
        <v>4.1687502774167227</v>
      </c>
      <c r="E57" s="99">
        <v>4.1238698390242234</v>
      </c>
      <c r="F57" s="99">
        <v>4.1306296261658213</v>
      </c>
      <c r="G57" s="99">
        <v>3.9683426172949434</v>
      </c>
      <c r="H57" s="99">
        <v>3.870601902923076</v>
      </c>
      <c r="I57" s="99">
        <v>3.9306554479035629</v>
      </c>
      <c r="J57" s="99">
        <v>4.0443809015930841</v>
      </c>
      <c r="K57" s="99">
        <v>3.804332793011485</v>
      </c>
      <c r="L57" s="99">
        <v>3.6840628429348601</v>
      </c>
      <c r="M57" s="99">
        <v>3.9958489949787928</v>
      </c>
      <c r="N57" s="99">
        <v>3.6849178465928136</v>
      </c>
      <c r="O57" s="99">
        <v>4.0872348039282054</v>
      </c>
      <c r="P57" s="99">
        <v>4.4530678593748227</v>
      </c>
      <c r="Q57" s="99">
        <v>4.0144923030839399</v>
      </c>
      <c r="R57" s="99">
        <v>4.1065595845944332</v>
      </c>
      <c r="S57" s="99">
        <v>4.1789686692054868</v>
      </c>
      <c r="T57" s="99">
        <v>3.9083431912738122</v>
      </c>
      <c r="U57" s="99">
        <v>3.7076147819588869</v>
      </c>
      <c r="V57" s="99">
        <v>3.4636721878772874</v>
      </c>
      <c r="W57" s="99">
        <v>3.3084440808648341</v>
      </c>
      <c r="X57" s="99">
        <v>3.3165348413426852</v>
      </c>
      <c r="Y57" s="99">
        <v>3.1959598011180694</v>
      </c>
      <c r="DA57" s="63" t="s">
        <v>2800</v>
      </c>
    </row>
    <row r="58" spans="1:105" ht="12" customHeight="1" x14ac:dyDescent="0.25">
      <c r="A58" s="121" t="s">
        <v>54</v>
      </c>
      <c r="B58" s="123">
        <v>6.4697971619340082</v>
      </c>
      <c r="C58" s="123">
        <v>6.6132899567746577</v>
      </c>
      <c r="D58" s="123">
        <v>5.5996098143524859</v>
      </c>
      <c r="E58" s="123">
        <v>5.0723287525073513</v>
      </c>
      <c r="F58" s="123">
        <v>5.5929834336500814</v>
      </c>
      <c r="G58" s="123">
        <v>5.8987021061582174</v>
      </c>
      <c r="H58" s="123">
        <v>5.8616763196752446</v>
      </c>
      <c r="I58" s="123">
        <v>5.1381827728714038</v>
      </c>
      <c r="J58" s="123">
        <v>5.4410727622918138</v>
      </c>
      <c r="K58" s="123">
        <v>6.1029572885878327</v>
      </c>
      <c r="L58" s="123">
        <v>5.2616262114516674</v>
      </c>
      <c r="M58" s="123">
        <v>6.1778590831875428</v>
      </c>
      <c r="N58" s="123">
        <v>6.1154734713671273</v>
      </c>
      <c r="O58" s="123">
        <v>6.2898530073567374</v>
      </c>
      <c r="P58" s="123">
        <v>6.6282494036669179</v>
      </c>
      <c r="Q58" s="123">
        <v>4.5983479782865313</v>
      </c>
      <c r="R58" s="123">
        <v>4.6556304833267168</v>
      </c>
      <c r="S58" s="123">
        <v>4.0365671719340668</v>
      </c>
      <c r="T58" s="123">
        <v>4.668424793749077</v>
      </c>
      <c r="U58" s="123">
        <v>5.0820735835536848</v>
      </c>
      <c r="V58" s="123">
        <v>3.0228980024542591</v>
      </c>
      <c r="W58" s="123">
        <v>2.3095305563859396</v>
      </c>
      <c r="X58" s="123">
        <v>2.6203261269256202</v>
      </c>
      <c r="Y58" s="123">
        <v>2.502651475724528</v>
      </c>
      <c r="DA58" s="130" t="s">
        <v>2801</v>
      </c>
    </row>
    <row r="59" spans="1:105" ht="12" customHeight="1" x14ac:dyDescent="0.25">
      <c r="A59" s="97" t="s">
        <v>50</v>
      </c>
      <c r="B59" s="99">
        <v>7.0484701493402442</v>
      </c>
      <c r="C59" s="99">
        <v>8.9939919163385422</v>
      </c>
      <c r="D59" s="99">
        <v>5.1896383093273908</v>
      </c>
      <c r="E59" s="99">
        <v>3.1143556470332072</v>
      </c>
      <c r="F59" s="99">
        <v>5.9350521283725435</v>
      </c>
      <c r="G59" s="99">
        <v>8.7940727651930537</v>
      </c>
      <c r="H59" s="99">
        <v>9.3480393884923672</v>
      </c>
      <c r="I59" s="99">
        <v>3.5954625747535163</v>
      </c>
      <c r="J59" s="99">
        <v>3.9632455798941724</v>
      </c>
      <c r="K59" s="99">
        <v>10.315937949606951</v>
      </c>
      <c r="L59" s="99">
        <v>9.0328282177497439</v>
      </c>
      <c r="M59" s="99">
        <v>5.6149270390915156</v>
      </c>
      <c r="N59" s="99">
        <v>4.4605921936772033</v>
      </c>
      <c r="O59" s="99">
        <v>6.411156368419447</v>
      </c>
      <c r="P59" s="99">
        <v>7.7486467119228744</v>
      </c>
      <c r="Q59" s="99">
        <v>6.3049151159248193</v>
      </c>
      <c r="R59" s="99">
        <v>6.2440104941523717</v>
      </c>
      <c r="S59" s="99">
        <v>4.7791082003153296</v>
      </c>
      <c r="T59" s="99">
        <v>5.2853778024765736</v>
      </c>
      <c r="U59" s="99">
        <v>6.5269317921038814</v>
      </c>
      <c r="V59" s="99">
        <v>5.4805340035595727</v>
      </c>
      <c r="W59" s="99">
        <v>2.8521317472825385</v>
      </c>
      <c r="X59" s="99">
        <v>3.9639502658418739</v>
      </c>
      <c r="Y59" s="99">
        <v>2.8194211383992194</v>
      </c>
      <c r="DA59" s="63" t="s">
        <v>2802</v>
      </c>
    </row>
    <row r="60" spans="1:105" ht="12" customHeight="1" x14ac:dyDescent="0.25">
      <c r="A60" s="109" t="s">
        <v>120</v>
      </c>
      <c r="B60" s="110">
        <v>6.0929712360957264</v>
      </c>
      <c r="C60" s="110">
        <v>5.3898540226842924</v>
      </c>
      <c r="D60" s="110">
        <v>5.7149851379835628</v>
      </c>
      <c r="E60" s="110">
        <v>5.4836883505355516</v>
      </c>
      <c r="F60" s="110">
        <v>5.5187789365823825</v>
      </c>
      <c r="G60" s="110">
        <v>5.2569750774123971</v>
      </c>
      <c r="H60" s="110">
        <v>5.1433772475336177</v>
      </c>
      <c r="I60" s="110">
        <v>5.4130775385110645</v>
      </c>
      <c r="J60" s="110">
        <v>5.6928957444752228</v>
      </c>
      <c r="K60" s="110">
        <v>5.3580346554604414</v>
      </c>
      <c r="L60" s="110">
        <v>4.6217645388668647</v>
      </c>
      <c r="M60" s="110">
        <v>6.2452155769682314</v>
      </c>
      <c r="N60" s="110">
        <v>6.2252195185262185</v>
      </c>
      <c r="O60" s="110">
        <v>6.283719715698969</v>
      </c>
      <c r="P60" s="110">
        <v>6.5729424223930346</v>
      </c>
      <c r="Q60" s="110">
        <v>4.5137212590549867</v>
      </c>
      <c r="R60" s="110">
        <v>4.5743285065429422</v>
      </c>
      <c r="S60" s="110">
        <v>3.9966235593878765</v>
      </c>
      <c r="T60" s="110">
        <v>4.6294414545712526</v>
      </c>
      <c r="U60" s="110">
        <v>4.9738908716721024</v>
      </c>
      <c r="V60" s="110">
        <v>2.8364883493616113</v>
      </c>
      <c r="W60" s="110">
        <v>2.2781263532021421</v>
      </c>
      <c r="X60" s="110">
        <v>2.564338545079742</v>
      </c>
      <c r="Y60" s="110">
        <v>2.4922782842320292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210.54940802441453</v>
      </c>
      <c r="C62" s="118">
        <f t="shared" si="21"/>
        <v>224.37426163820965</v>
      </c>
      <c r="D62" s="118">
        <f t="shared" si="21"/>
        <v>214.97707448797109</v>
      </c>
      <c r="E62" s="118">
        <f t="shared" si="21"/>
        <v>220.78902486732875</v>
      </c>
      <c r="F62" s="118">
        <f t="shared" si="21"/>
        <v>231.48253364158896</v>
      </c>
      <c r="G62" s="118">
        <f t="shared" si="21"/>
        <v>226.80463851737122</v>
      </c>
      <c r="H62" s="118">
        <f t="shared" si="21"/>
        <v>207.02671008517078</v>
      </c>
      <c r="I62" s="118">
        <f t="shared" si="21"/>
        <v>201.05689482831147</v>
      </c>
      <c r="J62" s="118">
        <f t="shared" si="21"/>
        <v>206.07377868114193</v>
      </c>
      <c r="K62" s="118">
        <f t="shared" si="21"/>
        <v>188.99543903234465</v>
      </c>
      <c r="L62" s="118">
        <f t="shared" si="21"/>
        <v>210.81966538406914</v>
      </c>
      <c r="M62" s="118">
        <f t="shared" si="21"/>
        <v>194.3631673821348</v>
      </c>
      <c r="N62" s="118">
        <f t="shared" si="21"/>
        <v>170.2079436114411</v>
      </c>
      <c r="O62" s="118">
        <f t="shared" si="21"/>
        <v>176.92124242291297</v>
      </c>
      <c r="P62" s="118">
        <f t="shared" si="21"/>
        <v>158.34355626740532</v>
      </c>
      <c r="Q62" s="118">
        <f t="shared" si="21"/>
        <v>162.4495998333615</v>
      </c>
      <c r="R62" s="118">
        <f t="shared" ref="R62:V62" si="22">R63+R66+R68+R77</f>
        <v>158.76009429629289</v>
      </c>
      <c r="S62" s="118">
        <f t="shared" si="22"/>
        <v>164.38668519256316</v>
      </c>
      <c r="T62" s="118">
        <f t="shared" si="22"/>
        <v>141.8660002917799</v>
      </c>
      <c r="U62" s="118">
        <f t="shared" si="22"/>
        <v>136.10174624245386</v>
      </c>
      <c r="V62" s="118">
        <f t="shared" si="22"/>
        <v>136.79135977341764</v>
      </c>
      <c r="W62" s="118">
        <f t="shared" ref="W62:Y62" si="23">W63+W66+W68+W77</f>
        <v>129.72132708495835</v>
      </c>
      <c r="X62" s="118">
        <f t="shared" si="23"/>
        <v>119.232391953272</v>
      </c>
      <c r="Y62" s="118">
        <f t="shared" si="23"/>
        <v>116.56516147905478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189.59074140706102</v>
      </c>
      <c r="C63" s="123">
        <f t="shared" si="24"/>
        <v>203.14796523826433</v>
      </c>
      <c r="D63" s="123">
        <f t="shared" si="24"/>
        <v>194.19722176200881</v>
      </c>
      <c r="E63" s="123">
        <f t="shared" si="24"/>
        <v>200.23070763954019</v>
      </c>
      <c r="F63" s="123">
        <f t="shared" si="24"/>
        <v>211.41217242778058</v>
      </c>
      <c r="G63" s="123">
        <f t="shared" si="24"/>
        <v>207.06209707316887</v>
      </c>
      <c r="H63" s="123">
        <f t="shared" si="24"/>
        <v>188.20604134317804</v>
      </c>
      <c r="I63" s="123">
        <f t="shared" si="24"/>
        <v>182.53398279951062</v>
      </c>
      <c r="J63" s="123">
        <f t="shared" si="24"/>
        <v>186.99060886676068</v>
      </c>
      <c r="K63" s="123">
        <f t="shared" si="24"/>
        <v>172.15282169330052</v>
      </c>
      <c r="L63" s="123">
        <f t="shared" si="24"/>
        <v>191.72945822634912</v>
      </c>
      <c r="M63" s="123">
        <f t="shared" si="24"/>
        <v>173.81039815492937</v>
      </c>
      <c r="N63" s="123">
        <f t="shared" si="24"/>
        <v>151.76341468416683</v>
      </c>
      <c r="O63" s="123">
        <f t="shared" si="24"/>
        <v>157.17247948664158</v>
      </c>
      <c r="P63" s="123">
        <f t="shared" si="24"/>
        <v>137.44290877576623</v>
      </c>
      <c r="Q63" s="123">
        <f t="shared" si="24"/>
        <v>145.39872958336335</v>
      </c>
      <c r="R63" s="123">
        <f t="shared" ref="R63:V63" si="25">SUM(R64:R65)</f>
        <v>142.72867404900433</v>
      </c>
      <c r="S63" s="123">
        <f t="shared" si="25"/>
        <v>148.87768545689715</v>
      </c>
      <c r="T63" s="123">
        <f t="shared" si="25"/>
        <v>126.23535173501095</v>
      </c>
      <c r="U63" s="123">
        <f t="shared" si="25"/>
        <v>118.42151547632875</v>
      </c>
      <c r="V63" s="123">
        <f t="shared" si="25"/>
        <v>122.73726164713715</v>
      </c>
      <c r="W63" s="123">
        <f t="shared" ref="W63:Y63" si="26">SUM(W64:W65)</f>
        <v>115.83132985891604</v>
      </c>
      <c r="X63" s="123">
        <f t="shared" si="26"/>
        <v>106.38463310522256</v>
      </c>
      <c r="Y63" s="123">
        <f t="shared" si="26"/>
        <v>104.47751879510295</v>
      </c>
      <c r="DA63" s="130" t="s">
        <v>2805</v>
      </c>
    </row>
    <row r="64" spans="1:105" ht="12" customHeight="1" x14ac:dyDescent="0.25">
      <c r="A64" s="97" t="s">
        <v>212</v>
      </c>
      <c r="B64" s="99">
        <v>187.17826043082852</v>
      </c>
      <c r="C64" s="99">
        <v>200.59131654197833</v>
      </c>
      <c r="D64" s="99">
        <v>191.77244510852745</v>
      </c>
      <c r="E64" s="99">
        <v>197.8117208131529</v>
      </c>
      <c r="F64" s="99">
        <v>208.79901315105329</v>
      </c>
      <c r="G64" s="99">
        <v>204.52918058953762</v>
      </c>
      <c r="H64" s="99">
        <v>185.96078423834024</v>
      </c>
      <c r="I64" s="99">
        <v>180.31546574961001</v>
      </c>
      <c r="J64" s="99">
        <v>184.71038994820498</v>
      </c>
      <c r="K64" s="99">
        <v>170.06041850618485</v>
      </c>
      <c r="L64" s="99">
        <v>189.41184816641345</v>
      </c>
      <c r="M64" s="99">
        <v>171.68666259541942</v>
      </c>
      <c r="N64" s="99">
        <v>149.92266371317143</v>
      </c>
      <c r="O64" s="99">
        <v>155.23174904154635</v>
      </c>
      <c r="P64" s="99">
        <v>135.7120565009333</v>
      </c>
      <c r="Q64" s="99">
        <v>143.57274218012296</v>
      </c>
      <c r="R64" s="99">
        <v>140.89815418760713</v>
      </c>
      <c r="S64" s="99">
        <v>146.93879396375362</v>
      </c>
      <c r="T64" s="99">
        <v>124.53746132359105</v>
      </c>
      <c r="U64" s="99">
        <v>116.77414341143248</v>
      </c>
      <c r="V64" s="99">
        <v>121.02915670974023</v>
      </c>
      <c r="W64" s="99">
        <v>114.2029253736722</v>
      </c>
      <c r="X64" s="99">
        <v>104.8634739633535</v>
      </c>
      <c r="Y64" s="99">
        <v>102.99153666545176</v>
      </c>
      <c r="DA64" s="63" t="s">
        <v>2806</v>
      </c>
    </row>
    <row r="65" spans="1:105" ht="12" customHeight="1" x14ac:dyDescent="0.25">
      <c r="A65" s="97" t="s">
        <v>53</v>
      </c>
      <c r="B65" s="99">
        <v>2.4124809762324908</v>
      </c>
      <c r="C65" s="99">
        <v>2.5566486962860067</v>
      </c>
      <c r="D65" s="99">
        <v>2.4247766534813597</v>
      </c>
      <c r="E65" s="99">
        <v>2.4189868263872847</v>
      </c>
      <c r="F65" s="99">
        <v>2.6131592767272775</v>
      </c>
      <c r="G65" s="99">
        <v>2.5329164836312561</v>
      </c>
      <c r="H65" s="99">
        <v>2.2452571048378123</v>
      </c>
      <c r="I65" s="99">
        <v>2.2185170499006155</v>
      </c>
      <c r="J65" s="99">
        <v>2.2802189185556903</v>
      </c>
      <c r="K65" s="99">
        <v>2.0924031871156794</v>
      </c>
      <c r="L65" s="99">
        <v>2.317610059935665</v>
      </c>
      <c r="M65" s="99">
        <v>2.1237355595099436</v>
      </c>
      <c r="N65" s="99">
        <v>1.8407509709954091</v>
      </c>
      <c r="O65" s="99">
        <v>1.9407304450952307</v>
      </c>
      <c r="P65" s="99">
        <v>1.7308522748329191</v>
      </c>
      <c r="Q65" s="99">
        <v>1.8259874032403991</v>
      </c>
      <c r="R65" s="99">
        <v>1.8305198613971985</v>
      </c>
      <c r="S65" s="99">
        <v>1.938891493143537</v>
      </c>
      <c r="T65" s="99">
        <v>1.6978904114199009</v>
      </c>
      <c r="U65" s="99">
        <v>1.6473720648962693</v>
      </c>
      <c r="V65" s="99">
        <v>1.7081049373969135</v>
      </c>
      <c r="W65" s="99">
        <v>1.6284044852438322</v>
      </c>
      <c r="X65" s="99">
        <v>1.5211591418690624</v>
      </c>
      <c r="Y65" s="99">
        <v>1.4859821296511893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0.27038481238646184</v>
      </c>
      <c r="C66" s="123">
        <f t="shared" si="27"/>
        <v>0.27585957102754149</v>
      </c>
      <c r="D66" s="123">
        <f t="shared" si="27"/>
        <v>0.2922616189416769</v>
      </c>
      <c r="E66" s="123">
        <f t="shared" si="27"/>
        <v>0.66761247319718231</v>
      </c>
      <c r="F66" s="123">
        <f t="shared" si="27"/>
        <v>0.27674922707678318</v>
      </c>
      <c r="G66" s="123">
        <f t="shared" si="27"/>
        <v>0.34386626620762095</v>
      </c>
      <c r="H66" s="123">
        <f t="shared" si="27"/>
        <v>0.6182266084414898</v>
      </c>
      <c r="I66" s="123">
        <f t="shared" si="27"/>
        <v>0.34519279225760707</v>
      </c>
      <c r="J66" s="123">
        <f t="shared" si="27"/>
        <v>0.336697137044706</v>
      </c>
      <c r="K66" s="123">
        <f t="shared" si="27"/>
        <v>0.34800124212904371</v>
      </c>
      <c r="L66" s="123">
        <f t="shared" si="27"/>
        <v>0.47018069505962234</v>
      </c>
      <c r="M66" s="123">
        <f t="shared" si="27"/>
        <v>0.52601875688116062</v>
      </c>
      <c r="N66" s="123">
        <f t="shared" si="27"/>
        <v>0.53999590400812869</v>
      </c>
      <c r="O66" s="123">
        <f t="shared" si="27"/>
        <v>0.59160092514103879</v>
      </c>
      <c r="P66" s="123">
        <f t="shared" si="27"/>
        <v>0.59574237510253614</v>
      </c>
      <c r="Q66" s="123">
        <f t="shared" si="27"/>
        <v>0.6541831017915668</v>
      </c>
      <c r="R66" s="123">
        <f t="shared" si="27"/>
        <v>0.6356551126174409</v>
      </c>
      <c r="S66" s="123">
        <f t="shared" si="27"/>
        <v>0.54270368518744938</v>
      </c>
      <c r="T66" s="123">
        <f t="shared" si="27"/>
        <v>0.65505532240722952</v>
      </c>
      <c r="U66" s="123">
        <f t="shared" si="27"/>
        <v>0.71991189051470883</v>
      </c>
      <c r="V66" s="123">
        <f t="shared" si="27"/>
        <v>0.76982281640870021</v>
      </c>
      <c r="W66" s="123">
        <f t="shared" si="27"/>
        <v>0.79099679552104618</v>
      </c>
      <c r="X66" s="123">
        <f t="shared" si="27"/>
        <v>0.73110397593345089</v>
      </c>
      <c r="Y66" s="123">
        <f t="shared" si="27"/>
        <v>0.7141290963565351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0.27038481238646184</v>
      </c>
      <c r="C67" s="99">
        <f>RES_hhdet_fech!C67/RES_summary!C$19</f>
        <v>0.27585957102754149</v>
      </c>
      <c r="D67" s="99">
        <f>RES_hhdet_fech!D67/RES_summary!D$19</f>
        <v>0.2922616189416769</v>
      </c>
      <c r="E67" s="99">
        <f>RES_hhdet_fech!E67/RES_summary!E$19</f>
        <v>0.66761247319718231</v>
      </c>
      <c r="F67" s="99">
        <f>RES_hhdet_fech!F67/RES_summary!F$19</f>
        <v>0.27674922707678318</v>
      </c>
      <c r="G67" s="99">
        <f>RES_hhdet_fech!G67/RES_summary!G$19</f>
        <v>0.34386626620762095</v>
      </c>
      <c r="H67" s="99">
        <f>RES_hhdet_fech!H67/RES_summary!H$19</f>
        <v>0.6182266084414898</v>
      </c>
      <c r="I67" s="99">
        <f>RES_hhdet_fech!I67/RES_summary!I$19</f>
        <v>0.34519279225760707</v>
      </c>
      <c r="J67" s="99">
        <f>RES_hhdet_fech!J67/RES_summary!J$19</f>
        <v>0.336697137044706</v>
      </c>
      <c r="K67" s="99">
        <f>RES_hhdet_fech!K67/RES_summary!K$19</f>
        <v>0.34800124212904371</v>
      </c>
      <c r="L67" s="99">
        <f>RES_hhdet_fech!L67/RES_summary!L$19</f>
        <v>0.47018069505962234</v>
      </c>
      <c r="M67" s="99">
        <f>RES_hhdet_fech!M67/RES_summary!M$19</f>
        <v>0.52601875688116062</v>
      </c>
      <c r="N67" s="99">
        <f>RES_hhdet_fech!N67/RES_summary!N$19</f>
        <v>0.53999590400812869</v>
      </c>
      <c r="O67" s="99">
        <f>RES_hhdet_fech!O67/RES_summary!O$19</f>
        <v>0.59160092514103879</v>
      </c>
      <c r="P67" s="99">
        <f>RES_hhdet_fech!P67/RES_summary!P$19</f>
        <v>0.59574237510253614</v>
      </c>
      <c r="Q67" s="99">
        <f>RES_hhdet_fech!Q67/RES_summary!Q$19</f>
        <v>0.6541831017915668</v>
      </c>
      <c r="R67" s="99">
        <f>RES_hhdet_fech!R67/RES_summary!R$19</f>
        <v>0.6356551126174409</v>
      </c>
      <c r="S67" s="99">
        <f>RES_hhdet_fech!S67/RES_summary!S$19</f>
        <v>0.54270368518744938</v>
      </c>
      <c r="T67" s="99">
        <f>RES_hhdet_fech!T67/RES_summary!T$19</f>
        <v>0.65505532240722952</v>
      </c>
      <c r="U67" s="99">
        <f>RES_hhdet_fech!U67/RES_summary!U$19</f>
        <v>0.71991189051470883</v>
      </c>
      <c r="V67" s="99">
        <f>RES_hhdet_fech!V67/RES_summary!V$19</f>
        <v>0.76982281640870021</v>
      </c>
      <c r="W67" s="99">
        <f>RES_hhdet_fech!W67/RES_summary!W$19</f>
        <v>0.79099679552104618</v>
      </c>
      <c r="X67" s="99">
        <f>RES_hhdet_fech!X67/RES_summary!X$19</f>
        <v>0.73110397593345089</v>
      </c>
      <c r="Y67" s="99">
        <f>RES_hhdet_fech!Y67/RES_summary!Y$19</f>
        <v>0.7141290963565351</v>
      </c>
      <c r="DA67" s="63" t="s">
        <v>2809</v>
      </c>
    </row>
    <row r="68" spans="1:105" ht="12" customHeight="1" x14ac:dyDescent="0.25">
      <c r="A68" s="121" t="s">
        <v>55</v>
      </c>
      <c r="B68" s="123">
        <v>14.423023757835002</v>
      </c>
      <c r="C68" s="123">
        <v>13.800384707408694</v>
      </c>
      <c r="D68" s="123">
        <v>14.1227988544561</v>
      </c>
      <c r="E68" s="123">
        <v>13.954747719634801</v>
      </c>
      <c r="F68" s="123">
        <v>13.713620847921234</v>
      </c>
      <c r="G68" s="123">
        <v>13.396145128451037</v>
      </c>
      <c r="H68" s="123">
        <v>12.335553996154323</v>
      </c>
      <c r="I68" s="123">
        <v>12.28563554447382</v>
      </c>
      <c r="J68" s="123">
        <v>12.351054032654234</v>
      </c>
      <c r="K68" s="123">
        <v>10.063937274680333</v>
      </c>
      <c r="L68" s="123">
        <v>12.340977025490679</v>
      </c>
      <c r="M68" s="123">
        <v>13.339580041017511</v>
      </c>
      <c r="N68" s="123">
        <v>10.233620369916874</v>
      </c>
      <c r="O68" s="123">
        <v>12.303522146861367</v>
      </c>
      <c r="P68" s="123">
        <v>13.948208725610536</v>
      </c>
      <c r="Q68" s="123">
        <v>10.520073334178312</v>
      </c>
      <c r="R68" s="123">
        <v>9.9451338708693715</v>
      </c>
      <c r="S68" s="123">
        <v>9.2190364852579432</v>
      </c>
      <c r="T68" s="123">
        <v>9.671054991863036</v>
      </c>
      <c r="U68" s="123">
        <v>11.877021314606862</v>
      </c>
      <c r="V68" s="123">
        <v>8.9044462718248649</v>
      </c>
      <c r="W68" s="123">
        <v>9.6115651576324659</v>
      </c>
      <c r="X68" s="123">
        <v>8.7222847155268735</v>
      </c>
      <c r="Y68" s="123">
        <v>8.0211488094227619</v>
      </c>
      <c r="DA68" s="130" t="s">
        <v>2810</v>
      </c>
    </row>
    <row r="69" spans="1:105" ht="12" customHeight="1" x14ac:dyDescent="0.25">
      <c r="A69" s="97" t="s">
        <v>134</v>
      </c>
      <c r="B69" s="99">
        <v>14.838710166417691</v>
      </c>
      <c r="C69" s="99">
        <v>14.281088491001171</v>
      </c>
      <c r="D69" s="99">
        <v>14.547831956508427</v>
      </c>
      <c r="E69" s="99">
        <v>14.329759009071578</v>
      </c>
      <c r="F69" s="99">
        <v>13.981960034846043</v>
      </c>
      <c r="G69" s="99">
        <v>13.665377520358271</v>
      </c>
      <c r="H69" s="99">
        <v>12.484516462867369</v>
      </c>
      <c r="I69" s="99">
        <v>12.451529719747668</v>
      </c>
      <c r="J69" s="99">
        <v>12.532547007536282</v>
      </c>
      <c r="K69" s="99">
        <v>10.264382970005977</v>
      </c>
      <c r="L69" s="99">
        <v>12.701018022235015</v>
      </c>
      <c r="M69" s="99">
        <v>13.679608409056042</v>
      </c>
      <c r="N69" s="99">
        <v>10.545821822189369</v>
      </c>
      <c r="O69" s="99">
        <v>12.583866253366205</v>
      </c>
      <c r="P69" s="99">
        <v>14.14976412319916</v>
      </c>
      <c r="Q69" s="99">
        <v>10.886365126889352</v>
      </c>
      <c r="R69" s="99">
        <v>10.28080476482504</v>
      </c>
      <c r="S69" s="99">
        <v>9.4966315252435223</v>
      </c>
      <c r="T69" s="99">
        <v>9.9230878498460893</v>
      </c>
      <c r="U69" s="99">
        <v>12.177569901344368</v>
      </c>
      <c r="V69" s="99">
        <v>9.1367954004051359</v>
      </c>
      <c r="W69" s="99">
        <v>9.9061005570458338</v>
      </c>
      <c r="X69" s="99">
        <v>8.9306233906678507</v>
      </c>
      <c r="Y69" s="99">
        <v>8.18376682416711</v>
      </c>
      <c r="DA69" s="63" t="s">
        <v>2811</v>
      </c>
    </row>
    <row r="70" spans="1:105" ht="12" customHeight="1" x14ac:dyDescent="0.25">
      <c r="A70" s="97" t="s">
        <v>133</v>
      </c>
      <c r="B70" s="99">
        <v>11.685904898023407</v>
      </c>
      <c r="C70" s="99">
        <v>10.619993720583519</v>
      </c>
      <c r="D70" s="99">
        <v>10.934092175036477</v>
      </c>
      <c r="E70" s="99">
        <v>10.859183800091349</v>
      </c>
      <c r="F70" s="99">
        <v>10.717042205943528</v>
      </c>
      <c r="G70" s="99">
        <v>10.534831686802741</v>
      </c>
      <c r="H70" s="99">
        <v>9.6433928847218784</v>
      </c>
      <c r="I70" s="99">
        <v>9.6579573797417826</v>
      </c>
      <c r="J70" s="99">
        <v>9.7598291446878562</v>
      </c>
      <c r="K70" s="99">
        <v>7.9380730577791345</v>
      </c>
      <c r="L70" s="99">
        <v>10.042101820535926</v>
      </c>
      <c r="M70" s="99">
        <v>11.066758930965092</v>
      </c>
      <c r="N70" s="99">
        <v>8.4408002496408141</v>
      </c>
      <c r="O70" s="99">
        <v>10.607056405438193</v>
      </c>
      <c r="P70" s="99">
        <v>12.408134350114624</v>
      </c>
      <c r="Q70" s="99">
        <v>8.8883401996341416</v>
      </c>
      <c r="R70" s="99">
        <v>8.4730286038159015</v>
      </c>
      <c r="S70" s="99">
        <v>7.9387360387290506</v>
      </c>
      <c r="T70" s="99">
        <v>8.5495597994648591</v>
      </c>
      <c r="U70" s="99">
        <v>10.80321023197051</v>
      </c>
      <c r="V70" s="99">
        <v>8.0361131504672212</v>
      </c>
      <c r="W70" s="99">
        <v>8.7793020575022673</v>
      </c>
      <c r="X70" s="99">
        <v>8.0091735634599655</v>
      </c>
      <c r="Y70" s="99">
        <v>7.3822865884516586</v>
      </c>
      <c r="DA70" s="63" t="s">
        <v>2812</v>
      </c>
    </row>
    <row r="71" spans="1:105" ht="12" customHeight="1" x14ac:dyDescent="0.25">
      <c r="A71" s="100" t="s">
        <v>212</v>
      </c>
      <c r="B71" s="102">
        <v>7.6673984460411573</v>
      </c>
      <c r="C71" s="102">
        <v>6.5610896414345588</v>
      </c>
      <c r="D71" s="102">
        <v>6.7567015022765826</v>
      </c>
      <c r="E71" s="102">
        <v>6.6646134715874163</v>
      </c>
      <c r="F71" s="102">
        <v>6.6331965959470898</v>
      </c>
      <c r="G71" s="102">
        <v>6.4903847656265494</v>
      </c>
      <c r="H71" s="102">
        <v>5.7918416485577948</v>
      </c>
      <c r="I71" s="102">
        <v>5.7415417751730482</v>
      </c>
      <c r="J71" s="102">
        <v>5.6895591150836795</v>
      </c>
      <c r="K71" s="102">
        <v>4.3374387607889222</v>
      </c>
      <c r="L71" s="102">
        <v>5.8455236461319853</v>
      </c>
      <c r="M71" s="102">
        <v>6.7159169924227866</v>
      </c>
      <c r="N71" s="102">
        <v>4.6482874066184063</v>
      </c>
      <c r="O71" s="102">
        <v>6.8092055798120503</v>
      </c>
      <c r="P71" s="102">
        <v>8.5773578438792271</v>
      </c>
      <c r="Q71" s="102">
        <v>4.6959556987737923</v>
      </c>
      <c r="R71" s="102">
        <v>4.3428174995910762</v>
      </c>
      <c r="S71" s="102">
        <v>3.9175123744179805</v>
      </c>
      <c r="T71" s="102">
        <v>4.6823667280980299</v>
      </c>
      <c r="U71" s="102">
        <v>6.7301658260538986</v>
      </c>
      <c r="V71" s="102">
        <v>4.5709218843520283</v>
      </c>
      <c r="W71" s="102">
        <v>5.1819827507667107</v>
      </c>
      <c r="X71" s="102">
        <v>4.8796573668447625</v>
      </c>
      <c r="Y71" s="102">
        <v>4.269578951255812</v>
      </c>
      <c r="DA71" s="131" t="s">
        <v>2813</v>
      </c>
    </row>
    <row r="72" spans="1:105" ht="12" customHeight="1" x14ac:dyDescent="0.25">
      <c r="A72" s="103" t="s">
        <v>52</v>
      </c>
      <c r="B72" s="105">
        <v>4.0185064519822493</v>
      </c>
      <c r="C72" s="105">
        <v>4.0589040791489595</v>
      </c>
      <c r="D72" s="105">
        <v>4.1773906727598957</v>
      </c>
      <c r="E72" s="105">
        <v>4.1945703285039331</v>
      </c>
      <c r="F72" s="105">
        <v>4.0838456099964384</v>
      </c>
      <c r="G72" s="105">
        <v>4.0444469211761911</v>
      </c>
      <c r="H72" s="105">
        <v>3.8515512361640849</v>
      </c>
      <c r="I72" s="105">
        <v>3.9164156045687326</v>
      </c>
      <c r="J72" s="105">
        <v>4.0702700296041758</v>
      </c>
      <c r="K72" s="105">
        <v>3.6006342969902132</v>
      </c>
      <c r="L72" s="105">
        <v>4.1965781744039408</v>
      </c>
      <c r="M72" s="105">
        <v>4.3508419385423034</v>
      </c>
      <c r="N72" s="105">
        <v>3.792512843022406</v>
      </c>
      <c r="O72" s="105">
        <v>3.7978508256261425</v>
      </c>
      <c r="P72" s="105">
        <v>3.8307765062353965</v>
      </c>
      <c r="Q72" s="105">
        <v>4.1923845008603493</v>
      </c>
      <c r="R72" s="105">
        <v>4.1302111042248226</v>
      </c>
      <c r="S72" s="105">
        <v>4.021223664311071</v>
      </c>
      <c r="T72" s="105">
        <v>3.8671930713668301</v>
      </c>
      <c r="U72" s="105">
        <v>4.0730444059166109</v>
      </c>
      <c r="V72" s="105">
        <v>3.4651912661151933</v>
      </c>
      <c r="W72" s="105">
        <v>3.5973193067355567</v>
      </c>
      <c r="X72" s="105">
        <v>3.1295161966152034</v>
      </c>
      <c r="Y72" s="105">
        <v>3.1127076371958458</v>
      </c>
      <c r="DA72" s="132" t="s">
        <v>2814</v>
      </c>
    </row>
    <row r="73" spans="1:105" ht="12" customHeight="1" x14ac:dyDescent="0.25">
      <c r="A73" s="106" t="s">
        <v>122</v>
      </c>
      <c r="B73" s="102">
        <v>13.095136134273632</v>
      </c>
      <c r="C73" s="102">
        <v>12.073450570736435</v>
      </c>
      <c r="D73" s="102">
        <v>12.293161183897055</v>
      </c>
      <c r="E73" s="102">
        <v>12.049637639671841</v>
      </c>
      <c r="F73" s="102">
        <v>12.208262949691935</v>
      </c>
      <c r="G73" s="102">
        <v>11.607000716890687</v>
      </c>
      <c r="H73" s="102">
        <v>10.850457613202405</v>
      </c>
      <c r="I73" s="102">
        <v>10.848555591665454</v>
      </c>
      <c r="J73" s="102">
        <v>10.759464860524798</v>
      </c>
      <c r="K73" s="102">
        <v>9.8236143673363454</v>
      </c>
      <c r="L73" s="102">
        <v>9.3264654779487319</v>
      </c>
      <c r="M73" s="102">
        <v>11.036069810243557</v>
      </c>
      <c r="N73" s="102">
        <v>9.2662285267440616</v>
      </c>
      <c r="O73" s="102">
        <v>12.380759782187393</v>
      </c>
      <c r="P73" s="102">
        <v>15.127159558127216</v>
      </c>
      <c r="Q73" s="102">
        <v>9.3313644495905237</v>
      </c>
      <c r="R73" s="102">
        <v>9.4238758467478245</v>
      </c>
      <c r="S73" s="102">
        <v>9.6220838169871516</v>
      </c>
      <c r="T73" s="102">
        <v>10.068726245730666</v>
      </c>
      <c r="U73" s="102">
        <v>10.532303795702541</v>
      </c>
      <c r="V73" s="102">
        <v>9.6048173754420372</v>
      </c>
      <c r="W73" s="102">
        <v>8.3550065528543556</v>
      </c>
      <c r="X73" s="102">
        <v>8.9706606807006395</v>
      </c>
      <c r="Y73" s="102">
        <v>8.5351527921057624</v>
      </c>
      <c r="DA73" s="131" t="s">
        <v>2815</v>
      </c>
    </row>
    <row r="74" spans="1:105" ht="12" customHeight="1" x14ac:dyDescent="0.25">
      <c r="A74" s="107" t="s">
        <v>121</v>
      </c>
      <c r="B74" s="105">
        <v>11.053572438297913</v>
      </c>
      <c r="C74" s="105">
        <v>9.9728549732232992</v>
      </c>
      <c r="D74" s="105">
        <v>10.169586540266886</v>
      </c>
      <c r="E74" s="105">
        <v>9.9760329893131079</v>
      </c>
      <c r="F74" s="105">
        <v>10.17209857447436</v>
      </c>
      <c r="G74" s="105">
        <v>9.7132768220415944</v>
      </c>
      <c r="H74" s="105">
        <v>9.1977038059075582</v>
      </c>
      <c r="I74" s="105">
        <v>9.1764603317918283</v>
      </c>
      <c r="J74" s="105">
        <v>9.0477479112968275</v>
      </c>
      <c r="K74" s="105">
        <v>8.1409012314418394</v>
      </c>
      <c r="L74" s="105">
        <v>7.6947777206554671</v>
      </c>
      <c r="M74" s="105">
        <v>9.240813718614465</v>
      </c>
      <c r="N74" s="105">
        <v>7.8275695961575389</v>
      </c>
      <c r="O74" s="105">
        <v>11.016253998681101</v>
      </c>
      <c r="P74" s="105">
        <v>13.83283210002142</v>
      </c>
      <c r="Q74" s="105">
        <v>7.9516990053595018</v>
      </c>
      <c r="R74" s="105">
        <v>7.9532496362764977</v>
      </c>
      <c r="S74" s="105">
        <v>8.0482494415366617</v>
      </c>
      <c r="T74" s="105">
        <v>8.5890704309017849</v>
      </c>
      <c r="U74" s="105">
        <v>9.0573133179673491</v>
      </c>
      <c r="V74" s="105">
        <v>8.0973330405747426</v>
      </c>
      <c r="W74" s="105">
        <v>7.5295851480108613</v>
      </c>
      <c r="X74" s="105">
        <v>8.2388245312981123</v>
      </c>
      <c r="Y74" s="105">
        <v>7.7605318526695806</v>
      </c>
      <c r="DA74" s="132" t="s">
        <v>2816</v>
      </c>
    </row>
    <row r="75" spans="1:105" ht="12" customHeight="1" x14ac:dyDescent="0.25">
      <c r="A75" s="108" t="s">
        <v>53</v>
      </c>
      <c r="B75" s="99">
        <v>6.7666864202850379</v>
      </c>
      <c r="C75" s="99">
        <v>5.8657742443454426</v>
      </c>
      <c r="D75" s="99">
        <v>6.0006223180581433</v>
      </c>
      <c r="E75" s="99">
        <v>5.8521418334276616</v>
      </c>
      <c r="F75" s="99">
        <v>6.0415323264782916</v>
      </c>
      <c r="G75" s="99">
        <v>5.7446430431022746</v>
      </c>
      <c r="H75" s="99">
        <v>5.3217670932851462</v>
      </c>
      <c r="I75" s="99">
        <v>5.2407638624283539</v>
      </c>
      <c r="J75" s="99">
        <v>5.0009613184590016</v>
      </c>
      <c r="K75" s="99">
        <v>4.3530385472337247</v>
      </c>
      <c r="L75" s="99">
        <v>4.0243830599633803</v>
      </c>
      <c r="M75" s="99">
        <v>5.2475985884237151</v>
      </c>
      <c r="N75" s="99">
        <v>4.1299460012770366</v>
      </c>
      <c r="O75" s="99">
        <v>6.9224653424791756</v>
      </c>
      <c r="P75" s="99">
        <v>9.3843633335704535</v>
      </c>
      <c r="Q75" s="99">
        <v>3.966174301850947</v>
      </c>
      <c r="R75" s="99">
        <v>3.8920296037979965</v>
      </c>
      <c r="S75" s="99">
        <v>3.9267379708010064</v>
      </c>
      <c r="T75" s="99">
        <v>4.723707872060805</v>
      </c>
      <c r="U75" s="99">
        <v>5.3746849404682688</v>
      </c>
      <c r="V75" s="99">
        <v>4.6416608274059428</v>
      </c>
      <c r="W75" s="99">
        <v>4.2234223073692041</v>
      </c>
      <c r="X75" s="99">
        <v>4.9347045885937115</v>
      </c>
      <c r="Y75" s="99">
        <v>4.5685946111418154</v>
      </c>
      <c r="DA75" s="63" t="s">
        <v>2817</v>
      </c>
    </row>
    <row r="76" spans="1:105" ht="12" customHeight="1" x14ac:dyDescent="0.25">
      <c r="A76" s="108" t="s">
        <v>52</v>
      </c>
      <c r="B76" s="99">
        <v>4.2868860180128738</v>
      </c>
      <c r="C76" s="99">
        <v>4.1070807288778575</v>
      </c>
      <c r="D76" s="99">
        <v>4.168964222208742</v>
      </c>
      <c r="E76" s="99">
        <v>4.1238911558854445</v>
      </c>
      <c r="F76" s="99">
        <v>4.1305662479960663</v>
      </c>
      <c r="G76" s="99">
        <v>3.9686337789393185</v>
      </c>
      <c r="H76" s="99">
        <v>3.8759367126224125</v>
      </c>
      <c r="I76" s="99">
        <v>3.9356964693634753</v>
      </c>
      <c r="J76" s="99">
        <v>4.0467865928378259</v>
      </c>
      <c r="K76" s="99">
        <v>3.7878626842081142</v>
      </c>
      <c r="L76" s="99">
        <v>3.6703946606920868</v>
      </c>
      <c r="M76" s="99">
        <v>3.9932151301907504</v>
      </c>
      <c r="N76" s="99">
        <v>3.6976235948805041</v>
      </c>
      <c r="O76" s="99">
        <v>4.0937886562019257</v>
      </c>
      <c r="P76" s="99">
        <v>4.4484687664509659</v>
      </c>
      <c r="Q76" s="99">
        <v>3.9855247035085557</v>
      </c>
      <c r="R76" s="99">
        <v>4.0612200324785022</v>
      </c>
      <c r="S76" s="99">
        <v>4.1215114707356539</v>
      </c>
      <c r="T76" s="99">
        <v>3.8653625588409812</v>
      </c>
      <c r="U76" s="99">
        <v>3.6826283774990789</v>
      </c>
      <c r="V76" s="99">
        <v>3.4556722131687989</v>
      </c>
      <c r="W76" s="99">
        <v>3.3061628406416568</v>
      </c>
      <c r="X76" s="99">
        <v>3.3041199427044012</v>
      </c>
      <c r="Y76" s="99">
        <v>3.1919372415277638</v>
      </c>
      <c r="DA76" s="63" t="s">
        <v>2818</v>
      </c>
    </row>
    <row r="77" spans="1:105" ht="12" customHeight="1" x14ac:dyDescent="0.25">
      <c r="A77" s="121" t="s">
        <v>54</v>
      </c>
      <c r="B77" s="123">
        <v>6.2652580471320585</v>
      </c>
      <c r="C77" s="123">
        <v>7.1500521215090691</v>
      </c>
      <c r="D77" s="123">
        <v>6.3647922525645111</v>
      </c>
      <c r="E77" s="123">
        <v>5.9359570349565862</v>
      </c>
      <c r="F77" s="123">
        <v>6.0799911388103638</v>
      </c>
      <c r="G77" s="123">
        <v>6.0025300495437044</v>
      </c>
      <c r="H77" s="123">
        <v>5.8668881373969182</v>
      </c>
      <c r="I77" s="123">
        <v>5.8920836920693986</v>
      </c>
      <c r="J77" s="123">
        <v>6.3954186446823211</v>
      </c>
      <c r="K77" s="123">
        <v>6.4306788222347437</v>
      </c>
      <c r="L77" s="123">
        <v>6.2790494371697374</v>
      </c>
      <c r="M77" s="123">
        <v>6.6871704293067538</v>
      </c>
      <c r="N77" s="123">
        <v>7.6709126533492542</v>
      </c>
      <c r="O77" s="123">
        <v>6.8536398642689953</v>
      </c>
      <c r="P77" s="123">
        <v>6.3566963909260217</v>
      </c>
      <c r="Q77" s="123">
        <v>5.876613814028274</v>
      </c>
      <c r="R77" s="123">
        <v>5.4506312638017791</v>
      </c>
      <c r="S77" s="123">
        <v>5.7472595652206069</v>
      </c>
      <c r="T77" s="123">
        <v>5.3045382424986647</v>
      </c>
      <c r="U77" s="123">
        <v>5.083297561003552</v>
      </c>
      <c r="V77" s="123">
        <v>4.3798290380469211</v>
      </c>
      <c r="W77" s="123">
        <v>3.4874352728888138</v>
      </c>
      <c r="X77" s="123">
        <v>3.3943701565891184</v>
      </c>
      <c r="Y77" s="123">
        <v>3.352364778172523</v>
      </c>
      <c r="DA77" s="130" t="s">
        <v>2819</v>
      </c>
    </row>
    <row r="78" spans="1:105" ht="12" customHeight="1" x14ac:dyDescent="0.25">
      <c r="A78" s="97" t="s">
        <v>189</v>
      </c>
      <c r="B78" s="99">
        <v>6.3985778911482267</v>
      </c>
      <c r="C78" s="99">
        <v>8.2910757070067405</v>
      </c>
      <c r="D78" s="99">
        <v>6.8488127486614543</v>
      </c>
      <c r="E78" s="99">
        <v>6.3095447605881381</v>
      </c>
      <c r="F78" s="99">
        <v>6.5994281002958228</v>
      </c>
      <c r="G78" s="99">
        <v>6.6969808916324238</v>
      </c>
      <c r="H78" s="99">
        <v>6.4854534213601465</v>
      </c>
      <c r="I78" s="99">
        <v>6.2441024230692408</v>
      </c>
      <c r="J78" s="99">
        <v>6.8214084732091909</v>
      </c>
      <c r="K78" s="99">
        <v>7.051594921312538</v>
      </c>
      <c r="L78" s="99">
        <v>7.1415883316122368</v>
      </c>
      <c r="M78" s="99">
        <v>6.9458502647240579</v>
      </c>
      <c r="N78" s="99">
        <v>8.6224336887117055</v>
      </c>
      <c r="O78" s="99">
        <v>7.246180270282343</v>
      </c>
      <c r="P78" s="99">
        <v>6.2129678771574008</v>
      </c>
      <c r="Q78" s="99">
        <v>6.4662836517506239</v>
      </c>
      <c r="R78" s="99">
        <v>5.7515441651809303</v>
      </c>
      <c r="S78" s="99">
        <v>6.2826978219743186</v>
      </c>
      <c r="T78" s="99">
        <v>5.5289765668082183</v>
      </c>
      <c r="U78" s="99">
        <v>5.1204180873294067</v>
      </c>
      <c r="V78" s="99">
        <v>4.628494296223276</v>
      </c>
      <c r="W78" s="99">
        <v>3.5890556847456754</v>
      </c>
      <c r="X78" s="99">
        <v>3.429097220113539</v>
      </c>
      <c r="Y78" s="99">
        <v>3.3818603425221294</v>
      </c>
      <c r="DA78" s="63" t="s">
        <v>2820</v>
      </c>
    </row>
    <row r="79" spans="1:105" ht="12" customHeight="1" x14ac:dyDescent="0.25">
      <c r="A79" s="109" t="s">
        <v>120</v>
      </c>
      <c r="B79" s="110">
        <v>6.0929712360957273</v>
      </c>
      <c r="C79" s="110">
        <v>5.4022215138338563</v>
      </c>
      <c r="D79" s="110">
        <v>5.7249867165561268</v>
      </c>
      <c r="E79" s="110">
        <v>5.4876137582696485</v>
      </c>
      <c r="F79" s="110">
        <v>5.5168688884160684</v>
      </c>
      <c r="G79" s="110">
        <v>5.2542364002707496</v>
      </c>
      <c r="H79" s="110">
        <v>5.1437845621016152</v>
      </c>
      <c r="I79" s="110">
        <v>5.4159300437167257</v>
      </c>
      <c r="J79" s="110">
        <v>5.6997460514200942</v>
      </c>
      <c r="K79" s="110">
        <v>5.3615987736645998</v>
      </c>
      <c r="L79" s="110">
        <v>4.621541354980419</v>
      </c>
      <c r="M79" s="110">
        <v>6.2389676224656858</v>
      </c>
      <c r="N79" s="110">
        <v>6.216491112612256</v>
      </c>
      <c r="O79" s="110">
        <v>6.2796927270240923</v>
      </c>
      <c r="P79" s="110">
        <v>6.5692265110164456</v>
      </c>
      <c r="Q79" s="110">
        <v>4.5035159912946625</v>
      </c>
      <c r="R79" s="110">
        <v>4.5903402515255367</v>
      </c>
      <c r="S79" s="110">
        <v>4.0159349100110591</v>
      </c>
      <c r="T79" s="110">
        <v>4.6228317006003818</v>
      </c>
      <c r="U79" s="110">
        <v>4.9557082546302418</v>
      </c>
      <c r="V79" s="110">
        <v>2.8178459696933857</v>
      </c>
      <c r="W79" s="110">
        <v>2.2270768426676191</v>
      </c>
      <c r="X79" s="110">
        <v>2.5071272830276898</v>
      </c>
      <c r="Y79" s="110">
        <v>2.4284870071077056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232.72851319033452</v>
      </c>
      <c r="C81" s="118">
        <f t="shared" si="28"/>
        <v>248.4629872273737</v>
      </c>
      <c r="D81" s="118">
        <f t="shared" si="28"/>
        <v>229.33786953366487</v>
      </c>
      <c r="E81" s="118">
        <f t="shared" si="28"/>
        <v>232.21423446019031</v>
      </c>
      <c r="F81" s="118">
        <f t="shared" si="28"/>
        <v>243.31222535588861</v>
      </c>
      <c r="G81" s="118">
        <f t="shared" si="28"/>
        <v>230.15144713846314</v>
      </c>
      <c r="H81" s="118">
        <f t="shared" si="28"/>
        <v>222.7563877947984</v>
      </c>
      <c r="I81" s="118">
        <f t="shared" si="28"/>
        <v>192.33961292277596</v>
      </c>
      <c r="J81" s="118">
        <f t="shared" si="28"/>
        <v>194.69579494672354</v>
      </c>
      <c r="K81" s="118">
        <f t="shared" si="28"/>
        <v>201.08266172059598</v>
      </c>
      <c r="L81" s="118">
        <f t="shared" si="28"/>
        <v>193.68109873082099</v>
      </c>
      <c r="M81" s="118">
        <f t="shared" si="28"/>
        <v>148.56442331482975</v>
      </c>
      <c r="N81" s="118">
        <f t="shared" si="28"/>
        <v>159.05205188709175</v>
      </c>
      <c r="O81" s="118">
        <f t="shared" si="28"/>
        <v>157.21342318727147</v>
      </c>
      <c r="P81" s="118">
        <f t="shared" si="28"/>
        <v>153.9723418967576</v>
      </c>
      <c r="Q81" s="118">
        <f t="shared" si="28"/>
        <v>149.6790170796499</v>
      </c>
      <c r="R81" s="118">
        <f t="shared" ref="R81:V81" si="29">R82+R85+R87+R100</f>
        <v>159.29230453357636</v>
      </c>
      <c r="S81" s="118">
        <f t="shared" si="29"/>
        <v>147.45912192132482</v>
      </c>
      <c r="T81" s="118">
        <f t="shared" si="29"/>
        <v>158.67927956385856</v>
      </c>
      <c r="U81" s="118">
        <f t="shared" si="29"/>
        <v>118.71454931208291</v>
      </c>
      <c r="V81" s="118">
        <f t="shared" si="29"/>
        <v>117.54448363784934</v>
      </c>
      <c r="W81" s="118">
        <f t="shared" ref="W81:Y81" si="30">W82+W85+W87+W100</f>
        <v>109.10100820788291</v>
      </c>
      <c r="X81" s="118">
        <f t="shared" si="30"/>
        <v>117.46077239329745</v>
      </c>
      <c r="Y81" s="118">
        <f t="shared" si="30"/>
        <v>124.13741950415852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211.58816944884214</v>
      </c>
      <c r="C82" s="123">
        <f t="shared" si="31"/>
        <v>228.03555686231275</v>
      </c>
      <c r="D82" s="123">
        <f t="shared" si="31"/>
        <v>210.15369274058915</v>
      </c>
      <c r="E82" s="123">
        <f t="shared" si="31"/>
        <v>213.716052597718</v>
      </c>
      <c r="F82" s="123">
        <f t="shared" si="31"/>
        <v>224.53154065978785</v>
      </c>
      <c r="G82" s="123">
        <f t="shared" si="31"/>
        <v>211.46898726565399</v>
      </c>
      <c r="H82" s="123">
        <f t="shared" si="31"/>
        <v>204.25276353451846</v>
      </c>
      <c r="I82" s="123">
        <f t="shared" si="31"/>
        <v>176.07589243290192</v>
      </c>
      <c r="J82" s="123">
        <f t="shared" si="31"/>
        <v>178.38290767847747</v>
      </c>
      <c r="K82" s="123">
        <f t="shared" si="31"/>
        <v>184.67645644498097</v>
      </c>
      <c r="L82" s="123">
        <f t="shared" si="31"/>
        <v>177.88879574186194</v>
      </c>
      <c r="M82" s="123">
        <f t="shared" si="31"/>
        <v>130.69303867828302</v>
      </c>
      <c r="N82" s="123">
        <f t="shared" si="31"/>
        <v>143.61284489565827</v>
      </c>
      <c r="O82" s="123">
        <f t="shared" si="31"/>
        <v>139.77343880672925</v>
      </c>
      <c r="P82" s="123">
        <f t="shared" si="31"/>
        <v>132.38546431274679</v>
      </c>
      <c r="Q82" s="123">
        <f t="shared" si="31"/>
        <v>134.23292493488688</v>
      </c>
      <c r="R82" s="123">
        <f t="shared" ref="R82:V82" si="32">SUM(R83:R84)</f>
        <v>145.30392682953911</v>
      </c>
      <c r="S82" s="123">
        <f t="shared" si="32"/>
        <v>134.00000301310564</v>
      </c>
      <c r="T82" s="123">
        <f t="shared" si="32"/>
        <v>142.81147975544556</v>
      </c>
      <c r="U82" s="123">
        <f t="shared" si="32"/>
        <v>103.52868977908211</v>
      </c>
      <c r="V82" s="123">
        <f t="shared" si="32"/>
        <v>104.76617033786071</v>
      </c>
      <c r="W82" s="123">
        <f t="shared" ref="W82:Y82" si="33">SUM(W83:W84)</f>
        <v>97.322303492274258</v>
      </c>
      <c r="X82" s="123">
        <f t="shared" si="33"/>
        <v>106.10958057183204</v>
      </c>
      <c r="Y82" s="123">
        <f t="shared" si="33"/>
        <v>112.94021517018106</v>
      </c>
      <c r="DA82" s="130" t="s">
        <v>2823</v>
      </c>
    </row>
    <row r="83" spans="1:105" ht="12" customHeight="1" x14ac:dyDescent="0.25">
      <c r="A83" s="97" t="s">
        <v>199</v>
      </c>
      <c r="B83" s="99">
        <v>210.60424501111137</v>
      </c>
      <c r="C83" s="99">
        <v>226.9790068534067</v>
      </c>
      <c r="D83" s="99">
        <v>209.18177588482533</v>
      </c>
      <c r="E83" s="99">
        <v>212.75126485567861</v>
      </c>
      <c r="F83" s="99">
        <v>223.48011110973982</v>
      </c>
      <c r="G83" s="99">
        <v>210.47412676788207</v>
      </c>
      <c r="H83" s="99">
        <v>203.29673380850613</v>
      </c>
      <c r="I83" s="99">
        <v>175.21977996620089</v>
      </c>
      <c r="J83" s="99">
        <v>177.49030247879077</v>
      </c>
      <c r="K83" s="99">
        <v>183.73596051940174</v>
      </c>
      <c r="L83" s="99">
        <v>176.96815875121342</v>
      </c>
      <c r="M83" s="99">
        <v>129.99661864610161</v>
      </c>
      <c r="N83" s="99">
        <v>142.83785171013264</v>
      </c>
      <c r="O83" s="99">
        <v>138.9960861352256</v>
      </c>
      <c r="P83" s="99">
        <v>131.6389726502741</v>
      </c>
      <c r="Q83" s="99">
        <v>133.48694467009173</v>
      </c>
      <c r="R83" s="99">
        <v>144.4934575823892</v>
      </c>
      <c r="S83" s="99">
        <v>133.25982679307049</v>
      </c>
      <c r="T83" s="99">
        <v>142.01175927642495</v>
      </c>
      <c r="U83" s="99">
        <v>102.94005316804009</v>
      </c>
      <c r="V83" s="99">
        <v>104.17961696025804</v>
      </c>
      <c r="W83" s="99">
        <v>96.768012404911772</v>
      </c>
      <c r="X83" s="99">
        <v>105.48494365153985</v>
      </c>
      <c r="Y83" s="99">
        <v>112.27501244104832</v>
      </c>
      <c r="DA83" s="63" t="s">
        <v>2824</v>
      </c>
    </row>
    <row r="84" spans="1:105" ht="12" customHeight="1" x14ac:dyDescent="0.25">
      <c r="A84" s="97" t="s">
        <v>53</v>
      </c>
      <c r="B84" s="99">
        <v>0.98392443773075422</v>
      </c>
      <c r="C84" s="99">
        <v>1.0565500089060567</v>
      </c>
      <c r="D84" s="99">
        <v>0.97191685576382369</v>
      </c>
      <c r="E84" s="99">
        <v>0.96478774203938944</v>
      </c>
      <c r="F84" s="99">
        <v>1.05142955004802</v>
      </c>
      <c r="G84" s="99">
        <v>0.99486049777192054</v>
      </c>
      <c r="H84" s="99">
        <v>0.95602972601232938</v>
      </c>
      <c r="I84" s="99">
        <v>0.85611246670103303</v>
      </c>
      <c r="J84" s="99">
        <v>0.89260519968669272</v>
      </c>
      <c r="K84" s="99">
        <v>0.94049592557923045</v>
      </c>
      <c r="L84" s="99">
        <v>0.92063699064850768</v>
      </c>
      <c r="M84" s="99">
        <v>0.69642003218139925</v>
      </c>
      <c r="N84" s="99">
        <v>0.77499318552563046</v>
      </c>
      <c r="O84" s="99">
        <v>0.77735267150364706</v>
      </c>
      <c r="P84" s="99">
        <v>0.74649166247269783</v>
      </c>
      <c r="Q84" s="99">
        <v>0.74598026479515667</v>
      </c>
      <c r="R84" s="99">
        <v>0.81046924714992452</v>
      </c>
      <c r="S84" s="99">
        <v>0.74017622003514572</v>
      </c>
      <c r="T84" s="99">
        <v>0.79972047902062049</v>
      </c>
      <c r="U84" s="99">
        <v>0.58863661104201415</v>
      </c>
      <c r="V84" s="99">
        <v>0.58655337760266335</v>
      </c>
      <c r="W84" s="99">
        <v>0.55429108736249078</v>
      </c>
      <c r="X84" s="99">
        <v>0.6246369202921892</v>
      </c>
      <c r="Y84" s="99">
        <v>0.66520272913274558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0.2706213056436233</v>
      </c>
      <c r="C85" s="123">
        <f t="shared" si="34"/>
        <v>0.28167225140355573</v>
      </c>
      <c r="D85" s="123">
        <f t="shared" si="34"/>
        <v>0.31160974230686816</v>
      </c>
      <c r="E85" s="123">
        <f t="shared" si="34"/>
        <v>0.67697568086416682</v>
      </c>
      <c r="F85" s="123">
        <f t="shared" si="34"/>
        <v>0.26622968708128913</v>
      </c>
      <c r="G85" s="123">
        <f t="shared" si="34"/>
        <v>0.31892573305773864</v>
      </c>
      <c r="H85" s="123">
        <f t="shared" si="34"/>
        <v>0.56646292962761413</v>
      </c>
      <c r="I85" s="123">
        <f t="shared" si="34"/>
        <v>0.32084258180953212</v>
      </c>
      <c r="J85" s="123">
        <f t="shared" si="34"/>
        <v>0.31433733908078926</v>
      </c>
      <c r="K85" s="123">
        <f t="shared" si="34"/>
        <v>0.34434566310091463</v>
      </c>
      <c r="L85" s="123">
        <f t="shared" si="34"/>
        <v>0.48587780561476007</v>
      </c>
      <c r="M85" s="123">
        <f t="shared" si="34"/>
        <v>0.56104532522880235</v>
      </c>
      <c r="N85" s="123">
        <f t="shared" si="34"/>
        <v>0.56165530701375754</v>
      </c>
      <c r="O85" s="123">
        <f t="shared" si="34"/>
        <v>0.60792231539716124</v>
      </c>
      <c r="P85" s="123">
        <f t="shared" si="34"/>
        <v>0.62939750285850893</v>
      </c>
      <c r="Q85" s="123">
        <f t="shared" si="34"/>
        <v>0.71983097580617605</v>
      </c>
      <c r="R85" s="123">
        <f t="shared" si="34"/>
        <v>0.72102011308560765</v>
      </c>
      <c r="S85" s="123">
        <f t="shared" si="34"/>
        <v>0.65064844268308908</v>
      </c>
      <c r="T85" s="123">
        <f t="shared" si="34"/>
        <v>0.69766049535176156</v>
      </c>
      <c r="U85" s="123">
        <f t="shared" si="34"/>
        <v>0.74353484081782617</v>
      </c>
      <c r="V85" s="123">
        <f t="shared" si="34"/>
        <v>0.64657098257067147</v>
      </c>
      <c r="W85" s="123">
        <f t="shared" si="34"/>
        <v>0.47668362299663691</v>
      </c>
      <c r="X85" s="123">
        <f t="shared" si="34"/>
        <v>0.44607861696904488</v>
      </c>
      <c r="Y85" s="123">
        <f t="shared" si="34"/>
        <v>0.53999241921724095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0.2706213056436233</v>
      </c>
      <c r="C86" s="99">
        <f>RES_hhdet_fech!C86/RES_summary!C$19</f>
        <v>0.28167225140355573</v>
      </c>
      <c r="D86" s="99">
        <f>RES_hhdet_fech!D86/RES_summary!D$19</f>
        <v>0.31160974230686816</v>
      </c>
      <c r="E86" s="99">
        <f>RES_hhdet_fech!E86/RES_summary!E$19</f>
        <v>0.67697568086416682</v>
      </c>
      <c r="F86" s="99">
        <f>RES_hhdet_fech!F86/RES_summary!F$19</f>
        <v>0.26622968708128913</v>
      </c>
      <c r="G86" s="99">
        <f>RES_hhdet_fech!G86/RES_summary!G$19</f>
        <v>0.31892573305773864</v>
      </c>
      <c r="H86" s="99">
        <f>RES_hhdet_fech!H86/RES_summary!H$19</f>
        <v>0.56646292962761413</v>
      </c>
      <c r="I86" s="99">
        <f>RES_hhdet_fech!I86/RES_summary!I$19</f>
        <v>0.32084258180953212</v>
      </c>
      <c r="J86" s="99">
        <f>RES_hhdet_fech!J86/RES_summary!J$19</f>
        <v>0.31433733908078926</v>
      </c>
      <c r="K86" s="99">
        <f>RES_hhdet_fech!K86/RES_summary!K$19</f>
        <v>0.34434566310091463</v>
      </c>
      <c r="L86" s="99">
        <f>RES_hhdet_fech!L86/RES_summary!L$19</f>
        <v>0.48587780561476007</v>
      </c>
      <c r="M86" s="99">
        <f>RES_hhdet_fech!M86/RES_summary!M$19</f>
        <v>0.56104532522880235</v>
      </c>
      <c r="N86" s="99">
        <f>RES_hhdet_fech!N86/RES_summary!N$19</f>
        <v>0.56165530701375754</v>
      </c>
      <c r="O86" s="99">
        <f>RES_hhdet_fech!O86/RES_summary!O$19</f>
        <v>0.60792231539716124</v>
      </c>
      <c r="P86" s="99">
        <f>RES_hhdet_fech!P86/RES_summary!P$19</f>
        <v>0.62939750285850893</v>
      </c>
      <c r="Q86" s="99">
        <f>RES_hhdet_fech!Q86/RES_summary!Q$19</f>
        <v>0.71983097580617605</v>
      </c>
      <c r="R86" s="99">
        <f>RES_hhdet_fech!R86/RES_summary!R$19</f>
        <v>0.72102011308560765</v>
      </c>
      <c r="S86" s="99">
        <f>RES_hhdet_fech!S86/RES_summary!S$19</f>
        <v>0.65064844268308908</v>
      </c>
      <c r="T86" s="99">
        <f>RES_hhdet_fech!T86/RES_summary!T$19</f>
        <v>0.69766049535176156</v>
      </c>
      <c r="U86" s="99">
        <f>RES_hhdet_fech!U86/RES_summary!U$19</f>
        <v>0.74353484081782617</v>
      </c>
      <c r="V86" s="99">
        <f>RES_hhdet_fech!V86/RES_summary!V$19</f>
        <v>0.64657098257067147</v>
      </c>
      <c r="W86" s="99">
        <f>RES_hhdet_fech!W86/RES_summary!W$19</f>
        <v>0.47668362299663691</v>
      </c>
      <c r="X86" s="99">
        <f>RES_hhdet_fech!X86/RES_summary!X$19</f>
        <v>0.44607861696904488</v>
      </c>
      <c r="Y86" s="99">
        <f>RES_hhdet_fech!Y86/RES_summary!Y$19</f>
        <v>0.53999241921724095</v>
      </c>
      <c r="DA86" s="63" t="s">
        <v>2827</v>
      </c>
    </row>
    <row r="87" spans="1:105" ht="12" customHeight="1" x14ac:dyDescent="0.25">
      <c r="A87" s="121" t="s">
        <v>55</v>
      </c>
      <c r="B87" s="123">
        <v>14.399947830849404</v>
      </c>
      <c r="C87" s="123">
        <v>13.527635668514733</v>
      </c>
      <c r="D87" s="123">
        <v>13.272518749307174</v>
      </c>
      <c r="E87" s="123">
        <v>12.740412465444921</v>
      </c>
      <c r="F87" s="123">
        <v>12.924615375298934</v>
      </c>
      <c r="G87" s="123">
        <v>12.474329094778456</v>
      </c>
      <c r="H87" s="123">
        <v>12.087181077049914</v>
      </c>
      <c r="I87" s="123">
        <v>10.795129814049185</v>
      </c>
      <c r="J87" s="123">
        <v>10.535831819241938</v>
      </c>
      <c r="K87" s="123">
        <v>10.059996626198432</v>
      </c>
      <c r="L87" s="123">
        <v>10.177610395780356</v>
      </c>
      <c r="M87" s="123">
        <v>11.123278795177271</v>
      </c>
      <c r="N87" s="123">
        <v>8.7458616108418781</v>
      </c>
      <c r="O87" s="123">
        <v>10.54881169205669</v>
      </c>
      <c r="P87" s="123">
        <v>14.333713622984421</v>
      </c>
      <c r="Q87" s="123">
        <v>10.127598444970857</v>
      </c>
      <c r="R87" s="123">
        <v>8.6162227482556926</v>
      </c>
      <c r="S87" s="123">
        <v>8.7749539709110511</v>
      </c>
      <c r="T87" s="123">
        <v>10.49806931420221</v>
      </c>
      <c r="U87" s="123">
        <v>9.3282187888366508</v>
      </c>
      <c r="V87" s="123">
        <v>9.0893413515997565</v>
      </c>
      <c r="W87" s="123">
        <v>8.9889737320179854</v>
      </c>
      <c r="X87" s="123">
        <v>8.3182186624496701</v>
      </c>
      <c r="Y87" s="123">
        <v>8.178756137248925</v>
      </c>
      <c r="DA87" s="130" t="s">
        <v>2828</v>
      </c>
    </row>
    <row r="88" spans="1:105" ht="12" customHeight="1" x14ac:dyDescent="0.25">
      <c r="A88" s="97" t="s">
        <v>132</v>
      </c>
      <c r="B88" s="99">
        <v>17.047090770329675</v>
      </c>
      <c r="C88" s="99">
        <v>16.469359458512653</v>
      </c>
      <c r="D88" s="99">
        <v>16.160995408347965</v>
      </c>
      <c r="E88" s="99">
        <v>15.598042029178798</v>
      </c>
      <c r="F88" s="99">
        <v>14.966351483728321</v>
      </c>
      <c r="G88" s="99">
        <v>13.878355266267159</v>
      </c>
      <c r="H88" s="99">
        <v>13.702340056124923</v>
      </c>
      <c r="I88" s="99">
        <v>11.877844610753607</v>
      </c>
      <c r="J88" s="99">
        <v>11.60407058912986</v>
      </c>
      <c r="K88" s="99">
        <v>11.129278681368401</v>
      </c>
      <c r="L88" s="99">
        <v>12.097913539998361</v>
      </c>
      <c r="M88" s="99">
        <v>12.983695652408286</v>
      </c>
      <c r="N88" s="99">
        <v>9.4433200556238042</v>
      </c>
      <c r="O88" s="99">
        <v>7.7184553953000155</v>
      </c>
      <c r="P88" s="99">
        <v>13.759999301032387</v>
      </c>
      <c r="Q88" s="99">
        <v>11.961167947744304</v>
      </c>
      <c r="R88" s="99">
        <v>8.4836626527895245</v>
      </c>
      <c r="S88" s="99">
        <v>8.6657729510197097</v>
      </c>
      <c r="T88" s="99">
        <v>11.312658607592237</v>
      </c>
      <c r="U88" s="99">
        <v>9.1465406385241987</v>
      </c>
      <c r="V88" s="99">
        <v>9.223466830028304</v>
      </c>
      <c r="W88" s="99">
        <v>9.4236500872492428</v>
      </c>
      <c r="X88" s="99">
        <v>8.2610004352371984</v>
      </c>
      <c r="Y88" s="99">
        <v>8.4526477429170068</v>
      </c>
      <c r="DA88" s="63" t="s">
        <v>2829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10.731885195267983</v>
      </c>
      <c r="E89" s="99">
        <v>10.627866279185882</v>
      </c>
      <c r="F89" s="99">
        <v>10.534973767916551</v>
      </c>
      <c r="G89" s="99">
        <v>9.8716299451403042</v>
      </c>
      <c r="H89" s="99">
        <v>9.919673161291783</v>
      </c>
      <c r="I89" s="99">
        <v>8.8075382764521297</v>
      </c>
      <c r="J89" s="99">
        <v>8.8478839211768801</v>
      </c>
      <c r="K89" s="99">
        <v>8.6190008548820654</v>
      </c>
      <c r="L89" s="99">
        <v>9.7005433868489508</v>
      </c>
      <c r="M89" s="99">
        <v>10.736568043319751</v>
      </c>
      <c r="N89" s="99">
        <v>7.8694604891752871</v>
      </c>
      <c r="O89" s="99">
        <v>6.7422962341831463</v>
      </c>
      <c r="P89" s="99">
        <v>12.340867666954377</v>
      </c>
      <c r="Q89" s="99">
        <v>10.199700227080635</v>
      </c>
      <c r="R89" s="99">
        <v>7.2916420322300128</v>
      </c>
      <c r="S89" s="99">
        <v>7.4974323851609253</v>
      </c>
      <c r="T89" s="99">
        <v>9.9634906213172911</v>
      </c>
      <c r="U89" s="99">
        <v>8.2691640973219531</v>
      </c>
      <c r="V89" s="99">
        <v>8.2788856109700113</v>
      </c>
      <c r="W89" s="99">
        <v>8.5716462499514012</v>
      </c>
      <c r="X89" s="99">
        <v>7.6747052334068453</v>
      </c>
      <c r="Y89" s="99">
        <v>7.814526259897062</v>
      </c>
      <c r="DA89" s="63" t="s">
        <v>2830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6.5849847974849638</v>
      </c>
      <c r="E90" s="102">
        <v>6.4876189227924224</v>
      </c>
      <c r="F90" s="102">
        <v>6.5017395617375922</v>
      </c>
      <c r="G90" s="102">
        <v>6.0081284846317535</v>
      </c>
      <c r="H90" s="102">
        <v>5.8664742080762542</v>
      </c>
      <c r="I90" s="102">
        <v>5.1374662505735227</v>
      </c>
      <c r="J90" s="102">
        <v>5.0028165799728255</v>
      </c>
      <c r="K90" s="102">
        <v>4.5708205396259585</v>
      </c>
      <c r="L90" s="102">
        <v>5.3935367854997134</v>
      </c>
      <c r="M90" s="102">
        <v>6.270565358527346</v>
      </c>
      <c r="N90" s="102">
        <v>4.1833821941242482</v>
      </c>
      <c r="O90" s="102">
        <v>4.1965224782109507</v>
      </c>
      <c r="P90" s="102">
        <v>8.2713835113497449</v>
      </c>
      <c r="Q90" s="102">
        <v>5.174725152482428</v>
      </c>
      <c r="R90" s="102">
        <v>3.6044079520152805</v>
      </c>
      <c r="S90" s="102">
        <v>3.6014124473237907</v>
      </c>
      <c r="T90" s="102">
        <v>5.3665193132308673</v>
      </c>
      <c r="U90" s="102">
        <v>5.0586129472872647</v>
      </c>
      <c r="V90" s="102">
        <v>4.658586125857604</v>
      </c>
      <c r="W90" s="102">
        <v>4.9712343541074127</v>
      </c>
      <c r="X90" s="102">
        <v>4.6262876435412617</v>
      </c>
      <c r="Y90" s="102">
        <v>4.4952164081638957</v>
      </c>
      <c r="DA90" s="131" t="s">
        <v>2831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4.1469003977830203</v>
      </c>
      <c r="E91" s="105">
        <v>4.1402473563934583</v>
      </c>
      <c r="F91" s="105">
        <v>4.0332342061789568</v>
      </c>
      <c r="G91" s="105">
        <v>3.8635014605085511</v>
      </c>
      <c r="H91" s="105">
        <v>4.0531989532155279</v>
      </c>
      <c r="I91" s="105">
        <v>3.6700720258786061</v>
      </c>
      <c r="J91" s="105">
        <v>3.8450673412040555</v>
      </c>
      <c r="K91" s="105">
        <v>4.048180315256106</v>
      </c>
      <c r="L91" s="105">
        <v>4.3070066013492365</v>
      </c>
      <c r="M91" s="105">
        <v>4.4660026847924028</v>
      </c>
      <c r="N91" s="105">
        <v>3.6860782950510389</v>
      </c>
      <c r="O91" s="105">
        <v>2.5457737559721938</v>
      </c>
      <c r="P91" s="105">
        <v>4.0694841556046306</v>
      </c>
      <c r="Q91" s="105">
        <v>5.0249750745982089</v>
      </c>
      <c r="R91" s="105">
        <v>3.6872340802147319</v>
      </c>
      <c r="S91" s="105">
        <v>3.8960199378371358</v>
      </c>
      <c r="T91" s="105">
        <v>4.596971308086423</v>
      </c>
      <c r="U91" s="105">
        <v>3.2105511500346897</v>
      </c>
      <c r="V91" s="105">
        <v>3.6202994851124068</v>
      </c>
      <c r="W91" s="105">
        <v>3.6004118958439881</v>
      </c>
      <c r="X91" s="105">
        <v>3.0484175898655836</v>
      </c>
      <c r="Y91" s="105">
        <v>3.3193098517331641</v>
      </c>
      <c r="DA91" s="132" t="s">
        <v>2832</v>
      </c>
    </row>
    <row r="92" spans="1:105" ht="12" customHeight="1" x14ac:dyDescent="0.25">
      <c r="A92" s="106" t="s">
        <v>124</v>
      </c>
      <c r="B92" s="102">
        <v>15.109982720541073</v>
      </c>
      <c r="C92" s="102">
        <v>14.684608064727355</v>
      </c>
      <c r="D92" s="102">
        <v>9.7825833672606191</v>
      </c>
      <c r="E92" s="102">
        <v>5.570437171913956</v>
      </c>
      <c r="F92" s="102">
        <v>11.133631946539946</v>
      </c>
      <c r="G92" s="102">
        <v>16.85472956394074</v>
      </c>
      <c r="H92" s="102">
        <v>17.208554640868893</v>
      </c>
      <c r="I92" s="102">
        <v>6.4592037389094106</v>
      </c>
      <c r="J92" s="102">
        <v>6.3987621531648475</v>
      </c>
      <c r="K92" s="102">
        <v>15.107585949494597</v>
      </c>
      <c r="L92" s="102">
        <v>16.380449496195588</v>
      </c>
      <c r="M92" s="102">
        <v>8.6458647258243282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2833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2834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2835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2836</v>
      </c>
    </row>
    <row r="96" spans="1:105" ht="12" customHeight="1" x14ac:dyDescent="0.25">
      <c r="A96" s="106" t="s">
        <v>122</v>
      </c>
      <c r="B96" s="102">
        <v>13.095136134273636</v>
      </c>
      <c r="C96" s="102">
        <v>12.047432218205962</v>
      </c>
      <c r="D96" s="102">
        <v>12.235278656866457</v>
      </c>
      <c r="E96" s="102">
        <v>11.96892973940564</v>
      </c>
      <c r="F96" s="102">
        <v>12.111187169148096</v>
      </c>
      <c r="G96" s="102">
        <v>11.512490090855163</v>
      </c>
      <c r="H96" s="102">
        <v>10.873898427542498</v>
      </c>
      <c r="I96" s="102">
        <v>10.850422661507624</v>
      </c>
      <c r="J96" s="102">
        <v>10.774864925970252</v>
      </c>
      <c r="K96" s="102">
        <v>9.8247433477897452</v>
      </c>
      <c r="L96" s="102">
        <v>9.2744127512012629</v>
      </c>
      <c r="M96" s="102">
        <v>10.902730807374224</v>
      </c>
      <c r="N96" s="102">
        <v>9.2911108526964252</v>
      </c>
      <c r="O96" s="102">
        <v>12.613413559298243</v>
      </c>
      <c r="P96" s="102">
        <v>15.537538267995071</v>
      </c>
      <c r="Q96" s="102">
        <v>9.5904646427433544</v>
      </c>
      <c r="R96" s="102">
        <v>9.6721561211625886</v>
      </c>
      <c r="S96" s="102">
        <v>9.8522224865190378</v>
      </c>
      <c r="T96" s="102">
        <v>10.303823266958823</v>
      </c>
      <c r="U96" s="102">
        <v>10.670588866316987</v>
      </c>
      <c r="V96" s="102">
        <v>9.6874559444212274</v>
      </c>
      <c r="W96" s="102">
        <v>8.3749213929479946</v>
      </c>
      <c r="X96" s="102">
        <v>9.0132412408556579</v>
      </c>
      <c r="Y96" s="102">
        <v>8.5267420639087845</v>
      </c>
      <c r="DA96" s="131" t="s">
        <v>2837</v>
      </c>
    </row>
    <row r="97" spans="1:105" ht="12" customHeight="1" x14ac:dyDescent="0.25">
      <c r="A97" s="107" t="s">
        <v>121</v>
      </c>
      <c r="B97" s="105">
        <v>11.053572438297913</v>
      </c>
      <c r="C97" s="105">
        <v>9.9730617386210625</v>
      </c>
      <c r="D97" s="105">
        <v>10.170311137185893</v>
      </c>
      <c r="E97" s="105">
        <v>9.9789125152071048</v>
      </c>
      <c r="F97" s="105">
        <v>10.176123004803419</v>
      </c>
      <c r="G97" s="105">
        <v>9.7180148419234342</v>
      </c>
      <c r="H97" s="105">
        <v>9.1945632903650552</v>
      </c>
      <c r="I97" s="105">
        <v>9.143347007176132</v>
      </c>
      <c r="J97" s="105">
        <v>9.0046821755050281</v>
      </c>
      <c r="K97" s="105">
        <v>8.1633960903762919</v>
      </c>
      <c r="L97" s="105">
        <v>7.7139321198681099</v>
      </c>
      <c r="M97" s="105">
        <v>9.2600979011038689</v>
      </c>
      <c r="N97" s="105">
        <v>7.8224656459719695</v>
      </c>
      <c r="O97" s="105">
        <v>11.054630367241977</v>
      </c>
      <c r="P97" s="105">
        <v>13.945061020733242</v>
      </c>
      <c r="Q97" s="105">
        <v>8.0914589706450091</v>
      </c>
      <c r="R97" s="105">
        <v>8.0689352115438293</v>
      </c>
      <c r="S97" s="105">
        <v>8.2314304478210172</v>
      </c>
      <c r="T97" s="105">
        <v>8.7886140690080836</v>
      </c>
      <c r="U97" s="105">
        <v>9.2121049426465564</v>
      </c>
      <c r="V97" s="105">
        <v>8.3403605005092931</v>
      </c>
      <c r="W97" s="105">
        <v>7.6461418932509337</v>
      </c>
      <c r="X97" s="105">
        <v>8.2262494975555605</v>
      </c>
      <c r="Y97" s="105">
        <v>7.7086235695410217</v>
      </c>
      <c r="DA97" s="132" t="s">
        <v>2838</v>
      </c>
    </row>
    <row r="98" spans="1:105" ht="12" customHeight="1" x14ac:dyDescent="0.25">
      <c r="A98" s="108" t="s">
        <v>53</v>
      </c>
      <c r="B98" s="99">
        <v>6.7666864202850379</v>
      </c>
      <c r="C98" s="99">
        <v>5.865136832467635</v>
      </c>
      <c r="D98" s="99">
        <v>6.000021768099578</v>
      </c>
      <c r="E98" s="99">
        <v>5.8534326994891881</v>
      </c>
      <c r="F98" s="99">
        <v>6.0434877321029434</v>
      </c>
      <c r="G98" s="99">
        <v>5.746933342601201</v>
      </c>
      <c r="H98" s="99">
        <v>5.3181467983055182</v>
      </c>
      <c r="I98" s="99">
        <v>5.2139665661389625</v>
      </c>
      <c r="J98" s="99">
        <v>4.9674028431858277</v>
      </c>
      <c r="K98" s="99">
        <v>4.3677422517625892</v>
      </c>
      <c r="L98" s="99">
        <v>4.0356403209768148</v>
      </c>
      <c r="M98" s="99">
        <v>5.2576942783265581</v>
      </c>
      <c r="N98" s="99">
        <v>4.1215459990535726</v>
      </c>
      <c r="O98" s="99">
        <v>6.9526268741848147</v>
      </c>
      <c r="P98" s="99">
        <v>9.4764469884457814</v>
      </c>
      <c r="Q98" s="99">
        <v>4.0684015741058168</v>
      </c>
      <c r="R98" s="99">
        <v>3.9725629878972772</v>
      </c>
      <c r="S98" s="99">
        <v>4.0624899905527645</v>
      </c>
      <c r="T98" s="99">
        <v>4.8775203756592811</v>
      </c>
      <c r="U98" s="99">
        <v>5.4954601707878332</v>
      </c>
      <c r="V98" s="99">
        <v>4.8222467335712835</v>
      </c>
      <c r="W98" s="99">
        <v>4.2960614027970214</v>
      </c>
      <c r="X98" s="99">
        <v>4.9117268002276173</v>
      </c>
      <c r="Y98" s="99">
        <v>4.5209279320375071</v>
      </c>
      <c r="DA98" s="63" t="s">
        <v>2839</v>
      </c>
    </row>
    <row r="99" spans="1:105" ht="12" customHeight="1" x14ac:dyDescent="0.25">
      <c r="A99" s="108" t="s">
        <v>52</v>
      </c>
      <c r="B99" s="99">
        <v>4.2868860180128738</v>
      </c>
      <c r="C99" s="99">
        <v>4.1079249061534258</v>
      </c>
      <c r="D99" s="99">
        <v>4.170289369086313</v>
      </c>
      <c r="E99" s="99">
        <v>4.1254798157179149</v>
      </c>
      <c r="F99" s="99">
        <v>4.1326352727004751</v>
      </c>
      <c r="G99" s="99">
        <v>3.9710814993222332</v>
      </c>
      <c r="H99" s="99">
        <v>3.8764164920595379</v>
      </c>
      <c r="I99" s="99">
        <v>3.9293804410371673</v>
      </c>
      <c r="J99" s="99">
        <v>4.0372793323192022</v>
      </c>
      <c r="K99" s="99">
        <v>3.7956538386137009</v>
      </c>
      <c r="L99" s="99">
        <v>3.6782917988912964</v>
      </c>
      <c r="M99" s="99">
        <v>4.0024036227773117</v>
      </c>
      <c r="N99" s="99">
        <v>3.7009196469183978</v>
      </c>
      <c r="O99" s="99">
        <v>4.1020034930571612</v>
      </c>
      <c r="P99" s="99">
        <v>4.4686140322874603</v>
      </c>
      <c r="Q99" s="99">
        <v>4.0230573965391914</v>
      </c>
      <c r="R99" s="99">
        <v>4.0963722236465525</v>
      </c>
      <c r="S99" s="99">
        <v>4.1689404572682527</v>
      </c>
      <c r="T99" s="99">
        <v>3.9110936933488047</v>
      </c>
      <c r="U99" s="99">
        <v>3.7166447718587245</v>
      </c>
      <c r="V99" s="99">
        <v>3.5181137669380105</v>
      </c>
      <c r="W99" s="99">
        <v>3.3500804904539101</v>
      </c>
      <c r="X99" s="99">
        <v>3.3145226973279445</v>
      </c>
      <c r="Y99" s="99">
        <v>3.1876956375035141</v>
      </c>
      <c r="DA99" s="63" t="s">
        <v>2840</v>
      </c>
    </row>
    <row r="100" spans="1:105" ht="12" customHeight="1" x14ac:dyDescent="0.25">
      <c r="A100" s="121" t="s">
        <v>54</v>
      </c>
      <c r="B100" s="123">
        <v>6.4697746049993583</v>
      </c>
      <c r="C100" s="123">
        <v>6.6181224451426512</v>
      </c>
      <c r="D100" s="123">
        <v>5.6000483014616744</v>
      </c>
      <c r="E100" s="123">
        <v>5.080793716163222</v>
      </c>
      <c r="F100" s="123">
        <v>5.5898396337205369</v>
      </c>
      <c r="G100" s="123">
        <v>5.889205044972968</v>
      </c>
      <c r="H100" s="123">
        <v>5.8499802536024079</v>
      </c>
      <c r="I100" s="123">
        <v>5.1477480940153137</v>
      </c>
      <c r="J100" s="123">
        <v>5.4627181099233439</v>
      </c>
      <c r="K100" s="123">
        <v>6.0018629863156603</v>
      </c>
      <c r="L100" s="123">
        <v>5.1288147875639289</v>
      </c>
      <c r="M100" s="123">
        <v>6.1870605161406589</v>
      </c>
      <c r="N100" s="123">
        <v>6.1316900735778503</v>
      </c>
      <c r="O100" s="123">
        <v>6.2832503730883671</v>
      </c>
      <c r="P100" s="123">
        <v>6.6237664581678999</v>
      </c>
      <c r="Q100" s="123">
        <v>4.5986627239859761</v>
      </c>
      <c r="R100" s="123">
        <v>4.6511348426959476</v>
      </c>
      <c r="S100" s="123">
        <v>4.0335164946250561</v>
      </c>
      <c r="T100" s="123">
        <v>4.6720699988590395</v>
      </c>
      <c r="U100" s="123">
        <v>5.1141059033463128</v>
      </c>
      <c r="V100" s="123">
        <v>3.0424009658182065</v>
      </c>
      <c r="W100" s="123">
        <v>2.313047360594044</v>
      </c>
      <c r="X100" s="123">
        <v>2.5868945420466973</v>
      </c>
      <c r="Y100" s="123">
        <v>2.4784557775112859</v>
      </c>
      <c r="DA100" s="130" t="s">
        <v>2841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2842</v>
      </c>
    </row>
    <row r="102" spans="1:105" ht="12" customHeight="1" x14ac:dyDescent="0.25">
      <c r="A102" s="97" t="s">
        <v>50</v>
      </c>
      <c r="B102" s="99">
        <v>7.0484701493402415</v>
      </c>
      <c r="C102" s="99">
        <v>8.9940566663648891</v>
      </c>
      <c r="D102" s="99">
        <v>5.1896906259130402</v>
      </c>
      <c r="E102" s="99">
        <v>3.1143958625157846</v>
      </c>
      <c r="F102" s="99">
        <v>5.9341473260849638</v>
      </c>
      <c r="G102" s="99">
        <v>8.7925724560488359</v>
      </c>
      <c r="H102" s="99">
        <v>9.3479775241588765</v>
      </c>
      <c r="I102" s="99">
        <v>3.5954814662069161</v>
      </c>
      <c r="J102" s="99">
        <v>3.96323775910377</v>
      </c>
      <c r="K102" s="99">
        <v>10.315500809286114</v>
      </c>
      <c r="L102" s="99">
        <v>9.0322710556696215</v>
      </c>
      <c r="M102" s="99">
        <v>5.6144933670454247</v>
      </c>
      <c r="N102" s="99">
        <v>4.4600325217168608</v>
      </c>
      <c r="O102" s="99">
        <v>6.4103480438580718</v>
      </c>
      <c r="P102" s="99">
        <v>7.748244895762026</v>
      </c>
      <c r="Q102" s="99">
        <v>6.3046989431828626</v>
      </c>
      <c r="R102" s="99">
        <v>6.2436832573044887</v>
      </c>
      <c r="S102" s="99">
        <v>4.779698634334375</v>
      </c>
      <c r="T102" s="99">
        <v>5.2874148977081408</v>
      </c>
      <c r="U102" s="99">
        <v>6.5345821446306136</v>
      </c>
      <c r="V102" s="99">
        <v>5.4877858647671225</v>
      </c>
      <c r="W102" s="99">
        <v>2.8556458037899826</v>
      </c>
      <c r="X102" s="99">
        <v>3.9668845144883624</v>
      </c>
      <c r="Y102" s="99">
        <v>2.8209656881074259</v>
      </c>
      <c r="DA102" s="63" t="s">
        <v>2843</v>
      </c>
    </row>
    <row r="103" spans="1:105" ht="12" customHeight="1" x14ac:dyDescent="0.25">
      <c r="A103" s="109" t="s">
        <v>120</v>
      </c>
      <c r="B103" s="110">
        <v>6.0929712360957264</v>
      </c>
      <c r="C103" s="110">
        <v>5.390314087492678</v>
      </c>
      <c r="D103" s="110">
        <v>5.7144075053787295</v>
      </c>
      <c r="E103" s="110">
        <v>5.4824167300518676</v>
      </c>
      <c r="F103" s="110">
        <v>5.5171429685579536</v>
      </c>
      <c r="G103" s="110">
        <v>5.2558227601638157</v>
      </c>
      <c r="H103" s="110">
        <v>5.1436056254376687</v>
      </c>
      <c r="I103" s="110">
        <v>5.4126158679755303</v>
      </c>
      <c r="J103" s="110">
        <v>5.6898216423828467</v>
      </c>
      <c r="K103" s="110">
        <v>5.3531863897382808</v>
      </c>
      <c r="L103" s="110">
        <v>4.6161159266039453</v>
      </c>
      <c r="M103" s="110">
        <v>6.2395555721719509</v>
      </c>
      <c r="N103" s="110">
        <v>6.219417004278271</v>
      </c>
      <c r="O103" s="110">
        <v>6.2773176671276119</v>
      </c>
      <c r="P103" s="110">
        <v>6.5604241033955084</v>
      </c>
      <c r="Q103" s="110">
        <v>4.5049023718774688</v>
      </c>
      <c r="R103" s="110">
        <v>4.5617035123795882</v>
      </c>
      <c r="S103" s="110">
        <v>3.9900163567861071</v>
      </c>
      <c r="T103" s="110">
        <v>4.6319799761763827</v>
      </c>
      <c r="U103" s="110">
        <v>5.0135671279796865</v>
      </c>
      <c r="V103" s="110">
        <v>2.8688128361530425</v>
      </c>
      <c r="W103" s="110">
        <v>2.2866088742070079</v>
      </c>
      <c r="X103" s="110">
        <v>2.5507246175700384</v>
      </c>
      <c r="Y103" s="110">
        <v>2.4726121020253093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2846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2847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X110" s="99">
        <f>RES_hhdet_fech!X110/RES_summary!X$19</f>
        <v>0</v>
      </c>
      <c r="Y110" s="99">
        <f>RES_hhdet_fech!Y110/RES_summary!Y$19</f>
        <v>0</v>
      </c>
      <c r="DA110" s="63" t="s">
        <v>2850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2851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2855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2856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2857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2858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2859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2860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2861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2864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2865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0</v>
      </c>
      <c r="C129" s="99">
        <f>RES_hhdet_fech!C129/RES_summary!C$19</f>
        <v>0</v>
      </c>
      <c r="D129" s="99">
        <f>RES_hhdet_fech!D129/RES_summary!D$19</f>
        <v>0</v>
      </c>
      <c r="E129" s="99">
        <f>RES_hhdet_fech!E129/RES_summary!E$19</f>
        <v>0</v>
      </c>
      <c r="F129" s="99">
        <f>RES_hhdet_fech!F129/RES_summary!F$19</f>
        <v>0</v>
      </c>
      <c r="G129" s="99">
        <f>RES_hhdet_fech!G129/RES_summary!G$19</f>
        <v>0</v>
      </c>
      <c r="H129" s="99">
        <f>RES_hhdet_fech!H129/RES_summary!H$19</f>
        <v>0</v>
      </c>
      <c r="I129" s="99">
        <f>RES_hhdet_fech!I129/RES_summary!I$19</f>
        <v>0</v>
      </c>
      <c r="J129" s="99">
        <f>RES_hhdet_fech!J129/RES_summary!J$19</f>
        <v>0</v>
      </c>
      <c r="K129" s="99">
        <f>RES_hhdet_fech!K129/RES_summary!K$19</f>
        <v>0</v>
      </c>
      <c r="L129" s="99">
        <f>RES_hhdet_fech!L129/RES_summary!L$19</f>
        <v>0</v>
      </c>
      <c r="M129" s="99">
        <f>RES_hhdet_fech!M129/RES_summary!M$19</f>
        <v>0</v>
      </c>
      <c r="N129" s="99">
        <f>RES_hhdet_fech!N129/RES_summary!N$19</f>
        <v>0</v>
      </c>
      <c r="O129" s="99">
        <f>RES_hhdet_fech!O129/RES_summary!O$19</f>
        <v>0</v>
      </c>
      <c r="P129" s="99">
        <f>RES_hhdet_fech!P129/RES_summary!P$19</f>
        <v>0</v>
      </c>
      <c r="Q129" s="99">
        <f>RES_hhdet_fech!Q129/RES_summary!Q$19</f>
        <v>0</v>
      </c>
      <c r="R129" s="99">
        <f>RES_hhdet_fech!R129/RES_summary!R$19</f>
        <v>0</v>
      </c>
      <c r="S129" s="99">
        <f>RES_hhdet_fech!S129/RES_summary!S$19</f>
        <v>0</v>
      </c>
      <c r="T129" s="99">
        <f>RES_hhdet_fech!T129/RES_summary!T$19</f>
        <v>0</v>
      </c>
      <c r="U129" s="99">
        <f>RES_hhdet_fech!U129/RES_summary!U$19</f>
        <v>0</v>
      </c>
      <c r="V129" s="99">
        <f>RES_hhdet_fech!V129/RES_summary!V$19</f>
        <v>0</v>
      </c>
      <c r="W129" s="99">
        <f>RES_hhdet_fech!W129/RES_summary!W$19</f>
        <v>0</v>
      </c>
      <c r="X129" s="99">
        <f>RES_hhdet_fech!X129/RES_summary!X$19</f>
        <v>0</v>
      </c>
      <c r="Y129" s="99">
        <f>RES_hhdet_fech!Y129/RES_summary!Y$19</f>
        <v>0</v>
      </c>
      <c r="DA129" s="63" t="s">
        <v>2868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2869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2870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2871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2872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2873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2874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2875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2876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2877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2878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2879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83.098920094825658</v>
      </c>
      <c r="C143" s="118">
        <f t="shared" si="49"/>
        <v>87.936785634997719</v>
      </c>
      <c r="D143" s="118">
        <f t="shared" si="49"/>
        <v>77.856693827500365</v>
      </c>
      <c r="E143" s="118">
        <f t="shared" si="49"/>
        <v>87.039815103478304</v>
      </c>
      <c r="F143" s="118">
        <f t="shared" si="49"/>
        <v>80.410279332714538</v>
      </c>
      <c r="G143" s="118">
        <f t="shared" si="49"/>
        <v>76.642005661803665</v>
      </c>
      <c r="H143" s="118">
        <f t="shared" si="49"/>
        <v>69.396163865040918</v>
      </c>
      <c r="I143" s="118">
        <f t="shared" si="49"/>
        <v>59.659344146170362</v>
      </c>
      <c r="J143" s="118">
        <f t="shared" si="49"/>
        <v>64.098121304633068</v>
      </c>
      <c r="K143" s="118">
        <f t="shared" si="49"/>
        <v>62.769991323783643</v>
      </c>
      <c r="L143" s="118">
        <f t="shared" si="49"/>
        <v>57.712376679473067</v>
      </c>
      <c r="M143" s="118">
        <f t="shared" si="49"/>
        <v>56.295271097980937</v>
      </c>
      <c r="N143" s="118">
        <f t="shared" si="49"/>
        <v>53.775646088248813</v>
      </c>
      <c r="O143" s="118">
        <f t="shared" si="49"/>
        <v>53.075989272318111</v>
      </c>
      <c r="P143" s="118">
        <f t="shared" si="49"/>
        <v>55.017792742232437</v>
      </c>
      <c r="Q143" s="118">
        <f t="shared" si="49"/>
        <v>48.234820837674413</v>
      </c>
      <c r="R143" s="118">
        <f t="shared" ref="R143:V143" si="50">R144+R146+R148+R157</f>
        <v>46.628242784569863</v>
      </c>
      <c r="S143" s="118">
        <f t="shared" si="50"/>
        <v>44.849588270495452</v>
      </c>
      <c r="T143" s="118">
        <f t="shared" si="50"/>
        <v>44.651945873144655</v>
      </c>
      <c r="U143" s="118">
        <f t="shared" si="50"/>
        <v>43.985395810503917</v>
      </c>
      <c r="V143" s="118">
        <f t="shared" si="50"/>
        <v>40.536734740132495</v>
      </c>
      <c r="W143" s="118">
        <f t="shared" ref="W143:Y143" si="51">W144+W146+W148+W157</f>
        <v>38.367674747188012</v>
      </c>
      <c r="X143" s="118">
        <f t="shared" si="51"/>
        <v>38.616640402289022</v>
      </c>
      <c r="Y143" s="118">
        <f t="shared" si="51"/>
        <v>38.489851128283547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60.612368078917939</v>
      </c>
      <c r="C144" s="123">
        <f t="shared" si="52"/>
        <v>66.949717689293948</v>
      </c>
      <c r="D144" s="123">
        <f t="shared" si="52"/>
        <v>58.586703492580327</v>
      </c>
      <c r="E144" s="123">
        <f t="shared" si="52"/>
        <v>67.455032379619539</v>
      </c>
      <c r="F144" s="123">
        <f t="shared" si="52"/>
        <v>62.089986823736254</v>
      </c>
      <c r="G144" s="123">
        <f t="shared" si="52"/>
        <v>58.399514520158327</v>
      </c>
      <c r="H144" s="123">
        <f t="shared" si="52"/>
        <v>50.807260987917374</v>
      </c>
      <c r="I144" s="123">
        <f t="shared" si="52"/>
        <v>43.732311320926357</v>
      </c>
      <c r="J144" s="123">
        <f t="shared" si="52"/>
        <v>48.340201111132266</v>
      </c>
      <c r="K144" s="123">
        <f t="shared" si="52"/>
        <v>47.364821304049258</v>
      </c>
      <c r="L144" s="123">
        <f t="shared" si="52"/>
        <v>43.378787428913427</v>
      </c>
      <c r="M144" s="123">
        <f t="shared" si="52"/>
        <v>39.384588311714452</v>
      </c>
      <c r="N144" s="123">
        <f t="shared" si="52"/>
        <v>38.107435268422272</v>
      </c>
      <c r="O144" s="123">
        <f t="shared" si="52"/>
        <v>33.936798649582599</v>
      </c>
      <c r="P144" s="123">
        <f t="shared" si="52"/>
        <v>32.569669615081942</v>
      </c>
      <c r="Q144" s="123">
        <f t="shared" si="52"/>
        <v>33.695724141150173</v>
      </c>
      <c r="R144" s="123">
        <f t="shared" si="52"/>
        <v>32.303555639927481</v>
      </c>
      <c r="S144" s="123">
        <f t="shared" si="52"/>
        <v>31.368766343823513</v>
      </c>
      <c r="T144" s="123">
        <f t="shared" si="52"/>
        <v>30.017489733181339</v>
      </c>
      <c r="U144" s="123">
        <f t="shared" si="52"/>
        <v>28.388405559680734</v>
      </c>
      <c r="V144" s="123">
        <f t="shared" si="52"/>
        <v>27.671134535773493</v>
      </c>
      <c r="W144" s="123">
        <f t="shared" si="52"/>
        <v>26.834736817126124</v>
      </c>
      <c r="X144" s="123">
        <f t="shared" si="52"/>
        <v>25.885742013801487</v>
      </c>
      <c r="Y144" s="123">
        <f t="shared" si="52"/>
        <v>26.175265678687435</v>
      </c>
      <c r="DA144" s="130" t="s">
        <v>2882</v>
      </c>
    </row>
    <row r="145" spans="1:105" ht="12" customHeight="1" x14ac:dyDescent="0.25">
      <c r="A145" s="97" t="s">
        <v>53</v>
      </c>
      <c r="B145" s="99">
        <v>60.612368078917939</v>
      </c>
      <c r="C145" s="99">
        <v>66.949717689293948</v>
      </c>
      <c r="D145" s="99">
        <v>58.586703492580327</v>
      </c>
      <c r="E145" s="99">
        <v>67.455032379619539</v>
      </c>
      <c r="F145" s="99">
        <v>62.089986823736254</v>
      </c>
      <c r="G145" s="99">
        <v>58.399514520158327</v>
      </c>
      <c r="H145" s="99">
        <v>50.807260987917374</v>
      </c>
      <c r="I145" s="99">
        <v>43.732311320926357</v>
      </c>
      <c r="J145" s="99">
        <v>48.340201111132266</v>
      </c>
      <c r="K145" s="99">
        <v>47.364821304049258</v>
      </c>
      <c r="L145" s="99">
        <v>43.378787428913427</v>
      </c>
      <c r="M145" s="99">
        <v>39.384588311714452</v>
      </c>
      <c r="N145" s="99">
        <v>38.107435268422272</v>
      </c>
      <c r="O145" s="99">
        <v>33.936798649582599</v>
      </c>
      <c r="P145" s="99">
        <v>32.569669615081942</v>
      </c>
      <c r="Q145" s="99">
        <v>33.695724141150173</v>
      </c>
      <c r="R145" s="99">
        <v>32.303555639927481</v>
      </c>
      <c r="S145" s="99">
        <v>31.368766343823513</v>
      </c>
      <c r="T145" s="99">
        <v>30.017489733181339</v>
      </c>
      <c r="U145" s="99">
        <v>28.388405559680734</v>
      </c>
      <c r="V145" s="99">
        <v>27.671134535773493</v>
      </c>
      <c r="W145" s="99">
        <v>26.834736817126124</v>
      </c>
      <c r="X145" s="99">
        <v>25.885742013801487</v>
      </c>
      <c r="Y145" s="99">
        <v>26.175265678687435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2.6852954675942136</v>
      </c>
      <c r="C146" s="123">
        <f t="shared" si="53"/>
        <v>2.2941047962347216</v>
      </c>
      <c r="D146" s="123">
        <f t="shared" si="53"/>
        <v>1.8161423284504437</v>
      </c>
      <c r="E146" s="123">
        <f t="shared" si="53"/>
        <v>3.0103147105885708</v>
      </c>
      <c r="F146" s="123">
        <f t="shared" si="53"/>
        <v>1.0337405719386026</v>
      </c>
      <c r="G146" s="123">
        <f t="shared" si="53"/>
        <v>0.95626012987638342</v>
      </c>
      <c r="H146" s="123">
        <f t="shared" si="53"/>
        <v>1.6767183317912271</v>
      </c>
      <c r="I146" s="123">
        <f t="shared" si="53"/>
        <v>0.91069279985423401</v>
      </c>
      <c r="J146" s="123">
        <f t="shared" si="53"/>
        <v>0.83556934999868215</v>
      </c>
      <c r="K146" s="123">
        <f t="shared" si="53"/>
        <v>0.87441924579181085</v>
      </c>
      <c r="L146" s="123">
        <f t="shared" si="53"/>
        <v>0.96450388076477844</v>
      </c>
      <c r="M146" s="123">
        <f t="shared" si="53"/>
        <v>0.87323694825119413</v>
      </c>
      <c r="N146" s="123">
        <f t="shared" si="53"/>
        <v>1.1357067077111123</v>
      </c>
      <c r="O146" s="123">
        <f t="shared" si="53"/>
        <v>1.1813047819580986</v>
      </c>
      <c r="P146" s="123">
        <f t="shared" si="53"/>
        <v>1.2532261530977442</v>
      </c>
      <c r="Q146" s="123">
        <f t="shared" si="53"/>
        <v>1.4338361177977477</v>
      </c>
      <c r="R146" s="123">
        <f t="shared" si="53"/>
        <v>1.3360386565516575</v>
      </c>
      <c r="S146" s="123">
        <f t="shared" si="53"/>
        <v>1.1347017055229467</v>
      </c>
      <c r="T146" s="123">
        <f t="shared" si="53"/>
        <v>1.2379239165335671</v>
      </c>
      <c r="U146" s="123">
        <f t="shared" si="53"/>
        <v>1.3060568027805677</v>
      </c>
      <c r="V146" s="123">
        <f t="shared" si="53"/>
        <v>1.4872571263765082</v>
      </c>
      <c r="W146" s="123">
        <f t="shared" si="53"/>
        <v>1.3749018175776651</v>
      </c>
      <c r="X146" s="123">
        <f t="shared" si="53"/>
        <v>1.5218846279219684</v>
      </c>
      <c r="Y146" s="123">
        <f t="shared" si="53"/>
        <v>1.7151991351153266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2.6852954675942136</v>
      </c>
      <c r="C147" s="99">
        <f>RES_hhdet_fech!C147/RES_summary!C$19</f>
        <v>2.2941047962347216</v>
      </c>
      <c r="D147" s="99">
        <f>RES_hhdet_fech!D147/RES_summary!D$19</f>
        <v>1.8161423284504437</v>
      </c>
      <c r="E147" s="99">
        <f>RES_hhdet_fech!E147/RES_summary!E$19</f>
        <v>3.0103147105885708</v>
      </c>
      <c r="F147" s="99">
        <f>RES_hhdet_fech!F147/RES_summary!F$19</f>
        <v>1.0337405719386026</v>
      </c>
      <c r="G147" s="99">
        <f>RES_hhdet_fech!G147/RES_summary!G$19</f>
        <v>0.95626012987638342</v>
      </c>
      <c r="H147" s="99">
        <f>RES_hhdet_fech!H147/RES_summary!H$19</f>
        <v>1.6767183317912271</v>
      </c>
      <c r="I147" s="99">
        <f>RES_hhdet_fech!I147/RES_summary!I$19</f>
        <v>0.91069279985423401</v>
      </c>
      <c r="J147" s="99">
        <f>RES_hhdet_fech!J147/RES_summary!J$19</f>
        <v>0.83556934999868215</v>
      </c>
      <c r="K147" s="99">
        <f>RES_hhdet_fech!K147/RES_summary!K$19</f>
        <v>0.87441924579181085</v>
      </c>
      <c r="L147" s="99">
        <f>RES_hhdet_fech!L147/RES_summary!L$19</f>
        <v>0.96450388076477844</v>
      </c>
      <c r="M147" s="99">
        <f>RES_hhdet_fech!M147/RES_summary!M$19</f>
        <v>0.87323694825119413</v>
      </c>
      <c r="N147" s="99">
        <f>RES_hhdet_fech!N147/RES_summary!N$19</f>
        <v>1.1357067077111123</v>
      </c>
      <c r="O147" s="99">
        <f>RES_hhdet_fech!O147/RES_summary!O$19</f>
        <v>1.1813047819580986</v>
      </c>
      <c r="P147" s="99">
        <f>RES_hhdet_fech!P147/RES_summary!P$19</f>
        <v>1.2532261530977442</v>
      </c>
      <c r="Q147" s="99">
        <f>RES_hhdet_fech!Q147/RES_summary!Q$19</f>
        <v>1.4338361177977477</v>
      </c>
      <c r="R147" s="99">
        <f>RES_hhdet_fech!R147/RES_summary!R$19</f>
        <v>1.3360386565516575</v>
      </c>
      <c r="S147" s="99">
        <f>RES_hhdet_fech!S147/RES_summary!S$19</f>
        <v>1.1347017055229467</v>
      </c>
      <c r="T147" s="99">
        <f>RES_hhdet_fech!T147/RES_summary!T$19</f>
        <v>1.2379239165335671</v>
      </c>
      <c r="U147" s="99">
        <f>RES_hhdet_fech!U147/RES_summary!U$19</f>
        <v>1.3060568027805677</v>
      </c>
      <c r="V147" s="99">
        <f>RES_hhdet_fech!V147/RES_summary!V$19</f>
        <v>1.4872571263765082</v>
      </c>
      <c r="W147" s="99">
        <f>RES_hhdet_fech!W147/RES_summary!W$19</f>
        <v>1.3749018175776651</v>
      </c>
      <c r="X147" s="99">
        <f>RES_hhdet_fech!X147/RES_summary!X$19</f>
        <v>1.5218846279219684</v>
      </c>
      <c r="Y147" s="99">
        <f>RES_hhdet_fech!Y147/RES_summary!Y$19</f>
        <v>1.7151991351153266</v>
      </c>
      <c r="DA147" s="63" t="s">
        <v>2885</v>
      </c>
    </row>
    <row r="148" spans="1:105" ht="12" customHeight="1" x14ac:dyDescent="0.25">
      <c r="A148" s="121" t="s">
        <v>55</v>
      </c>
      <c r="B148" s="123">
        <v>13.319007977192236</v>
      </c>
      <c r="C148" s="123">
        <v>12.26431605639673</v>
      </c>
      <c r="D148" s="123">
        <v>11.83329489194073</v>
      </c>
      <c r="E148" s="123">
        <v>11.320575711546848</v>
      </c>
      <c r="F148" s="123">
        <v>11.747827113667148</v>
      </c>
      <c r="G148" s="123">
        <v>11.517028387223982</v>
      </c>
      <c r="H148" s="123">
        <v>11.051478130460977</v>
      </c>
      <c r="I148" s="123">
        <v>9.8541891899532139</v>
      </c>
      <c r="J148" s="123">
        <v>9.4126941291656525</v>
      </c>
      <c r="K148" s="123">
        <v>8.7197393155328289</v>
      </c>
      <c r="L148" s="123">
        <v>8.4442351450169699</v>
      </c>
      <c r="M148" s="123">
        <v>9.8403919861159519</v>
      </c>
      <c r="N148" s="123">
        <v>8.3836532328654609</v>
      </c>
      <c r="O148" s="123">
        <v>11.685064357116584</v>
      </c>
      <c r="P148" s="123">
        <v>14.585110649237702</v>
      </c>
      <c r="Q148" s="123">
        <v>8.5351383651578558</v>
      </c>
      <c r="R148" s="123">
        <v>8.377400714097206</v>
      </c>
      <c r="S148" s="123">
        <v>8.3619627188142029</v>
      </c>
      <c r="T148" s="123">
        <v>8.7966204513370929</v>
      </c>
      <c r="U148" s="123">
        <v>9.2705856825739446</v>
      </c>
      <c r="V148" s="123">
        <v>8.3709645328631641</v>
      </c>
      <c r="W148" s="123">
        <v>7.8511214347223772</v>
      </c>
      <c r="X148" s="123">
        <v>8.5848942418384784</v>
      </c>
      <c r="Y148" s="123">
        <v>8.0949590222698458</v>
      </c>
      <c r="DA148" s="130" t="s">
        <v>2886</v>
      </c>
    </row>
    <row r="149" spans="1:105" ht="12" customHeight="1" x14ac:dyDescent="0.25">
      <c r="A149" s="97" t="s">
        <v>124</v>
      </c>
      <c r="B149" s="99">
        <v>15.109982720541074</v>
      </c>
      <c r="C149" s="99">
        <v>14.713174982077806</v>
      </c>
      <c r="D149" s="99">
        <v>9.7329193775555414</v>
      </c>
      <c r="E149" s="99">
        <v>5.5541798556301947</v>
      </c>
      <c r="F149" s="99">
        <v>10.982288893602403</v>
      </c>
      <c r="G149" s="99">
        <v>16.665340330266243</v>
      </c>
      <c r="H149" s="99">
        <v>17.024760876019148</v>
      </c>
      <c r="I149" s="99">
        <v>6.4190520327278513</v>
      </c>
      <c r="J149" s="99">
        <v>6.3510149736192369</v>
      </c>
      <c r="K149" s="99">
        <v>14.951736819648143</v>
      </c>
      <c r="L149" s="99">
        <v>16.221370005861658</v>
      </c>
      <c r="M149" s="99">
        <v>8.6081597723414554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2887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2888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2889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2890</v>
      </c>
    </row>
    <row r="153" spans="1:105" ht="12" customHeight="1" x14ac:dyDescent="0.25">
      <c r="A153" s="106" t="s">
        <v>122</v>
      </c>
      <c r="B153" s="102">
        <v>13.095136134273632</v>
      </c>
      <c r="C153" s="102">
        <v>12.001938314359469</v>
      </c>
      <c r="D153" s="102">
        <v>12.139090486047548</v>
      </c>
      <c r="E153" s="102">
        <v>11.849713189150366</v>
      </c>
      <c r="F153" s="102">
        <v>12.001253525531926</v>
      </c>
      <c r="G153" s="102">
        <v>11.434687697252942</v>
      </c>
      <c r="H153" s="102">
        <v>10.83956985871222</v>
      </c>
      <c r="I153" s="102">
        <v>10.8359946792038</v>
      </c>
      <c r="J153" s="102">
        <v>10.760781751734601</v>
      </c>
      <c r="K153" s="102">
        <v>9.8183813626952023</v>
      </c>
      <c r="L153" s="102">
        <v>9.2192352810979372</v>
      </c>
      <c r="M153" s="102">
        <v>10.835727696901916</v>
      </c>
      <c r="N153" s="102">
        <v>9.2625169394212623</v>
      </c>
      <c r="O153" s="102">
        <v>12.588072924300455</v>
      </c>
      <c r="P153" s="102">
        <v>15.330199107346864</v>
      </c>
      <c r="Q153" s="102">
        <v>9.4425851214040311</v>
      </c>
      <c r="R153" s="102">
        <v>9.5255652905744448</v>
      </c>
      <c r="S153" s="102">
        <v>9.6988587872887262</v>
      </c>
      <c r="T153" s="102">
        <v>9.9490658842325885</v>
      </c>
      <c r="U153" s="102">
        <v>9.9831415424227909</v>
      </c>
      <c r="V153" s="102">
        <v>9.1013566921856732</v>
      </c>
      <c r="W153" s="102">
        <v>8.4143620693054206</v>
      </c>
      <c r="X153" s="102">
        <v>9.1857918621373447</v>
      </c>
      <c r="Y153" s="102">
        <v>8.7249340297859295</v>
      </c>
      <c r="DA153" s="131" t="s">
        <v>2891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10.162191412341818</v>
      </c>
      <c r="E154" s="105">
        <v>9.9706738186769979</v>
      </c>
      <c r="F154" s="105">
        <v>10.165884158688662</v>
      </c>
      <c r="G154" s="105">
        <v>9.7083583211087667</v>
      </c>
      <c r="H154" s="105">
        <v>9.179558617672253</v>
      </c>
      <c r="I154" s="105">
        <v>9.1283355594706546</v>
      </c>
      <c r="J154" s="105">
        <v>8.9941303747154411</v>
      </c>
      <c r="K154" s="105">
        <v>8.152718249906254</v>
      </c>
      <c r="L154" s="105">
        <v>7.7061666946666687</v>
      </c>
      <c r="M154" s="105">
        <v>9.2486450484063152</v>
      </c>
      <c r="N154" s="105">
        <v>7.8173096530091035</v>
      </c>
      <c r="O154" s="105">
        <v>11.038246422757354</v>
      </c>
      <c r="P154" s="105">
        <v>13.840914512635258</v>
      </c>
      <c r="Q154" s="105">
        <v>7.9387368627741797</v>
      </c>
      <c r="R154" s="105">
        <v>7.9113877012341849</v>
      </c>
      <c r="S154" s="105">
        <v>8.0329292164786459</v>
      </c>
      <c r="T154" s="105">
        <v>8.5460759745243404</v>
      </c>
      <c r="U154" s="105">
        <v>8.9716258157033781</v>
      </c>
      <c r="V154" s="105">
        <v>8.142897988269004</v>
      </c>
      <c r="W154" s="105">
        <v>7.6031402977505156</v>
      </c>
      <c r="X154" s="105">
        <v>8.3647261266196491</v>
      </c>
      <c r="Y154" s="105">
        <v>7.8851526126206872</v>
      </c>
      <c r="DA154" s="132" t="s">
        <v>2892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5.9938582066678006</v>
      </c>
      <c r="E155" s="99">
        <v>5.8472158258421327</v>
      </c>
      <c r="F155" s="99">
        <v>6.0366632414734172</v>
      </c>
      <c r="G155" s="99">
        <v>5.7405283051729121</v>
      </c>
      <c r="H155" s="99">
        <v>5.3084685907752114</v>
      </c>
      <c r="I155" s="99">
        <v>5.2022088431916078</v>
      </c>
      <c r="J155" s="99">
        <v>4.9590243791004491</v>
      </c>
      <c r="K155" s="99">
        <v>4.359966670413562</v>
      </c>
      <c r="L155" s="99">
        <v>4.0300417077002377</v>
      </c>
      <c r="M155" s="99">
        <v>5.2492970728125288</v>
      </c>
      <c r="N155" s="99">
        <v>4.1182911787903258</v>
      </c>
      <c r="O155" s="99">
        <v>6.9388397957179908</v>
      </c>
      <c r="P155" s="99">
        <v>9.3883623277076875</v>
      </c>
      <c r="Q155" s="99">
        <v>3.9509314237675461</v>
      </c>
      <c r="R155" s="99">
        <v>3.8522490732405079</v>
      </c>
      <c r="S155" s="99">
        <v>3.9049276175384762</v>
      </c>
      <c r="T155" s="99">
        <v>4.6760243243970931</v>
      </c>
      <c r="U155" s="99">
        <v>5.2891286343484918</v>
      </c>
      <c r="V155" s="99">
        <v>4.6634006033197473</v>
      </c>
      <c r="W155" s="99">
        <v>4.2689356490463659</v>
      </c>
      <c r="X155" s="99">
        <v>5.0257661985001301</v>
      </c>
      <c r="Y155" s="99">
        <v>4.6570074629921772</v>
      </c>
      <c r="DA155" s="63" t="s">
        <v>2893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4.1683332056740179</v>
      </c>
      <c r="E156" s="99">
        <v>4.123457992834866</v>
      </c>
      <c r="F156" s="99">
        <v>4.1292209172152461</v>
      </c>
      <c r="G156" s="99">
        <v>3.9678300159358528</v>
      </c>
      <c r="H156" s="99">
        <v>3.8710900268970416</v>
      </c>
      <c r="I156" s="99">
        <v>3.9261267162790454</v>
      </c>
      <c r="J156" s="99">
        <v>4.0351059956149902</v>
      </c>
      <c r="K156" s="99">
        <v>3.7927515794926925</v>
      </c>
      <c r="L156" s="99">
        <v>3.6761249869664305</v>
      </c>
      <c r="M156" s="99">
        <v>3.9993479755937873</v>
      </c>
      <c r="N156" s="99">
        <v>3.6990184742187782</v>
      </c>
      <c r="O156" s="99">
        <v>4.0994066270393601</v>
      </c>
      <c r="P156" s="99">
        <v>4.45255218492757</v>
      </c>
      <c r="Q156" s="99">
        <v>3.9878054390066313</v>
      </c>
      <c r="R156" s="99">
        <v>4.0591386279936774</v>
      </c>
      <c r="S156" s="99">
        <v>4.128001598940167</v>
      </c>
      <c r="T156" s="99">
        <v>3.8700516501272477</v>
      </c>
      <c r="U156" s="99">
        <v>3.6824971813548859</v>
      </c>
      <c r="V156" s="99">
        <v>3.4794973849492559</v>
      </c>
      <c r="W156" s="99">
        <v>3.3342046487041501</v>
      </c>
      <c r="X156" s="99">
        <v>3.3389599281195186</v>
      </c>
      <c r="Y156" s="99">
        <v>3.2281451496285096</v>
      </c>
      <c r="DA156" s="63" t="s">
        <v>2894</v>
      </c>
    </row>
    <row r="157" spans="1:105" ht="12" customHeight="1" x14ac:dyDescent="0.25">
      <c r="A157" s="121" t="s">
        <v>54</v>
      </c>
      <c r="B157" s="123">
        <v>6.4822485711212696</v>
      </c>
      <c r="C157" s="123">
        <v>6.4286470930723185</v>
      </c>
      <c r="D157" s="123">
        <v>5.6205531145288603</v>
      </c>
      <c r="E157" s="123">
        <v>5.2538923017233374</v>
      </c>
      <c r="F157" s="123">
        <v>5.5387248233725366</v>
      </c>
      <c r="G157" s="123">
        <v>5.769202624544973</v>
      </c>
      <c r="H157" s="123">
        <v>5.8607064148713395</v>
      </c>
      <c r="I157" s="123">
        <v>5.1621508354365551</v>
      </c>
      <c r="J157" s="123">
        <v>5.5096567143364634</v>
      </c>
      <c r="K157" s="123">
        <v>5.8110114584097454</v>
      </c>
      <c r="L157" s="123">
        <v>4.924850224777888</v>
      </c>
      <c r="M157" s="123">
        <v>6.1970538518993319</v>
      </c>
      <c r="N157" s="123">
        <v>6.1488508792499639</v>
      </c>
      <c r="O157" s="123">
        <v>6.2728214836608318</v>
      </c>
      <c r="P157" s="123">
        <v>6.6097863248150537</v>
      </c>
      <c r="Q157" s="123">
        <v>4.5701222135686379</v>
      </c>
      <c r="R157" s="123">
        <v>4.6112477739935152</v>
      </c>
      <c r="S157" s="123">
        <v>3.9841575023347877</v>
      </c>
      <c r="T157" s="123">
        <v>4.5999117720926543</v>
      </c>
      <c r="U157" s="123">
        <v>5.0203477654686717</v>
      </c>
      <c r="V157" s="123">
        <v>3.0073785451193285</v>
      </c>
      <c r="W157" s="123">
        <v>2.3069146777618448</v>
      </c>
      <c r="X157" s="123">
        <v>2.6241195187270923</v>
      </c>
      <c r="Y157" s="123">
        <v>2.5044272922109378</v>
      </c>
      <c r="DA157" s="130" t="s">
        <v>2895</v>
      </c>
    </row>
    <row r="158" spans="1:105" ht="12" customHeight="1" x14ac:dyDescent="0.25">
      <c r="A158" s="97" t="s">
        <v>50</v>
      </c>
      <c r="B158" s="99">
        <v>7.0484701493402424</v>
      </c>
      <c r="C158" s="99">
        <v>8.9967033296050154</v>
      </c>
      <c r="D158" s="99">
        <v>5.1915656872470199</v>
      </c>
      <c r="E158" s="99">
        <v>3.1155339976110623</v>
      </c>
      <c r="F158" s="99">
        <v>5.9180036206074211</v>
      </c>
      <c r="G158" s="99">
        <v>8.7629723070197336</v>
      </c>
      <c r="H158" s="99">
        <v>9.3388769748601774</v>
      </c>
      <c r="I158" s="99">
        <v>3.5952567432234801</v>
      </c>
      <c r="J158" s="99">
        <v>3.9629743253181946</v>
      </c>
      <c r="K158" s="99">
        <v>10.314049420791614</v>
      </c>
      <c r="L158" s="99">
        <v>9.0306286956003383</v>
      </c>
      <c r="M158" s="99">
        <v>5.6133659724746625</v>
      </c>
      <c r="N158" s="99">
        <v>4.4592881398595967</v>
      </c>
      <c r="O158" s="99">
        <v>6.4096627843619878</v>
      </c>
      <c r="P158" s="99">
        <v>7.7477357843942842</v>
      </c>
      <c r="Q158" s="99">
        <v>6.3040213428827991</v>
      </c>
      <c r="R158" s="99">
        <v>6.2418250882435551</v>
      </c>
      <c r="S158" s="99">
        <v>4.7745835460130142</v>
      </c>
      <c r="T158" s="99">
        <v>5.2786298075777864</v>
      </c>
      <c r="U158" s="99">
        <v>6.5191813928277753</v>
      </c>
      <c r="V158" s="99">
        <v>5.4775997101532017</v>
      </c>
      <c r="W158" s="99">
        <v>2.851620627583312</v>
      </c>
      <c r="X158" s="99">
        <v>3.9646501502322868</v>
      </c>
      <c r="Y158" s="99">
        <v>2.8198462959662964</v>
      </c>
      <c r="DA158" s="63" t="s">
        <v>2896</v>
      </c>
    </row>
    <row r="159" spans="1:105" ht="12" customHeight="1" x14ac:dyDescent="0.25">
      <c r="A159" s="109" t="s">
        <v>120</v>
      </c>
      <c r="B159" s="110">
        <v>6.0929712360957273</v>
      </c>
      <c r="C159" s="110">
        <v>5.3780786326725796</v>
      </c>
      <c r="D159" s="110">
        <v>5.6901186432772661</v>
      </c>
      <c r="E159" s="110">
        <v>5.4595036771187493</v>
      </c>
      <c r="F159" s="110">
        <v>5.4965827347908816</v>
      </c>
      <c r="G159" s="110">
        <v>5.2432701127588661</v>
      </c>
      <c r="H159" s="110">
        <v>5.136087548206997</v>
      </c>
      <c r="I159" s="110">
        <v>5.4032114650077974</v>
      </c>
      <c r="J159" s="110">
        <v>5.677622222646141</v>
      </c>
      <c r="K159" s="110">
        <v>5.3422409449756731</v>
      </c>
      <c r="L159" s="110">
        <v>4.6076267226172138</v>
      </c>
      <c r="M159" s="110">
        <v>6.2275312253503037</v>
      </c>
      <c r="N159" s="110">
        <v>6.2103594203881798</v>
      </c>
      <c r="O159" s="110">
        <v>6.2674688477490532</v>
      </c>
      <c r="P159" s="110">
        <v>6.5433999264122056</v>
      </c>
      <c r="Q159" s="110">
        <v>4.4826704631085645</v>
      </c>
      <c r="R159" s="110">
        <v>4.5280798320529883</v>
      </c>
      <c r="S159" s="110">
        <v>3.9383948021848876</v>
      </c>
      <c r="T159" s="110">
        <v>4.553103631714368</v>
      </c>
      <c r="U159" s="110">
        <v>4.9028686067120706</v>
      </c>
      <c r="V159" s="110">
        <v>2.8194312999175959</v>
      </c>
      <c r="W159" s="110">
        <v>2.27462955811172</v>
      </c>
      <c r="X159" s="110">
        <v>2.5634485960369053</v>
      </c>
      <c r="Y159" s="110">
        <v>2.4932601050062599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163.20105382169228</v>
      </c>
      <c r="C161" s="118">
        <f t="shared" si="54"/>
        <v>172.60362881119613</v>
      </c>
      <c r="D161" s="118">
        <f t="shared" si="54"/>
        <v>161.62350592452108</v>
      </c>
      <c r="E161" s="118">
        <f t="shared" si="54"/>
        <v>162.17958817323731</v>
      </c>
      <c r="F161" s="118">
        <f t="shared" si="54"/>
        <v>177.22588585327466</v>
      </c>
      <c r="G161" s="118">
        <f t="shared" si="54"/>
        <v>183.85965433182662</v>
      </c>
      <c r="H161" s="118">
        <f t="shared" si="54"/>
        <v>162.30623712084883</v>
      </c>
      <c r="I161" s="118">
        <f t="shared" si="54"/>
        <v>173.05666664866698</v>
      </c>
      <c r="J161" s="118">
        <f t="shared" si="54"/>
        <v>79.814966197299881</v>
      </c>
      <c r="K161" s="118">
        <f t="shared" si="54"/>
        <v>225.31011378106447</v>
      </c>
      <c r="L161" s="118">
        <f t="shared" si="54"/>
        <v>127.12551395519277</v>
      </c>
      <c r="M161" s="118">
        <f t="shared" si="54"/>
        <v>101.39316379289674</v>
      </c>
      <c r="N161" s="118">
        <f t="shared" si="54"/>
        <v>126.93809183662913</v>
      </c>
      <c r="O161" s="118">
        <f t="shared" si="54"/>
        <v>149.35964705795811</v>
      </c>
      <c r="P161" s="118">
        <f t="shared" si="54"/>
        <v>137.37437699744865</v>
      </c>
      <c r="Q161" s="118">
        <f t="shared" si="54"/>
        <v>163.96191857254638</v>
      </c>
      <c r="R161" s="118">
        <f t="shared" ref="R161:V161" si="55">R162+R164+R166+R175</f>
        <v>152.35432105481053</v>
      </c>
      <c r="S161" s="118">
        <f t="shared" si="55"/>
        <v>172.08056392406257</v>
      </c>
      <c r="T161" s="118">
        <f t="shared" si="55"/>
        <v>114.21212024979945</v>
      </c>
      <c r="U161" s="118">
        <f t="shared" si="55"/>
        <v>89.007533060062713</v>
      </c>
      <c r="V161" s="118">
        <f t="shared" si="55"/>
        <v>134.24858509095651</v>
      </c>
      <c r="W161" s="118">
        <f t="shared" ref="W161:Y161" si="56">W162+W164+W166+W175</f>
        <v>109.28819611973464</v>
      </c>
      <c r="X161" s="118">
        <f t="shared" si="56"/>
        <v>111.47935841747675</v>
      </c>
      <c r="Y161" s="118">
        <f t="shared" si="56"/>
        <v>105.18020663838291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142.05041801955667</v>
      </c>
      <c r="C162" s="123">
        <f t="shared" si="57"/>
        <v>152.30684784892395</v>
      </c>
      <c r="D162" s="123">
        <f t="shared" si="57"/>
        <v>142.57786251875189</v>
      </c>
      <c r="E162" s="123">
        <f t="shared" si="57"/>
        <v>142.92052986944827</v>
      </c>
      <c r="F162" s="123">
        <f t="shared" si="57"/>
        <v>158.73785125192691</v>
      </c>
      <c r="G162" s="123">
        <f t="shared" si="57"/>
        <v>165.24821652295049</v>
      </c>
      <c r="H162" s="123">
        <f t="shared" si="57"/>
        <v>143.88226498010252</v>
      </c>
      <c r="I162" s="123">
        <f t="shared" si="57"/>
        <v>157.06679155381929</v>
      </c>
      <c r="J162" s="123">
        <f t="shared" si="57"/>
        <v>63.775036562561489</v>
      </c>
      <c r="K162" s="123">
        <f t="shared" si="57"/>
        <v>209.31482907855005</v>
      </c>
      <c r="L162" s="123">
        <f t="shared" si="57"/>
        <v>112.3490362548466</v>
      </c>
      <c r="M162" s="123">
        <f t="shared" si="57"/>
        <v>84.542689488314437</v>
      </c>
      <c r="N162" s="123">
        <f t="shared" si="57"/>
        <v>111.38305531931344</v>
      </c>
      <c r="O162" s="123">
        <f t="shared" si="57"/>
        <v>130.38311287454337</v>
      </c>
      <c r="P162" s="123">
        <f t="shared" si="57"/>
        <v>115.04314661576421</v>
      </c>
      <c r="Q162" s="123">
        <f t="shared" si="57"/>
        <v>149.58210830615747</v>
      </c>
      <c r="R162" s="123">
        <f t="shared" si="57"/>
        <v>137.93243322898144</v>
      </c>
      <c r="S162" s="123">
        <f t="shared" si="57"/>
        <v>158.36110176956009</v>
      </c>
      <c r="T162" s="123">
        <f t="shared" si="57"/>
        <v>99.538951734214393</v>
      </c>
      <c r="U162" s="123">
        <f t="shared" si="57"/>
        <v>73.714143451917622</v>
      </c>
      <c r="V162" s="123">
        <f t="shared" si="57"/>
        <v>121.89577204110959</v>
      </c>
      <c r="W162" s="123">
        <f t="shared" si="57"/>
        <v>98.221299104684491</v>
      </c>
      <c r="X162" s="123">
        <f t="shared" si="57"/>
        <v>99.212815760035625</v>
      </c>
      <c r="Y162" s="123">
        <f t="shared" si="57"/>
        <v>93.299338361952536</v>
      </c>
      <c r="DA162" s="130" t="s">
        <v>2899</v>
      </c>
    </row>
    <row r="163" spans="1:105" ht="12" customHeight="1" x14ac:dyDescent="0.25">
      <c r="A163" s="97" t="s">
        <v>53</v>
      </c>
      <c r="B163" s="110">
        <v>142.05041801955667</v>
      </c>
      <c r="C163" s="110">
        <v>152.30684784892395</v>
      </c>
      <c r="D163" s="110">
        <v>142.57786251875189</v>
      </c>
      <c r="E163" s="110">
        <v>142.92052986944827</v>
      </c>
      <c r="F163" s="110">
        <v>158.73785125192691</v>
      </c>
      <c r="G163" s="110">
        <v>165.24821652295049</v>
      </c>
      <c r="H163" s="110">
        <v>143.88226498010252</v>
      </c>
      <c r="I163" s="110">
        <v>157.06679155381929</v>
      </c>
      <c r="J163" s="110">
        <v>63.775036562561489</v>
      </c>
      <c r="K163" s="110">
        <v>209.31482907855005</v>
      </c>
      <c r="L163" s="110">
        <v>112.3490362548466</v>
      </c>
      <c r="M163" s="110">
        <v>84.542689488314437</v>
      </c>
      <c r="N163" s="110">
        <v>111.38305531931344</v>
      </c>
      <c r="O163" s="110">
        <v>130.38311287454337</v>
      </c>
      <c r="P163" s="110">
        <v>115.04314661576421</v>
      </c>
      <c r="Q163" s="110">
        <v>149.58210830615747</v>
      </c>
      <c r="R163" s="110">
        <v>137.93243322898144</v>
      </c>
      <c r="S163" s="110">
        <v>158.36110176956009</v>
      </c>
      <c r="T163" s="110">
        <v>99.538951734214393</v>
      </c>
      <c r="U163" s="110">
        <v>73.714143451917622</v>
      </c>
      <c r="V163" s="110">
        <v>121.89577204110959</v>
      </c>
      <c r="W163" s="110">
        <v>98.221299104684491</v>
      </c>
      <c r="X163" s="110">
        <v>99.212815760035625</v>
      </c>
      <c r="Y163" s="110">
        <v>93.299338361952536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1.3521645257749857</v>
      </c>
      <c r="C164" s="123">
        <f t="shared" si="58"/>
        <v>1.3605788788502617</v>
      </c>
      <c r="D164" s="123">
        <f t="shared" si="58"/>
        <v>1.4658207131855601</v>
      </c>
      <c r="E164" s="123">
        <f t="shared" si="58"/>
        <v>2.8155416155191286</v>
      </c>
      <c r="F164" s="123">
        <f t="shared" si="58"/>
        <v>0.99433177393221728</v>
      </c>
      <c r="G164" s="123">
        <f t="shared" si="58"/>
        <v>0.96640381383375007</v>
      </c>
      <c r="H164" s="123">
        <f t="shared" si="58"/>
        <v>1.4264664420186712</v>
      </c>
      <c r="I164" s="123">
        <f t="shared" si="58"/>
        <v>0.6610684938101351</v>
      </c>
      <c r="J164" s="123">
        <f t="shared" si="58"/>
        <v>0.64889220647061086</v>
      </c>
      <c r="K164" s="123">
        <f t="shared" si="58"/>
        <v>0.62753458173077759</v>
      </c>
      <c r="L164" s="123">
        <f t="shared" si="58"/>
        <v>0.77228462046914181</v>
      </c>
      <c r="M164" s="123">
        <f t="shared" si="58"/>
        <v>0.6952419385146662</v>
      </c>
      <c r="N164" s="123">
        <f t="shared" si="58"/>
        <v>0.96549449826466571</v>
      </c>
      <c r="O164" s="123">
        <f t="shared" si="58"/>
        <v>0.94045254850612481</v>
      </c>
      <c r="P164" s="123">
        <f t="shared" si="58"/>
        <v>0.92740302225130833</v>
      </c>
      <c r="Q164" s="123">
        <f t="shared" si="58"/>
        <v>0.99416495132825089</v>
      </c>
      <c r="R164" s="123">
        <f t="shared" si="58"/>
        <v>0.95051906901252536</v>
      </c>
      <c r="S164" s="123">
        <f t="shared" si="58"/>
        <v>0.78662964250596779</v>
      </c>
      <c r="T164" s="123">
        <f t="shared" si="58"/>
        <v>0.77928539454064472</v>
      </c>
      <c r="U164" s="123">
        <f t="shared" si="58"/>
        <v>0.68482555396112432</v>
      </c>
      <c r="V164" s="123">
        <f t="shared" si="58"/>
        <v>0.79262214678800991</v>
      </c>
      <c r="W164" s="123">
        <f t="shared" si="58"/>
        <v>0.80076890333897099</v>
      </c>
      <c r="X164" s="123">
        <f t="shared" si="58"/>
        <v>0.97479328806720955</v>
      </c>
      <c r="Y164" s="123">
        <f t="shared" si="58"/>
        <v>1.211332843948806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1.3521645257749857</v>
      </c>
      <c r="C165" s="99">
        <f>RES_hhdet_fech!C165/RES_summary!C$19</f>
        <v>1.3605788788502617</v>
      </c>
      <c r="D165" s="99">
        <f>RES_hhdet_fech!D165/RES_summary!D$19</f>
        <v>1.4658207131855601</v>
      </c>
      <c r="E165" s="99">
        <f>RES_hhdet_fech!E165/RES_summary!E$19</f>
        <v>2.8155416155191286</v>
      </c>
      <c r="F165" s="99">
        <f>RES_hhdet_fech!F165/RES_summary!F$19</f>
        <v>0.99433177393221728</v>
      </c>
      <c r="G165" s="99">
        <f>RES_hhdet_fech!G165/RES_summary!G$19</f>
        <v>0.96640381383375007</v>
      </c>
      <c r="H165" s="99">
        <f>RES_hhdet_fech!H165/RES_summary!H$19</f>
        <v>1.4264664420186712</v>
      </c>
      <c r="I165" s="99">
        <f>RES_hhdet_fech!I165/RES_summary!I$19</f>
        <v>0.6610684938101351</v>
      </c>
      <c r="J165" s="99">
        <f>RES_hhdet_fech!J165/RES_summary!J$19</f>
        <v>0.64889220647061086</v>
      </c>
      <c r="K165" s="99">
        <f>RES_hhdet_fech!K165/RES_summary!K$19</f>
        <v>0.62753458173077759</v>
      </c>
      <c r="L165" s="99">
        <f>RES_hhdet_fech!L165/RES_summary!L$19</f>
        <v>0.77228462046914181</v>
      </c>
      <c r="M165" s="99">
        <f>RES_hhdet_fech!M165/RES_summary!M$19</f>
        <v>0.6952419385146662</v>
      </c>
      <c r="N165" s="99">
        <f>RES_hhdet_fech!N165/RES_summary!N$19</f>
        <v>0.96549449826466571</v>
      </c>
      <c r="O165" s="99">
        <f>RES_hhdet_fech!O165/RES_summary!O$19</f>
        <v>0.94045254850612481</v>
      </c>
      <c r="P165" s="99">
        <f>RES_hhdet_fech!P165/RES_summary!P$19</f>
        <v>0.92740302225130833</v>
      </c>
      <c r="Q165" s="99">
        <f>RES_hhdet_fech!Q165/RES_summary!Q$19</f>
        <v>0.99416495132825089</v>
      </c>
      <c r="R165" s="99">
        <f>RES_hhdet_fech!R165/RES_summary!R$19</f>
        <v>0.95051906901252536</v>
      </c>
      <c r="S165" s="99">
        <f>RES_hhdet_fech!S165/RES_summary!S$19</f>
        <v>0.78662964250596779</v>
      </c>
      <c r="T165" s="99">
        <f>RES_hhdet_fech!T165/RES_summary!T$19</f>
        <v>0.77928539454064472</v>
      </c>
      <c r="U165" s="99">
        <f>RES_hhdet_fech!U165/RES_summary!U$19</f>
        <v>0.68482555396112432</v>
      </c>
      <c r="V165" s="99">
        <f>RES_hhdet_fech!V165/RES_summary!V$19</f>
        <v>0.79262214678800991</v>
      </c>
      <c r="W165" s="99">
        <f>RES_hhdet_fech!W165/RES_summary!W$19</f>
        <v>0.80076890333897099</v>
      </c>
      <c r="X165" s="99">
        <f>RES_hhdet_fech!X165/RES_summary!X$19</f>
        <v>0.97479328806720955</v>
      </c>
      <c r="Y165" s="99">
        <f>RES_hhdet_fech!Y165/RES_summary!Y$19</f>
        <v>1.211332843948806</v>
      </c>
      <c r="DA165" s="63" t="s">
        <v>2902</v>
      </c>
    </row>
    <row r="166" spans="1:105" ht="12" customHeight="1" x14ac:dyDescent="0.25">
      <c r="A166" s="121" t="s">
        <v>55</v>
      </c>
      <c r="B166" s="123">
        <v>13.328653998128383</v>
      </c>
      <c r="C166" s="123">
        <v>12.290331105270326</v>
      </c>
      <c r="D166" s="123">
        <v>11.982436748570333</v>
      </c>
      <c r="E166" s="123">
        <v>11.385468673733481</v>
      </c>
      <c r="F166" s="123">
        <v>11.897207152553188</v>
      </c>
      <c r="G166" s="123">
        <v>11.723097749157343</v>
      </c>
      <c r="H166" s="123">
        <v>11.15870497936813</v>
      </c>
      <c r="I166" s="123">
        <v>10.172929658585279</v>
      </c>
      <c r="J166" s="123">
        <v>9.9377765783493484</v>
      </c>
      <c r="K166" s="123">
        <v>9.312053640900249</v>
      </c>
      <c r="L166" s="123">
        <v>8.8193398012950883</v>
      </c>
      <c r="M166" s="123">
        <v>9.9719203137423698</v>
      </c>
      <c r="N166" s="123">
        <v>8.4528676834955387</v>
      </c>
      <c r="O166" s="123">
        <v>11.747841049757394</v>
      </c>
      <c r="P166" s="123">
        <v>14.773260400275429</v>
      </c>
      <c r="Q166" s="123">
        <v>8.7882103583238891</v>
      </c>
      <c r="R166" s="123">
        <v>8.8101833437448391</v>
      </c>
      <c r="S166" s="123">
        <v>8.8908350544412489</v>
      </c>
      <c r="T166" s="123">
        <v>9.2346462428303209</v>
      </c>
      <c r="U166" s="123">
        <v>9.5607988182420538</v>
      </c>
      <c r="V166" s="123">
        <v>8.5504673132212119</v>
      </c>
      <c r="W166" s="123">
        <v>7.9628773026784447</v>
      </c>
      <c r="X166" s="123">
        <v>8.6745354622339192</v>
      </c>
      <c r="Y166" s="123">
        <v>8.165934528798287</v>
      </c>
      <c r="DA166" s="130" t="s">
        <v>2903</v>
      </c>
    </row>
    <row r="167" spans="1:105" ht="12" customHeight="1" x14ac:dyDescent="0.25">
      <c r="A167" s="97" t="s">
        <v>124</v>
      </c>
      <c r="B167" s="99">
        <v>15.109982720541071</v>
      </c>
      <c r="C167" s="99">
        <v>14.687799040600224</v>
      </c>
      <c r="D167" s="99">
        <v>9.7889675795873465</v>
      </c>
      <c r="E167" s="99">
        <v>5.5740357927682815</v>
      </c>
      <c r="F167" s="99">
        <v>11.138987593323359</v>
      </c>
      <c r="G167" s="99">
        <v>16.852536265260429</v>
      </c>
      <c r="H167" s="99">
        <v>17.280551247031614</v>
      </c>
      <c r="I167" s="99">
        <v>6.4825746573502734</v>
      </c>
      <c r="J167" s="99">
        <v>6.4260092593523401</v>
      </c>
      <c r="K167" s="99">
        <v>15.157271059184103</v>
      </c>
      <c r="L167" s="99">
        <v>16.436248402376798</v>
      </c>
      <c r="M167" s="99">
        <v>8.6312438232466349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2904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13.888810605467521</v>
      </c>
      <c r="I168" s="99">
        <v>5.2418702498976746</v>
      </c>
      <c r="J168" s="99">
        <v>5.1193116523723194</v>
      </c>
      <c r="K168" s="99">
        <v>11.965027209016338</v>
      </c>
      <c r="L168" s="99">
        <v>13.18273554073364</v>
      </c>
      <c r="M168" s="99">
        <v>7.1849915502350203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2905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8.3392852117984191</v>
      </c>
      <c r="I169" s="102">
        <v>3.125298771830364</v>
      </c>
      <c r="J169" s="102">
        <v>2.867866022018974</v>
      </c>
      <c r="K169" s="102">
        <v>6.6114450453648237</v>
      </c>
      <c r="L169" s="102">
        <v>7.6364788994115349</v>
      </c>
      <c r="M169" s="102">
        <v>4.4185010961167013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2906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5.5495253936691009</v>
      </c>
      <c r="I170" s="105">
        <v>2.1165714780673106</v>
      </c>
      <c r="J170" s="105">
        <v>2.2514456303533446</v>
      </c>
      <c r="K170" s="105">
        <v>5.3535821636515131</v>
      </c>
      <c r="L170" s="105">
        <v>5.5462566413221044</v>
      </c>
      <c r="M170" s="105">
        <v>2.7664904541183195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2907</v>
      </c>
    </row>
    <row r="171" spans="1:105" ht="12" customHeight="1" x14ac:dyDescent="0.25">
      <c r="A171" s="106" t="s">
        <v>122</v>
      </c>
      <c r="B171" s="102">
        <v>13.095136134273632</v>
      </c>
      <c r="C171" s="102">
        <v>12.051699482430998</v>
      </c>
      <c r="D171" s="102">
        <v>12.242083179915321</v>
      </c>
      <c r="E171" s="102">
        <v>11.974376199959265</v>
      </c>
      <c r="F171" s="102">
        <v>12.115984465147788</v>
      </c>
      <c r="G171" s="102">
        <v>11.515828928888945</v>
      </c>
      <c r="H171" s="102">
        <v>10.89628378435077</v>
      </c>
      <c r="I171" s="102">
        <v>10.872702869628972</v>
      </c>
      <c r="J171" s="102">
        <v>10.799299115920769</v>
      </c>
      <c r="K171" s="102">
        <v>9.8509749776288142</v>
      </c>
      <c r="L171" s="102">
        <v>9.3031431120753201</v>
      </c>
      <c r="M171" s="102">
        <v>10.900749785583494</v>
      </c>
      <c r="N171" s="102">
        <v>9.3220946990536984</v>
      </c>
      <c r="O171" s="102">
        <v>12.681755573230207</v>
      </c>
      <c r="P171" s="102">
        <v>15.682531584996944</v>
      </c>
      <c r="Q171" s="102">
        <v>9.6753143008453684</v>
      </c>
      <c r="R171" s="102">
        <v>9.7594370140225291</v>
      </c>
      <c r="S171" s="102">
        <v>9.9413059558659906</v>
      </c>
      <c r="T171" s="102">
        <v>10.299587929001376</v>
      </c>
      <c r="U171" s="102">
        <v>10.229981739600722</v>
      </c>
      <c r="V171" s="102">
        <v>9.2754033021149365</v>
      </c>
      <c r="W171" s="102">
        <v>8.5049381584800354</v>
      </c>
      <c r="X171" s="102">
        <v>9.2713692126705496</v>
      </c>
      <c r="Y171" s="102">
        <v>8.8008198203249499</v>
      </c>
      <c r="DA171" s="131" t="s">
        <v>2908</v>
      </c>
    </row>
    <row r="172" spans="1:105" ht="12" customHeight="1" x14ac:dyDescent="0.25">
      <c r="A172" s="107" t="s">
        <v>121</v>
      </c>
      <c r="B172" s="105">
        <v>11.053572438297913</v>
      </c>
      <c r="C172" s="105">
        <v>9.9766803931154957</v>
      </c>
      <c r="D172" s="105">
        <v>10.174361748336915</v>
      </c>
      <c r="E172" s="105">
        <v>9.9836248264413499</v>
      </c>
      <c r="F172" s="105">
        <v>10.182411221857828</v>
      </c>
      <c r="G172" s="105">
        <v>9.7240983568028021</v>
      </c>
      <c r="H172" s="105">
        <v>9.2105883112704738</v>
      </c>
      <c r="I172" s="105">
        <v>9.1616727927505099</v>
      </c>
      <c r="J172" s="105">
        <v>9.0311329094535502</v>
      </c>
      <c r="K172" s="105">
        <v>8.1760320461985021</v>
      </c>
      <c r="L172" s="105">
        <v>7.7252537394307916</v>
      </c>
      <c r="M172" s="105">
        <v>9.2625253688020699</v>
      </c>
      <c r="N172" s="105">
        <v>7.8506429827573951</v>
      </c>
      <c r="O172" s="105">
        <v>11.114960361885098</v>
      </c>
      <c r="P172" s="105">
        <v>14.043742195558735</v>
      </c>
      <c r="Q172" s="105">
        <v>8.1186910722055803</v>
      </c>
      <c r="R172" s="105">
        <v>8.1484662872405025</v>
      </c>
      <c r="S172" s="105">
        <v>8.2789368976688031</v>
      </c>
      <c r="T172" s="105">
        <v>8.7932778330539545</v>
      </c>
      <c r="U172" s="105">
        <v>9.1881226507387073</v>
      </c>
      <c r="V172" s="105">
        <v>8.2702420568247081</v>
      </c>
      <c r="W172" s="105">
        <v>7.6964656618925202</v>
      </c>
      <c r="X172" s="105">
        <v>8.4319278847387196</v>
      </c>
      <c r="Y172" s="105">
        <v>7.926406436343516</v>
      </c>
      <c r="DA172" s="132" t="s">
        <v>2909</v>
      </c>
    </row>
    <row r="173" spans="1:105" ht="12" customHeight="1" x14ac:dyDescent="0.25">
      <c r="A173" s="108" t="s">
        <v>53</v>
      </c>
      <c r="B173" s="99">
        <v>6.7666864202850379</v>
      </c>
      <c r="C173" s="99">
        <v>5.8678678272794214</v>
      </c>
      <c r="D173" s="99">
        <v>6.0022196070305567</v>
      </c>
      <c r="E173" s="99">
        <v>5.8559380598714688</v>
      </c>
      <c r="F173" s="99">
        <v>6.0471932898274741</v>
      </c>
      <c r="G173" s="99">
        <v>5.7502106678369769</v>
      </c>
      <c r="H173" s="99">
        <v>5.3280741252768555</v>
      </c>
      <c r="I173" s="99">
        <v>5.2248945236785032</v>
      </c>
      <c r="J173" s="99">
        <v>4.9836484243842945</v>
      </c>
      <c r="K173" s="99">
        <v>4.3743485432806697</v>
      </c>
      <c r="L173" s="99">
        <v>4.0415152423926664</v>
      </c>
      <c r="M173" s="99">
        <v>5.2574470981796937</v>
      </c>
      <c r="N173" s="99">
        <v>4.1403898164155697</v>
      </c>
      <c r="O173" s="99">
        <v>7.0010669151437748</v>
      </c>
      <c r="P173" s="99">
        <v>9.5573132122313744</v>
      </c>
      <c r="Q173" s="99">
        <v>4.0784083165116121</v>
      </c>
      <c r="R173" s="99">
        <v>4.0152153094303991</v>
      </c>
      <c r="S173" s="99">
        <v>4.0669627246339743</v>
      </c>
      <c r="T173" s="99">
        <v>4.841199460917875</v>
      </c>
      <c r="U173" s="99">
        <v>5.4305832968584253</v>
      </c>
      <c r="V173" s="99">
        <v>4.7371820267872247</v>
      </c>
      <c r="W173" s="99">
        <v>4.3186510396245135</v>
      </c>
      <c r="X173" s="99">
        <v>5.0639721215455671</v>
      </c>
      <c r="Y173" s="99">
        <v>4.6819793287579961</v>
      </c>
      <c r="DA173" s="63" t="s">
        <v>2910</v>
      </c>
    </row>
    <row r="174" spans="1:105" ht="12" customHeight="1" x14ac:dyDescent="0.25">
      <c r="A174" s="115" t="s">
        <v>52</v>
      </c>
      <c r="B174" s="110">
        <v>4.2868860180128738</v>
      </c>
      <c r="C174" s="110">
        <v>4.1088125658360752</v>
      </c>
      <c r="D174" s="110">
        <v>4.1721421413063595</v>
      </c>
      <c r="E174" s="110">
        <v>4.1276867665698811</v>
      </c>
      <c r="F174" s="110">
        <v>4.135217932030355</v>
      </c>
      <c r="G174" s="110">
        <v>3.9738876889658248</v>
      </c>
      <c r="H174" s="110">
        <v>3.8825141859936165</v>
      </c>
      <c r="I174" s="110">
        <v>3.9367782690720063</v>
      </c>
      <c r="J174" s="110">
        <v>4.0474844850692548</v>
      </c>
      <c r="K174" s="110">
        <v>3.801683502917832</v>
      </c>
      <c r="L174" s="110">
        <v>3.6837384970381257</v>
      </c>
      <c r="M174" s="110">
        <v>4.0050782706223762</v>
      </c>
      <c r="N174" s="110">
        <v>3.7102531663418272</v>
      </c>
      <c r="O174" s="110">
        <v>4.113893446741324</v>
      </c>
      <c r="P174" s="110">
        <v>4.4864289833273618</v>
      </c>
      <c r="Q174" s="110">
        <v>4.0402827556939682</v>
      </c>
      <c r="R174" s="110">
        <v>4.1332509778101034</v>
      </c>
      <c r="S174" s="110">
        <v>4.2119741730348315</v>
      </c>
      <c r="T174" s="110">
        <v>3.9520783721360813</v>
      </c>
      <c r="U174" s="110">
        <v>3.7575393538802828</v>
      </c>
      <c r="V174" s="110">
        <v>3.533060030037483</v>
      </c>
      <c r="W174" s="110">
        <v>3.3778146222680072</v>
      </c>
      <c r="X174" s="110">
        <v>3.367955763193152</v>
      </c>
      <c r="Y174" s="110">
        <v>3.2444271075855196</v>
      </c>
      <c r="DA174" s="60" t="s">
        <v>2911</v>
      </c>
    </row>
    <row r="175" spans="1:105" ht="12" customHeight="1" x14ac:dyDescent="0.25">
      <c r="A175" s="121" t="s">
        <v>54</v>
      </c>
      <c r="B175" s="123">
        <v>6.4698172782322612</v>
      </c>
      <c r="C175" s="123">
        <v>6.6458709781515921</v>
      </c>
      <c r="D175" s="123">
        <v>5.5973859440132987</v>
      </c>
      <c r="E175" s="123">
        <v>5.0580480145364284</v>
      </c>
      <c r="F175" s="123">
        <v>5.5964956748623251</v>
      </c>
      <c r="G175" s="123">
        <v>5.921936245885032</v>
      </c>
      <c r="H175" s="123">
        <v>5.8388007193595097</v>
      </c>
      <c r="I175" s="123">
        <v>5.1558769424522701</v>
      </c>
      <c r="J175" s="123">
        <v>5.4532608499184381</v>
      </c>
      <c r="K175" s="123">
        <v>6.0556964798833972</v>
      </c>
      <c r="L175" s="123">
        <v>5.1848532785819508</v>
      </c>
      <c r="M175" s="123">
        <v>6.1833120523252685</v>
      </c>
      <c r="N175" s="123">
        <v>6.136674335555484</v>
      </c>
      <c r="O175" s="123">
        <v>6.2882405851512129</v>
      </c>
      <c r="P175" s="123">
        <v>6.630566959157691</v>
      </c>
      <c r="Q175" s="123">
        <v>4.5974349567367732</v>
      </c>
      <c r="R175" s="123">
        <v>4.6611854130716992</v>
      </c>
      <c r="S175" s="123">
        <v>4.0419974575552411</v>
      </c>
      <c r="T175" s="123">
        <v>4.6592368782140934</v>
      </c>
      <c r="U175" s="123">
        <v>5.0477652359419221</v>
      </c>
      <c r="V175" s="123">
        <v>3.0097235898376993</v>
      </c>
      <c r="W175" s="123">
        <v>2.3032508090327179</v>
      </c>
      <c r="X175" s="123">
        <v>2.6172139071400022</v>
      </c>
      <c r="Y175" s="123">
        <v>2.503600903683278</v>
      </c>
      <c r="DA175" s="130" t="s">
        <v>2912</v>
      </c>
    </row>
    <row r="176" spans="1:105" ht="12" customHeight="1" x14ac:dyDescent="0.25">
      <c r="A176" s="97" t="s">
        <v>50</v>
      </c>
      <c r="B176" s="99">
        <v>7.0484701493402433</v>
      </c>
      <c r="C176" s="99">
        <v>8.9944540920446681</v>
      </c>
      <c r="D176" s="99">
        <v>5.1900023740352381</v>
      </c>
      <c r="E176" s="99">
        <v>3.1146153741116254</v>
      </c>
      <c r="F176" s="99">
        <v>5.9352203839125606</v>
      </c>
      <c r="G176" s="99">
        <v>8.7939174125255519</v>
      </c>
      <c r="H176" s="99">
        <v>9.3519140276603832</v>
      </c>
      <c r="I176" s="99">
        <v>3.5956085001269895</v>
      </c>
      <c r="J176" s="99">
        <v>3.9634115374634904</v>
      </c>
      <c r="K176" s="99">
        <v>10.315830143215001</v>
      </c>
      <c r="L176" s="99">
        <v>9.0325881434864836</v>
      </c>
      <c r="M176" s="99">
        <v>5.6145146655123792</v>
      </c>
      <c r="N176" s="99">
        <v>4.460074830462462</v>
      </c>
      <c r="O176" s="99">
        <v>6.4101219920994197</v>
      </c>
      <c r="P176" s="99">
        <v>7.7489270849930252</v>
      </c>
      <c r="Q176" s="99">
        <v>6.3052021584944375</v>
      </c>
      <c r="R176" s="99">
        <v>6.2447729316862413</v>
      </c>
      <c r="S176" s="99">
        <v>4.7792524534233269</v>
      </c>
      <c r="T176" s="99">
        <v>5.2835771014848953</v>
      </c>
      <c r="U176" s="99">
        <v>6.5216818320452843</v>
      </c>
      <c r="V176" s="99">
        <v>5.4775023576625683</v>
      </c>
      <c r="W176" s="99">
        <v>2.8510077389861701</v>
      </c>
      <c r="X176" s="99">
        <v>3.9629629240926545</v>
      </c>
      <c r="Y176" s="99">
        <v>2.8188531942505892</v>
      </c>
      <c r="DA176" s="63" t="s">
        <v>2913</v>
      </c>
    </row>
    <row r="177" spans="1:105" ht="12" customHeight="1" x14ac:dyDescent="0.25">
      <c r="A177" s="109" t="s">
        <v>120</v>
      </c>
      <c r="B177" s="110">
        <v>6.0929712360957264</v>
      </c>
      <c r="C177" s="110">
        <v>5.392889780791112</v>
      </c>
      <c r="D177" s="110">
        <v>5.7182020120788328</v>
      </c>
      <c r="E177" s="110">
        <v>5.4856031954298849</v>
      </c>
      <c r="F177" s="110">
        <v>5.5196789267635467</v>
      </c>
      <c r="G177" s="110">
        <v>5.2569675578441837</v>
      </c>
      <c r="H177" s="110">
        <v>5.1466747547922971</v>
      </c>
      <c r="I177" s="110">
        <v>5.4153476326402874</v>
      </c>
      <c r="J177" s="110">
        <v>5.6959667034961861</v>
      </c>
      <c r="K177" s="110">
        <v>5.3563742154505976</v>
      </c>
      <c r="L177" s="110">
        <v>4.6176652220366989</v>
      </c>
      <c r="M177" s="110">
        <v>6.2328026264602796</v>
      </c>
      <c r="N177" s="110">
        <v>6.2188543239955996</v>
      </c>
      <c r="O177" s="110">
        <v>6.2836427089459939</v>
      </c>
      <c r="P177" s="110">
        <v>6.5808711415377852</v>
      </c>
      <c r="Q177" s="110">
        <v>4.5214228191187988</v>
      </c>
      <c r="R177" s="110">
        <v>4.5889029066635816</v>
      </c>
      <c r="S177" s="110">
        <v>4.0064952706146499</v>
      </c>
      <c r="T177" s="110">
        <v>4.6215753596214766</v>
      </c>
      <c r="U177" s="110">
        <v>4.9335588654904869</v>
      </c>
      <c r="V177" s="110">
        <v>2.8214695885448493</v>
      </c>
      <c r="W177" s="110">
        <v>2.2708348416180693</v>
      </c>
      <c r="X177" s="110">
        <v>2.5595617694762276</v>
      </c>
      <c r="Y177" s="110">
        <v>2.4924447153184532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123.05863255961997</v>
      </c>
      <c r="C3" s="118">
        <f t="shared" si="0"/>
        <v>117.24403381539362</v>
      </c>
      <c r="D3" s="118">
        <f t="shared" si="0"/>
        <v>115.65249876828653</v>
      </c>
      <c r="E3" s="118">
        <f t="shared" si="0"/>
        <v>107.7862872848316</v>
      </c>
      <c r="F3" s="118">
        <f t="shared" si="0"/>
        <v>114.97934540899945</v>
      </c>
      <c r="G3" s="118">
        <f t="shared" si="0"/>
        <v>132.79245747295221</v>
      </c>
      <c r="H3" s="118">
        <f t="shared" si="0"/>
        <v>123.10001138169895</v>
      </c>
      <c r="I3" s="118">
        <f t="shared" si="0"/>
        <v>110.66586414466117</v>
      </c>
      <c r="J3" s="118">
        <f t="shared" si="0"/>
        <v>106.60133920748684</v>
      </c>
      <c r="K3" s="118">
        <f t="shared" si="0"/>
        <v>113.5443819857695</v>
      </c>
      <c r="L3" s="118">
        <f t="shared" si="0"/>
        <v>125.14060862185276</v>
      </c>
      <c r="M3" s="118">
        <f t="shared" si="0"/>
        <v>113.35200415692398</v>
      </c>
      <c r="N3" s="118">
        <f t="shared" si="0"/>
        <v>96.200174518378219</v>
      </c>
      <c r="O3" s="118">
        <f t="shared" si="0"/>
        <v>125.39200554117528</v>
      </c>
      <c r="P3" s="118">
        <f t="shared" si="0"/>
        <v>103.4004902857744</v>
      </c>
      <c r="Q3" s="118">
        <f t="shared" si="0"/>
        <v>117.60741497533154</v>
      </c>
      <c r="R3" s="118">
        <f t="shared" ref="R3:V3" si="1">R4+R7+R9+R19</f>
        <v>125.35342390082226</v>
      </c>
      <c r="S3" s="118">
        <f t="shared" si="1"/>
        <v>104.26535624263059</v>
      </c>
      <c r="T3" s="118">
        <f t="shared" si="1"/>
        <v>86.63564871488849</v>
      </c>
      <c r="U3" s="118">
        <f t="shared" si="1"/>
        <v>99.447614643156825</v>
      </c>
      <c r="V3" s="118">
        <f t="shared" si="1"/>
        <v>73.192312898090378</v>
      </c>
      <c r="W3" s="118">
        <f t="shared" ref="W3:Y3" si="2">W4+W7+W9+W19</f>
        <v>56.342808912831003</v>
      </c>
      <c r="X3" s="118">
        <f t="shared" si="2"/>
        <v>223.17390487832392</v>
      </c>
      <c r="Y3" s="118">
        <f t="shared" si="2"/>
        <v>62.328030961496829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109.16249662960044</v>
      </c>
      <c r="C4" s="123">
        <f t="shared" si="3"/>
        <v>103.70262812450778</v>
      </c>
      <c r="D4" s="123">
        <f t="shared" si="3"/>
        <v>102.65502156031104</v>
      </c>
      <c r="E4" s="123">
        <f t="shared" si="3"/>
        <v>94.640759436886725</v>
      </c>
      <c r="F4" s="123">
        <f t="shared" si="3"/>
        <v>101.9724073953814</v>
      </c>
      <c r="G4" s="123">
        <f t="shared" si="3"/>
        <v>119.28884318311364</v>
      </c>
      <c r="H4" s="123">
        <f t="shared" si="3"/>
        <v>109.82733817350967</v>
      </c>
      <c r="I4" s="123">
        <f t="shared" si="3"/>
        <v>99.241495210174008</v>
      </c>
      <c r="J4" s="123">
        <f t="shared" si="3"/>
        <v>95.086672166464311</v>
      </c>
      <c r="K4" s="123">
        <f t="shared" si="3"/>
        <v>101.58443078307819</v>
      </c>
      <c r="L4" s="123">
        <f t="shared" si="3"/>
        <v>113.6332234396957</v>
      </c>
      <c r="M4" s="123">
        <f t="shared" si="3"/>
        <v>99.191962449402865</v>
      </c>
      <c r="N4" s="123">
        <f t="shared" si="3"/>
        <v>82.435733467964042</v>
      </c>
      <c r="O4" s="123">
        <f t="shared" si="3"/>
        <v>108.70996647386868</v>
      </c>
      <c r="P4" s="123">
        <f t="shared" si="3"/>
        <v>83.642702927704406</v>
      </c>
      <c r="Q4" s="123">
        <f t="shared" si="3"/>
        <v>103.46176895158264</v>
      </c>
      <c r="R4" s="123">
        <f t="shared" ref="R4:V4" si="4">SUM(R5:R6)</f>
        <v>110.90563879422224</v>
      </c>
      <c r="S4" s="123">
        <f t="shared" si="4"/>
        <v>90.556399263622112</v>
      </c>
      <c r="T4" s="123">
        <f t="shared" si="4"/>
        <v>71.918959533113878</v>
      </c>
      <c r="U4" s="123">
        <f t="shared" si="4"/>
        <v>84.705080280981178</v>
      </c>
      <c r="V4" s="123">
        <f t="shared" si="4"/>
        <v>61.859563171761074</v>
      </c>
      <c r="W4" s="123">
        <f t="shared" ref="W4:Y4" si="5">SUM(W5:W6)</f>
        <v>46.002662565730887</v>
      </c>
      <c r="X4" s="123">
        <f t="shared" si="5"/>
        <v>211.64989319212035</v>
      </c>
      <c r="Y4" s="123">
        <f t="shared" si="5"/>
        <v>50.974151055751193</v>
      </c>
      <c r="DA4" s="130" t="s">
        <v>2917</v>
      </c>
    </row>
    <row r="5" spans="1:105" ht="12" customHeight="1" x14ac:dyDescent="0.25">
      <c r="A5" s="97" t="s">
        <v>51</v>
      </c>
      <c r="B5" s="99">
        <v>108.08167983128756</v>
      </c>
      <c r="C5" s="99">
        <v>102.69701009173318</v>
      </c>
      <c r="D5" s="99">
        <v>101.67909599788281</v>
      </c>
      <c r="E5" s="99">
        <v>93.780014593126907</v>
      </c>
      <c r="F5" s="99">
        <v>101.03326818724281</v>
      </c>
      <c r="G5" s="99">
        <v>118.21253454149935</v>
      </c>
      <c r="H5" s="99">
        <v>108.87061756011845</v>
      </c>
      <c r="I5" s="99">
        <v>98.370722170497743</v>
      </c>
      <c r="J5" s="99">
        <v>94.260669630402816</v>
      </c>
      <c r="K5" s="99">
        <v>100.71846272131546</v>
      </c>
      <c r="L5" s="99">
        <v>112.68396945772341</v>
      </c>
      <c r="M5" s="99">
        <v>98.367110807056108</v>
      </c>
      <c r="N5" s="99">
        <v>81.769725083499253</v>
      </c>
      <c r="O5" s="99">
        <v>107.83314451856059</v>
      </c>
      <c r="P5" s="99">
        <v>82.966612528207477</v>
      </c>
      <c r="Q5" s="99">
        <v>102.64368300811817</v>
      </c>
      <c r="R5" s="99">
        <v>110.03390024255276</v>
      </c>
      <c r="S5" s="99">
        <v>89.855686511285114</v>
      </c>
      <c r="T5" s="99">
        <v>71.358795191345209</v>
      </c>
      <c r="U5" s="99">
        <v>84.038356554179998</v>
      </c>
      <c r="V5" s="99">
        <v>61.382102738617732</v>
      </c>
      <c r="W5" s="99">
        <v>45.649112048925772</v>
      </c>
      <c r="X5" s="99">
        <v>210.01803257018514</v>
      </c>
      <c r="Y5" s="99">
        <v>50.589697213919891</v>
      </c>
      <c r="DA5" s="63" t="s">
        <v>2918</v>
      </c>
    </row>
    <row r="6" spans="1:105" ht="12" customHeight="1" x14ac:dyDescent="0.25">
      <c r="A6" s="97" t="s">
        <v>53</v>
      </c>
      <c r="B6" s="99">
        <v>1.0808167983128756</v>
      </c>
      <c r="C6" s="99">
        <v>1.0056180327746018</v>
      </c>
      <c r="D6" s="99">
        <v>0.97592556242823525</v>
      </c>
      <c r="E6" s="99">
        <v>0.86074484375982219</v>
      </c>
      <c r="F6" s="99">
        <v>0.93913920813858098</v>
      </c>
      <c r="G6" s="99">
        <v>1.0763086416142842</v>
      </c>
      <c r="H6" s="99">
        <v>0.95672061339122216</v>
      </c>
      <c r="I6" s="99">
        <v>0.87077303967626585</v>
      </c>
      <c r="J6" s="99">
        <v>0.82600253606148855</v>
      </c>
      <c r="K6" s="99">
        <v>0.86596806176273522</v>
      </c>
      <c r="L6" s="99">
        <v>0.94925398197229371</v>
      </c>
      <c r="M6" s="99">
        <v>0.82485164234675379</v>
      </c>
      <c r="N6" s="99">
        <v>0.66600838446478494</v>
      </c>
      <c r="O6" s="99">
        <v>0.87682195530809071</v>
      </c>
      <c r="P6" s="99">
        <v>0.67609039949692618</v>
      </c>
      <c r="Q6" s="99">
        <v>0.81808594346447239</v>
      </c>
      <c r="R6" s="99">
        <v>0.87173855166947778</v>
      </c>
      <c r="S6" s="99">
        <v>0.70071275233699726</v>
      </c>
      <c r="T6" s="99">
        <v>0.5601643417686657</v>
      </c>
      <c r="U6" s="99">
        <v>0.66672372680118541</v>
      </c>
      <c r="V6" s="99">
        <v>0.47746043314334469</v>
      </c>
      <c r="W6" s="99">
        <v>0.35355051680511673</v>
      </c>
      <c r="X6" s="99">
        <v>1.6318606219352065</v>
      </c>
      <c r="Y6" s="99">
        <v>0.38445384183130177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0.49896777900607081</v>
      </c>
      <c r="C7" s="123">
        <f t="shared" si="6"/>
        <v>0.61712060703678295</v>
      </c>
      <c r="D7" s="123">
        <f t="shared" si="6"/>
        <v>0.83966766087372313</v>
      </c>
      <c r="E7" s="123">
        <f t="shared" si="6"/>
        <v>1.9014581387159388</v>
      </c>
      <c r="F7" s="123">
        <f t="shared" si="6"/>
        <v>0.75109454391742836</v>
      </c>
      <c r="G7" s="123">
        <f t="shared" si="6"/>
        <v>0.7650430098766946</v>
      </c>
      <c r="H7" s="123">
        <f t="shared" si="6"/>
        <v>0.86890107590072041</v>
      </c>
      <c r="I7" s="123">
        <f t="shared" si="6"/>
        <v>0.34367860239386205</v>
      </c>
      <c r="J7" s="123">
        <f t="shared" si="6"/>
        <v>0.2581759943723575</v>
      </c>
      <c r="K7" s="123">
        <f t="shared" si="6"/>
        <v>0.19709623972790496</v>
      </c>
      <c r="L7" s="123">
        <f t="shared" si="6"/>
        <v>0.77773974819807123</v>
      </c>
      <c r="M7" s="123">
        <f t="shared" si="6"/>
        <v>1.7487154013139452</v>
      </c>
      <c r="N7" s="123">
        <f t="shared" si="6"/>
        <v>2.3694218879258271</v>
      </c>
      <c r="O7" s="123">
        <f t="shared" si="6"/>
        <v>2.6894164397627343</v>
      </c>
      <c r="P7" s="123">
        <f t="shared" si="6"/>
        <v>3.2643915263968841</v>
      </c>
      <c r="Q7" s="123">
        <f t="shared" si="6"/>
        <v>3.5530646450539281</v>
      </c>
      <c r="R7" s="123">
        <f t="shared" si="6"/>
        <v>3.7099187920561807</v>
      </c>
      <c r="S7" s="123">
        <f t="shared" si="6"/>
        <v>3.2667022153918057</v>
      </c>
      <c r="T7" s="123">
        <f t="shared" si="6"/>
        <v>3.3379588587439746</v>
      </c>
      <c r="U7" s="123">
        <f t="shared" si="6"/>
        <v>2.6776229743924649</v>
      </c>
      <c r="V7" s="123">
        <f t="shared" si="6"/>
        <v>1.6468380440498405</v>
      </c>
      <c r="W7" s="123">
        <f t="shared" si="6"/>
        <v>1.60661208169446</v>
      </c>
      <c r="X7" s="123">
        <f t="shared" si="6"/>
        <v>1.8216275013856824</v>
      </c>
      <c r="Y7" s="123">
        <f t="shared" si="6"/>
        <v>2.0571666995915141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0.49896777900607081</v>
      </c>
      <c r="C8" s="99">
        <f>RES_hhdet_tesh!C8/RES_summary!C$19</f>
        <v>0.61712060703678295</v>
      </c>
      <c r="D8" s="99">
        <f>RES_hhdet_tesh!D8/RES_summary!D$19</f>
        <v>0.83966766087372313</v>
      </c>
      <c r="E8" s="99">
        <f>RES_hhdet_tesh!E8/RES_summary!E$19</f>
        <v>1.9014581387159388</v>
      </c>
      <c r="F8" s="99">
        <f>RES_hhdet_tesh!F8/RES_summary!F$19</f>
        <v>0.75109454391742836</v>
      </c>
      <c r="G8" s="99">
        <f>RES_hhdet_tesh!G8/RES_summary!G$19</f>
        <v>0.7650430098766946</v>
      </c>
      <c r="H8" s="99">
        <f>RES_hhdet_tesh!H8/RES_summary!H$19</f>
        <v>0.86890107590072041</v>
      </c>
      <c r="I8" s="99">
        <f>RES_hhdet_tesh!I8/RES_summary!I$19</f>
        <v>0.34367860239386205</v>
      </c>
      <c r="J8" s="99">
        <f>RES_hhdet_tesh!J8/RES_summary!J$19</f>
        <v>0.2581759943723575</v>
      </c>
      <c r="K8" s="99">
        <f>RES_hhdet_tesh!K8/RES_summary!K$19</f>
        <v>0.19709623972790496</v>
      </c>
      <c r="L8" s="99">
        <f>RES_hhdet_tesh!L8/RES_summary!L$19</f>
        <v>0.77773974819807123</v>
      </c>
      <c r="M8" s="99">
        <f>RES_hhdet_tesh!M8/RES_summary!M$19</f>
        <v>1.7487154013139452</v>
      </c>
      <c r="N8" s="99">
        <f>RES_hhdet_tesh!N8/RES_summary!N$19</f>
        <v>2.3694218879258271</v>
      </c>
      <c r="O8" s="99">
        <f>RES_hhdet_tesh!O8/RES_summary!O$19</f>
        <v>2.6894164397627343</v>
      </c>
      <c r="P8" s="99">
        <f>RES_hhdet_tesh!P8/RES_summary!P$19</f>
        <v>3.2643915263968841</v>
      </c>
      <c r="Q8" s="99">
        <f>RES_hhdet_tesh!Q8/RES_summary!Q$19</f>
        <v>3.5530646450539281</v>
      </c>
      <c r="R8" s="99">
        <f>RES_hhdet_tesh!R8/RES_summary!R$19</f>
        <v>3.7099187920561807</v>
      </c>
      <c r="S8" s="99">
        <f>RES_hhdet_tesh!S8/RES_summary!S$19</f>
        <v>3.2667022153918057</v>
      </c>
      <c r="T8" s="99">
        <f>RES_hhdet_tesh!T8/RES_summary!T$19</f>
        <v>3.3379588587439746</v>
      </c>
      <c r="U8" s="99">
        <f>RES_hhdet_tesh!U8/RES_summary!U$19</f>
        <v>2.6776229743924649</v>
      </c>
      <c r="V8" s="99">
        <f>RES_hhdet_tesh!V8/RES_summary!V$19</f>
        <v>1.6468380440498405</v>
      </c>
      <c r="W8" s="99">
        <f>RES_hhdet_tesh!W8/RES_summary!W$19</f>
        <v>1.60661208169446</v>
      </c>
      <c r="X8" s="99">
        <f>RES_hhdet_tesh!X8/RES_summary!X$19</f>
        <v>1.8216275013856824</v>
      </c>
      <c r="Y8" s="99">
        <f>RES_hhdet_tesh!Y8/RES_summary!Y$19</f>
        <v>2.0571666995915141</v>
      </c>
      <c r="DA8" s="63" t="s">
        <v>2921</v>
      </c>
    </row>
    <row r="9" spans="1:105" ht="12" customHeight="1" x14ac:dyDescent="0.25">
      <c r="A9" s="121" t="s">
        <v>55</v>
      </c>
      <c r="B9" s="123">
        <v>8.8941147564538809</v>
      </c>
      <c r="C9" s="123">
        <v>8.2682560416339701</v>
      </c>
      <c r="D9" s="123">
        <v>8.1557025547660302</v>
      </c>
      <c r="E9" s="123">
        <v>7.7406429329276465</v>
      </c>
      <c r="F9" s="123">
        <v>8.2113235117931644</v>
      </c>
      <c r="G9" s="123">
        <v>8.2470528363619362</v>
      </c>
      <c r="H9" s="123">
        <v>7.9455634876215395</v>
      </c>
      <c r="I9" s="123">
        <v>7.3231753607638339</v>
      </c>
      <c r="J9" s="123">
        <v>7.2779480964210075</v>
      </c>
      <c r="K9" s="123">
        <v>7.1284462311442516</v>
      </c>
      <c r="L9" s="123">
        <v>6.8009456779142692</v>
      </c>
      <c r="M9" s="123">
        <v>7.6756334012089091</v>
      </c>
      <c r="N9" s="123">
        <v>6.6440251810651532</v>
      </c>
      <c r="O9" s="123">
        <v>9.0858946433444796</v>
      </c>
      <c r="P9" s="123">
        <v>11.315345151932567</v>
      </c>
      <c r="Q9" s="123">
        <v>6.9947429880768173</v>
      </c>
      <c r="R9" s="123">
        <v>7.0738570324567922</v>
      </c>
      <c r="S9" s="123">
        <v>7.2335818982107156</v>
      </c>
      <c r="T9" s="123">
        <v>7.6247310641896942</v>
      </c>
      <c r="U9" s="123">
        <v>7.9490107068744802</v>
      </c>
      <c r="V9" s="123">
        <v>7.2428736334348871</v>
      </c>
      <c r="W9" s="123">
        <v>6.7773389449732857</v>
      </c>
      <c r="X9" s="123">
        <v>7.4587568700209026</v>
      </c>
      <c r="Y9" s="123">
        <v>7.1081867514768637</v>
      </c>
      <c r="DA9" s="130" t="s">
        <v>2922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2923</v>
      </c>
    </row>
    <row r="11" spans="1:105" ht="12" customHeight="1" x14ac:dyDescent="0.25">
      <c r="A11" s="97" t="s">
        <v>124</v>
      </c>
      <c r="B11" s="99">
        <v>9.0729360080200969</v>
      </c>
      <c r="C11" s="99">
        <v>8.8346689441094188</v>
      </c>
      <c r="D11" s="99">
        <v>5.9277396348777032</v>
      </c>
      <c r="E11" s="99">
        <v>3.3827190786540062</v>
      </c>
      <c r="F11" s="99">
        <v>6.8071800489738639</v>
      </c>
      <c r="G11" s="99">
        <v>10.464456164026</v>
      </c>
      <c r="H11" s="99">
        <v>10.898772344008986</v>
      </c>
      <c r="I11" s="99">
        <v>4.1224196659623011</v>
      </c>
      <c r="J11" s="99">
        <v>4.0936703198428903</v>
      </c>
      <c r="K11" s="99">
        <v>9.6962963619774261</v>
      </c>
      <c r="L11" s="99">
        <v>10.562439912180968</v>
      </c>
      <c r="M11" s="99">
        <v>5.6464682279030027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2924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2925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2926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2927</v>
      </c>
    </row>
    <row r="15" spans="1:105" ht="12" customHeight="1" x14ac:dyDescent="0.25">
      <c r="A15" s="106" t="s">
        <v>122</v>
      </c>
      <c r="B15" s="102">
        <v>8.8706331779653862</v>
      </c>
      <c r="C15" s="102">
        <v>8.2007761030937498</v>
      </c>
      <c r="D15" s="102">
        <v>8.3657050538698847</v>
      </c>
      <c r="E15" s="102">
        <v>8.2235623985150283</v>
      </c>
      <c r="F15" s="102">
        <v>8.3705279579707952</v>
      </c>
      <c r="G15" s="102">
        <v>8.0090583380115099</v>
      </c>
      <c r="H15" s="102">
        <v>7.6263198848708447</v>
      </c>
      <c r="I15" s="102">
        <v>7.6331551059988723</v>
      </c>
      <c r="J15" s="102">
        <v>7.5852616118070273</v>
      </c>
      <c r="K15" s="102">
        <v>6.925080430291513</v>
      </c>
      <c r="L15" s="102">
        <v>6.5585842647239589</v>
      </c>
      <c r="M15" s="102">
        <v>7.7448537038525886</v>
      </c>
      <c r="N15" s="102">
        <v>6.6483150010713663</v>
      </c>
      <c r="O15" s="102">
        <v>9.0881683585486694</v>
      </c>
      <c r="P15" s="102">
        <v>11.323133212391554</v>
      </c>
      <c r="Q15" s="102">
        <v>6.9996251713707851</v>
      </c>
      <c r="R15" s="102">
        <v>7.0725774896223719</v>
      </c>
      <c r="S15" s="102">
        <v>7.224204061594989</v>
      </c>
      <c r="T15" s="102">
        <v>7.6059386279493326</v>
      </c>
      <c r="U15" s="102">
        <v>7.951113099776026</v>
      </c>
      <c r="V15" s="102">
        <v>7.3001097600788318</v>
      </c>
      <c r="W15" s="102">
        <v>6.7859897911162514</v>
      </c>
      <c r="X15" s="102">
        <v>7.460931237338742</v>
      </c>
      <c r="Y15" s="102">
        <v>7.1130768566551037</v>
      </c>
      <c r="DA15" s="131" t="s">
        <v>2928</v>
      </c>
    </row>
    <row r="16" spans="1:105" ht="12" customHeight="1" x14ac:dyDescent="0.25">
      <c r="A16" s="107" t="s">
        <v>121</v>
      </c>
      <c r="B16" s="105">
        <v>0</v>
      </c>
      <c r="C16" s="105">
        <v>8.2035033973086815</v>
      </c>
      <c r="D16" s="105">
        <v>8.370779806051706</v>
      </c>
      <c r="E16" s="105">
        <v>8.2298868203901172</v>
      </c>
      <c r="F16" s="105">
        <v>8.3771102917715226</v>
      </c>
      <c r="G16" s="105">
        <v>8.0148763234213973</v>
      </c>
      <c r="H16" s="105">
        <v>7.6284798684425494</v>
      </c>
      <c r="I16" s="105">
        <v>7.6354579050758487</v>
      </c>
      <c r="J16" s="105">
        <v>7.5903418887095615</v>
      </c>
      <c r="K16" s="105">
        <v>6.8963017787784713</v>
      </c>
      <c r="L16" s="105">
        <v>6.5396259133838006</v>
      </c>
      <c r="M16" s="105">
        <v>7.7280704924094632</v>
      </c>
      <c r="N16" s="105">
        <v>6.6402041938465048</v>
      </c>
      <c r="O16" s="105">
        <v>9.084090615788103</v>
      </c>
      <c r="P16" s="105">
        <v>11.308706757541337</v>
      </c>
      <c r="Q16" s="105">
        <v>6.9909925836373619</v>
      </c>
      <c r="R16" s="105">
        <v>7.0748183133679303</v>
      </c>
      <c r="S16" s="105">
        <v>7.240163858071444</v>
      </c>
      <c r="T16" s="105">
        <v>7.6352166989035215</v>
      </c>
      <c r="U16" s="105">
        <v>7.9476514011191703</v>
      </c>
      <c r="V16" s="105">
        <v>7.2273965175566772</v>
      </c>
      <c r="W16" s="105">
        <v>6.7730539464164874</v>
      </c>
      <c r="X16" s="105">
        <v>7.4578061726221936</v>
      </c>
      <c r="Y16" s="105">
        <v>7.1060419685039511</v>
      </c>
      <c r="DA16" s="132" t="s">
        <v>2929</v>
      </c>
    </row>
    <row r="17" spans="1:105" ht="12" customHeight="1" x14ac:dyDescent="0.25">
      <c r="A17" s="108" t="s">
        <v>53</v>
      </c>
      <c r="B17" s="99">
        <v>0</v>
      </c>
      <c r="C17" s="99">
        <v>4.0934152868866134</v>
      </c>
      <c r="D17" s="99">
        <v>4.1965580257121626</v>
      </c>
      <c r="E17" s="99">
        <v>4.0988998225623083</v>
      </c>
      <c r="F17" s="99">
        <v>4.237355320251754</v>
      </c>
      <c r="G17" s="99">
        <v>4.0351969543728394</v>
      </c>
      <c r="H17" s="99">
        <v>3.7407970440792377</v>
      </c>
      <c r="I17" s="99">
        <v>3.6866807987449617</v>
      </c>
      <c r="J17" s="99">
        <v>3.5262901461807723</v>
      </c>
      <c r="K17" s="99">
        <v>3.0926974285965061</v>
      </c>
      <c r="L17" s="99">
        <v>2.8577958676810886</v>
      </c>
      <c r="M17" s="99">
        <v>3.7268668144832842</v>
      </c>
      <c r="N17" s="99">
        <v>2.9398853465488854</v>
      </c>
      <c r="O17" s="99">
        <v>4.9860192238364354</v>
      </c>
      <c r="P17" s="99">
        <v>6.8356662668875945</v>
      </c>
      <c r="Q17" s="99">
        <v>2.9561884135884027</v>
      </c>
      <c r="R17" s="99">
        <v>2.9453754052312542</v>
      </c>
      <c r="S17" s="99">
        <v>3.0309061819198995</v>
      </c>
      <c r="T17" s="99">
        <v>3.6762044775992218</v>
      </c>
      <c r="U17" s="99">
        <v>4.1795170062577629</v>
      </c>
      <c r="V17" s="99">
        <v>3.695077763093459</v>
      </c>
      <c r="W17" s="99">
        <v>3.395894928989323</v>
      </c>
      <c r="X17" s="99">
        <v>4.0634850195514298</v>
      </c>
      <c r="Y17" s="99">
        <v>3.8183650521622772</v>
      </c>
      <c r="DA17" s="63" t="s">
        <v>2930</v>
      </c>
    </row>
    <row r="18" spans="1:105" ht="12" customHeight="1" x14ac:dyDescent="0.25">
      <c r="A18" s="108" t="s">
        <v>52</v>
      </c>
      <c r="B18" s="99">
        <v>0</v>
      </c>
      <c r="C18" s="99">
        <v>4.1100881104220681</v>
      </c>
      <c r="D18" s="99">
        <v>4.1742217803395434</v>
      </c>
      <c r="E18" s="99">
        <v>4.1309869978278089</v>
      </c>
      <c r="F18" s="99">
        <v>4.1397549715197695</v>
      </c>
      <c r="G18" s="99">
        <v>3.979679369048557</v>
      </c>
      <c r="H18" s="99">
        <v>3.8876828243633126</v>
      </c>
      <c r="I18" s="99">
        <v>3.9487771063308865</v>
      </c>
      <c r="J18" s="99">
        <v>4.0640517425287888</v>
      </c>
      <c r="K18" s="99">
        <v>3.803604350181967</v>
      </c>
      <c r="L18" s="99">
        <v>3.681830045702712</v>
      </c>
      <c r="M18" s="99">
        <v>4.0012036779261786</v>
      </c>
      <c r="N18" s="99">
        <v>3.7003188472976194</v>
      </c>
      <c r="O18" s="99">
        <v>4.0980713919516667</v>
      </c>
      <c r="P18" s="99">
        <v>4.4730404906537427</v>
      </c>
      <c r="Q18" s="99">
        <v>4.0348041700489583</v>
      </c>
      <c r="R18" s="99">
        <v>4.1294429081366761</v>
      </c>
      <c r="S18" s="99">
        <v>4.2092576761515446</v>
      </c>
      <c r="T18" s="99">
        <v>3.9590122213042998</v>
      </c>
      <c r="U18" s="99">
        <v>3.768134394861407</v>
      </c>
      <c r="V18" s="99">
        <v>3.5323187544632191</v>
      </c>
      <c r="W18" s="99">
        <v>3.3771590174271648</v>
      </c>
      <c r="X18" s="99">
        <v>3.3943211530707647</v>
      </c>
      <c r="Y18" s="99">
        <v>3.287676916341673</v>
      </c>
      <c r="DA18" s="63" t="s">
        <v>2931</v>
      </c>
    </row>
    <row r="19" spans="1:105" ht="12" customHeight="1" x14ac:dyDescent="0.25">
      <c r="A19" s="121" t="s">
        <v>54</v>
      </c>
      <c r="B19" s="123">
        <v>4.5030533945595854</v>
      </c>
      <c r="C19" s="123">
        <v>4.656029042215085</v>
      </c>
      <c r="D19" s="123">
        <v>4.002106992335742</v>
      </c>
      <c r="E19" s="123">
        <v>3.503426776301295</v>
      </c>
      <c r="F19" s="123">
        <v>4.0445199579074602</v>
      </c>
      <c r="G19" s="123">
        <v>4.4915184435999311</v>
      </c>
      <c r="H19" s="123">
        <v>4.4582086446670157</v>
      </c>
      <c r="I19" s="123">
        <v>3.7575149713294524</v>
      </c>
      <c r="J19" s="123">
        <v>3.9785429502291678</v>
      </c>
      <c r="K19" s="123">
        <v>4.6344087318191685</v>
      </c>
      <c r="L19" s="123">
        <v>3.9286997560447254</v>
      </c>
      <c r="M19" s="123">
        <v>4.7356929049982561</v>
      </c>
      <c r="N19" s="123">
        <v>4.7509939814231936</v>
      </c>
      <c r="O19" s="123">
        <v>4.906727984199394</v>
      </c>
      <c r="P19" s="123">
        <v>5.1780506797405579</v>
      </c>
      <c r="Q19" s="123">
        <v>3.5978383906181537</v>
      </c>
      <c r="R19" s="123">
        <v>3.6640092820870511</v>
      </c>
      <c r="S19" s="123">
        <v>3.2086728654059558</v>
      </c>
      <c r="T19" s="123">
        <v>3.7539992588409454</v>
      </c>
      <c r="U19" s="123">
        <v>4.1159006809087035</v>
      </c>
      <c r="V19" s="123">
        <v>2.4430380488445658</v>
      </c>
      <c r="W19" s="123">
        <v>1.9561953204323728</v>
      </c>
      <c r="X19" s="123">
        <v>2.2436273147970129</v>
      </c>
      <c r="Y19" s="123">
        <v>2.1885264546772563</v>
      </c>
      <c r="DA19" s="130" t="s">
        <v>2932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2933</v>
      </c>
    </row>
    <row r="21" spans="1:105" ht="12" customHeight="1" x14ac:dyDescent="0.25">
      <c r="A21" s="97" t="s">
        <v>50</v>
      </c>
      <c r="B21" s="99">
        <v>4.3180296809520717</v>
      </c>
      <c r="C21" s="99">
        <v>5.5115551580495898</v>
      </c>
      <c r="D21" s="99">
        <v>3.1804539500310289</v>
      </c>
      <c r="E21" s="99">
        <v>1.9086366244963191</v>
      </c>
      <c r="F21" s="99">
        <v>3.6422205649110011</v>
      </c>
      <c r="G21" s="99">
        <v>5.4181244549010019</v>
      </c>
      <c r="H21" s="99">
        <v>5.7813169316076012</v>
      </c>
      <c r="I21" s="99">
        <v>2.2270046530191414</v>
      </c>
      <c r="J21" s="99">
        <v>2.4548726437942676</v>
      </c>
      <c r="K21" s="99">
        <v>6.3902460514142447</v>
      </c>
      <c r="L21" s="99">
        <v>5.5955921018786308</v>
      </c>
      <c r="M21" s="99">
        <v>3.4784965059866351</v>
      </c>
      <c r="N21" s="99">
        <v>2.7638405313751746</v>
      </c>
      <c r="O21" s="99">
        <v>3.9738121223488259</v>
      </c>
      <c r="P21" s="99">
        <v>4.8043492410703124</v>
      </c>
      <c r="Q21" s="99">
        <v>3.9096363920857922</v>
      </c>
      <c r="R21" s="99">
        <v>3.8730849915195726</v>
      </c>
      <c r="S21" s="99">
        <v>2.9664266399828669</v>
      </c>
      <c r="T21" s="99">
        <v>3.2848165033360779</v>
      </c>
      <c r="U21" s="99">
        <v>4.062837757567876</v>
      </c>
      <c r="V21" s="99">
        <v>3.4165288543733716</v>
      </c>
      <c r="W21" s="99">
        <v>1.7793788747863688</v>
      </c>
      <c r="X21" s="99">
        <v>2.4747997114066167</v>
      </c>
      <c r="Y21" s="99">
        <v>1.7609077996797573</v>
      </c>
      <c r="DA21" s="63" t="s">
        <v>2934</v>
      </c>
    </row>
    <row r="22" spans="1:105" ht="12" customHeight="1" x14ac:dyDescent="0.25">
      <c r="A22" s="109" t="s">
        <v>120</v>
      </c>
      <c r="B22" s="110">
        <v>4.6234161893063677</v>
      </c>
      <c r="C22" s="110">
        <v>4.1060479677500448</v>
      </c>
      <c r="D22" s="110">
        <v>4.3727439625058038</v>
      </c>
      <c r="E22" s="110">
        <v>4.2079744803521226</v>
      </c>
      <c r="F22" s="110">
        <v>4.24566965440569</v>
      </c>
      <c r="G22" s="110">
        <v>4.056173377945548</v>
      </c>
      <c r="H22" s="110">
        <v>3.983246695508857</v>
      </c>
      <c r="I22" s="110">
        <v>4.2005574318929639</v>
      </c>
      <c r="J22" s="110">
        <v>4.4238164644384526</v>
      </c>
      <c r="K22" s="110">
        <v>4.1711665453728077</v>
      </c>
      <c r="L22" s="110">
        <v>3.6052728829724754</v>
      </c>
      <c r="M22" s="110">
        <v>4.8845714259338422</v>
      </c>
      <c r="N22" s="110">
        <v>4.8859241539573182</v>
      </c>
      <c r="O22" s="110">
        <v>4.9501788599568179</v>
      </c>
      <c r="P22" s="110">
        <v>5.1961817468458529</v>
      </c>
      <c r="Q22" s="110">
        <v>3.5844636774184693</v>
      </c>
      <c r="R22" s="110">
        <v>3.6551662007213253</v>
      </c>
      <c r="S22" s="110">
        <v>3.2178488587931935</v>
      </c>
      <c r="T22" s="110">
        <v>3.7721319257203598</v>
      </c>
      <c r="U22" s="110">
        <v>4.1179193790792787</v>
      </c>
      <c r="V22" s="110">
        <v>2.3980447763201247</v>
      </c>
      <c r="W22" s="110">
        <v>1.960729075448937</v>
      </c>
      <c r="X22" s="110">
        <v>2.2379193543868992</v>
      </c>
      <c r="Y22" s="110">
        <v>2.1992169210521939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121.42702766684393</v>
      </c>
      <c r="C24" s="118">
        <f t="shared" si="7"/>
        <v>129.02582309545494</v>
      </c>
      <c r="D24" s="118">
        <f t="shared" si="7"/>
        <v>84.211076126929797</v>
      </c>
      <c r="E24" s="118">
        <f t="shared" si="7"/>
        <v>63.214695818187352</v>
      </c>
      <c r="F24" s="118">
        <f t="shared" si="7"/>
        <v>121.95993850366611</v>
      </c>
      <c r="G24" s="118">
        <f t="shared" si="7"/>
        <v>174.39037058787085</v>
      </c>
      <c r="H24" s="118">
        <f t="shared" si="7"/>
        <v>173.93651569424657</v>
      </c>
      <c r="I24" s="118">
        <f t="shared" si="7"/>
        <v>77.040964115678705</v>
      </c>
      <c r="J24" s="118">
        <f t="shared" si="7"/>
        <v>90.273616441125057</v>
      </c>
      <c r="K24" s="118">
        <f t="shared" si="7"/>
        <v>102.83606849739313</v>
      </c>
      <c r="L24" s="118">
        <f t="shared" si="7"/>
        <v>224.1070114896032</v>
      </c>
      <c r="M24" s="118">
        <f t="shared" si="7"/>
        <v>38.479499044382855</v>
      </c>
      <c r="N24" s="118">
        <f t="shared" si="7"/>
        <v>18.307328844643113</v>
      </c>
      <c r="O24" s="118">
        <f t="shared" si="7"/>
        <v>27.521569834896148</v>
      </c>
      <c r="P24" s="118">
        <f t="shared" si="7"/>
        <v>51.704197499229053</v>
      </c>
      <c r="Q24" s="118">
        <f t="shared" si="7"/>
        <v>149.50905761978515</v>
      </c>
      <c r="R24" s="118">
        <f t="shared" ref="R24:V24" si="8">R25+R28+R30+R39</f>
        <v>116.32770346356033</v>
      </c>
      <c r="S24" s="118">
        <f t="shared" si="8"/>
        <v>83.6861943081269</v>
      </c>
      <c r="T24" s="118">
        <f t="shared" si="8"/>
        <v>99.11211065164062</v>
      </c>
      <c r="U24" s="118">
        <f t="shared" si="8"/>
        <v>156.87292034090109</v>
      </c>
      <c r="V24" s="118">
        <f t="shared" si="8"/>
        <v>30.466014389811914</v>
      </c>
      <c r="W24" s="118">
        <f t="shared" ref="W24:Y24" si="9">W25+W28+W30+W39</f>
        <v>79.845509811811311</v>
      </c>
      <c r="X24" s="118">
        <f t="shared" si="9"/>
        <v>103.07854929725514</v>
      </c>
      <c r="Y24" s="118">
        <f t="shared" si="9"/>
        <v>79.708866947253057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107.53164687561629</v>
      </c>
      <c r="C25" s="123">
        <f t="shared" si="10"/>
        <v>115.44352282895055</v>
      </c>
      <c r="D25" s="123">
        <f t="shared" si="10"/>
        <v>71.142548587795744</v>
      </c>
      <c r="E25" s="123">
        <f t="shared" si="10"/>
        <v>49.820135360686479</v>
      </c>
      <c r="F25" s="123">
        <f t="shared" si="10"/>
        <v>108.9726196503117</v>
      </c>
      <c r="G25" s="123">
        <f t="shared" si="10"/>
        <v>160.87987185587542</v>
      </c>
      <c r="H25" s="123">
        <f t="shared" si="10"/>
        <v>160.66928367351119</v>
      </c>
      <c r="I25" s="123">
        <f t="shared" si="10"/>
        <v>65.774774591779803</v>
      </c>
      <c r="J25" s="123">
        <f t="shared" si="10"/>
        <v>78.822218939205456</v>
      </c>
      <c r="K25" s="123">
        <f t="shared" si="10"/>
        <v>90.683927111170277</v>
      </c>
      <c r="L25" s="123">
        <f t="shared" si="10"/>
        <v>212.90162295926484</v>
      </c>
      <c r="M25" s="123">
        <f t="shared" si="10"/>
        <v>26.184244797386572</v>
      </c>
      <c r="N25" s="123">
        <f t="shared" si="10"/>
        <v>6.4963548296957656</v>
      </c>
      <c r="O25" s="123">
        <f t="shared" si="10"/>
        <v>11.36300670463376</v>
      </c>
      <c r="P25" s="123">
        <f t="shared" si="10"/>
        <v>31.65951471283357</v>
      </c>
      <c r="Q25" s="123">
        <f t="shared" si="10"/>
        <v>134.69040480328709</v>
      </c>
      <c r="R25" s="123">
        <f t="shared" ref="R25:V25" si="11">SUM(R26:R27)</f>
        <v>101.6781222346054</v>
      </c>
      <c r="S25" s="123">
        <f t="shared" si="11"/>
        <v>70.022960976437631</v>
      </c>
      <c r="T25" s="123">
        <f t="shared" si="11"/>
        <v>84.060088509789622</v>
      </c>
      <c r="U25" s="123">
        <f t="shared" si="11"/>
        <v>141.59448694069548</v>
      </c>
      <c r="V25" s="123">
        <f t="shared" si="11"/>
        <v>16.823572744830994</v>
      </c>
      <c r="W25" s="123">
        <f t="shared" ref="W25:Y25" si="12">SUM(W26:W27)</f>
        <v>68.844096509842458</v>
      </c>
      <c r="X25" s="123">
        <f t="shared" si="12"/>
        <v>91.328322996678665</v>
      </c>
      <c r="Y25" s="123">
        <f t="shared" si="12"/>
        <v>67.943243396355172</v>
      </c>
      <c r="DA25" s="130" t="s">
        <v>2937</v>
      </c>
    </row>
    <row r="26" spans="1:105" ht="12" customHeight="1" x14ac:dyDescent="0.25">
      <c r="A26" s="97" t="s">
        <v>74</v>
      </c>
      <c r="B26" s="99">
        <v>104.90892378108906</v>
      </c>
      <c r="C26" s="99">
        <v>112.6849703143838</v>
      </c>
      <c r="D26" s="99">
        <v>69.475468328139513</v>
      </c>
      <c r="E26" s="99">
        <v>48.70261253873386</v>
      </c>
      <c r="F26" s="99">
        <v>106.49778518630571</v>
      </c>
      <c r="G26" s="99">
        <v>157.29939912397504</v>
      </c>
      <c r="H26" s="99">
        <v>157.21538574280152</v>
      </c>
      <c r="I26" s="99">
        <v>64.350701088113865</v>
      </c>
      <c r="J26" s="99">
        <v>77.132447440439165</v>
      </c>
      <c r="K26" s="99">
        <v>88.775713598003804</v>
      </c>
      <c r="L26" s="99">
        <v>208.51037492651366</v>
      </c>
      <c r="M26" s="99">
        <v>25.646599651822882</v>
      </c>
      <c r="N26" s="99">
        <v>6.3667137931329014</v>
      </c>
      <c r="O26" s="99">
        <v>11.136619163173931</v>
      </c>
      <c r="P26" s="99">
        <v>31.027412973549257</v>
      </c>
      <c r="Q26" s="99">
        <v>132.05907690858217</v>
      </c>
      <c r="R26" s="99">
        <v>99.703383474215016</v>
      </c>
      <c r="S26" s="99">
        <v>68.68393309547497</v>
      </c>
      <c r="T26" s="99">
        <v>82.442167331558124</v>
      </c>
      <c r="U26" s="99">
        <v>138.8407321620893</v>
      </c>
      <c r="V26" s="99">
        <v>16.502658099812017</v>
      </c>
      <c r="W26" s="99">
        <v>67.536429263022711</v>
      </c>
      <c r="X26" s="99">
        <v>89.588053192094634</v>
      </c>
      <c r="Y26" s="99">
        <v>66.67648202564753</v>
      </c>
      <c r="DA26" s="63" t="s">
        <v>2938</v>
      </c>
    </row>
    <row r="27" spans="1:105" ht="12" customHeight="1" x14ac:dyDescent="0.25">
      <c r="A27" s="97" t="s">
        <v>53</v>
      </c>
      <c r="B27" s="99">
        <v>2.6227230945272266</v>
      </c>
      <c r="C27" s="99">
        <v>2.7585525145667513</v>
      </c>
      <c r="D27" s="99">
        <v>1.6670802596562335</v>
      </c>
      <c r="E27" s="99">
        <v>1.1175228219526201</v>
      </c>
      <c r="F27" s="99">
        <v>2.4748344640059998</v>
      </c>
      <c r="G27" s="99">
        <v>3.5804727319003922</v>
      </c>
      <c r="H27" s="99">
        <v>3.4538979307096671</v>
      </c>
      <c r="I27" s="99">
        <v>1.4240735036659375</v>
      </c>
      <c r="J27" s="99">
        <v>1.6897714987662977</v>
      </c>
      <c r="K27" s="99">
        <v>1.9082135131664713</v>
      </c>
      <c r="L27" s="99">
        <v>4.391248032751184</v>
      </c>
      <c r="M27" s="99">
        <v>0.53764514556369181</v>
      </c>
      <c r="N27" s="99">
        <v>0.12964103656286402</v>
      </c>
      <c r="O27" s="99">
        <v>0.22638754145982828</v>
      </c>
      <c r="P27" s="99">
        <v>0.63210173928431268</v>
      </c>
      <c r="Q27" s="99">
        <v>2.6313278947049326</v>
      </c>
      <c r="R27" s="99">
        <v>1.9747387603903765</v>
      </c>
      <c r="S27" s="99">
        <v>1.3390278809626597</v>
      </c>
      <c r="T27" s="99">
        <v>1.6179211782314946</v>
      </c>
      <c r="U27" s="99">
        <v>2.7537547786061842</v>
      </c>
      <c r="V27" s="99">
        <v>0.32091464501897787</v>
      </c>
      <c r="W27" s="99">
        <v>1.3076672468197437</v>
      </c>
      <c r="X27" s="99">
        <v>1.7402698045840366</v>
      </c>
      <c r="Y27" s="99">
        <v>1.2667613707076442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0.49853834629325533</v>
      </c>
      <c r="C28" s="123">
        <f t="shared" si="13"/>
        <v>0.65129659002141504</v>
      </c>
      <c r="D28" s="123">
        <f t="shared" si="13"/>
        <v>0.94883046299375118</v>
      </c>
      <c r="E28" s="123">
        <f t="shared" si="13"/>
        <v>2.1566355574230687</v>
      </c>
      <c r="F28" s="123">
        <f t="shared" si="13"/>
        <v>0.75516478169154744</v>
      </c>
      <c r="G28" s="123">
        <f t="shared" si="13"/>
        <v>0.71416333788328479</v>
      </c>
      <c r="H28" s="123">
        <f t="shared" si="13"/>
        <v>0.77289662136064075</v>
      </c>
      <c r="I28" s="123">
        <f t="shared" si="13"/>
        <v>0.33963532471864005</v>
      </c>
      <c r="J28" s="123">
        <f t="shared" si="13"/>
        <v>0.33721756803404845</v>
      </c>
      <c r="K28" s="123">
        <f t="shared" si="13"/>
        <v>0.1465135466348198</v>
      </c>
      <c r="L28" s="123">
        <f t="shared" si="13"/>
        <v>6.7178106656615846E-2</v>
      </c>
      <c r="M28" s="123">
        <f t="shared" si="13"/>
        <v>8.794625853951081E-2</v>
      </c>
      <c r="N28" s="123">
        <f t="shared" si="13"/>
        <v>0.57140681548367211</v>
      </c>
      <c r="O28" s="123">
        <f t="shared" si="13"/>
        <v>2.2215065623850077</v>
      </c>
      <c r="P28" s="123">
        <f t="shared" si="13"/>
        <v>3.6037942833926819</v>
      </c>
      <c r="Q28" s="123">
        <f t="shared" si="13"/>
        <v>4.2333937914525537</v>
      </c>
      <c r="R28" s="123">
        <f t="shared" si="13"/>
        <v>3.9287828841583132</v>
      </c>
      <c r="S28" s="123">
        <f t="shared" si="13"/>
        <v>3.2755574942051382</v>
      </c>
      <c r="T28" s="123">
        <f t="shared" si="13"/>
        <v>3.7420004116059253</v>
      </c>
      <c r="U28" s="123">
        <f t="shared" si="13"/>
        <v>3.2685244316314752</v>
      </c>
      <c r="V28" s="123">
        <f t="shared" si="13"/>
        <v>4.0020659572104211</v>
      </c>
      <c r="W28" s="123">
        <f t="shared" si="13"/>
        <v>2.2362543815174272</v>
      </c>
      <c r="X28" s="123">
        <f t="shared" si="13"/>
        <v>2.0363812723249284</v>
      </c>
      <c r="Y28" s="123">
        <f t="shared" si="13"/>
        <v>2.4292702211140766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0.49853834629325533</v>
      </c>
      <c r="C29" s="99">
        <f>RES_hhdet_tesh!C29/RES_summary!C$19</f>
        <v>0.65129659002141504</v>
      </c>
      <c r="D29" s="99">
        <f>RES_hhdet_tesh!D29/RES_summary!D$19</f>
        <v>0.94883046299375118</v>
      </c>
      <c r="E29" s="99">
        <f>RES_hhdet_tesh!E29/RES_summary!E$19</f>
        <v>2.1566355574230687</v>
      </c>
      <c r="F29" s="99">
        <f>RES_hhdet_tesh!F29/RES_summary!F$19</f>
        <v>0.75516478169154744</v>
      </c>
      <c r="G29" s="99">
        <f>RES_hhdet_tesh!G29/RES_summary!G$19</f>
        <v>0.71416333788328479</v>
      </c>
      <c r="H29" s="99">
        <f>RES_hhdet_tesh!H29/RES_summary!H$19</f>
        <v>0.77289662136064075</v>
      </c>
      <c r="I29" s="99">
        <f>RES_hhdet_tesh!I29/RES_summary!I$19</f>
        <v>0.33963532471864005</v>
      </c>
      <c r="J29" s="99">
        <f>RES_hhdet_tesh!J29/RES_summary!J$19</f>
        <v>0.33721756803404845</v>
      </c>
      <c r="K29" s="99">
        <f>RES_hhdet_tesh!K29/RES_summary!K$19</f>
        <v>0.1465135466348198</v>
      </c>
      <c r="L29" s="99">
        <f>RES_hhdet_tesh!L29/RES_summary!L$19</f>
        <v>6.7178106656615846E-2</v>
      </c>
      <c r="M29" s="99">
        <f>RES_hhdet_tesh!M29/RES_summary!M$19</f>
        <v>8.794625853951081E-2</v>
      </c>
      <c r="N29" s="99">
        <f>RES_hhdet_tesh!N29/RES_summary!N$19</f>
        <v>0.57140681548367211</v>
      </c>
      <c r="O29" s="99">
        <f>RES_hhdet_tesh!O29/RES_summary!O$19</f>
        <v>2.2215065623850077</v>
      </c>
      <c r="P29" s="99">
        <f>RES_hhdet_tesh!P29/RES_summary!P$19</f>
        <v>3.6037942833926819</v>
      </c>
      <c r="Q29" s="99">
        <f>RES_hhdet_tesh!Q29/RES_summary!Q$19</f>
        <v>4.2333937914525537</v>
      </c>
      <c r="R29" s="99">
        <f>RES_hhdet_tesh!R29/RES_summary!R$19</f>
        <v>3.9287828841583132</v>
      </c>
      <c r="S29" s="99">
        <f>RES_hhdet_tesh!S29/RES_summary!S$19</f>
        <v>3.2755574942051382</v>
      </c>
      <c r="T29" s="99">
        <f>RES_hhdet_tesh!T29/RES_summary!T$19</f>
        <v>3.7420004116059253</v>
      </c>
      <c r="U29" s="99">
        <f>RES_hhdet_tesh!U29/RES_summary!U$19</f>
        <v>3.2685244316314752</v>
      </c>
      <c r="V29" s="99">
        <f>RES_hhdet_tesh!V29/RES_summary!V$19</f>
        <v>4.0020659572104211</v>
      </c>
      <c r="W29" s="99">
        <f>RES_hhdet_tesh!W29/RES_summary!W$19</f>
        <v>2.2362543815174272</v>
      </c>
      <c r="X29" s="99">
        <f>RES_hhdet_tesh!X29/RES_summary!X$19</f>
        <v>2.0363812723249284</v>
      </c>
      <c r="Y29" s="99">
        <f>RES_hhdet_tesh!Y29/RES_summary!Y$19</f>
        <v>2.4292702211140766</v>
      </c>
      <c r="DA29" s="63" t="s">
        <v>2941</v>
      </c>
    </row>
    <row r="30" spans="1:105" ht="12" customHeight="1" x14ac:dyDescent="0.25">
      <c r="A30" s="121" t="s">
        <v>55</v>
      </c>
      <c r="B30" s="123">
        <v>8.8940443230786368</v>
      </c>
      <c r="C30" s="123">
        <v>8.2689797632030295</v>
      </c>
      <c r="D30" s="123">
        <v>8.1512059504821615</v>
      </c>
      <c r="E30" s="123">
        <v>7.7858971120618392</v>
      </c>
      <c r="F30" s="123">
        <v>8.2079816264069656</v>
      </c>
      <c r="G30" s="123">
        <v>8.2585445338808867</v>
      </c>
      <c r="H30" s="123">
        <v>7.9689013711345567</v>
      </c>
      <c r="I30" s="123">
        <v>7.2754957763070669</v>
      </c>
      <c r="J30" s="123">
        <v>7.2457065983467421</v>
      </c>
      <c r="K30" s="123">
        <v>7.2064199245808602</v>
      </c>
      <c r="L30" s="123">
        <v>6.9784914725854064</v>
      </c>
      <c r="M30" s="123">
        <v>7.6913193085285121</v>
      </c>
      <c r="N30" s="123">
        <v>6.6601662354348905</v>
      </c>
      <c r="O30" s="123">
        <v>9.0451682594195475</v>
      </c>
      <c r="P30" s="123">
        <v>11.272694792283781</v>
      </c>
      <c r="Q30" s="123">
        <v>6.9674442999688404</v>
      </c>
      <c r="R30" s="123">
        <v>7.0448779735230707</v>
      </c>
      <c r="S30" s="123">
        <v>7.1907788302584592</v>
      </c>
      <c r="T30" s="123">
        <v>7.5761106219666248</v>
      </c>
      <c r="U30" s="123">
        <v>7.8939222779689189</v>
      </c>
      <c r="V30" s="123">
        <v>7.2423309114503747</v>
      </c>
      <c r="W30" s="123">
        <v>6.8044298450024927</v>
      </c>
      <c r="X30" s="123">
        <v>7.4759256738646416</v>
      </c>
      <c r="Y30" s="123">
        <v>7.1371364087316085</v>
      </c>
      <c r="DA30" s="130" t="s">
        <v>2942</v>
      </c>
    </row>
    <row r="31" spans="1:105" ht="12" customHeight="1" x14ac:dyDescent="0.25">
      <c r="A31" s="97" t="s">
        <v>141</v>
      </c>
      <c r="B31" s="99">
        <v>9.0729360080200969</v>
      </c>
      <c r="C31" s="99">
        <v>8.8346689441094188</v>
      </c>
      <c r="D31" s="99">
        <v>5.9277396348777014</v>
      </c>
      <c r="E31" s="99">
        <v>3.3827190786540062</v>
      </c>
      <c r="F31" s="99">
        <v>6.8071800489738656</v>
      </c>
      <c r="G31" s="99">
        <v>10.464456164026002</v>
      </c>
      <c r="H31" s="99">
        <v>10.898772344008986</v>
      </c>
      <c r="I31" s="99">
        <v>4.1224196659623011</v>
      </c>
      <c r="J31" s="99">
        <v>4.0936703198428903</v>
      </c>
      <c r="K31" s="99">
        <v>9.7077150193006787</v>
      </c>
      <c r="L31" s="99">
        <v>10.576746892282392</v>
      </c>
      <c r="M31" s="99">
        <v>5.6824201181026623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2943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2944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2945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2946</v>
      </c>
    </row>
    <row r="35" spans="1:105" ht="12" customHeight="1" x14ac:dyDescent="0.25">
      <c r="A35" s="106" t="s">
        <v>122</v>
      </c>
      <c r="B35" s="102">
        <v>8.8706331779653862</v>
      </c>
      <c r="C35" s="102">
        <v>8.200776103093748</v>
      </c>
      <c r="D35" s="102">
        <v>8.3657050538698847</v>
      </c>
      <c r="E35" s="102">
        <v>8.2235623985150266</v>
      </c>
      <c r="F35" s="102">
        <v>8.3705279579707952</v>
      </c>
      <c r="G35" s="102">
        <v>8.0090583380115117</v>
      </c>
      <c r="H35" s="102">
        <v>7.6263198848708464</v>
      </c>
      <c r="I35" s="102">
        <v>7.6331551059988731</v>
      </c>
      <c r="J35" s="102">
        <v>7.5852616118070246</v>
      </c>
      <c r="K35" s="102">
        <v>6.9250804302915139</v>
      </c>
      <c r="L35" s="102">
        <v>6.5774216751911663</v>
      </c>
      <c r="M35" s="102">
        <v>7.7930201025246557</v>
      </c>
      <c r="N35" s="102">
        <v>6.679273318640214</v>
      </c>
      <c r="O35" s="102">
        <v>9.0439281262885327</v>
      </c>
      <c r="P35" s="102">
        <v>11.280031184855693</v>
      </c>
      <c r="Q35" s="102">
        <v>6.9664313940186471</v>
      </c>
      <c r="R35" s="102">
        <v>7.0385134860161438</v>
      </c>
      <c r="S35" s="102">
        <v>7.1915591751700445</v>
      </c>
      <c r="T35" s="102">
        <v>7.5795860500163883</v>
      </c>
      <c r="U35" s="102">
        <v>7.9198862257359748</v>
      </c>
      <c r="V35" s="102">
        <v>7.250174992496679</v>
      </c>
      <c r="W35" s="102">
        <v>6.8250468338222721</v>
      </c>
      <c r="X35" s="102">
        <v>7.5022959109204841</v>
      </c>
      <c r="Y35" s="102">
        <v>7.1387642837845062</v>
      </c>
      <c r="DA35" s="131" t="s">
        <v>2947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8.3771102917715226</v>
      </c>
      <c r="G36" s="105">
        <v>8.0148763234213956</v>
      </c>
      <c r="H36" s="105">
        <v>7.6284798684425486</v>
      </c>
      <c r="I36" s="105">
        <v>7.6354579050758487</v>
      </c>
      <c r="J36" s="105">
        <v>7.5903418887095597</v>
      </c>
      <c r="K36" s="105">
        <v>6.9351197716181616</v>
      </c>
      <c r="L36" s="105">
        <v>6.5858016012920313</v>
      </c>
      <c r="M36" s="105">
        <v>7.798207978558457</v>
      </c>
      <c r="N36" s="105">
        <v>6.6238011415925016</v>
      </c>
      <c r="O36" s="105">
        <v>9.0461737727690199</v>
      </c>
      <c r="P36" s="105">
        <v>11.266336585388125</v>
      </c>
      <c r="Q36" s="105">
        <v>6.9683125050690089</v>
      </c>
      <c r="R36" s="105">
        <v>7.0496513391532654</v>
      </c>
      <c r="S36" s="105">
        <v>7.1903106233115057</v>
      </c>
      <c r="T36" s="105">
        <v>7.5742149339394818</v>
      </c>
      <c r="U36" s="105">
        <v>7.8736379437759085</v>
      </c>
      <c r="V36" s="105">
        <v>7.2371015240861691</v>
      </c>
      <c r="W36" s="105">
        <v>6.7902556651888935</v>
      </c>
      <c r="X36" s="105">
        <v>7.4636195632385833</v>
      </c>
      <c r="Y36" s="105">
        <v>7.1365103029420327</v>
      </c>
      <c r="DA36" s="132" t="s">
        <v>2948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4.237355320251754</v>
      </c>
      <c r="G37" s="99">
        <v>4.0351969543728394</v>
      </c>
      <c r="H37" s="99">
        <v>3.7407970440792377</v>
      </c>
      <c r="I37" s="99">
        <v>3.6866807987449621</v>
      </c>
      <c r="J37" s="99">
        <v>3.5262901461807732</v>
      </c>
      <c r="K37" s="99">
        <v>3.1101056439689847</v>
      </c>
      <c r="L37" s="99">
        <v>2.8779744974435961</v>
      </c>
      <c r="M37" s="99">
        <v>3.7606906609190411</v>
      </c>
      <c r="N37" s="99">
        <v>2.9326230558794339</v>
      </c>
      <c r="O37" s="99">
        <v>4.9652076625920172</v>
      </c>
      <c r="P37" s="99">
        <v>6.8100551724698528</v>
      </c>
      <c r="Q37" s="99">
        <v>2.9465979892415146</v>
      </c>
      <c r="R37" s="99">
        <v>2.934897936610485</v>
      </c>
      <c r="S37" s="99">
        <v>3.0100364225629819</v>
      </c>
      <c r="T37" s="99">
        <v>3.6468333450766233</v>
      </c>
      <c r="U37" s="99">
        <v>4.1405947526200988</v>
      </c>
      <c r="V37" s="99">
        <v>3.7000395434151403</v>
      </c>
      <c r="W37" s="99">
        <v>3.404519580440684</v>
      </c>
      <c r="X37" s="99">
        <v>4.0666525228541062</v>
      </c>
      <c r="Y37" s="99">
        <v>3.8347369261156832</v>
      </c>
      <c r="DA37" s="63" t="s">
        <v>2949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4.1397549715197686</v>
      </c>
      <c r="G38" s="99">
        <v>3.9796793690485561</v>
      </c>
      <c r="H38" s="99">
        <v>3.8876828243633121</v>
      </c>
      <c r="I38" s="99">
        <v>3.9487771063308865</v>
      </c>
      <c r="J38" s="99">
        <v>4.0640517425287879</v>
      </c>
      <c r="K38" s="99">
        <v>3.8250141276491778</v>
      </c>
      <c r="L38" s="99">
        <v>3.7078271038484361</v>
      </c>
      <c r="M38" s="99">
        <v>4.0375173176394146</v>
      </c>
      <c r="N38" s="99">
        <v>3.6911780857130663</v>
      </c>
      <c r="O38" s="99">
        <v>4.0809661101770027</v>
      </c>
      <c r="P38" s="99">
        <v>4.45628141291827</v>
      </c>
      <c r="Q38" s="99">
        <v>4.0217145158274947</v>
      </c>
      <c r="R38" s="99">
        <v>4.1147534025427808</v>
      </c>
      <c r="S38" s="99">
        <v>4.1802742007485234</v>
      </c>
      <c r="T38" s="99">
        <v>3.9273815888628585</v>
      </c>
      <c r="U38" s="99">
        <v>3.7330431911558071</v>
      </c>
      <c r="V38" s="99">
        <v>3.5370619806710297</v>
      </c>
      <c r="W38" s="99">
        <v>3.3857360847482099</v>
      </c>
      <c r="X38" s="99">
        <v>3.3969670403844758</v>
      </c>
      <c r="Y38" s="99">
        <v>3.3017733768263482</v>
      </c>
      <c r="DA38" s="63" t="s">
        <v>2950</v>
      </c>
    </row>
    <row r="39" spans="1:105" ht="12" customHeight="1" x14ac:dyDescent="0.25">
      <c r="A39" s="121" t="s">
        <v>54</v>
      </c>
      <c r="B39" s="123">
        <v>4.5027981218557418</v>
      </c>
      <c r="C39" s="123">
        <v>4.6620239132799277</v>
      </c>
      <c r="D39" s="123">
        <v>3.9684911256581326</v>
      </c>
      <c r="E39" s="123">
        <v>3.4520277880159678</v>
      </c>
      <c r="F39" s="123">
        <v>4.0241724452559051</v>
      </c>
      <c r="G39" s="123">
        <v>4.5377908602312456</v>
      </c>
      <c r="H39" s="123">
        <v>4.5254340282401708</v>
      </c>
      <c r="I39" s="123">
        <v>3.6510584228731933</v>
      </c>
      <c r="J39" s="123">
        <v>3.8684733355388108</v>
      </c>
      <c r="K39" s="123">
        <v>4.7992079150071767</v>
      </c>
      <c r="L39" s="123">
        <v>4.1597189510963331</v>
      </c>
      <c r="M39" s="123">
        <v>4.5159886799282631</v>
      </c>
      <c r="N39" s="123">
        <v>4.5794009640287854</v>
      </c>
      <c r="O39" s="123">
        <v>4.8918883084578315</v>
      </c>
      <c r="P39" s="123">
        <v>5.1681937107190272</v>
      </c>
      <c r="Q39" s="123">
        <v>3.6178147250766601</v>
      </c>
      <c r="R39" s="123">
        <v>3.6759203712735418</v>
      </c>
      <c r="S39" s="123">
        <v>3.1968970072256657</v>
      </c>
      <c r="T39" s="123">
        <v>3.7339111082784524</v>
      </c>
      <c r="U39" s="123">
        <v>4.1159866906051974</v>
      </c>
      <c r="V39" s="123">
        <v>2.3980447763201242</v>
      </c>
      <c r="W39" s="123">
        <v>1.9607290754489366</v>
      </c>
      <c r="X39" s="123">
        <v>2.2379193543868987</v>
      </c>
      <c r="Y39" s="123">
        <v>2.1992169210521966</v>
      </c>
      <c r="DA39" s="130" t="s">
        <v>2951</v>
      </c>
    </row>
    <row r="40" spans="1:105" ht="12" customHeight="1" x14ac:dyDescent="0.25">
      <c r="A40" s="97" t="s">
        <v>50</v>
      </c>
      <c r="B40" s="99">
        <v>4.3180296809520726</v>
      </c>
      <c r="C40" s="99">
        <v>5.5115551580495916</v>
      </c>
      <c r="D40" s="99">
        <v>3.1804539500310294</v>
      </c>
      <c r="E40" s="99">
        <v>1.9086366244963191</v>
      </c>
      <c r="F40" s="99">
        <v>3.6422205649110002</v>
      </c>
      <c r="G40" s="99">
        <v>5.4181244549010019</v>
      </c>
      <c r="H40" s="99">
        <v>5.7813169316075994</v>
      </c>
      <c r="I40" s="99">
        <v>2.2270046530191419</v>
      </c>
      <c r="J40" s="99">
        <v>2.4548726437942676</v>
      </c>
      <c r="K40" s="99">
        <v>6.3902460514142447</v>
      </c>
      <c r="L40" s="99">
        <v>5.5955921018786308</v>
      </c>
      <c r="M40" s="99">
        <v>3.4784965059866364</v>
      </c>
      <c r="N40" s="99">
        <v>2.763840531375175</v>
      </c>
      <c r="O40" s="99">
        <v>3.9738121223488259</v>
      </c>
      <c r="P40" s="99">
        <v>4.8043492410703115</v>
      </c>
      <c r="Q40" s="99">
        <v>3.9096363920857931</v>
      </c>
      <c r="R40" s="99">
        <v>3.8730849915195726</v>
      </c>
      <c r="S40" s="99">
        <v>2.9664266399828669</v>
      </c>
      <c r="T40" s="99">
        <v>3.2848165033360779</v>
      </c>
      <c r="U40" s="99">
        <v>4.062837757567876</v>
      </c>
      <c r="V40" s="99">
        <v>0</v>
      </c>
      <c r="W40" s="99">
        <v>0</v>
      </c>
      <c r="X40" s="99">
        <v>0</v>
      </c>
      <c r="Y40" s="99">
        <v>0</v>
      </c>
      <c r="DA40" s="63" t="s">
        <v>2952</v>
      </c>
    </row>
    <row r="41" spans="1:105" ht="12" customHeight="1" x14ac:dyDescent="0.25">
      <c r="A41" s="109" t="s">
        <v>120</v>
      </c>
      <c r="B41" s="110">
        <v>4.6234161893063677</v>
      </c>
      <c r="C41" s="110">
        <v>4.1060479677500439</v>
      </c>
      <c r="D41" s="110">
        <v>4.3727439625058029</v>
      </c>
      <c r="E41" s="110">
        <v>4.2079744803521217</v>
      </c>
      <c r="F41" s="110">
        <v>4.2456696544056909</v>
      </c>
      <c r="G41" s="110">
        <v>4.0561733779455489</v>
      </c>
      <c r="H41" s="110">
        <v>3.9832466955088579</v>
      </c>
      <c r="I41" s="110">
        <v>4.200557431892963</v>
      </c>
      <c r="J41" s="110">
        <v>4.4238164644384526</v>
      </c>
      <c r="K41" s="110">
        <v>4.1711665453728086</v>
      </c>
      <c r="L41" s="110">
        <v>3.6052728829724758</v>
      </c>
      <c r="M41" s="110">
        <v>4.8845714259338404</v>
      </c>
      <c r="N41" s="110">
        <v>4.8859241539573173</v>
      </c>
      <c r="O41" s="110">
        <v>4.9501788599568162</v>
      </c>
      <c r="P41" s="110">
        <v>5.1961817468458502</v>
      </c>
      <c r="Q41" s="110">
        <v>3.5844636774184742</v>
      </c>
      <c r="R41" s="110">
        <v>3.6551662007213279</v>
      </c>
      <c r="S41" s="110">
        <v>3.2178488587931935</v>
      </c>
      <c r="T41" s="110">
        <v>3.7721319257203563</v>
      </c>
      <c r="U41" s="110">
        <v>4.1179193790792814</v>
      </c>
      <c r="V41" s="110">
        <v>2.3980447763201242</v>
      </c>
      <c r="W41" s="110">
        <v>1.9607290754489366</v>
      </c>
      <c r="X41" s="110">
        <v>2.2379193543868987</v>
      </c>
      <c r="Y41" s="110">
        <v>2.1992169210521966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114.22520411544994</v>
      </c>
      <c r="C43" s="118">
        <f t="shared" si="14"/>
        <v>122.48426276929423</v>
      </c>
      <c r="D43" s="118">
        <f t="shared" si="14"/>
        <v>115.26190911115802</v>
      </c>
      <c r="E43" s="118">
        <f t="shared" si="14"/>
        <v>119.8935082182531</v>
      </c>
      <c r="F43" s="118">
        <f t="shared" si="14"/>
        <v>127.0099478373382</v>
      </c>
      <c r="G43" s="118">
        <f t="shared" si="14"/>
        <v>122.77392082854124</v>
      </c>
      <c r="H43" s="118">
        <f t="shared" si="14"/>
        <v>122.21736652774325</v>
      </c>
      <c r="I43" s="118">
        <f t="shared" si="14"/>
        <v>117.01373773027858</v>
      </c>
      <c r="J43" s="118">
        <f t="shared" si="14"/>
        <v>119.548214678191</v>
      </c>
      <c r="K43" s="118">
        <f t="shared" si="14"/>
        <v>123.12344263047697</v>
      </c>
      <c r="L43" s="118">
        <f t="shared" si="14"/>
        <v>112.08067630294583</v>
      </c>
      <c r="M43" s="118">
        <f t="shared" si="14"/>
        <v>105.10969162944899</v>
      </c>
      <c r="N43" s="118">
        <f t="shared" si="14"/>
        <v>116.30057554820789</v>
      </c>
      <c r="O43" s="118">
        <f t="shared" si="14"/>
        <v>113.2706396104909</v>
      </c>
      <c r="P43" s="118">
        <f t="shared" si="14"/>
        <v>99.579894082551803</v>
      </c>
      <c r="Q43" s="118">
        <f t="shared" si="14"/>
        <v>111.85475856193241</v>
      </c>
      <c r="R43" s="118">
        <f t="shared" ref="R43:V43" si="15">R44+R47+R49+R58</f>
        <v>114.5778068489777</v>
      </c>
      <c r="S43" s="118">
        <f t="shared" si="15"/>
        <v>108.05496904672822</v>
      </c>
      <c r="T43" s="118">
        <f t="shared" si="15"/>
        <v>105.93888936977764</v>
      </c>
      <c r="U43" s="118">
        <f t="shared" si="15"/>
        <v>89.84763783497371</v>
      </c>
      <c r="V43" s="118">
        <f t="shared" si="15"/>
        <v>100.35804660898813</v>
      </c>
      <c r="W43" s="118">
        <f t="shared" ref="W43:Y43" si="16">W44+W47+W49+W58</f>
        <v>97.407575903644783</v>
      </c>
      <c r="X43" s="118">
        <f t="shared" si="16"/>
        <v>92.151370478752781</v>
      </c>
      <c r="Y43" s="118">
        <f t="shared" si="16"/>
        <v>94.538689202939011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100.65972566625415</v>
      </c>
      <c r="C44" s="123">
        <f t="shared" si="17"/>
        <v>109.11021453788584</v>
      </c>
      <c r="D44" s="123">
        <f t="shared" si="17"/>
        <v>102.17479940538738</v>
      </c>
      <c r="E44" s="123">
        <f t="shared" si="17"/>
        <v>106.35927247623805</v>
      </c>
      <c r="F44" s="123">
        <f t="shared" si="17"/>
        <v>114.07768906626995</v>
      </c>
      <c r="G44" s="123">
        <f t="shared" si="17"/>
        <v>109.94723647750699</v>
      </c>
      <c r="H44" s="123">
        <f t="shared" si="17"/>
        <v>108.59908923392952</v>
      </c>
      <c r="I44" s="123">
        <f t="shared" si="17"/>
        <v>104.55791877390496</v>
      </c>
      <c r="J44" s="123">
        <f t="shared" si="17"/>
        <v>106.83691738687514</v>
      </c>
      <c r="K44" s="123">
        <f t="shared" si="17"/>
        <v>110.21891907767333</v>
      </c>
      <c r="L44" s="123">
        <f t="shared" si="17"/>
        <v>99.566409239951128</v>
      </c>
      <c r="M44" s="123">
        <f t="shared" si="17"/>
        <v>91.099220975654063</v>
      </c>
      <c r="N44" s="123">
        <f t="shared" si="17"/>
        <v>101.96908323234547</v>
      </c>
      <c r="O44" s="123">
        <f t="shared" si="17"/>
        <v>97.997956306930291</v>
      </c>
      <c r="P44" s="123">
        <f t="shared" si="17"/>
        <v>83.474821544607323</v>
      </c>
      <c r="Q44" s="123">
        <f t="shared" si="17"/>
        <v>98.183519138703403</v>
      </c>
      <c r="R44" s="123">
        <f t="shared" ref="R44:V44" si="18">SUM(R45:R46)</f>
        <v>100.83029533115447</v>
      </c>
      <c r="S44" s="123">
        <f t="shared" si="18"/>
        <v>96.487190728126464</v>
      </c>
      <c r="T44" s="123">
        <f t="shared" si="18"/>
        <v>92.282417655094548</v>
      </c>
      <c r="U44" s="123">
        <f t="shared" si="18"/>
        <v>75.059542244991903</v>
      </c>
      <c r="V44" s="123">
        <f t="shared" si="18"/>
        <v>88.771934804710867</v>
      </c>
      <c r="W44" s="123">
        <f t="shared" ref="W44:Y44" si="19">SUM(W45:W46)</f>
        <v>85.41053673038293</v>
      </c>
      <c r="X44" s="123">
        <f t="shared" si="19"/>
        <v>79.908908992150998</v>
      </c>
      <c r="Y44" s="123">
        <f t="shared" si="19"/>
        <v>82.941966678729344</v>
      </c>
      <c r="DA44" s="130" t="s">
        <v>2955</v>
      </c>
    </row>
    <row r="45" spans="1:105" ht="12" customHeight="1" x14ac:dyDescent="0.25">
      <c r="A45" s="97" t="s">
        <v>211</v>
      </c>
      <c r="B45" s="99">
        <v>98.204610406101608</v>
      </c>
      <c r="C45" s="99">
        <v>106.50299804532986</v>
      </c>
      <c r="D45" s="99">
        <v>99.780541756424313</v>
      </c>
      <c r="E45" s="99">
        <v>103.97351191059603</v>
      </c>
      <c r="F45" s="99">
        <v>111.48691537117729</v>
      </c>
      <c r="G45" s="99">
        <v>107.50029841363171</v>
      </c>
      <c r="H45" s="99">
        <v>106.26454114230904</v>
      </c>
      <c r="I45" s="99">
        <v>102.29416093287114</v>
      </c>
      <c r="J45" s="99">
        <v>104.54657361774538</v>
      </c>
      <c r="K45" s="99">
        <v>107.89964114727688</v>
      </c>
      <c r="L45" s="99">
        <v>97.512780936766745</v>
      </c>
      <c r="M45" s="99">
        <v>89.228666590710219</v>
      </c>
      <c r="N45" s="99">
        <v>99.934191667128218</v>
      </c>
      <c r="O45" s="99">
        <v>96.045522679713784</v>
      </c>
      <c r="P45" s="99">
        <v>81.808195244002505</v>
      </c>
      <c r="Q45" s="99">
        <v>96.265394138728198</v>
      </c>
      <c r="R45" s="99">
        <v>98.872022616866758</v>
      </c>
      <c r="S45" s="99">
        <v>94.642095394551546</v>
      </c>
      <c r="T45" s="99">
        <v>90.506239678727155</v>
      </c>
      <c r="U45" s="99">
        <v>73.599770910648147</v>
      </c>
      <c r="V45" s="99">
        <v>87.078583791962728</v>
      </c>
      <c r="W45" s="99">
        <v>83.788196296303028</v>
      </c>
      <c r="X45" s="99">
        <v>78.38623719797657</v>
      </c>
      <c r="Y45" s="99">
        <v>81.395563031405501</v>
      </c>
      <c r="DA45" s="63" t="s">
        <v>2956</v>
      </c>
    </row>
    <row r="46" spans="1:105" ht="12" customHeight="1" x14ac:dyDescent="0.25">
      <c r="A46" s="97" t="s">
        <v>53</v>
      </c>
      <c r="B46" s="99">
        <v>2.4551152601525406</v>
      </c>
      <c r="C46" s="99">
        <v>2.6072164925559798</v>
      </c>
      <c r="D46" s="99">
        <v>2.3942576489630691</v>
      </c>
      <c r="E46" s="99">
        <v>2.3857605656420153</v>
      </c>
      <c r="F46" s="99">
        <v>2.590773695092663</v>
      </c>
      <c r="G46" s="99">
        <v>2.4469380638752738</v>
      </c>
      <c r="H46" s="99">
        <v>2.3345480916204702</v>
      </c>
      <c r="I46" s="99">
        <v>2.2637578410338159</v>
      </c>
      <c r="J46" s="99">
        <v>2.2903437691297621</v>
      </c>
      <c r="K46" s="99">
        <v>2.3192779303964559</v>
      </c>
      <c r="L46" s="99">
        <v>2.0536283031843752</v>
      </c>
      <c r="M46" s="99">
        <v>1.8705543849438426</v>
      </c>
      <c r="N46" s="99">
        <v>2.034891565217245</v>
      </c>
      <c r="O46" s="99">
        <v>1.9524336272165117</v>
      </c>
      <c r="P46" s="99">
        <v>1.6666263006048254</v>
      </c>
      <c r="Q46" s="99">
        <v>1.9181249999752064</v>
      </c>
      <c r="R46" s="99">
        <v>1.9582727142877221</v>
      </c>
      <c r="S46" s="99">
        <v>1.8450953335749118</v>
      </c>
      <c r="T46" s="99">
        <v>1.7761779763673871</v>
      </c>
      <c r="U46" s="99">
        <v>1.4597713343437604</v>
      </c>
      <c r="V46" s="99">
        <v>1.6933510127481453</v>
      </c>
      <c r="W46" s="99">
        <v>1.622340434079899</v>
      </c>
      <c r="X46" s="99">
        <v>1.522671794174425</v>
      </c>
      <c r="Y46" s="99">
        <v>1.5464036473238387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0.49911951745175787</v>
      </c>
      <c r="C47" s="123">
        <f t="shared" si="20"/>
        <v>0.54241842343727575</v>
      </c>
      <c r="D47" s="123">
        <f t="shared" si="20"/>
        <v>0.63528641408950015</v>
      </c>
      <c r="E47" s="123">
        <f t="shared" si="20"/>
        <v>1.4722565147367521</v>
      </c>
      <c r="F47" s="123">
        <f t="shared" si="20"/>
        <v>0.60713233458793181</v>
      </c>
      <c r="G47" s="123">
        <f t="shared" si="20"/>
        <v>0.76343459477038911</v>
      </c>
      <c r="H47" s="123">
        <f t="shared" si="20"/>
        <v>1.4659378191337473</v>
      </c>
      <c r="I47" s="123">
        <f t="shared" si="20"/>
        <v>0.9012172433237573</v>
      </c>
      <c r="J47" s="123">
        <f t="shared" si="20"/>
        <v>0.95832690270815235</v>
      </c>
      <c r="K47" s="123">
        <f t="shared" si="20"/>
        <v>1.0708735425308189</v>
      </c>
      <c r="L47" s="123">
        <f t="shared" si="20"/>
        <v>1.4056845560562035</v>
      </c>
      <c r="M47" s="123">
        <f t="shared" si="20"/>
        <v>1.4854271672512589</v>
      </c>
      <c r="N47" s="123">
        <f t="shared" si="20"/>
        <v>1.6957545065256718</v>
      </c>
      <c r="O47" s="123">
        <f t="shared" si="20"/>
        <v>1.9052558792097221</v>
      </c>
      <c r="P47" s="123">
        <f t="shared" si="20"/>
        <v>2.0278121116092396</v>
      </c>
      <c r="Q47" s="123">
        <f t="shared" si="20"/>
        <v>2.1629549194195987</v>
      </c>
      <c r="R47" s="123">
        <f t="shared" si="20"/>
        <v>2.1565770640398889</v>
      </c>
      <c r="S47" s="123">
        <f t="shared" si="20"/>
        <v>1.9501741163282684</v>
      </c>
      <c r="T47" s="123">
        <f t="shared" si="20"/>
        <v>2.2012603684456735</v>
      </c>
      <c r="U47" s="123">
        <f t="shared" si="20"/>
        <v>2.3179733701773131</v>
      </c>
      <c r="V47" s="123">
        <f t="shared" si="20"/>
        <v>2.4013546421705727</v>
      </c>
      <c r="W47" s="123">
        <f t="shared" si="20"/>
        <v>2.5308325950763906</v>
      </c>
      <c r="X47" s="123">
        <f t="shared" si="20"/>
        <v>2.5585594720902085</v>
      </c>
      <c r="Y47" s="123">
        <f t="shared" si="20"/>
        <v>2.8682521253472721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0.49911951745175787</v>
      </c>
      <c r="C48" s="99">
        <f>RES_hhdet_tesh!C48/RES_summary!C$19</f>
        <v>0.54241842343727575</v>
      </c>
      <c r="D48" s="99">
        <f>RES_hhdet_tesh!D48/RES_summary!D$19</f>
        <v>0.63528641408950015</v>
      </c>
      <c r="E48" s="99">
        <f>RES_hhdet_tesh!E48/RES_summary!E$19</f>
        <v>1.4722565147367521</v>
      </c>
      <c r="F48" s="99">
        <f>RES_hhdet_tesh!F48/RES_summary!F$19</f>
        <v>0.60713233458793181</v>
      </c>
      <c r="G48" s="99">
        <f>RES_hhdet_tesh!G48/RES_summary!G$19</f>
        <v>0.76343459477038911</v>
      </c>
      <c r="H48" s="99">
        <f>RES_hhdet_tesh!H48/RES_summary!H$19</f>
        <v>1.4659378191337473</v>
      </c>
      <c r="I48" s="99">
        <f>RES_hhdet_tesh!I48/RES_summary!I$19</f>
        <v>0.9012172433237573</v>
      </c>
      <c r="J48" s="99">
        <f>RES_hhdet_tesh!J48/RES_summary!J$19</f>
        <v>0.95832690270815235</v>
      </c>
      <c r="K48" s="99">
        <f>RES_hhdet_tesh!K48/RES_summary!K$19</f>
        <v>1.0708735425308189</v>
      </c>
      <c r="L48" s="99">
        <f>RES_hhdet_tesh!L48/RES_summary!L$19</f>
        <v>1.4056845560562035</v>
      </c>
      <c r="M48" s="99">
        <f>RES_hhdet_tesh!M48/RES_summary!M$19</f>
        <v>1.4854271672512589</v>
      </c>
      <c r="N48" s="99">
        <f>RES_hhdet_tesh!N48/RES_summary!N$19</f>
        <v>1.6957545065256718</v>
      </c>
      <c r="O48" s="99">
        <f>RES_hhdet_tesh!O48/RES_summary!O$19</f>
        <v>1.9052558792097221</v>
      </c>
      <c r="P48" s="99">
        <f>RES_hhdet_tesh!P48/RES_summary!P$19</f>
        <v>2.0278121116092396</v>
      </c>
      <c r="Q48" s="99">
        <f>RES_hhdet_tesh!Q48/RES_summary!Q$19</f>
        <v>2.1629549194195987</v>
      </c>
      <c r="R48" s="99">
        <f>RES_hhdet_tesh!R48/RES_summary!R$19</f>
        <v>2.1565770640398889</v>
      </c>
      <c r="S48" s="99">
        <f>RES_hhdet_tesh!S48/RES_summary!S$19</f>
        <v>1.9501741163282684</v>
      </c>
      <c r="T48" s="99">
        <f>RES_hhdet_tesh!T48/RES_summary!T$19</f>
        <v>2.2012603684456735</v>
      </c>
      <c r="U48" s="99">
        <f>RES_hhdet_tesh!U48/RES_summary!U$19</f>
        <v>2.3179733701773131</v>
      </c>
      <c r="V48" s="99">
        <f>RES_hhdet_tesh!V48/RES_summary!V$19</f>
        <v>2.4013546421705727</v>
      </c>
      <c r="W48" s="99">
        <f>RES_hhdet_tesh!W48/RES_summary!W$19</f>
        <v>2.5308325950763906</v>
      </c>
      <c r="X48" s="99">
        <f>RES_hhdet_tesh!X48/RES_summary!X$19</f>
        <v>2.5585594720902085</v>
      </c>
      <c r="Y48" s="99">
        <f>RES_hhdet_tesh!Y48/RES_summary!Y$19</f>
        <v>2.8682521253472721</v>
      </c>
      <c r="DA48" s="63" t="s">
        <v>2959</v>
      </c>
    </row>
    <row r="49" spans="1:105" ht="12" customHeight="1" x14ac:dyDescent="0.25">
      <c r="A49" s="121" t="s">
        <v>55</v>
      </c>
      <c r="B49" s="123">
        <v>8.5633798796797862</v>
      </c>
      <c r="C49" s="123">
        <v>8.2484780076339757</v>
      </c>
      <c r="D49" s="123">
        <v>8.3409270049350912</v>
      </c>
      <c r="E49" s="123">
        <v>8.2532119560773882</v>
      </c>
      <c r="F49" s="123">
        <v>8.1870270918496786</v>
      </c>
      <c r="G49" s="123">
        <v>7.7599809076641861</v>
      </c>
      <c r="H49" s="123">
        <v>7.8619213254522187</v>
      </c>
      <c r="I49" s="123">
        <v>7.652522968581696</v>
      </c>
      <c r="J49" s="123">
        <v>7.615816114489296</v>
      </c>
      <c r="K49" s="123">
        <v>7.329067815040303</v>
      </c>
      <c r="L49" s="123">
        <v>7.2145971779218296</v>
      </c>
      <c r="M49" s="123">
        <v>7.7907338390004925</v>
      </c>
      <c r="N49" s="123">
        <v>7.8817906944062601</v>
      </c>
      <c r="O49" s="123">
        <v>8.4642392993110427</v>
      </c>
      <c r="P49" s="123">
        <v>8.8995110976173244</v>
      </c>
      <c r="Q49" s="123">
        <v>7.9084577209848019</v>
      </c>
      <c r="R49" s="123">
        <v>7.9251571135745289</v>
      </c>
      <c r="S49" s="123">
        <v>6.412589731746051</v>
      </c>
      <c r="T49" s="123">
        <v>7.7120413502196268</v>
      </c>
      <c r="U49" s="123">
        <v>8.356039751338157</v>
      </c>
      <c r="V49" s="123">
        <v>6.7149075501291833</v>
      </c>
      <c r="W49" s="123">
        <v>7.5153992885032892</v>
      </c>
      <c r="X49" s="123">
        <v>7.4365069189747626</v>
      </c>
      <c r="Y49" s="123">
        <v>6.5431515788721306</v>
      </c>
      <c r="DA49" s="130" t="s">
        <v>2960</v>
      </c>
    </row>
    <row r="50" spans="1:105" ht="12" customHeight="1" x14ac:dyDescent="0.25">
      <c r="A50" s="97" t="s">
        <v>138</v>
      </c>
      <c r="B50" s="99">
        <v>8.399406815259022</v>
      </c>
      <c r="C50" s="99">
        <v>8.2734040410254384</v>
      </c>
      <c r="D50" s="99">
        <v>8.3303219338154957</v>
      </c>
      <c r="E50" s="99">
        <v>8.2674428214806905</v>
      </c>
      <c r="F50" s="99">
        <v>8.1206971159076442</v>
      </c>
      <c r="G50" s="99">
        <v>7.6824690071982831</v>
      </c>
      <c r="H50" s="99">
        <v>7.9471453097684419</v>
      </c>
      <c r="I50" s="99">
        <v>7.6663625782968623</v>
      </c>
      <c r="J50" s="99">
        <v>7.6306300400350251</v>
      </c>
      <c r="K50" s="99">
        <v>7.40591756289421</v>
      </c>
      <c r="L50" s="99">
        <v>7.3211339407380844</v>
      </c>
      <c r="M50" s="99">
        <v>7.8020675549818383</v>
      </c>
      <c r="N50" s="99">
        <v>8.1522448597658599</v>
      </c>
      <c r="O50" s="99">
        <v>8.293824430008458</v>
      </c>
      <c r="P50" s="99">
        <v>8.1534236395730861</v>
      </c>
      <c r="Q50" s="99">
        <v>8.159948008897711</v>
      </c>
      <c r="R50" s="99">
        <v>8.1302904415551787</v>
      </c>
      <c r="S50" s="99">
        <v>6.2379306960746099</v>
      </c>
      <c r="T50" s="99">
        <v>7.7519576475078509</v>
      </c>
      <c r="U50" s="99">
        <v>8.4786642384406505</v>
      </c>
      <c r="V50" s="99">
        <v>6.6228068176182138</v>
      </c>
      <c r="W50" s="99">
        <v>7.7087012502492893</v>
      </c>
      <c r="X50" s="99">
        <v>7.4655571707687525</v>
      </c>
      <c r="Y50" s="99">
        <v>6.4422115353895233</v>
      </c>
      <c r="DA50" s="63" t="s">
        <v>2961</v>
      </c>
    </row>
    <row r="51" spans="1:105" ht="12" customHeight="1" x14ac:dyDescent="0.25">
      <c r="A51" s="97" t="s">
        <v>137</v>
      </c>
      <c r="B51" s="99">
        <v>0</v>
      </c>
      <c r="C51" s="99">
        <v>8.271527314148976</v>
      </c>
      <c r="D51" s="99">
        <v>8.3270482630925731</v>
      </c>
      <c r="E51" s="99">
        <v>8.2634468500720324</v>
      </c>
      <c r="F51" s="99">
        <v>8.1163685784772266</v>
      </c>
      <c r="G51" s="99">
        <v>7.6773771910875439</v>
      </c>
      <c r="H51" s="99">
        <v>7.939460929748833</v>
      </c>
      <c r="I51" s="99">
        <v>7.6578284906372334</v>
      </c>
      <c r="J51" s="99">
        <v>7.6219752967802084</v>
      </c>
      <c r="K51" s="99">
        <v>7.3975415303806864</v>
      </c>
      <c r="L51" s="99">
        <v>7.3137352809355214</v>
      </c>
      <c r="M51" s="99">
        <v>7.7960932412182951</v>
      </c>
      <c r="N51" s="99">
        <v>8.1392154803431058</v>
      </c>
      <c r="O51" s="99">
        <v>8.2824456522009502</v>
      </c>
      <c r="P51" s="99">
        <v>8.1436969205897931</v>
      </c>
      <c r="Q51" s="99">
        <v>8.1537445516362297</v>
      </c>
      <c r="R51" s="99">
        <v>8.1214200486626531</v>
      </c>
      <c r="S51" s="99">
        <v>6.2350762505226669</v>
      </c>
      <c r="T51" s="99">
        <v>7.7487932689292052</v>
      </c>
      <c r="U51" s="99">
        <v>8.4809762738076202</v>
      </c>
      <c r="V51" s="99">
        <v>6.6178929886354272</v>
      </c>
      <c r="W51" s="99">
        <v>7.6947051301031228</v>
      </c>
      <c r="X51" s="99">
        <v>7.4596064980220893</v>
      </c>
      <c r="Y51" s="99">
        <v>6.4426366496205629</v>
      </c>
      <c r="DA51" s="63" t="s">
        <v>2962</v>
      </c>
    </row>
    <row r="52" spans="1:105" ht="12" customHeight="1" x14ac:dyDescent="0.25">
      <c r="A52" s="100" t="s">
        <v>211</v>
      </c>
      <c r="B52" s="102">
        <v>0</v>
      </c>
      <c r="C52" s="102">
        <v>4.1266556643608503</v>
      </c>
      <c r="D52" s="102">
        <v>4.1749261234945605</v>
      </c>
      <c r="E52" s="102">
        <v>4.1174821132242361</v>
      </c>
      <c r="F52" s="102">
        <v>4.1030179777253313</v>
      </c>
      <c r="G52" s="102">
        <v>3.86755515799253</v>
      </c>
      <c r="H52" s="102">
        <v>3.8929700795086326</v>
      </c>
      <c r="I52" s="102">
        <v>3.7155079449051729</v>
      </c>
      <c r="J52" s="102">
        <v>3.6110258052436066</v>
      </c>
      <c r="K52" s="102">
        <v>3.2963219268543731</v>
      </c>
      <c r="L52" s="102">
        <v>3.4610718648001253</v>
      </c>
      <c r="M52" s="102">
        <v>3.915839075455863</v>
      </c>
      <c r="N52" s="102">
        <v>3.7058818073379038</v>
      </c>
      <c r="O52" s="102">
        <v>4.5709271611723103</v>
      </c>
      <c r="P52" s="102">
        <v>4.9396848077048556</v>
      </c>
      <c r="Q52" s="102">
        <v>3.5866066663494598</v>
      </c>
      <c r="R52" s="102">
        <v>3.5047518052449118</v>
      </c>
      <c r="S52" s="102">
        <v>2.6147429187131146</v>
      </c>
      <c r="T52" s="102">
        <v>3.7082145846137853</v>
      </c>
      <c r="U52" s="102">
        <v>4.7000679740312039</v>
      </c>
      <c r="V52" s="102">
        <v>3.3584309189420614</v>
      </c>
      <c r="W52" s="102">
        <v>4.0690231832824741</v>
      </c>
      <c r="X52" s="102">
        <v>4.1204925715029157</v>
      </c>
      <c r="Y52" s="102">
        <v>3.4020740195667734</v>
      </c>
      <c r="DA52" s="131" t="s">
        <v>2963</v>
      </c>
    </row>
    <row r="53" spans="1:105" ht="12" customHeight="1" x14ac:dyDescent="0.25">
      <c r="A53" s="103" t="s">
        <v>52</v>
      </c>
      <c r="B53" s="105">
        <v>0</v>
      </c>
      <c r="C53" s="105">
        <v>4.1448716497881248</v>
      </c>
      <c r="D53" s="105">
        <v>4.1521221395980135</v>
      </c>
      <c r="E53" s="105">
        <v>4.1459647368477981</v>
      </c>
      <c r="F53" s="105">
        <v>4.0133506007518935</v>
      </c>
      <c r="G53" s="105">
        <v>3.8098220330950143</v>
      </c>
      <c r="H53" s="105">
        <v>4.0464908502401986</v>
      </c>
      <c r="I53" s="105">
        <v>3.9423205457320614</v>
      </c>
      <c r="J53" s="105">
        <v>4.0109494915366009</v>
      </c>
      <c r="K53" s="105">
        <v>4.1012196035263111</v>
      </c>
      <c r="L53" s="105">
        <v>3.8526634161353979</v>
      </c>
      <c r="M53" s="105">
        <v>3.8802541657624321</v>
      </c>
      <c r="N53" s="105">
        <v>4.4333336730052029</v>
      </c>
      <c r="O53" s="105">
        <v>3.711518491028639</v>
      </c>
      <c r="P53" s="105">
        <v>3.2040121128849353</v>
      </c>
      <c r="Q53" s="105">
        <v>4.5671378852867708</v>
      </c>
      <c r="R53" s="105">
        <v>4.61666824341774</v>
      </c>
      <c r="S53" s="105">
        <v>3.6203333318095527</v>
      </c>
      <c r="T53" s="105">
        <v>4.0405786843154194</v>
      </c>
      <c r="U53" s="105">
        <v>3.7809082997764154</v>
      </c>
      <c r="V53" s="105">
        <v>3.2594620696933658</v>
      </c>
      <c r="W53" s="105">
        <v>3.6256819468206487</v>
      </c>
      <c r="X53" s="105">
        <v>3.3391139265191723</v>
      </c>
      <c r="Y53" s="105">
        <v>3.04056263005379</v>
      </c>
      <c r="DA53" s="132" t="s">
        <v>2964</v>
      </c>
    </row>
    <row r="54" spans="1:105" ht="12" customHeight="1" x14ac:dyDescent="0.25">
      <c r="A54" s="106" t="s">
        <v>122</v>
      </c>
      <c r="B54" s="102">
        <v>8.870633177965388</v>
      </c>
      <c r="C54" s="102">
        <v>8.1999335257710229</v>
      </c>
      <c r="D54" s="102">
        <v>8.3636992263520344</v>
      </c>
      <c r="E54" s="102">
        <v>8.2195773156988832</v>
      </c>
      <c r="F54" s="102">
        <v>8.3625278658951299</v>
      </c>
      <c r="G54" s="102">
        <v>7.9955481918809213</v>
      </c>
      <c r="H54" s="102">
        <v>7.5973521927595069</v>
      </c>
      <c r="I54" s="102">
        <v>7.5995051119077175</v>
      </c>
      <c r="J54" s="102">
        <v>7.548984700465474</v>
      </c>
      <c r="K54" s="102">
        <v>6.8868373832883103</v>
      </c>
      <c r="L54" s="102">
        <v>6.5372600088881754</v>
      </c>
      <c r="M54" s="102">
        <v>7.7289381718541952</v>
      </c>
      <c r="N54" s="102">
        <v>6.6361559882452594</v>
      </c>
      <c r="O54" s="102">
        <v>9.0804506814602188</v>
      </c>
      <c r="P54" s="102">
        <v>11.258794657190052</v>
      </c>
      <c r="Q54" s="102">
        <v>6.9498593201499732</v>
      </c>
      <c r="R54" s="102">
        <v>7.0146349312283398</v>
      </c>
      <c r="S54" s="102">
        <v>7.1657195143791164</v>
      </c>
      <c r="T54" s="102">
        <v>7.5398792518937139</v>
      </c>
      <c r="U54" s="102">
        <v>7.8204086641662567</v>
      </c>
      <c r="V54" s="102">
        <v>7.1507248349850157</v>
      </c>
      <c r="W54" s="102">
        <v>6.6765078816559456</v>
      </c>
      <c r="X54" s="102">
        <v>7.3257626769196893</v>
      </c>
      <c r="Y54" s="102">
        <v>6.966758394139192</v>
      </c>
      <c r="DA54" s="131" t="s">
        <v>2965</v>
      </c>
    </row>
    <row r="55" spans="1:105" ht="12" customHeight="1" x14ac:dyDescent="0.25">
      <c r="A55" s="107" t="s">
        <v>121</v>
      </c>
      <c r="B55" s="105">
        <v>8.8706331779653862</v>
      </c>
      <c r="C55" s="105">
        <v>8.1974763335882113</v>
      </c>
      <c r="D55" s="105">
        <v>8.3598075222140764</v>
      </c>
      <c r="E55" s="105">
        <v>8.2157077848552547</v>
      </c>
      <c r="F55" s="105">
        <v>8.3586444586469959</v>
      </c>
      <c r="G55" s="105">
        <v>7.9920446692129659</v>
      </c>
      <c r="H55" s="105">
        <v>7.5949633828576868</v>
      </c>
      <c r="I55" s="105">
        <v>7.6004173959850325</v>
      </c>
      <c r="J55" s="105">
        <v>7.5536030828577667</v>
      </c>
      <c r="K55" s="105">
        <v>6.8976225159315634</v>
      </c>
      <c r="L55" s="105">
        <v>6.5435917831978418</v>
      </c>
      <c r="M55" s="105">
        <v>7.7177282627673716</v>
      </c>
      <c r="N55" s="105">
        <v>6.6125671729059521</v>
      </c>
      <c r="O55" s="105">
        <v>9.0600694267565007</v>
      </c>
      <c r="P55" s="105">
        <v>11.258212103897636</v>
      </c>
      <c r="Q55" s="105">
        <v>6.9557987786030635</v>
      </c>
      <c r="R55" s="105">
        <v>7.0356131808430593</v>
      </c>
      <c r="S55" s="105">
        <v>7.1880650344165762</v>
      </c>
      <c r="T55" s="105">
        <v>7.5374981260422906</v>
      </c>
      <c r="U55" s="105">
        <v>7.820005002164871</v>
      </c>
      <c r="V55" s="105">
        <v>7.0869403495909458</v>
      </c>
      <c r="W55" s="105">
        <v>6.6352428543537201</v>
      </c>
      <c r="X55" s="105">
        <v>7.286898586218248</v>
      </c>
      <c r="Y55" s="105">
        <v>6.9078030032426501</v>
      </c>
      <c r="DA55" s="132" t="s">
        <v>2966</v>
      </c>
    </row>
    <row r="56" spans="1:105" ht="12" customHeight="1" x14ac:dyDescent="0.25">
      <c r="A56" s="108" t="s">
        <v>53</v>
      </c>
      <c r="B56" s="99">
        <v>4.5837471599525141</v>
      </c>
      <c r="C56" s="99">
        <v>4.0904078797370635</v>
      </c>
      <c r="D56" s="99">
        <v>4.1910572447973538</v>
      </c>
      <c r="E56" s="99">
        <v>4.091837945831033</v>
      </c>
      <c r="F56" s="99">
        <v>4.2280148324811737</v>
      </c>
      <c r="G56" s="99">
        <v>4.0237020519180229</v>
      </c>
      <c r="H56" s="99">
        <v>3.7243614799346112</v>
      </c>
      <c r="I56" s="99">
        <v>3.6697619480814692</v>
      </c>
      <c r="J56" s="99">
        <v>3.5092221812646818</v>
      </c>
      <c r="K56" s="99">
        <v>3.0932897229200775</v>
      </c>
      <c r="L56" s="99">
        <v>2.8595289402629818</v>
      </c>
      <c r="M56" s="99">
        <v>3.721879267788577</v>
      </c>
      <c r="N56" s="99">
        <v>2.9276493263131393</v>
      </c>
      <c r="O56" s="99">
        <v>4.9728346228282936</v>
      </c>
      <c r="P56" s="99">
        <v>6.8051442445228156</v>
      </c>
      <c r="Q56" s="99">
        <v>2.9413064755191236</v>
      </c>
      <c r="R56" s="99">
        <v>2.9290535962486266</v>
      </c>
      <c r="S56" s="99">
        <v>3.0090963652110889</v>
      </c>
      <c r="T56" s="99">
        <v>3.6291549347684788</v>
      </c>
      <c r="U56" s="99">
        <v>4.1123902202059845</v>
      </c>
      <c r="V56" s="99">
        <v>3.6232681617136588</v>
      </c>
      <c r="W56" s="99">
        <v>3.3267987734888873</v>
      </c>
      <c r="X56" s="99">
        <v>3.9703637448755638</v>
      </c>
      <c r="Y56" s="99">
        <v>3.7118432021245797</v>
      </c>
      <c r="DA56" s="63" t="s">
        <v>2967</v>
      </c>
    </row>
    <row r="57" spans="1:105" ht="12" customHeight="1" x14ac:dyDescent="0.25">
      <c r="A57" s="108" t="s">
        <v>52</v>
      </c>
      <c r="B57" s="99">
        <v>4.2868860180128738</v>
      </c>
      <c r="C57" s="99">
        <v>4.1070684538511459</v>
      </c>
      <c r="D57" s="99">
        <v>4.1687502774167227</v>
      </c>
      <c r="E57" s="99">
        <v>4.1238698390242234</v>
      </c>
      <c r="F57" s="99">
        <v>4.1306296261658213</v>
      </c>
      <c r="G57" s="99">
        <v>3.9683426172949434</v>
      </c>
      <c r="H57" s="99">
        <v>3.870601902923076</v>
      </c>
      <c r="I57" s="99">
        <v>3.9306554479035629</v>
      </c>
      <c r="J57" s="99">
        <v>4.0443809015930841</v>
      </c>
      <c r="K57" s="99">
        <v>3.804332793011485</v>
      </c>
      <c r="L57" s="99">
        <v>3.6840628429348601</v>
      </c>
      <c r="M57" s="99">
        <v>3.9958489949787928</v>
      </c>
      <c r="N57" s="99">
        <v>3.6849178465928136</v>
      </c>
      <c r="O57" s="99">
        <v>4.0872348039282054</v>
      </c>
      <c r="P57" s="99">
        <v>4.4530678593748227</v>
      </c>
      <c r="Q57" s="99">
        <v>4.0144923030839399</v>
      </c>
      <c r="R57" s="99">
        <v>4.1065595845944332</v>
      </c>
      <c r="S57" s="99">
        <v>4.1789686692054868</v>
      </c>
      <c r="T57" s="99">
        <v>3.9083431912738122</v>
      </c>
      <c r="U57" s="99">
        <v>3.7076147819588869</v>
      </c>
      <c r="V57" s="99">
        <v>3.4636721878772874</v>
      </c>
      <c r="W57" s="99">
        <v>3.3084440808648341</v>
      </c>
      <c r="X57" s="99">
        <v>3.3165348413426852</v>
      </c>
      <c r="Y57" s="99">
        <v>3.1959598011180694</v>
      </c>
      <c r="DA57" s="63" t="s">
        <v>2968</v>
      </c>
    </row>
    <row r="58" spans="1:105" ht="12" customHeight="1" x14ac:dyDescent="0.25">
      <c r="A58" s="121" t="s">
        <v>54</v>
      </c>
      <c r="B58" s="123">
        <v>4.502979052064247</v>
      </c>
      <c r="C58" s="123">
        <v>4.5831518003371459</v>
      </c>
      <c r="D58" s="123">
        <v>4.1108962867460459</v>
      </c>
      <c r="E58" s="123">
        <v>3.8087672712009106</v>
      </c>
      <c r="F58" s="123">
        <v>4.1380993446306462</v>
      </c>
      <c r="G58" s="123">
        <v>4.303268848599676</v>
      </c>
      <c r="H58" s="123">
        <v>4.2904181492277775</v>
      </c>
      <c r="I58" s="123">
        <v>3.9020787444681693</v>
      </c>
      <c r="J58" s="123">
        <v>4.1371542741184211</v>
      </c>
      <c r="K58" s="123">
        <v>4.5045821952325111</v>
      </c>
      <c r="L58" s="123">
        <v>3.8939853290166724</v>
      </c>
      <c r="M58" s="123">
        <v>4.7343096475431752</v>
      </c>
      <c r="N58" s="123">
        <v>4.7539471149304786</v>
      </c>
      <c r="O58" s="123">
        <v>4.9031881250398515</v>
      </c>
      <c r="P58" s="123">
        <v>5.1777493287179182</v>
      </c>
      <c r="Q58" s="123">
        <v>3.5998267828246</v>
      </c>
      <c r="R58" s="123">
        <v>3.665777340208801</v>
      </c>
      <c r="S58" s="123">
        <v>3.2050144705274346</v>
      </c>
      <c r="T58" s="123">
        <v>3.7431699960178002</v>
      </c>
      <c r="U58" s="123">
        <v>4.1140824684663375</v>
      </c>
      <c r="V58" s="123">
        <v>2.469849611977514</v>
      </c>
      <c r="W58" s="123">
        <v>1.9508072896821764</v>
      </c>
      <c r="X58" s="123">
        <v>2.2473950955368198</v>
      </c>
      <c r="Y58" s="123">
        <v>2.1853188199902673</v>
      </c>
      <c r="DA58" s="130" t="s">
        <v>2969</v>
      </c>
    </row>
    <row r="59" spans="1:105" ht="12" customHeight="1" x14ac:dyDescent="0.25">
      <c r="A59" s="97" t="s">
        <v>50</v>
      </c>
      <c r="B59" s="99">
        <v>4.3180296809520726</v>
      </c>
      <c r="C59" s="99">
        <v>5.5115551580495925</v>
      </c>
      <c r="D59" s="99">
        <v>3.1804539500310289</v>
      </c>
      <c r="E59" s="99">
        <v>1.9086366244963189</v>
      </c>
      <c r="F59" s="99">
        <v>3.642220564911002</v>
      </c>
      <c r="G59" s="99">
        <v>5.4181244549009993</v>
      </c>
      <c r="H59" s="99">
        <v>5.7813169316076021</v>
      </c>
      <c r="I59" s="99">
        <v>2.2270046530191427</v>
      </c>
      <c r="J59" s="99">
        <v>2.4548726437942685</v>
      </c>
      <c r="K59" s="99">
        <v>6.3902460514142501</v>
      </c>
      <c r="L59" s="99">
        <v>5.5955921018786245</v>
      </c>
      <c r="M59" s="99">
        <v>3.4784965059866324</v>
      </c>
      <c r="N59" s="99">
        <v>2.7638405313751782</v>
      </c>
      <c r="O59" s="99">
        <v>3.9738121223488294</v>
      </c>
      <c r="P59" s="99">
        <v>4.8043492410703168</v>
      </c>
      <c r="Q59" s="99">
        <v>3.9096363920857984</v>
      </c>
      <c r="R59" s="99">
        <v>3.8730849915195793</v>
      </c>
      <c r="S59" s="99">
        <v>2.9664266399828634</v>
      </c>
      <c r="T59" s="99">
        <v>3.2848165033360717</v>
      </c>
      <c r="U59" s="99">
        <v>4.0628377575678867</v>
      </c>
      <c r="V59" s="99">
        <v>3.4165288543733707</v>
      </c>
      <c r="W59" s="99">
        <v>1.7793788747863655</v>
      </c>
      <c r="X59" s="99">
        <v>2.4747997114066074</v>
      </c>
      <c r="Y59" s="99">
        <v>1.7609077996797586</v>
      </c>
      <c r="DA59" s="63" t="s">
        <v>2970</v>
      </c>
    </row>
    <row r="60" spans="1:105" ht="12" customHeight="1" x14ac:dyDescent="0.25">
      <c r="A60" s="109" t="s">
        <v>120</v>
      </c>
      <c r="B60" s="110">
        <v>4.6234161893063677</v>
      </c>
      <c r="C60" s="110">
        <v>4.1060479677500439</v>
      </c>
      <c r="D60" s="110">
        <v>4.3727439625058029</v>
      </c>
      <c r="E60" s="110">
        <v>4.2079744803521226</v>
      </c>
      <c r="F60" s="110">
        <v>4.2456696544056891</v>
      </c>
      <c r="G60" s="110">
        <v>4.0561733779455471</v>
      </c>
      <c r="H60" s="110">
        <v>3.9832466955088579</v>
      </c>
      <c r="I60" s="110">
        <v>4.2005574318929648</v>
      </c>
      <c r="J60" s="110">
        <v>4.4238164644384534</v>
      </c>
      <c r="K60" s="110">
        <v>4.1711665453728077</v>
      </c>
      <c r="L60" s="110">
        <v>3.6052728829724812</v>
      </c>
      <c r="M60" s="110">
        <v>4.8845714259338404</v>
      </c>
      <c r="N60" s="110">
        <v>4.8859241539573235</v>
      </c>
      <c r="O60" s="110">
        <v>4.9501788599568144</v>
      </c>
      <c r="P60" s="110">
        <v>5.1961817468458582</v>
      </c>
      <c r="Q60" s="110">
        <v>3.5844636774184657</v>
      </c>
      <c r="R60" s="110">
        <v>3.6551662007213386</v>
      </c>
      <c r="S60" s="110">
        <v>3.2178488587932037</v>
      </c>
      <c r="T60" s="110">
        <v>3.772131925720366</v>
      </c>
      <c r="U60" s="110">
        <v>4.1179193790792796</v>
      </c>
      <c r="V60" s="110">
        <v>2.3980447763201367</v>
      </c>
      <c r="W60" s="110">
        <v>1.9607290754489357</v>
      </c>
      <c r="X60" s="110">
        <v>2.2379193543869103</v>
      </c>
      <c r="Y60" s="110">
        <v>2.199216921052201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112.0815690540245</v>
      </c>
      <c r="C62" s="118">
        <f t="shared" si="21"/>
        <v>120.3500187614069</v>
      </c>
      <c r="D62" s="118">
        <f t="shared" si="21"/>
        <v>116.72673653024948</v>
      </c>
      <c r="E62" s="118">
        <f t="shared" si="21"/>
        <v>121.69125061282801</v>
      </c>
      <c r="F62" s="118">
        <f t="shared" si="21"/>
        <v>128.13756546458947</v>
      </c>
      <c r="G62" s="118">
        <f t="shared" si="21"/>
        <v>126.91223735539069</v>
      </c>
      <c r="H62" s="118">
        <f t="shared" si="21"/>
        <v>117.66499133451049</v>
      </c>
      <c r="I62" s="118">
        <f t="shared" si="21"/>
        <v>115.06473182180052</v>
      </c>
      <c r="J62" s="118">
        <f t="shared" si="21"/>
        <v>119.40369430233962</v>
      </c>
      <c r="K62" s="118">
        <f t="shared" si="21"/>
        <v>111.23975441638146</v>
      </c>
      <c r="L62" s="118">
        <f t="shared" si="21"/>
        <v>126.05648260383268</v>
      </c>
      <c r="M62" s="118">
        <f t="shared" si="21"/>
        <v>118.53411207911076</v>
      </c>
      <c r="N62" s="118">
        <f t="shared" si="21"/>
        <v>106.20495479090872</v>
      </c>
      <c r="O62" s="118">
        <f t="shared" si="21"/>
        <v>112.63002896431229</v>
      </c>
      <c r="P62" s="118">
        <f t="shared" si="21"/>
        <v>102.9571150495064</v>
      </c>
      <c r="Q62" s="118">
        <f t="shared" si="21"/>
        <v>107.32622703767152</v>
      </c>
      <c r="R62" s="118">
        <f t="shared" ref="R62:V62" si="22">R63+R66+R68+R77</f>
        <v>107.58919561592154</v>
      </c>
      <c r="S62" s="118">
        <f t="shared" si="22"/>
        <v>114.23649662017374</v>
      </c>
      <c r="T62" s="118">
        <f t="shared" si="22"/>
        <v>101.85486026923884</v>
      </c>
      <c r="U62" s="118">
        <f t="shared" si="22"/>
        <v>100.38254143011606</v>
      </c>
      <c r="V62" s="118">
        <f t="shared" si="22"/>
        <v>102.72169876709181</v>
      </c>
      <c r="W62" s="118">
        <f t="shared" ref="W62:Y62" si="23">W63+W66+W68+W77</f>
        <v>99.057079473825851</v>
      </c>
      <c r="X62" s="118">
        <f t="shared" si="23"/>
        <v>92.19926090313264</v>
      </c>
      <c r="Y62" s="118">
        <f t="shared" si="23"/>
        <v>91.507075208635754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98.911720025532091</v>
      </c>
      <c r="C63" s="123">
        <f t="shared" si="24"/>
        <v>106.99398709168865</v>
      </c>
      <c r="D63" s="123">
        <f t="shared" si="24"/>
        <v>103.47719606518667</v>
      </c>
      <c r="E63" s="123">
        <f t="shared" si="24"/>
        <v>107.84052795965307</v>
      </c>
      <c r="F63" s="123">
        <f t="shared" si="24"/>
        <v>115.06337740567152</v>
      </c>
      <c r="G63" s="123">
        <f t="shared" si="24"/>
        <v>113.81046856679913</v>
      </c>
      <c r="H63" s="123">
        <f t="shared" si="24"/>
        <v>104.44542888475902</v>
      </c>
      <c r="I63" s="123">
        <f t="shared" si="24"/>
        <v>102.46834767277859</v>
      </c>
      <c r="J63" s="123">
        <f t="shared" si="24"/>
        <v>106.36462679062659</v>
      </c>
      <c r="K63" s="123">
        <f t="shared" si="24"/>
        <v>99.437162979059835</v>
      </c>
      <c r="L63" s="123">
        <f t="shared" si="24"/>
        <v>112.36508151371385</v>
      </c>
      <c r="M63" s="123">
        <f t="shared" si="24"/>
        <v>103.42958033559609</v>
      </c>
      <c r="N63" s="123">
        <f t="shared" si="24"/>
        <v>92.240634429782432</v>
      </c>
      <c r="O63" s="123">
        <f t="shared" si="24"/>
        <v>97.41054175199443</v>
      </c>
      <c r="P63" s="123">
        <f t="shared" si="24"/>
        <v>86.691650497368286</v>
      </c>
      <c r="Q63" s="123">
        <f t="shared" si="24"/>
        <v>93.467250129893728</v>
      </c>
      <c r="R63" s="123">
        <f t="shared" ref="R63:V63" si="25">SUM(R64:R65)</f>
        <v>94.252377050229754</v>
      </c>
      <c r="S63" s="123">
        <f t="shared" si="25"/>
        <v>101.39215567664699</v>
      </c>
      <c r="T63" s="123">
        <f t="shared" si="25"/>
        <v>88.214939135594094</v>
      </c>
      <c r="U63" s="123">
        <f t="shared" si="25"/>
        <v>84.705727663770276</v>
      </c>
      <c r="V63" s="123">
        <f t="shared" si="25"/>
        <v>89.545391948075689</v>
      </c>
      <c r="W63" s="123">
        <f t="shared" ref="W63:Y63" si="26">SUM(W64:W65)</f>
        <v>85.729787766596871</v>
      </c>
      <c r="X63" s="123">
        <f t="shared" si="26"/>
        <v>79.829525899964906</v>
      </c>
      <c r="Y63" s="123">
        <f t="shared" si="26"/>
        <v>79.701234859352326</v>
      </c>
      <c r="DA63" s="130" t="s">
        <v>2973</v>
      </c>
    </row>
    <row r="64" spans="1:105" ht="12" customHeight="1" x14ac:dyDescent="0.25">
      <c r="A64" s="97" t="s">
        <v>212</v>
      </c>
      <c r="B64" s="99">
        <v>96.499239049299604</v>
      </c>
      <c r="C64" s="99">
        <v>104.43733839540265</v>
      </c>
      <c r="D64" s="99">
        <v>101.05241941170532</v>
      </c>
      <c r="E64" s="99">
        <v>105.42154113326579</v>
      </c>
      <c r="F64" s="99">
        <v>112.45021812894424</v>
      </c>
      <c r="G64" s="99">
        <v>111.27755208316788</v>
      </c>
      <c r="H64" s="99">
        <v>102.20017177992121</v>
      </c>
      <c r="I64" s="99">
        <v>100.24983062287798</v>
      </c>
      <c r="J64" s="99">
        <v>104.0844078720709</v>
      </c>
      <c r="K64" s="99">
        <v>97.344759791944156</v>
      </c>
      <c r="L64" s="99">
        <v>110.04747145377819</v>
      </c>
      <c r="M64" s="99">
        <v>101.30584477608615</v>
      </c>
      <c r="N64" s="99">
        <v>90.399883458787016</v>
      </c>
      <c r="O64" s="99">
        <v>95.469811306899203</v>
      </c>
      <c r="P64" s="99">
        <v>84.960798222535374</v>
      </c>
      <c r="Q64" s="99">
        <v>91.641262726653324</v>
      </c>
      <c r="R64" s="99">
        <v>92.421857188832561</v>
      </c>
      <c r="S64" s="99">
        <v>99.45326418350345</v>
      </c>
      <c r="T64" s="99">
        <v>86.517048724174188</v>
      </c>
      <c r="U64" s="99">
        <v>83.058355598874002</v>
      </c>
      <c r="V64" s="99">
        <v>87.837287010678779</v>
      </c>
      <c r="W64" s="99">
        <v>84.101383281353037</v>
      </c>
      <c r="X64" s="99">
        <v>78.308366758095843</v>
      </c>
      <c r="Y64" s="99">
        <v>78.215252729701135</v>
      </c>
      <c r="DA64" s="63" t="s">
        <v>2974</v>
      </c>
    </row>
    <row r="65" spans="1:105" ht="12" customHeight="1" x14ac:dyDescent="0.25">
      <c r="A65" s="97" t="s">
        <v>53</v>
      </c>
      <c r="B65" s="99">
        <v>2.4124809762324908</v>
      </c>
      <c r="C65" s="99">
        <v>2.5566486962860067</v>
      </c>
      <c r="D65" s="99">
        <v>2.4247766534813597</v>
      </c>
      <c r="E65" s="99">
        <v>2.4189868263872847</v>
      </c>
      <c r="F65" s="99">
        <v>2.6131592767272775</v>
      </c>
      <c r="G65" s="99">
        <v>2.5329164836312561</v>
      </c>
      <c r="H65" s="99">
        <v>2.2452571048378123</v>
      </c>
      <c r="I65" s="99">
        <v>2.2185170499006155</v>
      </c>
      <c r="J65" s="99">
        <v>2.2802189185556903</v>
      </c>
      <c r="K65" s="99">
        <v>2.0924031871156794</v>
      </c>
      <c r="L65" s="99">
        <v>2.317610059935665</v>
      </c>
      <c r="M65" s="99">
        <v>2.1237355595099436</v>
      </c>
      <c r="N65" s="99">
        <v>1.8407509709954091</v>
      </c>
      <c r="O65" s="99">
        <v>1.9407304450952307</v>
      </c>
      <c r="P65" s="99">
        <v>1.7308522748329191</v>
      </c>
      <c r="Q65" s="99">
        <v>1.8259874032403991</v>
      </c>
      <c r="R65" s="99">
        <v>1.8305198613971985</v>
      </c>
      <c r="S65" s="99">
        <v>1.938891493143537</v>
      </c>
      <c r="T65" s="99">
        <v>1.6978904114199009</v>
      </c>
      <c r="U65" s="99">
        <v>1.6473720648962693</v>
      </c>
      <c r="V65" s="99">
        <v>1.7081049373969135</v>
      </c>
      <c r="W65" s="99">
        <v>1.6284044852438322</v>
      </c>
      <c r="X65" s="99">
        <v>1.5211591418690624</v>
      </c>
      <c r="Y65" s="99">
        <v>1.4859821296511893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0.49908529116003214</v>
      </c>
      <c r="C66" s="123">
        <f t="shared" si="27"/>
        <v>0.53468969413842993</v>
      </c>
      <c r="D66" s="123">
        <f t="shared" si="27"/>
        <v>0.59413179374100356</v>
      </c>
      <c r="E66" s="123">
        <f t="shared" si="27"/>
        <v>1.4764170437054736</v>
      </c>
      <c r="F66" s="123">
        <f t="shared" si="27"/>
        <v>0.64926126296288078</v>
      </c>
      <c r="G66" s="123">
        <f t="shared" si="27"/>
        <v>0.85850541265934299</v>
      </c>
      <c r="H66" s="123">
        <f t="shared" si="27"/>
        <v>1.6636795221728313</v>
      </c>
      <c r="I66" s="123">
        <f t="shared" si="27"/>
        <v>0.96361117925640516</v>
      </c>
      <c r="J66" s="123">
        <f t="shared" si="27"/>
        <v>0.96179254678558668</v>
      </c>
      <c r="K66" s="123">
        <f t="shared" si="27"/>
        <v>1.0370836027556587</v>
      </c>
      <c r="L66" s="123">
        <f t="shared" si="27"/>
        <v>1.4786717130296223</v>
      </c>
      <c r="M66" s="123">
        <f t="shared" si="27"/>
        <v>1.7445830427194866</v>
      </c>
      <c r="N66" s="123">
        <f t="shared" si="27"/>
        <v>1.8538000732854634</v>
      </c>
      <c r="O66" s="123">
        <f t="shared" si="27"/>
        <v>2.0989874116289498</v>
      </c>
      <c r="P66" s="123">
        <f t="shared" si="27"/>
        <v>2.1810382547738225</v>
      </c>
      <c r="Q66" s="123">
        <f t="shared" si="27"/>
        <v>2.4743145768997237</v>
      </c>
      <c r="R66" s="123">
        <f t="shared" si="27"/>
        <v>2.4764291238444875</v>
      </c>
      <c r="S66" s="123">
        <f t="shared" si="27"/>
        <v>2.1802475830797845</v>
      </c>
      <c r="T66" s="123">
        <f t="shared" si="27"/>
        <v>2.7162832029733059</v>
      </c>
      <c r="U66" s="123">
        <f t="shared" si="27"/>
        <v>3.0443517855253925</v>
      </c>
      <c r="V66" s="123">
        <f t="shared" si="27"/>
        <v>3.2907117344556189</v>
      </c>
      <c r="W66" s="123">
        <f t="shared" si="27"/>
        <v>3.4005591671198254</v>
      </c>
      <c r="X66" s="123">
        <f t="shared" si="27"/>
        <v>3.1560352307322277</v>
      </c>
      <c r="Y66" s="123">
        <f t="shared" si="27"/>
        <v>3.0988963160683385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0.49908529116003214</v>
      </c>
      <c r="C67" s="99">
        <f>RES_hhdet_tesh!C67/RES_summary!C$19</f>
        <v>0.53468969413842993</v>
      </c>
      <c r="D67" s="99">
        <f>RES_hhdet_tesh!D67/RES_summary!D$19</f>
        <v>0.59413179374100356</v>
      </c>
      <c r="E67" s="99">
        <f>RES_hhdet_tesh!E67/RES_summary!E$19</f>
        <v>1.4764170437054736</v>
      </c>
      <c r="F67" s="99">
        <f>RES_hhdet_tesh!F67/RES_summary!F$19</f>
        <v>0.64926126296288078</v>
      </c>
      <c r="G67" s="99">
        <f>RES_hhdet_tesh!G67/RES_summary!G$19</f>
        <v>0.85850541265934299</v>
      </c>
      <c r="H67" s="99">
        <f>RES_hhdet_tesh!H67/RES_summary!H$19</f>
        <v>1.6636795221728313</v>
      </c>
      <c r="I67" s="99">
        <f>RES_hhdet_tesh!I67/RES_summary!I$19</f>
        <v>0.96361117925640516</v>
      </c>
      <c r="J67" s="99">
        <f>RES_hhdet_tesh!J67/RES_summary!J$19</f>
        <v>0.96179254678558668</v>
      </c>
      <c r="K67" s="99">
        <f>RES_hhdet_tesh!K67/RES_summary!K$19</f>
        <v>1.0370836027556587</v>
      </c>
      <c r="L67" s="99">
        <f>RES_hhdet_tesh!L67/RES_summary!L$19</f>
        <v>1.4786717130296223</v>
      </c>
      <c r="M67" s="99">
        <f>RES_hhdet_tesh!M67/RES_summary!M$19</f>
        <v>1.7445830427194866</v>
      </c>
      <c r="N67" s="99">
        <f>RES_hhdet_tesh!N67/RES_summary!N$19</f>
        <v>1.8538000732854634</v>
      </c>
      <c r="O67" s="99">
        <f>RES_hhdet_tesh!O67/RES_summary!O$19</f>
        <v>2.0989874116289498</v>
      </c>
      <c r="P67" s="99">
        <f>RES_hhdet_tesh!P67/RES_summary!P$19</f>
        <v>2.1810382547738225</v>
      </c>
      <c r="Q67" s="99">
        <f>RES_hhdet_tesh!Q67/RES_summary!Q$19</f>
        <v>2.4743145768997237</v>
      </c>
      <c r="R67" s="99">
        <f>RES_hhdet_tesh!R67/RES_summary!R$19</f>
        <v>2.4764291238444875</v>
      </c>
      <c r="S67" s="99">
        <f>RES_hhdet_tesh!S67/RES_summary!S$19</f>
        <v>2.1802475830797845</v>
      </c>
      <c r="T67" s="99">
        <f>RES_hhdet_tesh!T67/RES_summary!T$19</f>
        <v>2.7162832029733059</v>
      </c>
      <c r="U67" s="99">
        <f>RES_hhdet_tesh!U67/RES_summary!U$19</f>
        <v>3.0443517855253925</v>
      </c>
      <c r="V67" s="99">
        <f>RES_hhdet_tesh!V67/RES_summary!V$19</f>
        <v>3.2907117344556189</v>
      </c>
      <c r="W67" s="99">
        <f>RES_hhdet_tesh!W67/RES_summary!W$19</f>
        <v>3.4005591671198254</v>
      </c>
      <c r="X67" s="99">
        <f>RES_hhdet_tesh!X67/RES_summary!X$19</f>
        <v>3.1560352307322277</v>
      </c>
      <c r="Y67" s="99">
        <f>RES_hhdet_tesh!Y67/RES_summary!Y$19</f>
        <v>3.0988963160683385</v>
      </c>
      <c r="DA67" s="63" t="s">
        <v>2977</v>
      </c>
    </row>
    <row r="68" spans="1:105" ht="12" customHeight="1" x14ac:dyDescent="0.25">
      <c r="A68" s="121" t="s">
        <v>55</v>
      </c>
      <c r="B68" s="123">
        <v>8.4474006709673191</v>
      </c>
      <c r="C68" s="123">
        <v>8.1236198586070181</v>
      </c>
      <c r="D68" s="123">
        <v>8.3776930423718809</v>
      </c>
      <c r="E68" s="123">
        <v>8.3447714050623851</v>
      </c>
      <c r="F68" s="123">
        <v>8.2729617506957549</v>
      </c>
      <c r="G68" s="123">
        <v>8.1472013349990426</v>
      </c>
      <c r="H68" s="123">
        <v>7.5581514318076159</v>
      </c>
      <c r="I68" s="123">
        <v>7.6254894271286418</v>
      </c>
      <c r="J68" s="123">
        <v>7.7778199226178861</v>
      </c>
      <c r="K68" s="123">
        <v>6.4700670249687686</v>
      </c>
      <c r="L68" s="123">
        <v>8.0684078410578373</v>
      </c>
      <c r="M68" s="123">
        <v>8.8431057399437876</v>
      </c>
      <c r="N68" s="123">
        <v>6.9469890293211014</v>
      </c>
      <c r="O68" s="123">
        <v>8.4416897972022653</v>
      </c>
      <c r="P68" s="123">
        <v>9.6892027024407916</v>
      </c>
      <c r="Q68" s="123">
        <v>7.5002855302126452</v>
      </c>
      <c r="R68" s="123">
        <v>7.265730451804119</v>
      </c>
      <c r="S68" s="123">
        <v>6.9175261362610794</v>
      </c>
      <c r="T68" s="123">
        <v>7.3963309152149082</v>
      </c>
      <c r="U68" s="123">
        <v>9.2261138965251881</v>
      </c>
      <c r="V68" s="123">
        <v>7.0531883776667001</v>
      </c>
      <c r="W68" s="123">
        <v>7.6932196185087021</v>
      </c>
      <c r="X68" s="123">
        <v>7.0509021549484325</v>
      </c>
      <c r="Y68" s="123">
        <v>6.5701400875562452</v>
      </c>
      <c r="DA68" s="130" t="s">
        <v>2978</v>
      </c>
    </row>
    <row r="69" spans="1:105" ht="12" customHeight="1" x14ac:dyDescent="0.25">
      <c r="A69" s="97" t="s">
        <v>134</v>
      </c>
      <c r="B69" s="99">
        <v>8.3149993847587496</v>
      </c>
      <c r="C69" s="99">
        <v>8.1026818932033038</v>
      </c>
      <c r="D69" s="99">
        <v>8.3806048824558204</v>
      </c>
      <c r="E69" s="99">
        <v>8.3664370542688093</v>
      </c>
      <c r="F69" s="99">
        <v>8.2600801304579878</v>
      </c>
      <c r="G69" s="99">
        <v>8.1634766556245957</v>
      </c>
      <c r="H69" s="99">
        <v>7.5562864586219396</v>
      </c>
      <c r="I69" s="99">
        <v>7.6262813641449547</v>
      </c>
      <c r="J69" s="99">
        <v>7.78188669759676</v>
      </c>
      <c r="K69" s="99">
        <v>6.4605284198287132</v>
      </c>
      <c r="L69" s="99">
        <v>8.0961939334136286</v>
      </c>
      <c r="M69" s="99">
        <v>8.8535188192294303</v>
      </c>
      <c r="N69" s="99">
        <v>6.9508622006636172</v>
      </c>
      <c r="O69" s="99">
        <v>8.4302104476889923</v>
      </c>
      <c r="P69" s="99">
        <v>9.6498369363936387</v>
      </c>
      <c r="Q69" s="99">
        <v>7.5182681114824259</v>
      </c>
      <c r="R69" s="99">
        <v>7.2748229511883808</v>
      </c>
      <c r="S69" s="99">
        <v>6.9126509799067222</v>
      </c>
      <c r="T69" s="99">
        <v>7.3952791788669776</v>
      </c>
      <c r="U69" s="99">
        <v>9.2552390990309856</v>
      </c>
      <c r="V69" s="99">
        <v>7.0537465120457714</v>
      </c>
      <c r="W69" s="99">
        <v>7.7268068131529377</v>
      </c>
      <c r="X69" s="99">
        <v>7.0440094165705132</v>
      </c>
      <c r="Y69" s="99">
        <v>6.5592774772330964</v>
      </c>
      <c r="DA69" s="63" t="s">
        <v>2979</v>
      </c>
    </row>
    <row r="70" spans="1:105" ht="12" customHeight="1" x14ac:dyDescent="0.25">
      <c r="A70" s="97" t="s">
        <v>133</v>
      </c>
      <c r="B70" s="99">
        <v>8.3149993847587496</v>
      </c>
      <c r="C70" s="99">
        <v>8.1007893151174279</v>
      </c>
      <c r="D70" s="99">
        <v>8.3776728272988485</v>
      </c>
      <c r="E70" s="99">
        <v>8.3632549397527729</v>
      </c>
      <c r="F70" s="99">
        <v>8.2565588717035592</v>
      </c>
      <c r="G70" s="99">
        <v>8.1593239504464474</v>
      </c>
      <c r="H70" s="99">
        <v>7.5523031795358007</v>
      </c>
      <c r="I70" s="99">
        <v>7.6212112832878551</v>
      </c>
      <c r="J70" s="99">
        <v>7.7764063646387784</v>
      </c>
      <c r="K70" s="99">
        <v>6.456515238858505</v>
      </c>
      <c r="L70" s="99">
        <v>8.0919319486276109</v>
      </c>
      <c r="M70" s="99">
        <v>8.8481719250856106</v>
      </c>
      <c r="N70" s="99">
        <v>6.9477199942378567</v>
      </c>
      <c r="O70" s="99">
        <v>8.4244334787126416</v>
      </c>
      <c r="P70" s="99">
        <v>9.6630287671899016</v>
      </c>
      <c r="Q70" s="99">
        <v>7.5152015205972269</v>
      </c>
      <c r="R70" s="99">
        <v>7.2725142686810527</v>
      </c>
      <c r="S70" s="99">
        <v>6.9121858789256851</v>
      </c>
      <c r="T70" s="99">
        <v>7.3936384552686203</v>
      </c>
      <c r="U70" s="99">
        <v>9.2499160964786959</v>
      </c>
      <c r="V70" s="99">
        <v>7.0472281999240041</v>
      </c>
      <c r="W70" s="99">
        <v>7.7165718640762329</v>
      </c>
      <c r="X70" s="99">
        <v>7.0362888808670183</v>
      </c>
      <c r="Y70" s="99">
        <v>6.561403805244959</v>
      </c>
      <c r="DA70" s="63" t="s">
        <v>2980</v>
      </c>
    </row>
    <row r="71" spans="1:105" ht="12" customHeight="1" x14ac:dyDescent="0.25">
      <c r="A71" s="100" t="s">
        <v>212</v>
      </c>
      <c r="B71" s="102">
        <v>4.2964929327765011</v>
      </c>
      <c r="C71" s="102">
        <v>4.0418852359684685</v>
      </c>
      <c r="D71" s="102">
        <v>4.2002821545389546</v>
      </c>
      <c r="E71" s="102">
        <v>4.1686846112488389</v>
      </c>
      <c r="F71" s="102">
        <v>4.1727132617071216</v>
      </c>
      <c r="G71" s="102">
        <v>4.1148770292702572</v>
      </c>
      <c r="H71" s="102">
        <v>3.7007519433717158</v>
      </c>
      <c r="I71" s="102">
        <v>3.7047956787191221</v>
      </c>
      <c r="J71" s="102">
        <v>3.7061363350346026</v>
      </c>
      <c r="K71" s="102">
        <v>2.8558809418682913</v>
      </c>
      <c r="L71" s="102">
        <v>3.8953537742236684</v>
      </c>
      <c r="M71" s="102">
        <v>4.4973299865433063</v>
      </c>
      <c r="N71" s="102">
        <v>3.1552071512154503</v>
      </c>
      <c r="O71" s="102">
        <v>4.6265826530864969</v>
      </c>
      <c r="P71" s="102">
        <v>5.8322522609545073</v>
      </c>
      <c r="Q71" s="102">
        <v>3.3228170197368772</v>
      </c>
      <c r="R71" s="102">
        <v>3.1423031644562287</v>
      </c>
      <c r="S71" s="102">
        <v>2.8909622146146159</v>
      </c>
      <c r="T71" s="102">
        <v>3.5264453839017902</v>
      </c>
      <c r="U71" s="102">
        <v>5.1768716905620868</v>
      </c>
      <c r="V71" s="102">
        <v>3.5820369338088103</v>
      </c>
      <c r="W71" s="102">
        <v>4.1192525573406762</v>
      </c>
      <c r="X71" s="102">
        <v>3.9067726842518153</v>
      </c>
      <c r="Y71" s="102">
        <v>3.4486961680491137</v>
      </c>
      <c r="DA71" s="131" t="s">
        <v>2981</v>
      </c>
    </row>
    <row r="72" spans="1:105" ht="12" customHeight="1" x14ac:dyDescent="0.25">
      <c r="A72" s="103" t="s">
        <v>52</v>
      </c>
      <c r="B72" s="105">
        <v>4.0185064519822493</v>
      </c>
      <c r="C72" s="105">
        <v>4.0589040791489595</v>
      </c>
      <c r="D72" s="105">
        <v>4.1773906727598957</v>
      </c>
      <c r="E72" s="105">
        <v>4.1945703285039331</v>
      </c>
      <c r="F72" s="105">
        <v>4.0838456099964384</v>
      </c>
      <c r="G72" s="105">
        <v>4.0444469211761911</v>
      </c>
      <c r="H72" s="105">
        <v>3.8515512361640849</v>
      </c>
      <c r="I72" s="105">
        <v>3.9164156045687326</v>
      </c>
      <c r="J72" s="105">
        <v>4.0702700296041758</v>
      </c>
      <c r="K72" s="105">
        <v>3.6006342969902132</v>
      </c>
      <c r="L72" s="105">
        <v>4.1965781744039408</v>
      </c>
      <c r="M72" s="105">
        <v>4.3508419385423034</v>
      </c>
      <c r="N72" s="105">
        <v>3.792512843022406</v>
      </c>
      <c r="O72" s="105">
        <v>3.7978508256261425</v>
      </c>
      <c r="P72" s="105">
        <v>3.8307765062353965</v>
      </c>
      <c r="Q72" s="105">
        <v>4.1923845008603493</v>
      </c>
      <c r="R72" s="105">
        <v>4.1302111042248226</v>
      </c>
      <c r="S72" s="105">
        <v>4.021223664311071</v>
      </c>
      <c r="T72" s="105">
        <v>3.8671930713668301</v>
      </c>
      <c r="U72" s="105">
        <v>4.0730444059166109</v>
      </c>
      <c r="V72" s="105">
        <v>3.4651912661151933</v>
      </c>
      <c r="W72" s="105">
        <v>3.5973193067355567</v>
      </c>
      <c r="X72" s="105">
        <v>3.1295161966152034</v>
      </c>
      <c r="Y72" s="105">
        <v>3.1127076371958458</v>
      </c>
      <c r="DA72" s="132" t="s">
        <v>2982</v>
      </c>
    </row>
    <row r="73" spans="1:105" ht="12" customHeight="1" x14ac:dyDescent="0.25">
      <c r="A73" s="106" t="s">
        <v>122</v>
      </c>
      <c r="B73" s="102">
        <v>8.870633177965388</v>
      </c>
      <c r="C73" s="102">
        <v>8.2002254593054129</v>
      </c>
      <c r="D73" s="102">
        <v>8.3644606920143989</v>
      </c>
      <c r="E73" s="102">
        <v>8.2209059116264989</v>
      </c>
      <c r="F73" s="102">
        <v>8.3646643795585405</v>
      </c>
      <c r="G73" s="102">
        <v>7.9987292726192498</v>
      </c>
      <c r="H73" s="102">
        <v>7.6035097860130287</v>
      </c>
      <c r="I73" s="102">
        <v>7.6072586271526443</v>
      </c>
      <c r="J73" s="102">
        <v>7.5537229010731934</v>
      </c>
      <c r="K73" s="102">
        <v>6.8964674790723635</v>
      </c>
      <c r="L73" s="102">
        <v>6.5491000933622221</v>
      </c>
      <c r="M73" s="102">
        <v>7.7565019637830179</v>
      </c>
      <c r="N73" s="102">
        <v>6.6184913072810669</v>
      </c>
      <c r="O73" s="102">
        <v>9.0385470156754995</v>
      </c>
      <c r="P73" s="102">
        <v>11.148149649865719</v>
      </c>
      <c r="Q73" s="102">
        <v>6.8877735401232645</v>
      </c>
      <c r="R73" s="102">
        <v>6.9578101079081938</v>
      </c>
      <c r="S73" s="102">
        <v>7.1067765178633406</v>
      </c>
      <c r="T73" s="102">
        <v>7.4674229904915759</v>
      </c>
      <c r="U73" s="102">
        <v>7.8071974278031071</v>
      </c>
      <c r="V73" s="102">
        <v>7.1497838598223868</v>
      </c>
      <c r="W73" s="102">
        <v>6.627684368982524</v>
      </c>
      <c r="X73" s="102">
        <v>7.2577075745423603</v>
      </c>
      <c r="Y73" s="102">
        <v>6.9163565712045951</v>
      </c>
      <c r="DA73" s="131" t="s">
        <v>2983</v>
      </c>
    </row>
    <row r="74" spans="1:105" ht="12" customHeight="1" x14ac:dyDescent="0.25">
      <c r="A74" s="107" t="s">
        <v>121</v>
      </c>
      <c r="B74" s="105">
        <v>8.8706331779653862</v>
      </c>
      <c r="C74" s="105">
        <v>8.1975008338472364</v>
      </c>
      <c r="D74" s="105">
        <v>8.3602365566159094</v>
      </c>
      <c r="E74" s="105">
        <v>8.215750253000353</v>
      </c>
      <c r="F74" s="105">
        <v>8.3585162080810118</v>
      </c>
      <c r="G74" s="105">
        <v>7.9926310542840691</v>
      </c>
      <c r="H74" s="105">
        <v>7.6054314406267833</v>
      </c>
      <c r="I74" s="105">
        <v>7.6101648459218847</v>
      </c>
      <c r="J74" s="105">
        <v>7.5580961405703881</v>
      </c>
      <c r="K74" s="105">
        <v>6.8677606191146854</v>
      </c>
      <c r="L74" s="105">
        <v>6.5193145086701865</v>
      </c>
      <c r="M74" s="105">
        <v>7.7126411204002459</v>
      </c>
      <c r="N74" s="105">
        <v>6.6353675764786058</v>
      </c>
      <c r="O74" s="105">
        <v>9.0745971843875353</v>
      </c>
      <c r="P74" s="105">
        <v>11.246584712342555</v>
      </c>
      <c r="Q74" s="105">
        <v>6.9056074272357346</v>
      </c>
      <c r="R74" s="105">
        <v>6.9579346414454983</v>
      </c>
      <c r="S74" s="105">
        <v>7.0892353680589535</v>
      </c>
      <c r="T74" s="105">
        <v>7.454607136033558</v>
      </c>
      <c r="U74" s="105">
        <v>7.7673043254892384</v>
      </c>
      <c r="V74" s="105">
        <v>7.0705717845299318</v>
      </c>
      <c r="W74" s="105">
        <v>6.630667717969386</v>
      </c>
      <c r="X74" s="105">
        <v>7.2596212887788774</v>
      </c>
      <c r="Y74" s="105">
        <v>6.8991085731034083</v>
      </c>
      <c r="DA74" s="132" t="s">
        <v>2984</v>
      </c>
    </row>
    <row r="75" spans="1:105" ht="12" customHeight="1" x14ac:dyDescent="0.25">
      <c r="A75" s="108" t="s">
        <v>53</v>
      </c>
      <c r="B75" s="99">
        <v>4.5837471599525141</v>
      </c>
      <c r="C75" s="99">
        <v>4.0904201049693789</v>
      </c>
      <c r="D75" s="99">
        <v>4.1912723344071656</v>
      </c>
      <c r="E75" s="99">
        <v>4.0918590971149085</v>
      </c>
      <c r="F75" s="99">
        <v>4.2279499600849446</v>
      </c>
      <c r="G75" s="99">
        <v>4.023997275344751</v>
      </c>
      <c r="H75" s="99">
        <v>3.7294947280043713</v>
      </c>
      <c r="I75" s="99">
        <v>3.674468376558409</v>
      </c>
      <c r="J75" s="99">
        <v>3.5113095477325618</v>
      </c>
      <c r="K75" s="99">
        <v>3.0798979349065707</v>
      </c>
      <c r="L75" s="99">
        <v>2.8489198479781002</v>
      </c>
      <c r="M75" s="99">
        <v>3.7194259902094964</v>
      </c>
      <c r="N75" s="99">
        <v>2.9377439815981012</v>
      </c>
      <c r="O75" s="99">
        <v>4.9808085281856096</v>
      </c>
      <c r="P75" s="99">
        <v>6.7981159458915883</v>
      </c>
      <c r="Q75" s="99">
        <v>2.9200827237271803</v>
      </c>
      <c r="R75" s="99">
        <v>2.8967146089669957</v>
      </c>
      <c r="S75" s="99">
        <v>2.9677238973232996</v>
      </c>
      <c r="T75" s="99">
        <v>3.5892445771925772</v>
      </c>
      <c r="U75" s="99">
        <v>4.08467594799016</v>
      </c>
      <c r="V75" s="99">
        <v>3.6148995713611338</v>
      </c>
      <c r="W75" s="99">
        <v>3.3245048773277306</v>
      </c>
      <c r="X75" s="99">
        <v>3.955501346074477</v>
      </c>
      <c r="Y75" s="99">
        <v>3.7071713315756454</v>
      </c>
      <c r="DA75" s="63" t="s">
        <v>2985</v>
      </c>
    </row>
    <row r="76" spans="1:105" ht="12" customHeight="1" x14ac:dyDescent="0.25">
      <c r="A76" s="108" t="s">
        <v>52</v>
      </c>
      <c r="B76" s="99">
        <v>4.2868860180128738</v>
      </c>
      <c r="C76" s="99">
        <v>4.1070807288778575</v>
      </c>
      <c r="D76" s="99">
        <v>4.168964222208742</v>
      </c>
      <c r="E76" s="99">
        <v>4.1238911558854445</v>
      </c>
      <c r="F76" s="99">
        <v>4.1305662479960663</v>
      </c>
      <c r="G76" s="99">
        <v>3.9686337789393185</v>
      </c>
      <c r="H76" s="99">
        <v>3.8759367126224125</v>
      </c>
      <c r="I76" s="99">
        <v>3.9356964693634753</v>
      </c>
      <c r="J76" s="99">
        <v>4.0467865928378259</v>
      </c>
      <c r="K76" s="99">
        <v>3.7878626842081142</v>
      </c>
      <c r="L76" s="99">
        <v>3.6703946606920868</v>
      </c>
      <c r="M76" s="99">
        <v>3.9932151301907504</v>
      </c>
      <c r="N76" s="99">
        <v>3.6976235948805041</v>
      </c>
      <c r="O76" s="99">
        <v>4.0937886562019257</v>
      </c>
      <c r="P76" s="99">
        <v>4.4484687664509659</v>
      </c>
      <c r="Q76" s="99">
        <v>3.9855247035085557</v>
      </c>
      <c r="R76" s="99">
        <v>4.0612200324785022</v>
      </c>
      <c r="S76" s="99">
        <v>4.1215114707356539</v>
      </c>
      <c r="T76" s="99">
        <v>3.8653625588409812</v>
      </c>
      <c r="U76" s="99">
        <v>3.6826283774990789</v>
      </c>
      <c r="V76" s="99">
        <v>3.4556722131687989</v>
      </c>
      <c r="W76" s="99">
        <v>3.3061628406416568</v>
      </c>
      <c r="X76" s="99">
        <v>3.3041199427044012</v>
      </c>
      <c r="Y76" s="99">
        <v>3.1919372415277638</v>
      </c>
      <c r="DA76" s="63" t="s">
        <v>2986</v>
      </c>
    </row>
    <row r="77" spans="1:105" ht="12" customHeight="1" x14ac:dyDescent="0.25">
      <c r="A77" s="121" t="s">
        <v>54</v>
      </c>
      <c r="B77" s="123">
        <v>4.2233630663650628</v>
      </c>
      <c r="C77" s="123">
        <v>4.6977221169728027</v>
      </c>
      <c r="D77" s="123">
        <v>4.2777156289499283</v>
      </c>
      <c r="E77" s="123">
        <v>4.0295342044070805</v>
      </c>
      <c r="F77" s="123">
        <v>4.1519650452593293</v>
      </c>
      <c r="G77" s="123">
        <v>4.0960620409331758</v>
      </c>
      <c r="H77" s="123">
        <v>3.9977314957710166</v>
      </c>
      <c r="I77" s="123">
        <v>4.0072835426368822</v>
      </c>
      <c r="J77" s="123">
        <v>4.2994550423095657</v>
      </c>
      <c r="K77" s="123">
        <v>4.2954408095971983</v>
      </c>
      <c r="L77" s="123">
        <v>4.1443215360313719</v>
      </c>
      <c r="M77" s="123">
        <v>4.5168429608514051</v>
      </c>
      <c r="N77" s="123">
        <v>5.1635312585197077</v>
      </c>
      <c r="O77" s="123">
        <v>4.6788100034866273</v>
      </c>
      <c r="P77" s="123">
        <v>4.3952235949234959</v>
      </c>
      <c r="Q77" s="123">
        <v>3.8843768006654056</v>
      </c>
      <c r="R77" s="123">
        <v>3.5946589900431909</v>
      </c>
      <c r="S77" s="123">
        <v>3.7465672241858812</v>
      </c>
      <c r="T77" s="123">
        <v>3.5273070154565369</v>
      </c>
      <c r="U77" s="123">
        <v>3.406348084295197</v>
      </c>
      <c r="V77" s="123">
        <v>2.8324067068938081</v>
      </c>
      <c r="W77" s="123">
        <v>2.2335129216004548</v>
      </c>
      <c r="X77" s="123">
        <v>2.1627976174870751</v>
      </c>
      <c r="Y77" s="123">
        <v>2.1368039456588521</v>
      </c>
      <c r="DA77" s="130" t="s">
        <v>2987</v>
      </c>
    </row>
    <row r="78" spans="1:105" ht="12" customHeight="1" x14ac:dyDescent="0.25">
      <c r="A78" s="97" t="s">
        <v>189</v>
      </c>
      <c r="B78" s="99">
        <v>3.9137919527789569</v>
      </c>
      <c r="C78" s="99">
        <v>5.0839804627345835</v>
      </c>
      <c r="D78" s="99">
        <v>4.2058255646064122</v>
      </c>
      <c r="E78" s="99">
        <v>3.8808465797280935</v>
      </c>
      <c r="F78" s="99">
        <v>4.0655297509372046</v>
      </c>
      <c r="G78" s="99">
        <v>4.1330805504828243</v>
      </c>
      <c r="H78" s="99">
        <v>4.010122244335153</v>
      </c>
      <c r="I78" s="99">
        <v>3.8643968306129137</v>
      </c>
      <c r="J78" s="99">
        <v>4.2233032700518462</v>
      </c>
      <c r="K78" s="99">
        <v>4.3676186520900728</v>
      </c>
      <c r="L78" s="99">
        <v>4.4248332477124457</v>
      </c>
      <c r="M78" s="99">
        <v>4.304608817347896</v>
      </c>
      <c r="N78" s="99">
        <v>5.3451491678799634</v>
      </c>
      <c r="O78" s="99">
        <v>4.4932123513935656</v>
      </c>
      <c r="P78" s="99">
        <v>3.8535567256925338</v>
      </c>
      <c r="Q78" s="99">
        <v>4.0131729576382167</v>
      </c>
      <c r="R78" s="99">
        <v>3.5734947560111014</v>
      </c>
      <c r="S78" s="99">
        <v>3.9100813513761201</v>
      </c>
      <c r="T78" s="99">
        <v>3.4467032816918004</v>
      </c>
      <c r="U78" s="99">
        <v>3.1993252409898756</v>
      </c>
      <c r="V78" s="99">
        <v>2.9015564459636032</v>
      </c>
      <c r="W78" s="99">
        <v>2.2555069878352088</v>
      </c>
      <c r="X78" s="99">
        <v>2.1598573207463265</v>
      </c>
      <c r="Y78" s="99">
        <v>2.134811359637605</v>
      </c>
      <c r="DA78" s="63" t="s">
        <v>2988</v>
      </c>
    </row>
    <row r="79" spans="1:105" ht="12" customHeight="1" x14ac:dyDescent="0.25">
      <c r="A79" s="109" t="s">
        <v>120</v>
      </c>
      <c r="B79" s="110">
        <v>4.6234161893063686</v>
      </c>
      <c r="C79" s="110">
        <v>4.106047967750043</v>
      </c>
      <c r="D79" s="110">
        <v>4.3727439625058038</v>
      </c>
      <c r="E79" s="110">
        <v>4.2079744803521226</v>
      </c>
      <c r="F79" s="110">
        <v>4.24566965440569</v>
      </c>
      <c r="G79" s="110">
        <v>4.0561733779455471</v>
      </c>
      <c r="H79" s="110">
        <v>3.9832466955088579</v>
      </c>
      <c r="I79" s="110">
        <v>4.2005574318929657</v>
      </c>
      <c r="J79" s="110">
        <v>4.4238164644384526</v>
      </c>
      <c r="K79" s="110">
        <v>4.1711665453728086</v>
      </c>
      <c r="L79" s="110">
        <v>3.6052728829724736</v>
      </c>
      <c r="M79" s="110">
        <v>4.8845714259338413</v>
      </c>
      <c r="N79" s="110">
        <v>4.8859241539573217</v>
      </c>
      <c r="O79" s="110">
        <v>4.9501788599568224</v>
      </c>
      <c r="P79" s="110">
        <v>5.1961817468458484</v>
      </c>
      <c r="Q79" s="110">
        <v>3.5844636774184724</v>
      </c>
      <c r="R79" s="110">
        <v>3.6551662007213253</v>
      </c>
      <c r="S79" s="110">
        <v>3.2178488587931984</v>
      </c>
      <c r="T79" s="110">
        <v>3.7721319257203545</v>
      </c>
      <c r="U79" s="110">
        <v>4.1179193790792796</v>
      </c>
      <c r="V79" s="110">
        <v>2.398044776320126</v>
      </c>
      <c r="W79" s="110">
        <v>1.9607290754489373</v>
      </c>
      <c r="X79" s="110">
        <v>2.2379193543868978</v>
      </c>
      <c r="Y79" s="110">
        <v>2.199216921052197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113.11562417415287</v>
      </c>
      <c r="C81" s="118">
        <f t="shared" si="28"/>
        <v>122.34537406414196</v>
      </c>
      <c r="D81" s="118">
        <f t="shared" si="28"/>
        <v>115.19925480338182</v>
      </c>
      <c r="E81" s="118">
        <f t="shared" si="28"/>
        <v>119.35005108665194</v>
      </c>
      <c r="F81" s="118">
        <f t="shared" si="28"/>
        <v>127.13016649352979</v>
      </c>
      <c r="G81" s="118">
        <f t="shared" si="28"/>
        <v>123.38102287831481</v>
      </c>
      <c r="H81" s="118">
        <f t="shared" si="28"/>
        <v>123.44539594265721</v>
      </c>
      <c r="I81" s="118">
        <f t="shared" si="28"/>
        <v>109.65357066404957</v>
      </c>
      <c r="J81" s="118">
        <f t="shared" si="28"/>
        <v>115.14256484230822</v>
      </c>
      <c r="K81" s="118">
        <f t="shared" si="28"/>
        <v>122.98192872724182</v>
      </c>
      <c r="L81" s="118">
        <f t="shared" si="28"/>
        <v>122.92564163901665</v>
      </c>
      <c r="M81" s="118">
        <f t="shared" si="28"/>
        <v>98.575507420764964</v>
      </c>
      <c r="N81" s="118">
        <f t="shared" si="28"/>
        <v>109.30719925046382</v>
      </c>
      <c r="O81" s="118">
        <f t="shared" si="28"/>
        <v>111.55525430332219</v>
      </c>
      <c r="P81" s="118">
        <f t="shared" si="28"/>
        <v>110.78454799517158</v>
      </c>
      <c r="Q81" s="118">
        <f t="shared" si="28"/>
        <v>108.55666806049008</v>
      </c>
      <c r="R81" s="118">
        <f t="shared" ref="R81:V81" si="29">R82+R85+R87+R100</f>
        <v>116.38854960279694</v>
      </c>
      <c r="S81" s="118">
        <f t="shared" si="29"/>
        <v>108.39997739938329</v>
      </c>
      <c r="T81" s="118">
        <f t="shared" si="29"/>
        <v>117.59158804984183</v>
      </c>
      <c r="U81" s="118">
        <f t="shared" si="29"/>
        <v>89.434305059601783</v>
      </c>
      <c r="V81" s="118">
        <f t="shared" si="29"/>
        <v>88.52611092581742</v>
      </c>
      <c r="W81" s="118">
        <f t="shared" ref="W81:Y81" si="30">W82+W85+W87+W100</f>
        <v>83.482229981036213</v>
      </c>
      <c r="X81" s="118">
        <f t="shared" si="30"/>
        <v>92.184391019852356</v>
      </c>
      <c r="Y81" s="118">
        <f t="shared" si="30"/>
        <v>99.746819304008469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99.376368210806177</v>
      </c>
      <c r="C82" s="123">
        <f t="shared" si="31"/>
        <v>108.95490046675448</v>
      </c>
      <c r="D82" s="123">
        <f t="shared" si="31"/>
        <v>102.23335633818053</v>
      </c>
      <c r="E82" s="123">
        <f t="shared" si="31"/>
        <v>106.08050139825775</v>
      </c>
      <c r="F82" s="123">
        <f t="shared" si="31"/>
        <v>114.16497309014292</v>
      </c>
      <c r="G82" s="123">
        <f t="shared" si="31"/>
        <v>110.26182762018436</v>
      </c>
      <c r="H82" s="123">
        <f t="shared" si="31"/>
        <v>109.74802732691619</v>
      </c>
      <c r="I82" s="123">
        <f t="shared" si="31"/>
        <v>97.570638263063117</v>
      </c>
      <c r="J82" s="123">
        <f t="shared" si="31"/>
        <v>102.75374988724221</v>
      </c>
      <c r="K82" s="123">
        <f t="shared" si="31"/>
        <v>110.32709804480882</v>
      </c>
      <c r="L82" s="123">
        <f t="shared" si="31"/>
        <v>110.20754281994081</v>
      </c>
      <c r="M82" s="123">
        <f t="shared" si="31"/>
        <v>83.747508199916382</v>
      </c>
      <c r="N82" s="123">
        <f t="shared" si="31"/>
        <v>95.925416513817623</v>
      </c>
      <c r="O82" s="123">
        <f t="shared" si="31"/>
        <v>96.377585376315892</v>
      </c>
      <c r="P82" s="123">
        <f t="shared" si="31"/>
        <v>92.352413832043965</v>
      </c>
      <c r="Q82" s="123">
        <f t="shared" si="31"/>
        <v>94.34270129594114</v>
      </c>
      <c r="R82" s="123">
        <f t="shared" ref="R82:V82" si="32">SUM(R83:R84)</f>
        <v>103.11074278646238</v>
      </c>
      <c r="S82" s="123">
        <f t="shared" si="32"/>
        <v>95.656448499606213</v>
      </c>
      <c r="T82" s="123">
        <f t="shared" si="32"/>
        <v>102.67534093099913</v>
      </c>
      <c r="U82" s="123">
        <f t="shared" si="32"/>
        <v>74.784366282957734</v>
      </c>
      <c r="V82" s="123">
        <f t="shared" si="32"/>
        <v>75.993596949065946</v>
      </c>
      <c r="W82" s="123">
        <f t="shared" ref="W82:Y82" si="33">SUM(W83:W84)</f>
        <v>72.122270066385255</v>
      </c>
      <c r="X82" s="123">
        <f t="shared" si="33"/>
        <v>81.014478618227244</v>
      </c>
      <c r="Y82" s="123">
        <f t="shared" si="33"/>
        <v>88.198219677017633</v>
      </c>
      <c r="DA82" s="130" t="s">
        <v>2991</v>
      </c>
    </row>
    <row r="83" spans="1:105" ht="12" customHeight="1" x14ac:dyDescent="0.25">
      <c r="A83" s="97" t="s">
        <v>199</v>
      </c>
      <c r="B83" s="99">
        <v>98.392443773075428</v>
      </c>
      <c r="C83" s="99">
        <v>107.89835045784842</v>
      </c>
      <c r="D83" s="99">
        <v>101.26143948241671</v>
      </c>
      <c r="E83" s="99">
        <v>105.11571365621836</v>
      </c>
      <c r="F83" s="99">
        <v>113.11354354009491</v>
      </c>
      <c r="G83" s="99">
        <v>109.26696712241244</v>
      </c>
      <c r="H83" s="99">
        <v>108.79199760090385</v>
      </c>
      <c r="I83" s="99">
        <v>96.714525796362082</v>
      </c>
      <c r="J83" s="99">
        <v>101.86114468755551</v>
      </c>
      <c r="K83" s="99">
        <v>109.38660211922959</v>
      </c>
      <c r="L83" s="99">
        <v>109.28690582929231</v>
      </c>
      <c r="M83" s="99">
        <v>83.051088167734989</v>
      </c>
      <c r="N83" s="99">
        <v>95.150423328291993</v>
      </c>
      <c r="O83" s="99">
        <v>95.600232704812242</v>
      </c>
      <c r="P83" s="99">
        <v>91.605922169571272</v>
      </c>
      <c r="Q83" s="99">
        <v>93.596721031145989</v>
      </c>
      <c r="R83" s="99">
        <v>102.30027353931246</v>
      </c>
      <c r="S83" s="99">
        <v>94.916272279571061</v>
      </c>
      <c r="T83" s="99">
        <v>101.87562045197851</v>
      </c>
      <c r="U83" s="99">
        <v>74.195729671915714</v>
      </c>
      <c r="V83" s="99">
        <v>75.407043571463277</v>
      </c>
      <c r="W83" s="99">
        <v>71.567978979022769</v>
      </c>
      <c r="X83" s="99">
        <v>80.389841697935054</v>
      </c>
      <c r="Y83" s="99">
        <v>87.533016947884889</v>
      </c>
      <c r="DA83" s="63" t="s">
        <v>2992</v>
      </c>
    </row>
    <row r="84" spans="1:105" ht="12" customHeight="1" x14ac:dyDescent="0.25">
      <c r="A84" s="97" t="s">
        <v>53</v>
      </c>
      <c r="B84" s="99">
        <v>0.98392443773075422</v>
      </c>
      <c r="C84" s="99">
        <v>1.0565500089060567</v>
      </c>
      <c r="D84" s="99">
        <v>0.97191685576382369</v>
      </c>
      <c r="E84" s="99">
        <v>0.96478774203938944</v>
      </c>
      <c r="F84" s="99">
        <v>1.05142955004802</v>
      </c>
      <c r="G84" s="99">
        <v>0.99486049777192054</v>
      </c>
      <c r="H84" s="99">
        <v>0.95602972601232938</v>
      </c>
      <c r="I84" s="99">
        <v>0.85611246670103303</v>
      </c>
      <c r="J84" s="99">
        <v>0.89260519968669272</v>
      </c>
      <c r="K84" s="99">
        <v>0.94049592557923045</v>
      </c>
      <c r="L84" s="99">
        <v>0.92063699064850768</v>
      </c>
      <c r="M84" s="99">
        <v>0.69642003218139925</v>
      </c>
      <c r="N84" s="99">
        <v>0.77499318552563046</v>
      </c>
      <c r="O84" s="99">
        <v>0.77735267150364706</v>
      </c>
      <c r="P84" s="99">
        <v>0.74649166247269783</v>
      </c>
      <c r="Q84" s="99">
        <v>0.74598026479515667</v>
      </c>
      <c r="R84" s="99">
        <v>0.81046924714992452</v>
      </c>
      <c r="S84" s="99">
        <v>0.74017622003514572</v>
      </c>
      <c r="T84" s="99">
        <v>0.79972047902062049</v>
      </c>
      <c r="U84" s="99">
        <v>0.58863661104201415</v>
      </c>
      <c r="V84" s="99">
        <v>0.58655337760266335</v>
      </c>
      <c r="W84" s="99">
        <v>0.55429108736249078</v>
      </c>
      <c r="X84" s="99">
        <v>0.6246369202921892</v>
      </c>
      <c r="Y84" s="99">
        <v>0.66520272913274558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0.49952181828988856</v>
      </c>
      <c r="C85" s="123">
        <f t="shared" si="34"/>
        <v>0.5447948034926503</v>
      </c>
      <c r="D85" s="123">
        <f t="shared" si="34"/>
        <v>0.63101119017318308</v>
      </c>
      <c r="E85" s="123">
        <f t="shared" si="34"/>
        <v>1.4656007175679611</v>
      </c>
      <c r="F85" s="123">
        <f t="shared" si="34"/>
        <v>0.60819827016305184</v>
      </c>
      <c r="G85" s="123">
        <f t="shared" si="34"/>
        <v>0.77993178629684645</v>
      </c>
      <c r="H85" s="123">
        <f t="shared" si="34"/>
        <v>1.5211388024624568</v>
      </c>
      <c r="I85" s="123">
        <f t="shared" si="34"/>
        <v>0.90161302268519206</v>
      </c>
      <c r="J85" s="123">
        <f t="shared" si="34"/>
        <v>0.90789203856246015</v>
      </c>
      <c r="K85" s="123">
        <f t="shared" si="34"/>
        <v>1.0418556854524612</v>
      </c>
      <c r="L85" s="123">
        <f t="shared" si="34"/>
        <v>1.5480961704143488</v>
      </c>
      <c r="M85" s="123">
        <f t="shared" si="34"/>
        <v>1.8716288830885162</v>
      </c>
      <c r="N85" s="123">
        <f t="shared" si="34"/>
        <v>1.9382741260840015</v>
      </c>
      <c r="O85" s="123">
        <f t="shared" si="34"/>
        <v>2.1813035750190131</v>
      </c>
      <c r="P85" s="123">
        <f t="shared" si="34"/>
        <v>2.3419301778145596</v>
      </c>
      <c r="Q85" s="123">
        <f t="shared" si="34"/>
        <v>2.7637967701109276</v>
      </c>
      <c r="R85" s="123">
        <f t="shared" si="34"/>
        <v>2.8353408446598656</v>
      </c>
      <c r="S85" s="123">
        <f t="shared" si="34"/>
        <v>2.6127378043990257</v>
      </c>
      <c r="T85" s="123">
        <f t="shared" si="34"/>
        <v>2.8593203839496217</v>
      </c>
      <c r="U85" s="123">
        <f t="shared" si="34"/>
        <v>3.0995621265172466</v>
      </c>
      <c r="V85" s="123">
        <f t="shared" si="34"/>
        <v>2.7327952755586047</v>
      </c>
      <c r="W85" s="123">
        <f t="shared" si="34"/>
        <v>2.037900791924073</v>
      </c>
      <c r="X85" s="123">
        <f t="shared" si="34"/>
        <v>1.9371844539605609</v>
      </c>
      <c r="Y85" s="123">
        <f t="shared" si="34"/>
        <v>2.3770874103577322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0.49952181828988856</v>
      </c>
      <c r="C86" s="99">
        <f>RES_hhdet_tesh!C86/RES_summary!C$19</f>
        <v>0.5447948034926503</v>
      </c>
      <c r="D86" s="99">
        <f>RES_hhdet_tesh!D86/RES_summary!D$19</f>
        <v>0.63101119017318308</v>
      </c>
      <c r="E86" s="99">
        <f>RES_hhdet_tesh!E86/RES_summary!E$19</f>
        <v>1.4656007175679611</v>
      </c>
      <c r="F86" s="99">
        <f>RES_hhdet_tesh!F86/RES_summary!F$19</f>
        <v>0.60819827016305184</v>
      </c>
      <c r="G86" s="99">
        <f>RES_hhdet_tesh!G86/RES_summary!G$19</f>
        <v>0.77993178629684645</v>
      </c>
      <c r="H86" s="99">
        <f>RES_hhdet_tesh!H86/RES_summary!H$19</f>
        <v>1.5211388024624568</v>
      </c>
      <c r="I86" s="99">
        <f>RES_hhdet_tesh!I86/RES_summary!I$19</f>
        <v>0.90161302268519206</v>
      </c>
      <c r="J86" s="99">
        <f>RES_hhdet_tesh!J86/RES_summary!J$19</f>
        <v>0.90789203856246015</v>
      </c>
      <c r="K86" s="99">
        <f>RES_hhdet_tesh!K86/RES_summary!K$19</f>
        <v>1.0418556854524612</v>
      </c>
      <c r="L86" s="99">
        <f>RES_hhdet_tesh!L86/RES_summary!L$19</f>
        <v>1.5480961704143488</v>
      </c>
      <c r="M86" s="99">
        <f>RES_hhdet_tesh!M86/RES_summary!M$19</f>
        <v>1.8716288830885162</v>
      </c>
      <c r="N86" s="99">
        <f>RES_hhdet_tesh!N86/RES_summary!N$19</f>
        <v>1.9382741260840015</v>
      </c>
      <c r="O86" s="99">
        <f>RES_hhdet_tesh!O86/RES_summary!O$19</f>
        <v>2.1813035750190131</v>
      </c>
      <c r="P86" s="99">
        <f>RES_hhdet_tesh!P86/RES_summary!P$19</f>
        <v>2.3419301778145596</v>
      </c>
      <c r="Q86" s="99">
        <f>RES_hhdet_tesh!Q86/RES_summary!Q$19</f>
        <v>2.7637967701109276</v>
      </c>
      <c r="R86" s="99">
        <f>RES_hhdet_tesh!R86/RES_summary!R$19</f>
        <v>2.8353408446598656</v>
      </c>
      <c r="S86" s="99">
        <f>RES_hhdet_tesh!S86/RES_summary!S$19</f>
        <v>2.6127378043990257</v>
      </c>
      <c r="T86" s="99">
        <f>RES_hhdet_tesh!T86/RES_summary!T$19</f>
        <v>2.8593203839496217</v>
      </c>
      <c r="U86" s="99">
        <f>RES_hhdet_tesh!U86/RES_summary!U$19</f>
        <v>3.0995621265172466</v>
      </c>
      <c r="V86" s="99">
        <f>RES_hhdet_tesh!V86/RES_summary!V$19</f>
        <v>2.7327952755586047</v>
      </c>
      <c r="W86" s="99">
        <f>RES_hhdet_tesh!W86/RES_summary!W$19</f>
        <v>2.037900791924073</v>
      </c>
      <c r="X86" s="99">
        <f>RES_hhdet_tesh!X86/RES_summary!X$19</f>
        <v>1.9371844539605609</v>
      </c>
      <c r="Y86" s="99">
        <f>RES_hhdet_tesh!Y86/RES_summary!Y$19</f>
        <v>2.3770874103577322</v>
      </c>
      <c r="DA86" s="63" t="s">
        <v>2995</v>
      </c>
    </row>
    <row r="87" spans="1:105" ht="12" customHeight="1" x14ac:dyDescent="0.25">
      <c r="A87" s="121" t="s">
        <v>55</v>
      </c>
      <c r="B87" s="123">
        <v>8.7367478835824475</v>
      </c>
      <c r="C87" s="123">
        <v>8.2607693544336307</v>
      </c>
      <c r="D87" s="123">
        <v>8.2219964676251287</v>
      </c>
      <c r="E87" s="123">
        <v>7.9859486719845645</v>
      </c>
      <c r="F87" s="123">
        <v>8.2165251862308111</v>
      </c>
      <c r="G87" s="123">
        <v>8.0391837507493253</v>
      </c>
      <c r="H87" s="123">
        <v>7.8908901476343551</v>
      </c>
      <c r="I87" s="123">
        <v>7.2684294578617852</v>
      </c>
      <c r="J87" s="123">
        <v>7.316088422887951</v>
      </c>
      <c r="K87" s="123">
        <v>7.151729101568332</v>
      </c>
      <c r="L87" s="123">
        <v>7.333661253225805</v>
      </c>
      <c r="M87" s="123">
        <v>8.1898863295287221</v>
      </c>
      <c r="N87" s="123">
        <v>6.6633963952368234</v>
      </c>
      <c r="O87" s="123">
        <v>8.0897291542889214</v>
      </c>
      <c r="P87" s="123">
        <v>10.914917304247906</v>
      </c>
      <c r="Q87" s="123">
        <v>7.8487664535319679</v>
      </c>
      <c r="R87" s="123">
        <v>6.7757129683055783</v>
      </c>
      <c r="S87" s="123">
        <v>6.9267919853825202</v>
      </c>
      <c r="T87" s="123">
        <v>8.3146017140158897</v>
      </c>
      <c r="U87" s="123">
        <v>7.4360981547412015</v>
      </c>
      <c r="V87" s="123">
        <v>7.3341677901125335</v>
      </c>
      <c r="W87" s="123">
        <v>7.3697559060618643</v>
      </c>
      <c r="X87" s="123">
        <v>6.9887584681173296</v>
      </c>
      <c r="Y87" s="123">
        <v>6.9796479865540322</v>
      </c>
      <c r="DA87" s="130" t="s">
        <v>2996</v>
      </c>
    </row>
    <row r="88" spans="1:105" ht="12" customHeight="1" x14ac:dyDescent="0.25">
      <c r="A88" s="97" t="s">
        <v>132</v>
      </c>
      <c r="B88" s="99">
        <v>8.3477173315904079</v>
      </c>
      <c r="C88" s="99">
        <v>8.2599987954166103</v>
      </c>
      <c r="D88" s="99">
        <v>8.3207920311406927</v>
      </c>
      <c r="E88" s="99">
        <v>8.2522229408992072</v>
      </c>
      <c r="F88" s="99">
        <v>8.1537960065699888</v>
      </c>
      <c r="G88" s="99">
        <v>7.7863270740502504</v>
      </c>
      <c r="H88" s="99">
        <v>7.9463942459625647</v>
      </c>
      <c r="I88" s="99">
        <v>7.1221714749570566</v>
      </c>
      <c r="J88" s="99">
        <v>7.2981058401408934</v>
      </c>
      <c r="K88" s="99">
        <v>7.2844992705198965</v>
      </c>
      <c r="L88" s="99">
        <v>8.166495180384219</v>
      </c>
      <c r="M88" s="99">
        <v>8.979495334317642</v>
      </c>
      <c r="N88" s="99">
        <v>6.714176700830679</v>
      </c>
      <c r="O88" s="99">
        <v>5.6283114529124862</v>
      </c>
      <c r="P88" s="99">
        <v>10.253087442457101</v>
      </c>
      <c r="Q88" s="99">
        <v>9.0342656850366438</v>
      </c>
      <c r="R88" s="99">
        <v>6.4753498766542981</v>
      </c>
      <c r="S88" s="99">
        <v>6.6973446141437316</v>
      </c>
      <c r="T88" s="99">
        <v>8.857022394206405</v>
      </c>
      <c r="U88" s="99">
        <v>7.2345227591904955</v>
      </c>
      <c r="V88" s="99">
        <v>7.378454011542984</v>
      </c>
      <c r="W88" s="99">
        <v>7.6380454899704988</v>
      </c>
      <c r="X88" s="99">
        <v>6.7903428190855086</v>
      </c>
      <c r="Y88" s="99">
        <v>7.049459713651375</v>
      </c>
      <c r="DA88" s="63" t="s">
        <v>2997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8.3211196374741938</v>
      </c>
      <c r="E89" s="99">
        <v>8.2527464069072511</v>
      </c>
      <c r="F89" s="99">
        <v>8.1546843240944789</v>
      </c>
      <c r="G89" s="99">
        <v>7.7877977593421459</v>
      </c>
      <c r="H89" s="99">
        <v>7.9490519201030221</v>
      </c>
      <c r="I89" s="99">
        <v>7.1267915280143654</v>
      </c>
      <c r="J89" s="99">
        <v>7.2962077089080291</v>
      </c>
      <c r="K89" s="99">
        <v>7.2783346884372646</v>
      </c>
      <c r="L89" s="99">
        <v>8.1603973323288859</v>
      </c>
      <c r="M89" s="99">
        <v>8.9701292357476152</v>
      </c>
      <c r="N89" s="99">
        <v>6.7079546424930871</v>
      </c>
      <c r="O89" s="99">
        <v>5.6226036952090634</v>
      </c>
      <c r="P89" s="99">
        <v>10.223441953009898</v>
      </c>
      <c r="Q89" s="99">
        <v>9.0111540169681454</v>
      </c>
      <c r="R89" s="99">
        <v>6.4637709308997424</v>
      </c>
      <c r="S89" s="99">
        <v>6.6878143868634918</v>
      </c>
      <c r="T89" s="99">
        <v>8.842581209753261</v>
      </c>
      <c r="U89" s="99">
        <v>7.2210972046518167</v>
      </c>
      <c r="V89" s="99">
        <v>7.3681348848505452</v>
      </c>
      <c r="W89" s="99">
        <v>7.6297455026684045</v>
      </c>
      <c r="X89" s="99">
        <v>6.8033677699345798</v>
      </c>
      <c r="Y89" s="99">
        <v>7.0445042078923095</v>
      </c>
      <c r="DA89" s="63" t="s">
        <v>2998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4.1742192396911753</v>
      </c>
      <c r="E90" s="102">
        <v>4.1124990505137928</v>
      </c>
      <c r="F90" s="102">
        <v>4.121450117915523</v>
      </c>
      <c r="G90" s="102">
        <v>3.9242962988335939</v>
      </c>
      <c r="H90" s="102">
        <v>3.8958529668874937</v>
      </c>
      <c r="I90" s="102">
        <v>3.4567195021357584</v>
      </c>
      <c r="J90" s="102">
        <v>3.4511403677039736</v>
      </c>
      <c r="K90" s="102">
        <v>3.2301543731811595</v>
      </c>
      <c r="L90" s="102">
        <v>3.8533907309796476</v>
      </c>
      <c r="M90" s="102">
        <v>4.5041265509552106</v>
      </c>
      <c r="N90" s="102">
        <v>3.0218763474420482</v>
      </c>
      <c r="O90" s="102">
        <v>3.0768299392368696</v>
      </c>
      <c r="P90" s="102">
        <v>6.1539577974052682</v>
      </c>
      <c r="Q90" s="102">
        <v>3.9861789423699383</v>
      </c>
      <c r="R90" s="102">
        <v>2.7765368506850097</v>
      </c>
      <c r="S90" s="102">
        <v>2.7917944490263564</v>
      </c>
      <c r="T90" s="102">
        <v>4.2456099016668363</v>
      </c>
      <c r="U90" s="102">
        <v>4.0105460546171265</v>
      </c>
      <c r="V90" s="102">
        <v>3.7478353997381384</v>
      </c>
      <c r="W90" s="102">
        <v>4.0293336068244168</v>
      </c>
      <c r="X90" s="102">
        <v>3.7549501800689953</v>
      </c>
      <c r="Y90" s="102">
        <v>3.7251943561591445</v>
      </c>
      <c r="DA90" s="131" t="s">
        <v>2999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4.1469003977830203</v>
      </c>
      <c r="E91" s="105">
        <v>4.1402473563934583</v>
      </c>
      <c r="F91" s="105">
        <v>4.0332342061789568</v>
      </c>
      <c r="G91" s="105">
        <v>3.8635014605085511</v>
      </c>
      <c r="H91" s="105">
        <v>4.0531989532155279</v>
      </c>
      <c r="I91" s="105">
        <v>3.6700720258786061</v>
      </c>
      <c r="J91" s="105">
        <v>3.8450673412040555</v>
      </c>
      <c r="K91" s="105">
        <v>4.048180315256106</v>
      </c>
      <c r="L91" s="105">
        <v>4.3070066013492365</v>
      </c>
      <c r="M91" s="105">
        <v>4.4660026847924028</v>
      </c>
      <c r="N91" s="105">
        <v>3.6860782950510389</v>
      </c>
      <c r="O91" s="105">
        <v>2.5457737559721938</v>
      </c>
      <c r="P91" s="105">
        <v>4.0694841556046306</v>
      </c>
      <c r="Q91" s="105">
        <v>5.0249750745982089</v>
      </c>
      <c r="R91" s="105">
        <v>3.6872340802147319</v>
      </c>
      <c r="S91" s="105">
        <v>3.8960199378371358</v>
      </c>
      <c r="T91" s="105">
        <v>4.596971308086423</v>
      </c>
      <c r="U91" s="105">
        <v>3.2105511500346897</v>
      </c>
      <c r="V91" s="105">
        <v>3.6202994851124068</v>
      </c>
      <c r="W91" s="105">
        <v>3.6004118958439881</v>
      </c>
      <c r="X91" s="105">
        <v>3.0484175898655836</v>
      </c>
      <c r="Y91" s="105">
        <v>3.3193098517331641</v>
      </c>
      <c r="DA91" s="132" t="s">
        <v>3000</v>
      </c>
    </row>
    <row r="92" spans="1:105" ht="12" customHeight="1" x14ac:dyDescent="0.25">
      <c r="A92" s="106" t="s">
        <v>124</v>
      </c>
      <c r="B92" s="102">
        <v>9.0729360080200969</v>
      </c>
      <c r="C92" s="102">
        <v>8.8344159225644781</v>
      </c>
      <c r="D92" s="102">
        <v>5.9265205616856473</v>
      </c>
      <c r="E92" s="102">
        <v>3.3817278695624973</v>
      </c>
      <c r="F92" s="102">
        <v>6.8028635969803437</v>
      </c>
      <c r="G92" s="102">
        <v>10.448802784039449</v>
      </c>
      <c r="H92" s="102">
        <v>10.864122148239526</v>
      </c>
      <c r="I92" s="102">
        <v>4.1066076513461764</v>
      </c>
      <c r="J92" s="102">
        <v>4.0759309522206886</v>
      </c>
      <c r="K92" s="102">
        <v>9.6582279532875628</v>
      </c>
      <c r="L92" s="102">
        <v>10.514602950836281</v>
      </c>
      <c r="M92" s="102">
        <v>5.6401085432144979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3001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3002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3003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3004</v>
      </c>
    </row>
    <row r="96" spans="1:105" ht="12" customHeight="1" x14ac:dyDescent="0.25">
      <c r="A96" s="106" t="s">
        <v>122</v>
      </c>
      <c r="B96" s="102">
        <v>8.8706331779653915</v>
      </c>
      <c r="C96" s="102">
        <v>8.2000564044980955</v>
      </c>
      <c r="D96" s="102">
        <v>8.3637300576424991</v>
      </c>
      <c r="E96" s="102">
        <v>8.2194125110633838</v>
      </c>
      <c r="F96" s="102">
        <v>8.3625824985232828</v>
      </c>
      <c r="G96" s="102">
        <v>7.9968668277968016</v>
      </c>
      <c r="H96" s="102">
        <v>7.6062385527607699</v>
      </c>
      <c r="I96" s="102">
        <v>7.6105201394860558</v>
      </c>
      <c r="J96" s="102">
        <v>7.5606072023450865</v>
      </c>
      <c r="K96" s="102">
        <v>6.89915287648369</v>
      </c>
      <c r="L96" s="102">
        <v>6.5413446813892664</v>
      </c>
      <c r="M96" s="102">
        <v>7.7322414452398691</v>
      </c>
      <c r="N96" s="102">
        <v>6.636622849433067</v>
      </c>
      <c r="O96" s="102">
        <v>9.0861245256959204</v>
      </c>
      <c r="P96" s="102">
        <v>11.2715630257856</v>
      </c>
      <c r="Q96" s="102">
        <v>6.9641654862426723</v>
      </c>
      <c r="R96" s="102">
        <v>7.0314824452364357</v>
      </c>
      <c r="S96" s="102">
        <v>7.1763513235512741</v>
      </c>
      <c r="T96" s="102">
        <v>7.5463013089186592</v>
      </c>
      <c r="U96" s="102">
        <v>7.861446068854768</v>
      </c>
      <c r="V96" s="102">
        <v>7.1928394358996925</v>
      </c>
      <c r="W96" s="102">
        <v>6.6686799969926485</v>
      </c>
      <c r="X96" s="102">
        <v>7.2976652598792322</v>
      </c>
      <c r="Y96" s="102">
        <v>6.9319438924093859</v>
      </c>
      <c r="DA96" s="131" t="s">
        <v>3005</v>
      </c>
    </row>
    <row r="97" spans="1:105" ht="12" customHeight="1" x14ac:dyDescent="0.25">
      <c r="A97" s="107" t="s">
        <v>121</v>
      </c>
      <c r="B97" s="105">
        <v>8.8706331779653862</v>
      </c>
      <c r="C97" s="105">
        <v>8.1991857639416779</v>
      </c>
      <c r="D97" s="105">
        <v>8.3628939412271102</v>
      </c>
      <c r="E97" s="105">
        <v>8.2189152328524333</v>
      </c>
      <c r="F97" s="105">
        <v>8.362703037558715</v>
      </c>
      <c r="G97" s="105">
        <v>7.9975606414000469</v>
      </c>
      <c r="H97" s="105">
        <v>7.6063728723080084</v>
      </c>
      <c r="I97" s="105">
        <v>7.5979520096147963</v>
      </c>
      <c r="J97" s="105">
        <v>7.5403396349121969</v>
      </c>
      <c r="K97" s="105">
        <v>6.8818867339887015</v>
      </c>
      <c r="L97" s="105">
        <v>6.5333413184273077</v>
      </c>
      <c r="M97" s="105">
        <v>7.7303881095924432</v>
      </c>
      <c r="N97" s="105">
        <v>6.6412823258470679</v>
      </c>
      <c r="O97" s="105">
        <v>9.0928068042915307</v>
      </c>
      <c r="P97" s="105">
        <v>11.297515819354357</v>
      </c>
      <c r="Q97" s="105">
        <v>6.9706392770015535</v>
      </c>
      <c r="R97" s="105">
        <v>7.0181595607295693</v>
      </c>
      <c r="S97" s="105">
        <v>7.1708159365434705</v>
      </c>
      <c r="T97" s="105">
        <v>7.5428026510600104</v>
      </c>
      <c r="U97" s="105">
        <v>7.8390508228175024</v>
      </c>
      <c r="V97" s="105">
        <v>7.1983320178588794</v>
      </c>
      <c r="W97" s="105">
        <v>6.7187466653459431</v>
      </c>
      <c r="X97" s="105">
        <v>7.2824776197343466</v>
      </c>
      <c r="Y97" s="105">
        <v>6.8899406965215366</v>
      </c>
      <c r="DA97" s="132" t="s">
        <v>3006</v>
      </c>
    </row>
    <row r="98" spans="1:105" ht="12" customHeight="1" x14ac:dyDescent="0.25">
      <c r="A98" s="108" t="s">
        <v>53</v>
      </c>
      <c r="B98" s="99">
        <v>4.5837471599525141</v>
      </c>
      <c r="C98" s="99">
        <v>4.0912608577882521</v>
      </c>
      <c r="D98" s="99">
        <v>4.1926045721407981</v>
      </c>
      <c r="E98" s="99">
        <v>4.0934354171345193</v>
      </c>
      <c r="F98" s="99">
        <v>4.2300677648582399</v>
      </c>
      <c r="G98" s="99">
        <v>4.0264791420778128</v>
      </c>
      <c r="H98" s="99">
        <v>3.7299563802484701</v>
      </c>
      <c r="I98" s="99">
        <v>3.668571568577629</v>
      </c>
      <c r="J98" s="99">
        <v>3.5030603025929965</v>
      </c>
      <c r="K98" s="99">
        <v>3.0862328953750011</v>
      </c>
      <c r="L98" s="99">
        <v>2.8550495195360113</v>
      </c>
      <c r="M98" s="99">
        <v>3.7279844868151311</v>
      </c>
      <c r="N98" s="99">
        <v>2.9403626789286696</v>
      </c>
      <c r="O98" s="99">
        <v>4.9908033112343677</v>
      </c>
      <c r="P98" s="99">
        <v>6.828901787066898</v>
      </c>
      <c r="Q98" s="99">
        <v>2.9475818804623617</v>
      </c>
      <c r="R98" s="99">
        <v>2.9217873370830185</v>
      </c>
      <c r="S98" s="99">
        <v>3.0018754792752196</v>
      </c>
      <c r="T98" s="99">
        <v>3.6317089577112056</v>
      </c>
      <c r="U98" s="99">
        <v>4.1224060509587792</v>
      </c>
      <c r="V98" s="99">
        <v>3.6802182509208681</v>
      </c>
      <c r="W98" s="99">
        <v>3.3686661748920335</v>
      </c>
      <c r="X98" s="99">
        <v>3.9679549224064017</v>
      </c>
      <c r="Y98" s="99">
        <v>3.702245059018022</v>
      </c>
      <c r="DA98" s="63" t="s">
        <v>3007</v>
      </c>
    </row>
    <row r="99" spans="1:105" ht="12" customHeight="1" x14ac:dyDescent="0.25">
      <c r="A99" s="108" t="s">
        <v>52</v>
      </c>
      <c r="B99" s="99">
        <v>4.2868860180128738</v>
      </c>
      <c r="C99" s="99">
        <v>4.1079249061534258</v>
      </c>
      <c r="D99" s="99">
        <v>4.170289369086313</v>
      </c>
      <c r="E99" s="99">
        <v>4.1254798157179149</v>
      </c>
      <c r="F99" s="99">
        <v>4.1326352727004751</v>
      </c>
      <c r="G99" s="99">
        <v>3.9710814993222332</v>
      </c>
      <c r="H99" s="99">
        <v>3.8764164920595379</v>
      </c>
      <c r="I99" s="99">
        <v>3.9293804410371673</v>
      </c>
      <c r="J99" s="99">
        <v>4.0372793323192022</v>
      </c>
      <c r="K99" s="99">
        <v>3.7956538386137009</v>
      </c>
      <c r="L99" s="99">
        <v>3.6782917988912964</v>
      </c>
      <c r="M99" s="99">
        <v>4.0024036227773117</v>
      </c>
      <c r="N99" s="99">
        <v>3.7009196469183978</v>
      </c>
      <c r="O99" s="99">
        <v>4.1020034930571612</v>
      </c>
      <c r="P99" s="99">
        <v>4.4686140322874603</v>
      </c>
      <c r="Q99" s="99">
        <v>4.0230573965391914</v>
      </c>
      <c r="R99" s="99">
        <v>4.0963722236465525</v>
      </c>
      <c r="S99" s="99">
        <v>4.1689404572682527</v>
      </c>
      <c r="T99" s="99">
        <v>3.9110936933488047</v>
      </c>
      <c r="U99" s="99">
        <v>3.7166447718587245</v>
      </c>
      <c r="V99" s="99">
        <v>3.5181137669380105</v>
      </c>
      <c r="W99" s="99">
        <v>3.3500804904539101</v>
      </c>
      <c r="X99" s="99">
        <v>3.3145226973279445</v>
      </c>
      <c r="Y99" s="99">
        <v>3.1876956375035141</v>
      </c>
      <c r="DA99" s="63" t="s">
        <v>3008</v>
      </c>
    </row>
    <row r="100" spans="1:105" ht="12" customHeight="1" x14ac:dyDescent="0.25">
      <c r="A100" s="121" t="s">
        <v>54</v>
      </c>
      <c r="B100" s="123">
        <v>4.5029862614743417</v>
      </c>
      <c r="C100" s="123">
        <v>4.5849094394612031</v>
      </c>
      <c r="D100" s="123">
        <v>4.1128908074029749</v>
      </c>
      <c r="E100" s="123">
        <v>3.8180002988416657</v>
      </c>
      <c r="F100" s="123">
        <v>4.1404699469929938</v>
      </c>
      <c r="G100" s="123">
        <v>4.3000797210842787</v>
      </c>
      <c r="H100" s="123">
        <v>4.2853396656442175</v>
      </c>
      <c r="I100" s="123">
        <v>3.9128899204394711</v>
      </c>
      <c r="J100" s="123">
        <v>4.164834493615591</v>
      </c>
      <c r="K100" s="123">
        <v>4.4612458954122083</v>
      </c>
      <c r="L100" s="123">
        <v>3.8363413954356766</v>
      </c>
      <c r="M100" s="123">
        <v>4.7664840082313402</v>
      </c>
      <c r="N100" s="123">
        <v>4.7801122153253885</v>
      </c>
      <c r="O100" s="123">
        <v>4.906636197698365</v>
      </c>
      <c r="P100" s="123">
        <v>5.1752866810651419</v>
      </c>
      <c r="Q100" s="123">
        <v>3.6014035409060434</v>
      </c>
      <c r="R100" s="123">
        <v>3.6667530033691049</v>
      </c>
      <c r="S100" s="123">
        <v>3.2039991099955212</v>
      </c>
      <c r="T100" s="123">
        <v>3.7423250208771854</v>
      </c>
      <c r="U100" s="123">
        <v>4.1142784953855998</v>
      </c>
      <c r="V100" s="123">
        <v>2.4655509110803422</v>
      </c>
      <c r="W100" s="123">
        <v>1.9523032166650174</v>
      </c>
      <c r="X100" s="123">
        <v>2.2439694795472298</v>
      </c>
      <c r="Y100" s="123">
        <v>2.1918642300790703</v>
      </c>
      <c r="DA100" s="130" t="s">
        <v>3009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3010</v>
      </c>
    </row>
    <row r="102" spans="1:105" ht="12" customHeight="1" x14ac:dyDescent="0.25">
      <c r="A102" s="97" t="s">
        <v>50</v>
      </c>
      <c r="B102" s="99">
        <v>4.3180296809520717</v>
      </c>
      <c r="C102" s="99">
        <v>5.5115551580495898</v>
      </c>
      <c r="D102" s="99">
        <v>3.1804539500310289</v>
      </c>
      <c r="E102" s="99">
        <v>1.9086366244963189</v>
      </c>
      <c r="F102" s="99">
        <v>3.6422205649110011</v>
      </c>
      <c r="G102" s="99">
        <v>5.4181244549009984</v>
      </c>
      <c r="H102" s="99">
        <v>5.7813169316076003</v>
      </c>
      <c r="I102" s="99">
        <v>2.2270046530191405</v>
      </c>
      <c r="J102" s="99">
        <v>2.4548726437942694</v>
      </c>
      <c r="K102" s="99">
        <v>6.3902460514142421</v>
      </c>
      <c r="L102" s="99">
        <v>5.5955921018786245</v>
      </c>
      <c r="M102" s="99">
        <v>3.4784965059866377</v>
      </c>
      <c r="N102" s="99">
        <v>2.7638405313751777</v>
      </c>
      <c r="O102" s="99">
        <v>3.9738121223488232</v>
      </c>
      <c r="P102" s="99">
        <v>4.8043492410703132</v>
      </c>
      <c r="Q102" s="99">
        <v>3.9096363920857868</v>
      </c>
      <c r="R102" s="99">
        <v>3.8730849915195775</v>
      </c>
      <c r="S102" s="99">
        <v>2.9664266399828678</v>
      </c>
      <c r="T102" s="99">
        <v>3.2848165033360739</v>
      </c>
      <c r="U102" s="99">
        <v>4.0628377575678707</v>
      </c>
      <c r="V102" s="99">
        <v>3.4165288543733681</v>
      </c>
      <c r="W102" s="99">
        <v>1.7793788747863686</v>
      </c>
      <c r="X102" s="99">
        <v>2.4747997114066167</v>
      </c>
      <c r="Y102" s="99">
        <v>1.7609077996797546</v>
      </c>
      <c r="DA102" s="63" t="s">
        <v>3011</v>
      </c>
    </row>
    <row r="103" spans="1:105" ht="12" customHeight="1" x14ac:dyDescent="0.25">
      <c r="A103" s="109" t="s">
        <v>120</v>
      </c>
      <c r="B103" s="110">
        <v>4.6234161893063668</v>
      </c>
      <c r="C103" s="110">
        <v>4.1060479677500448</v>
      </c>
      <c r="D103" s="110">
        <v>4.3727439625058047</v>
      </c>
      <c r="E103" s="110">
        <v>4.2079744803521226</v>
      </c>
      <c r="F103" s="110">
        <v>4.2456696544056909</v>
      </c>
      <c r="G103" s="110">
        <v>4.056173377945548</v>
      </c>
      <c r="H103" s="110">
        <v>3.9832466955088561</v>
      </c>
      <c r="I103" s="110">
        <v>4.2005574318929657</v>
      </c>
      <c r="J103" s="110">
        <v>4.4238164644384534</v>
      </c>
      <c r="K103" s="110">
        <v>4.1711665453728104</v>
      </c>
      <c r="L103" s="110">
        <v>3.6052728829724745</v>
      </c>
      <c r="M103" s="110">
        <v>4.8845714259338422</v>
      </c>
      <c r="N103" s="110">
        <v>4.8859241539573217</v>
      </c>
      <c r="O103" s="110">
        <v>4.9501788599568144</v>
      </c>
      <c r="P103" s="110">
        <v>5.1961817468458475</v>
      </c>
      <c r="Q103" s="110">
        <v>3.5844636774184866</v>
      </c>
      <c r="R103" s="110">
        <v>3.6551662007213177</v>
      </c>
      <c r="S103" s="110">
        <v>3.2178488587932015</v>
      </c>
      <c r="T103" s="110">
        <v>3.7721319257203656</v>
      </c>
      <c r="U103" s="110">
        <v>4.1179193790792787</v>
      </c>
      <c r="V103" s="110">
        <v>2.3980447763201194</v>
      </c>
      <c r="W103" s="110">
        <v>1.9607290754489408</v>
      </c>
      <c r="X103" s="110">
        <v>2.237919354386892</v>
      </c>
      <c r="Y103" s="110">
        <v>2.1992169210522015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3014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3015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X110" s="99">
        <f>RES_hhdet_tesh!X110/RES_summary!X$19</f>
        <v>0</v>
      </c>
      <c r="Y110" s="99">
        <f>RES_hhdet_tesh!Y110/RES_summary!Y$19</f>
        <v>0</v>
      </c>
      <c r="DA110" s="63" t="s">
        <v>3018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3019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3023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3024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3025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3026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3027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3028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3029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3032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3033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0</v>
      </c>
      <c r="C129" s="99">
        <f>RES_hhdet_tesh!C129/RES_summary!C$19</f>
        <v>0</v>
      </c>
      <c r="D129" s="99">
        <f>RES_hhdet_tesh!D129/RES_summary!D$19</f>
        <v>0</v>
      </c>
      <c r="E129" s="99">
        <f>RES_hhdet_tesh!E129/RES_summary!E$19</f>
        <v>0</v>
      </c>
      <c r="F129" s="99">
        <f>RES_hhdet_tesh!F129/RES_summary!F$19</f>
        <v>0</v>
      </c>
      <c r="G129" s="99">
        <f>RES_hhdet_tesh!G129/RES_summary!G$19</f>
        <v>0</v>
      </c>
      <c r="H129" s="99">
        <f>RES_hhdet_tesh!H129/RES_summary!H$19</f>
        <v>0</v>
      </c>
      <c r="I129" s="99">
        <f>RES_hhdet_tesh!I129/RES_summary!I$19</f>
        <v>0</v>
      </c>
      <c r="J129" s="99">
        <f>RES_hhdet_tesh!J129/RES_summary!J$19</f>
        <v>0</v>
      </c>
      <c r="K129" s="99">
        <f>RES_hhdet_tesh!K129/RES_summary!K$19</f>
        <v>0</v>
      </c>
      <c r="L129" s="99">
        <f>RES_hhdet_tesh!L129/RES_summary!L$19</f>
        <v>0</v>
      </c>
      <c r="M129" s="99">
        <f>RES_hhdet_tesh!M129/RES_summary!M$19</f>
        <v>0</v>
      </c>
      <c r="N129" s="99">
        <f>RES_hhdet_tesh!N129/RES_summary!N$19</f>
        <v>0</v>
      </c>
      <c r="O129" s="99">
        <f>RES_hhdet_tesh!O129/RES_summary!O$19</f>
        <v>0</v>
      </c>
      <c r="P129" s="99">
        <f>RES_hhdet_tesh!P129/RES_summary!P$19</f>
        <v>0</v>
      </c>
      <c r="Q129" s="99">
        <f>RES_hhdet_tesh!Q129/RES_summary!Q$19</f>
        <v>0</v>
      </c>
      <c r="R129" s="99">
        <f>RES_hhdet_tesh!R129/RES_summary!R$19</f>
        <v>0</v>
      </c>
      <c r="S129" s="99">
        <f>RES_hhdet_tesh!S129/RES_summary!S$19</f>
        <v>0</v>
      </c>
      <c r="T129" s="99">
        <f>RES_hhdet_tesh!T129/RES_summary!T$19</f>
        <v>0</v>
      </c>
      <c r="U129" s="99">
        <f>RES_hhdet_tesh!U129/RES_summary!U$19</f>
        <v>0</v>
      </c>
      <c r="V129" s="99">
        <f>RES_hhdet_tesh!V129/RES_summary!V$19</f>
        <v>0</v>
      </c>
      <c r="W129" s="99">
        <f>RES_hhdet_tesh!W129/RES_summary!W$19</f>
        <v>0</v>
      </c>
      <c r="X129" s="99">
        <f>RES_hhdet_tesh!X129/RES_summary!X$19</f>
        <v>0</v>
      </c>
      <c r="Y129" s="99">
        <f>RES_hhdet_tesh!Y129/RES_summary!Y$19</f>
        <v>0</v>
      </c>
      <c r="DA129" s="63" t="s">
        <v>3036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3037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3038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3039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3040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3041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3042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3043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3044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3045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3046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3047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112.15808441331279</v>
      </c>
      <c r="C143" s="118">
        <f t="shared" si="49"/>
        <v>122.695870998647</v>
      </c>
      <c r="D143" s="118">
        <f t="shared" si="49"/>
        <v>112.18513314171462</v>
      </c>
      <c r="E143" s="118">
        <f t="shared" si="49"/>
        <v>133.32657405393059</v>
      </c>
      <c r="F143" s="118">
        <f t="shared" si="49"/>
        <v>123.88818904285286</v>
      </c>
      <c r="G143" s="118">
        <f t="shared" si="49"/>
        <v>121.09277842701493</v>
      </c>
      <c r="H143" s="118">
        <f t="shared" si="49"/>
        <v>113.06562659537941</v>
      </c>
      <c r="I143" s="118">
        <f t="shared" si="49"/>
        <v>100.84451818143143</v>
      </c>
      <c r="J143" s="118">
        <f t="shared" si="49"/>
        <v>114.80255022483658</v>
      </c>
      <c r="K143" s="118">
        <f t="shared" si="49"/>
        <v>116.98286043854718</v>
      </c>
      <c r="L143" s="118">
        <f t="shared" si="49"/>
        <v>111.4900922752861</v>
      </c>
      <c r="M143" s="118">
        <f t="shared" si="49"/>
        <v>107.70443587784095</v>
      </c>
      <c r="N143" s="118">
        <f t="shared" si="49"/>
        <v>108.49441836976735</v>
      </c>
      <c r="O143" s="118">
        <f t="shared" si="49"/>
        <v>104.90879690833019</v>
      </c>
      <c r="P143" s="118">
        <f t="shared" si="49"/>
        <v>108.01895993246097</v>
      </c>
      <c r="Q143" s="118">
        <f t="shared" si="49"/>
        <v>109.77730616497905</v>
      </c>
      <c r="R143" s="118">
        <f t="shared" ref="R143:V143" si="50">R144+R146+R148+R157</f>
        <v>108.79818901008215</v>
      </c>
      <c r="S143" s="118">
        <f t="shared" si="50"/>
        <v>107.599191743833</v>
      </c>
      <c r="T143" s="118">
        <f t="shared" si="50"/>
        <v>106.89942344469478</v>
      </c>
      <c r="U143" s="118">
        <f t="shared" si="50"/>
        <v>104.23307130343072</v>
      </c>
      <c r="V143" s="118">
        <f t="shared" si="50"/>
        <v>101.37005253434744</v>
      </c>
      <c r="W143" s="118">
        <f t="shared" ref="W143:Y143" si="51">W144+W146+W148+W157</f>
        <v>98.239676670319824</v>
      </c>
      <c r="X143" s="118">
        <f t="shared" si="51"/>
        <v>97.846231293376846</v>
      </c>
      <c r="Y143" s="118">
        <f t="shared" si="51"/>
        <v>100.01378213100466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93.80936587862972</v>
      </c>
      <c r="C144" s="123">
        <f t="shared" si="52"/>
        <v>105.56229498187844</v>
      </c>
      <c r="D144" s="123">
        <f t="shared" si="52"/>
        <v>96.174783971602125</v>
      </c>
      <c r="E144" s="123">
        <f t="shared" si="52"/>
        <v>114.91573232553307</v>
      </c>
      <c r="F144" s="123">
        <f t="shared" si="52"/>
        <v>109.04468517688126</v>
      </c>
      <c r="G144" s="123">
        <f t="shared" si="52"/>
        <v>106.37443661273318</v>
      </c>
      <c r="H144" s="123">
        <f t="shared" si="52"/>
        <v>96.368998212953969</v>
      </c>
      <c r="I144" s="123">
        <f t="shared" si="52"/>
        <v>86.884604133159115</v>
      </c>
      <c r="J144" s="123">
        <f t="shared" si="52"/>
        <v>100.66576279174471</v>
      </c>
      <c r="K144" s="123">
        <f t="shared" si="52"/>
        <v>102.85105283942185</v>
      </c>
      <c r="L144" s="123">
        <f t="shared" si="52"/>
        <v>97.936094346161042</v>
      </c>
      <c r="M144" s="123">
        <f t="shared" si="52"/>
        <v>92.267617600972585</v>
      </c>
      <c r="N144" s="123">
        <f t="shared" si="52"/>
        <v>93.008923226852204</v>
      </c>
      <c r="O144" s="123">
        <f t="shared" si="52"/>
        <v>86.572270231086293</v>
      </c>
      <c r="P144" s="123">
        <f t="shared" si="52"/>
        <v>86.791421632241324</v>
      </c>
      <c r="Q144" s="123">
        <f t="shared" si="52"/>
        <v>93.519089968760326</v>
      </c>
      <c r="R144" s="123">
        <f t="shared" si="52"/>
        <v>92.694443299476532</v>
      </c>
      <c r="S144" s="123">
        <f t="shared" si="52"/>
        <v>92.566136149798638</v>
      </c>
      <c r="T144" s="123">
        <f t="shared" si="52"/>
        <v>90.483635538460945</v>
      </c>
      <c r="U144" s="123">
        <f t="shared" si="52"/>
        <v>86.811314982578068</v>
      </c>
      <c r="V144" s="123">
        <f t="shared" si="52"/>
        <v>85.415325705025225</v>
      </c>
      <c r="W144" s="123">
        <f t="shared" si="52"/>
        <v>83.68901027784689</v>
      </c>
      <c r="X144" s="123">
        <f t="shared" si="52"/>
        <v>81.651754015371637</v>
      </c>
      <c r="Y144" s="123">
        <f t="shared" si="52"/>
        <v>83.343930523147165</v>
      </c>
      <c r="DA144" s="130" t="s">
        <v>3050</v>
      </c>
    </row>
    <row r="145" spans="1:105" ht="12" customHeight="1" x14ac:dyDescent="0.25">
      <c r="A145" s="97" t="s">
        <v>53</v>
      </c>
      <c r="B145" s="99">
        <v>93.80936587862972</v>
      </c>
      <c r="C145" s="99">
        <v>105.56229498187844</v>
      </c>
      <c r="D145" s="99">
        <v>96.174783971602125</v>
      </c>
      <c r="E145" s="99">
        <v>114.91573232553307</v>
      </c>
      <c r="F145" s="99">
        <v>109.04468517688126</v>
      </c>
      <c r="G145" s="99">
        <v>106.37443661273318</v>
      </c>
      <c r="H145" s="99">
        <v>96.368998212953969</v>
      </c>
      <c r="I145" s="99">
        <v>86.884604133159115</v>
      </c>
      <c r="J145" s="99">
        <v>100.66576279174471</v>
      </c>
      <c r="K145" s="99">
        <v>102.85105283942185</v>
      </c>
      <c r="L145" s="99">
        <v>97.936094346161042</v>
      </c>
      <c r="M145" s="99">
        <v>92.267617600972585</v>
      </c>
      <c r="N145" s="99">
        <v>93.008923226852204</v>
      </c>
      <c r="O145" s="99">
        <v>86.572270231086293</v>
      </c>
      <c r="P145" s="99">
        <v>86.791421632241324</v>
      </c>
      <c r="Q145" s="99">
        <v>93.519089968760326</v>
      </c>
      <c r="R145" s="99">
        <v>92.694443299476532</v>
      </c>
      <c r="S145" s="99">
        <v>92.566136149798638</v>
      </c>
      <c r="T145" s="99">
        <v>90.483635538460945</v>
      </c>
      <c r="U145" s="99">
        <v>86.811314982578068</v>
      </c>
      <c r="V145" s="99">
        <v>85.415325705025225</v>
      </c>
      <c r="W145" s="99">
        <v>83.68901027784689</v>
      </c>
      <c r="X145" s="99">
        <v>81.651754015371637</v>
      </c>
      <c r="Y145" s="99">
        <v>83.343930523147165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4.9566078008088441</v>
      </c>
      <c r="C146" s="123">
        <f t="shared" si="53"/>
        <v>4.3584151674947451</v>
      </c>
      <c r="D146" s="123">
        <f t="shared" si="53"/>
        <v>3.6128982670890517</v>
      </c>
      <c r="E146" s="123">
        <f t="shared" si="53"/>
        <v>6.4435833790813692</v>
      </c>
      <c r="F146" s="123">
        <f t="shared" si="53"/>
        <v>2.3665510156277527</v>
      </c>
      <c r="G146" s="123">
        <f t="shared" si="53"/>
        <v>2.3258276519523591</v>
      </c>
      <c r="H146" s="123">
        <f t="shared" si="53"/>
        <v>4.5803940131420209</v>
      </c>
      <c r="I146" s="123">
        <f t="shared" si="53"/>
        <v>2.635522080911032</v>
      </c>
      <c r="J146" s="123">
        <f t="shared" si="53"/>
        <v>2.5337796891851654</v>
      </c>
      <c r="K146" s="123">
        <f t="shared" si="53"/>
        <v>2.761073474703903</v>
      </c>
      <c r="L146" s="123">
        <f t="shared" si="53"/>
        <v>3.1468792311574179</v>
      </c>
      <c r="M146" s="123">
        <f t="shared" si="53"/>
        <v>2.9489098121091222</v>
      </c>
      <c r="N146" s="123">
        <f t="shared" si="53"/>
        <v>4.0402365211648172</v>
      </c>
      <c r="O146" s="123">
        <f t="shared" si="53"/>
        <v>4.3391833330351766</v>
      </c>
      <c r="P146" s="123">
        <f t="shared" si="53"/>
        <v>4.8202149974017265</v>
      </c>
      <c r="Q146" s="123">
        <f t="shared" si="53"/>
        <v>5.7434754966639749</v>
      </c>
      <c r="R146" s="123">
        <f t="shared" si="53"/>
        <v>5.473169197192127</v>
      </c>
      <c r="S146" s="123">
        <f t="shared" si="53"/>
        <v>4.7218945018255161</v>
      </c>
      <c r="T146" s="123">
        <f t="shared" si="53"/>
        <v>5.2098401535933405</v>
      </c>
      <c r="U146" s="123">
        <f t="shared" si="53"/>
        <v>5.5439903345201484</v>
      </c>
      <c r="V146" s="123">
        <f t="shared" si="53"/>
        <v>6.367292298736638</v>
      </c>
      <c r="W146" s="123">
        <f t="shared" si="53"/>
        <v>5.9146548761335245</v>
      </c>
      <c r="X146" s="123">
        <f t="shared" si="53"/>
        <v>6.6089981983731168</v>
      </c>
      <c r="Y146" s="123">
        <f t="shared" si="53"/>
        <v>7.5049490345070433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4.9566078008088441</v>
      </c>
      <c r="C147" s="99">
        <f>RES_hhdet_tesh!C147/RES_summary!C$19</f>
        <v>4.3584151674947451</v>
      </c>
      <c r="D147" s="99">
        <f>RES_hhdet_tesh!D147/RES_summary!D$19</f>
        <v>3.6128982670890517</v>
      </c>
      <c r="E147" s="99">
        <f>RES_hhdet_tesh!E147/RES_summary!E$19</f>
        <v>6.4435833790813692</v>
      </c>
      <c r="F147" s="99">
        <f>RES_hhdet_tesh!F147/RES_summary!F$19</f>
        <v>2.3665510156277527</v>
      </c>
      <c r="G147" s="99">
        <f>RES_hhdet_tesh!G147/RES_summary!G$19</f>
        <v>2.3258276519523591</v>
      </c>
      <c r="H147" s="99">
        <f>RES_hhdet_tesh!H147/RES_summary!H$19</f>
        <v>4.5803940131420209</v>
      </c>
      <c r="I147" s="99">
        <f>RES_hhdet_tesh!I147/RES_summary!I$19</f>
        <v>2.635522080911032</v>
      </c>
      <c r="J147" s="99">
        <f>RES_hhdet_tesh!J147/RES_summary!J$19</f>
        <v>2.5337796891851654</v>
      </c>
      <c r="K147" s="99">
        <f>RES_hhdet_tesh!K147/RES_summary!K$19</f>
        <v>2.761073474703903</v>
      </c>
      <c r="L147" s="99">
        <f>RES_hhdet_tesh!L147/RES_summary!L$19</f>
        <v>3.1468792311574179</v>
      </c>
      <c r="M147" s="99">
        <f>RES_hhdet_tesh!M147/RES_summary!M$19</f>
        <v>2.9489098121091222</v>
      </c>
      <c r="N147" s="99">
        <f>RES_hhdet_tesh!N147/RES_summary!N$19</f>
        <v>4.0402365211648172</v>
      </c>
      <c r="O147" s="99">
        <f>RES_hhdet_tesh!O147/RES_summary!O$19</f>
        <v>4.3391833330351766</v>
      </c>
      <c r="P147" s="99">
        <f>RES_hhdet_tesh!P147/RES_summary!P$19</f>
        <v>4.8202149974017265</v>
      </c>
      <c r="Q147" s="99">
        <f>RES_hhdet_tesh!Q147/RES_summary!Q$19</f>
        <v>5.7434754966639749</v>
      </c>
      <c r="R147" s="99">
        <f>RES_hhdet_tesh!R147/RES_summary!R$19</f>
        <v>5.473169197192127</v>
      </c>
      <c r="S147" s="99">
        <f>RES_hhdet_tesh!S147/RES_summary!S$19</f>
        <v>4.7218945018255161</v>
      </c>
      <c r="T147" s="99">
        <f>RES_hhdet_tesh!T147/RES_summary!T$19</f>
        <v>5.2098401535933405</v>
      </c>
      <c r="U147" s="99">
        <f>RES_hhdet_tesh!U147/RES_summary!U$19</f>
        <v>5.5439903345201484</v>
      </c>
      <c r="V147" s="99">
        <f>RES_hhdet_tesh!V147/RES_summary!V$19</f>
        <v>6.367292298736638</v>
      </c>
      <c r="W147" s="99">
        <f>RES_hhdet_tesh!W147/RES_summary!W$19</f>
        <v>5.9146548761335245</v>
      </c>
      <c r="X147" s="99">
        <f>RES_hhdet_tesh!X147/RES_summary!X$19</f>
        <v>6.6089981983731168</v>
      </c>
      <c r="Y147" s="99">
        <f>RES_hhdet_tesh!Y147/RES_summary!Y$19</f>
        <v>7.5049490345070433</v>
      </c>
      <c r="DA147" s="63" t="s">
        <v>3053</v>
      </c>
    </row>
    <row r="148" spans="1:105" ht="12" customHeight="1" x14ac:dyDescent="0.25">
      <c r="A148" s="121" t="s">
        <v>55</v>
      </c>
      <c r="B148" s="123">
        <v>8.8931112701936872</v>
      </c>
      <c r="C148" s="123">
        <v>8.2610624069206704</v>
      </c>
      <c r="D148" s="123">
        <v>8.1910729887699372</v>
      </c>
      <c r="E148" s="123">
        <v>7.9609801721092861</v>
      </c>
      <c r="F148" s="123">
        <v>8.2916281048876215</v>
      </c>
      <c r="G148" s="123">
        <v>8.1328308533445419</v>
      </c>
      <c r="H148" s="123">
        <v>7.8229755641023626</v>
      </c>
      <c r="I148" s="123">
        <v>7.3869749059848324</v>
      </c>
      <c r="J148" s="123">
        <v>7.3720674088374869</v>
      </c>
      <c r="K148" s="123">
        <v>6.9903400827646962</v>
      </c>
      <c r="L148" s="123">
        <v>6.6590975103605174</v>
      </c>
      <c r="M148" s="123">
        <v>7.6731121852288053</v>
      </c>
      <c r="N148" s="123">
        <v>6.6338752756114818</v>
      </c>
      <c r="O148" s="123">
        <v>9.0839180602993324</v>
      </c>
      <c r="P148" s="123">
        <v>11.232740471808716</v>
      </c>
      <c r="Q148" s="123">
        <v>6.9146639278032147</v>
      </c>
      <c r="R148" s="123">
        <v>6.9648347284415957</v>
      </c>
      <c r="S148" s="123">
        <v>7.1070719972194265</v>
      </c>
      <c r="T148" s="123">
        <v>7.4652555315900901</v>
      </c>
      <c r="U148" s="123">
        <v>7.7638501284860402</v>
      </c>
      <c r="V148" s="123">
        <v>7.1173772828152408</v>
      </c>
      <c r="W148" s="123">
        <v>6.6854297607308437</v>
      </c>
      <c r="X148" s="123">
        <v>7.3373029925256814</v>
      </c>
      <c r="Y148" s="123">
        <v>6.9806730588309511</v>
      </c>
      <c r="DA148" s="130" t="s">
        <v>3054</v>
      </c>
    </row>
    <row r="149" spans="1:105" ht="12" customHeight="1" x14ac:dyDescent="0.25">
      <c r="A149" s="97" t="s">
        <v>124</v>
      </c>
      <c r="B149" s="99">
        <v>9.0729360080200987</v>
      </c>
      <c r="C149" s="99">
        <v>8.8346689441094188</v>
      </c>
      <c r="D149" s="99">
        <v>5.9277396348777023</v>
      </c>
      <c r="E149" s="99">
        <v>3.3827190786540071</v>
      </c>
      <c r="F149" s="99">
        <v>6.8071800489738639</v>
      </c>
      <c r="G149" s="99">
        <v>10.438514271544923</v>
      </c>
      <c r="H149" s="99">
        <v>10.839287144707175</v>
      </c>
      <c r="I149" s="99">
        <v>4.0965255577725666</v>
      </c>
      <c r="J149" s="99">
        <v>4.0644127789415423</v>
      </c>
      <c r="K149" s="99">
        <v>9.6294861735147297</v>
      </c>
      <c r="L149" s="99">
        <v>10.481365971131298</v>
      </c>
      <c r="M149" s="99">
        <v>5.6199633392830144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3055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3056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3057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3058</v>
      </c>
    </row>
    <row r="153" spans="1:105" ht="12" customHeight="1" x14ac:dyDescent="0.25">
      <c r="A153" s="106" t="s">
        <v>122</v>
      </c>
      <c r="B153" s="102">
        <v>8.8706331779653862</v>
      </c>
      <c r="C153" s="102">
        <v>8.199604563650448</v>
      </c>
      <c r="D153" s="102">
        <v>8.3609731397712519</v>
      </c>
      <c r="E153" s="102">
        <v>8.2153831005307456</v>
      </c>
      <c r="F153" s="102">
        <v>8.3584080774079155</v>
      </c>
      <c r="G153" s="102">
        <v>7.9924306677744443</v>
      </c>
      <c r="H153" s="102">
        <v>7.6001295747652735</v>
      </c>
      <c r="I153" s="102">
        <v>7.6053607886604562</v>
      </c>
      <c r="J153" s="102">
        <v>7.5550989068038739</v>
      </c>
      <c r="K153" s="102">
        <v>6.8969526809492185</v>
      </c>
      <c r="L153" s="102">
        <v>6.5296088553895952</v>
      </c>
      <c r="M153" s="102">
        <v>7.714266022970544</v>
      </c>
      <c r="N153" s="102">
        <v>6.6276751232171467</v>
      </c>
      <c r="O153" s="102">
        <v>9.0795450719720279</v>
      </c>
      <c r="P153" s="102">
        <v>11.208543585606499</v>
      </c>
      <c r="Q153" s="102">
        <v>6.9224309675035354</v>
      </c>
      <c r="R153" s="102">
        <v>6.9906210913188325</v>
      </c>
      <c r="S153" s="102">
        <v>7.1341860297861102</v>
      </c>
      <c r="T153" s="102">
        <v>7.4726389489800233</v>
      </c>
      <c r="U153" s="102">
        <v>7.7562767605840719</v>
      </c>
      <c r="V153" s="102">
        <v>7.1111559007220686</v>
      </c>
      <c r="W153" s="102">
        <v>6.6820747157570972</v>
      </c>
      <c r="X153" s="102">
        <v>7.3403960773315058</v>
      </c>
      <c r="Y153" s="102">
        <v>6.990594064894406</v>
      </c>
      <c r="DA153" s="131" t="s">
        <v>3059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8.3589711469793091</v>
      </c>
      <c r="E154" s="105">
        <v>8.2148872914652777</v>
      </c>
      <c r="F154" s="105">
        <v>8.3557938285181201</v>
      </c>
      <c r="G154" s="105">
        <v>7.9910123155695354</v>
      </c>
      <c r="H154" s="105">
        <v>7.5959211883364075</v>
      </c>
      <c r="I154" s="105">
        <v>7.5916605229706127</v>
      </c>
      <c r="J154" s="105">
        <v>7.5362805407693712</v>
      </c>
      <c r="K154" s="105">
        <v>6.8766246581006758</v>
      </c>
      <c r="L154" s="105">
        <v>6.5294926509881845</v>
      </c>
      <c r="M154" s="105">
        <v>7.7244863213469515</v>
      </c>
      <c r="N154" s="105">
        <v>6.6378706806742578</v>
      </c>
      <c r="O154" s="105">
        <v>9.0870503974438908</v>
      </c>
      <c r="P154" s="105">
        <v>11.256908379704106</v>
      </c>
      <c r="Q154" s="105">
        <v>6.9095591939833403</v>
      </c>
      <c r="R154" s="105">
        <v>6.9543686498833539</v>
      </c>
      <c r="S154" s="105">
        <v>7.1003987596295852</v>
      </c>
      <c r="T154" s="105">
        <v>7.4636503584562917</v>
      </c>
      <c r="U154" s="105">
        <v>7.7670276099823239</v>
      </c>
      <c r="V154" s="105">
        <v>7.1193199229414823</v>
      </c>
      <c r="W154" s="105">
        <v>6.6869069053402654</v>
      </c>
      <c r="X154" s="105">
        <v>7.3361696902310722</v>
      </c>
      <c r="Y154" s="105">
        <v>6.9773689743237126</v>
      </c>
      <c r="DA154" s="132" t="s">
        <v>3060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4.1906379413052903</v>
      </c>
      <c r="E155" s="99">
        <v>4.0914292986304099</v>
      </c>
      <c r="F155" s="99">
        <v>4.226572911302874</v>
      </c>
      <c r="G155" s="99">
        <v>4.0231822996336808</v>
      </c>
      <c r="H155" s="99">
        <v>3.7248311614393654</v>
      </c>
      <c r="I155" s="99">
        <v>3.6655338066915686</v>
      </c>
      <c r="J155" s="99">
        <v>3.5011745451543805</v>
      </c>
      <c r="K155" s="99">
        <v>3.0838730786079842</v>
      </c>
      <c r="L155" s="99">
        <v>2.853367664021754</v>
      </c>
      <c r="M155" s="99">
        <v>3.7251383457531642</v>
      </c>
      <c r="N155" s="99">
        <v>2.9388522064554796</v>
      </c>
      <c r="O155" s="99">
        <v>4.9876437704045316</v>
      </c>
      <c r="P155" s="99">
        <v>6.8043561947765321</v>
      </c>
      <c r="Q155" s="99">
        <v>2.9217537549767085</v>
      </c>
      <c r="R155" s="99">
        <v>2.8952300218896765</v>
      </c>
      <c r="S155" s="99">
        <v>2.9723971606894173</v>
      </c>
      <c r="T155" s="99">
        <v>3.5935987083290444</v>
      </c>
      <c r="U155" s="99">
        <v>4.0845304286274358</v>
      </c>
      <c r="V155" s="99">
        <v>3.6398225379922238</v>
      </c>
      <c r="W155" s="99">
        <v>3.352702256636114</v>
      </c>
      <c r="X155" s="99">
        <v>3.9972097621115532</v>
      </c>
      <c r="Y155" s="99">
        <v>3.749223824695203</v>
      </c>
      <c r="DA155" s="63" t="s">
        <v>3061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4.1683332056740179</v>
      </c>
      <c r="E156" s="99">
        <v>4.123457992834866</v>
      </c>
      <c r="F156" s="99">
        <v>4.1292209172152461</v>
      </c>
      <c r="G156" s="99">
        <v>3.9678300159358528</v>
      </c>
      <c r="H156" s="99">
        <v>3.8710900268970416</v>
      </c>
      <c r="I156" s="99">
        <v>3.9261267162790454</v>
      </c>
      <c r="J156" s="99">
        <v>4.0351059956149902</v>
      </c>
      <c r="K156" s="99">
        <v>3.7927515794926925</v>
      </c>
      <c r="L156" s="99">
        <v>3.6761249869664305</v>
      </c>
      <c r="M156" s="99">
        <v>3.9993479755937873</v>
      </c>
      <c r="N156" s="99">
        <v>3.6990184742187782</v>
      </c>
      <c r="O156" s="99">
        <v>4.0994066270393601</v>
      </c>
      <c r="P156" s="99">
        <v>4.45255218492757</v>
      </c>
      <c r="Q156" s="99">
        <v>3.9878054390066313</v>
      </c>
      <c r="R156" s="99">
        <v>4.0591386279936774</v>
      </c>
      <c r="S156" s="99">
        <v>4.128001598940167</v>
      </c>
      <c r="T156" s="99">
        <v>3.8700516501272477</v>
      </c>
      <c r="U156" s="99">
        <v>3.6824971813548859</v>
      </c>
      <c r="V156" s="99">
        <v>3.4794973849492559</v>
      </c>
      <c r="W156" s="99">
        <v>3.3342046487041501</v>
      </c>
      <c r="X156" s="99">
        <v>3.3389599281195186</v>
      </c>
      <c r="Y156" s="99">
        <v>3.2281451496285096</v>
      </c>
      <c r="DA156" s="63" t="s">
        <v>3062</v>
      </c>
    </row>
    <row r="157" spans="1:105" ht="12" customHeight="1" x14ac:dyDescent="0.25">
      <c r="A157" s="121" t="s">
        <v>54</v>
      </c>
      <c r="B157" s="123">
        <v>4.4989994636805442</v>
      </c>
      <c r="C157" s="123">
        <v>4.5140984423531378</v>
      </c>
      <c r="D157" s="123">
        <v>4.20637791425351</v>
      </c>
      <c r="E157" s="123">
        <v>4.0062781772068776</v>
      </c>
      <c r="F157" s="123">
        <v>4.1853247454562217</v>
      </c>
      <c r="G157" s="123">
        <v>4.2596833089848687</v>
      </c>
      <c r="H157" s="123">
        <v>4.2932588051810558</v>
      </c>
      <c r="I157" s="123">
        <v>3.937417061376455</v>
      </c>
      <c r="J157" s="123">
        <v>4.230940335069227</v>
      </c>
      <c r="K157" s="123">
        <v>4.3803940416567162</v>
      </c>
      <c r="L157" s="123">
        <v>3.7480211876071396</v>
      </c>
      <c r="M157" s="123">
        <v>4.8147962795304435</v>
      </c>
      <c r="N157" s="123">
        <v>4.8113833461388378</v>
      </c>
      <c r="O157" s="123">
        <v>4.9134252839093744</v>
      </c>
      <c r="P157" s="123">
        <v>5.1745828310092143</v>
      </c>
      <c r="Q157" s="123">
        <v>3.600076771751529</v>
      </c>
      <c r="R157" s="123">
        <v>3.6657417849719018</v>
      </c>
      <c r="S157" s="123">
        <v>3.2040890949894276</v>
      </c>
      <c r="T157" s="123">
        <v>3.7406922210504034</v>
      </c>
      <c r="U157" s="123">
        <v>4.1139158578464592</v>
      </c>
      <c r="V157" s="123">
        <v>2.4700572477703271</v>
      </c>
      <c r="W157" s="123">
        <v>1.9505817556085718</v>
      </c>
      <c r="X157" s="123">
        <v>2.2481760871064211</v>
      </c>
      <c r="Y157" s="123">
        <v>2.1842295145195019</v>
      </c>
      <c r="DA157" s="130" t="s">
        <v>3063</v>
      </c>
    </row>
    <row r="158" spans="1:105" ht="12" customHeight="1" x14ac:dyDescent="0.25">
      <c r="A158" s="97" t="s">
        <v>50</v>
      </c>
      <c r="B158" s="99">
        <v>4.3180296809520726</v>
      </c>
      <c r="C158" s="99">
        <v>5.5115551580495925</v>
      </c>
      <c r="D158" s="99">
        <v>3.1804539500310294</v>
      </c>
      <c r="E158" s="99">
        <v>1.9086366244963191</v>
      </c>
      <c r="F158" s="99">
        <v>3.6422205649109993</v>
      </c>
      <c r="G158" s="99">
        <v>5.4181244549010001</v>
      </c>
      <c r="H158" s="99">
        <v>5.7813169316076003</v>
      </c>
      <c r="I158" s="99">
        <v>2.2270046530191419</v>
      </c>
      <c r="J158" s="99">
        <v>2.4548726437942676</v>
      </c>
      <c r="K158" s="99">
        <v>6.3902460514142447</v>
      </c>
      <c r="L158" s="99">
        <v>5.5955921018786317</v>
      </c>
      <c r="M158" s="99">
        <v>3.4784965059866351</v>
      </c>
      <c r="N158" s="99">
        <v>2.7638405313751746</v>
      </c>
      <c r="O158" s="99">
        <v>3.9738121223488259</v>
      </c>
      <c r="P158" s="99">
        <v>4.8043492410703124</v>
      </c>
      <c r="Q158" s="99">
        <v>3.9096363920857931</v>
      </c>
      <c r="R158" s="99">
        <v>3.8730849915195722</v>
      </c>
      <c r="S158" s="99">
        <v>2.9664266399828692</v>
      </c>
      <c r="T158" s="99">
        <v>3.2848165033360792</v>
      </c>
      <c r="U158" s="99">
        <v>4.0628377575678796</v>
      </c>
      <c r="V158" s="99">
        <v>3.4165288543733725</v>
      </c>
      <c r="W158" s="99">
        <v>1.7793788747863677</v>
      </c>
      <c r="X158" s="99">
        <v>2.4747997114066167</v>
      </c>
      <c r="Y158" s="99">
        <v>1.7609077996797557</v>
      </c>
      <c r="DA158" s="63" t="s">
        <v>3064</v>
      </c>
    </row>
    <row r="159" spans="1:105" ht="12" customHeight="1" x14ac:dyDescent="0.25">
      <c r="A159" s="109" t="s">
        <v>120</v>
      </c>
      <c r="B159" s="110">
        <v>4.6234161893063677</v>
      </c>
      <c r="C159" s="110">
        <v>4.1060479677500439</v>
      </c>
      <c r="D159" s="110">
        <v>4.3727439625058038</v>
      </c>
      <c r="E159" s="110">
        <v>4.2079744803521226</v>
      </c>
      <c r="F159" s="110">
        <v>4.2456696544056909</v>
      </c>
      <c r="G159" s="110">
        <v>4.0561733779455489</v>
      </c>
      <c r="H159" s="110">
        <v>3.9832466955088579</v>
      </c>
      <c r="I159" s="110">
        <v>4.2005574318929639</v>
      </c>
      <c r="J159" s="110">
        <v>4.4238164644384526</v>
      </c>
      <c r="K159" s="110">
        <v>4.1711665453728104</v>
      </c>
      <c r="L159" s="110">
        <v>3.6052728829724767</v>
      </c>
      <c r="M159" s="110">
        <v>4.8845714259338386</v>
      </c>
      <c r="N159" s="110">
        <v>4.8859241539573111</v>
      </c>
      <c r="O159" s="110">
        <v>4.9501788599568117</v>
      </c>
      <c r="P159" s="110">
        <v>5.196181746845852</v>
      </c>
      <c r="Q159" s="110">
        <v>3.5844636774184719</v>
      </c>
      <c r="R159" s="110">
        <v>3.655166200721331</v>
      </c>
      <c r="S159" s="110">
        <v>3.2178488587931899</v>
      </c>
      <c r="T159" s="110">
        <v>3.7721319257203572</v>
      </c>
      <c r="U159" s="110">
        <v>4.1179193790792894</v>
      </c>
      <c r="V159" s="110">
        <v>2.3980447763201203</v>
      </c>
      <c r="W159" s="110">
        <v>1.9607290754489417</v>
      </c>
      <c r="X159" s="110">
        <v>2.2379193543868943</v>
      </c>
      <c r="Y159" s="110">
        <v>2.1992169210522019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116.74341843637308</v>
      </c>
      <c r="C161" s="118">
        <f t="shared" si="54"/>
        <v>123.9406143482781</v>
      </c>
      <c r="D161" s="118">
        <f t="shared" si="54"/>
        <v>117.0718821434273</v>
      </c>
      <c r="E161" s="118">
        <f t="shared" si="54"/>
        <v>120.09246326612403</v>
      </c>
      <c r="F161" s="118">
        <f t="shared" si="54"/>
        <v>129.25213270442967</v>
      </c>
      <c r="G161" s="118">
        <f t="shared" si="54"/>
        <v>134.976543428778</v>
      </c>
      <c r="H161" s="118">
        <f t="shared" si="54"/>
        <v>120.73589380079265</v>
      </c>
      <c r="I161" s="118">
        <f t="shared" si="54"/>
        <v>128.49340430170332</v>
      </c>
      <c r="J161" s="118">
        <f t="shared" si="54"/>
        <v>60.459343098759753</v>
      </c>
      <c r="K161" s="118">
        <f t="shared" si="54"/>
        <v>170.12756167573497</v>
      </c>
      <c r="L161" s="118">
        <f t="shared" si="54"/>
        <v>98.065454953395829</v>
      </c>
      <c r="M161" s="118">
        <f t="shared" si="54"/>
        <v>79.812173060081903</v>
      </c>
      <c r="N161" s="118">
        <f t="shared" si="54"/>
        <v>101.34311206976315</v>
      </c>
      <c r="O161" s="118">
        <f t="shared" si="54"/>
        <v>119.50825634160144</v>
      </c>
      <c r="P161" s="118">
        <f t="shared" si="54"/>
        <v>110.15876126510334</v>
      </c>
      <c r="Q161" s="118">
        <f t="shared" si="54"/>
        <v>131.85746580968112</v>
      </c>
      <c r="R161" s="118">
        <f t="shared" ref="R161:V161" si="55">R162+R164+R166+R175</f>
        <v>122.84014719869054</v>
      </c>
      <c r="S161" s="118">
        <f t="shared" si="55"/>
        <v>138.22557950744414</v>
      </c>
      <c r="T161" s="118">
        <f t="shared" si="55"/>
        <v>93.209782853993801</v>
      </c>
      <c r="U161" s="118">
        <f t="shared" si="55"/>
        <v>73.931912737793411</v>
      </c>
      <c r="V161" s="118">
        <f t="shared" si="55"/>
        <v>112.55246016364644</v>
      </c>
      <c r="W161" s="118">
        <f t="shared" ref="W161:Y161" si="56">W162+W164+W166+W175</f>
        <v>94.015833746655915</v>
      </c>
      <c r="X161" s="118">
        <f t="shared" si="56"/>
        <v>98.304351882143507</v>
      </c>
      <c r="Y161" s="118">
        <f t="shared" si="56"/>
        <v>95.228319547953816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100.85043941323879</v>
      </c>
      <c r="C162" s="123">
        <f t="shared" si="57"/>
        <v>108.49256125257862</v>
      </c>
      <c r="D162" s="123">
        <f t="shared" si="57"/>
        <v>101.90732035882239</v>
      </c>
      <c r="E162" s="123">
        <f t="shared" si="57"/>
        <v>102.66459209628871</v>
      </c>
      <c r="F162" s="123">
        <f t="shared" si="57"/>
        <v>114.74125681638783</v>
      </c>
      <c r="G162" s="123">
        <f t="shared" si="57"/>
        <v>120.30019518829953</v>
      </c>
      <c r="H162" s="123">
        <f t="shared" si="57"/>
        <v>104.97614057806068</v>
      </c>
      <c r="I162" s="123">
        <f t="shared" si="57"/>
        <v>115.38716525032424</v>
      </c>
      <c r="J162" s="123">
        <f t="shared" si="57"/>
        <v>47.153919245178052</v>
      </c>
      <c r="K162" s="123">
        <f t="shared" si="57"/>
        <v>156.72303471309567</v>
      </c>
      <c r="L162" s="123">
        <f t="shared" si="57"/>
        <v>85.044385122981154</v>
      </c>
      <c r="M162" s="123">
        <f t="shared" si="57"/>
        <v>65.047361120659986</v>
      </c>
      <c r="N162" s="123">
        <f t="shared" si="57"/>
        <v>86.525410648085085</v>
      </c>
      <c r="O162" s="123">
        <f t="shared" si="57"/>
        <v>102.1073539921078</v>
      </c>
      <c r="P162" s="123">
        <f t="shared" si="57"/>
        <v>90.238656281251181</v>
      </c>
      <c r="Q162" s="123">
        <f t="shared" si="57"/>
        <v>117.53603677970928</v>
      </c>
      <c r="R162" s="123">
        <f t="shared" si="57"/>
        <v>108.51548706773499</v>
      </c>
      <c r="S162" s="123">
        <f t="shared" si="57"/>
        <v>124.78564601013694</v>
      </c>
      <c r="T162" s="123">
        <f t="shared" si="57"/>
        <v>78.813411575706084</v>
      </c>
      <c r="U162" s="123">
        <f t="shared" si="57"/>
        <v>59.131451381902664</v>
      </c>
      <c r="V162" s="123">
        <f t="shared" si="57"/>
        <v>99.486716749661184</v>
      </c>
      <c r="W162" s="123">
        <f t="shared" si="57"/>
        <v>81.850717656435791</v>
      </c>
      <c r="X162" s="123">
        <f t="shared" si="57"/>
        <v>84.408541304272902</v>
      </c>
      <c r="Y162" s="123">
        <f t="shared" si="57"/>
        <v>80.703382681821338</v>
      </c>
      <c r="DA162" s="130" t="s">
        <v>3067</v>
      </c>
    </row>
    <row r="163" spans="1:105" ht="12" customHeight="1" x14ac:dyDescent="0.25">
      <c r="A163" s="97" t="s">
        <v>53</v>
      </c>
      <c r="B163" s="110">
        <v>100.85043941323879</v>
      </c>
      <c r="C163" s="110">
        <v>108.49256125257862</v>
      </c>
      <c r="D163" s="110">
        <v>101.90732035882239</v>
      </c>
      <c r="E163" s="110">
        <v>102.66459209628871</v>
      </c>
      <c r="F163" s="110">
        <v>114.74125681638783</v>
      </c>
      <c r="G163" s="110">
        <v>120.30019518829953</v>
      </c>
      <c r="H163" s="110">
        <v>104.97614057806068</v>
      </c>
      <c r="I163" s="110">
        <v>115.38716525032424</v>
      </c>
      <c r="J163" s="110">
        <v>47.153919245178052</v>
      </c>
      <c r="K163" s="110">
        <v>156.72303471309567</v>
      </c>
      <c r="L163" s="110">
        <v>85.044385122981154</v>
      </c>
      <c r="M163" s="110">
        <v>65.047361120659986</v>
      </c>
      <c r="N163" s="110">
        <v>86.525410648085085</v>
      </c>
      <c r="O163" s="110">
        <v>102.1073539921078</v>
      </c>
      <c r="P163" s="110">
        <v>90.238656281251181</v>
      </c>
      <c r="Q163" s="110">
        <v>117.53603677970928</v>
      </c>
      <c r="R163" s="110">
        <v>108.51548706773499</v>
      </c>
      <c r="S163" s="110">
        <v>124.78564601013694</v>
      </c>
      <c r="T163" s="110">
        <v>78.813411575706084</v>
      </c>
      <c r="U163" s="110">
        <v>59.131451381902664</v>
      </c>
      <c r="V163" s="110">
        <v>99.486716749661184</v>
      </c>
      <c r="W163" s="110">
        <v>81.850717656435791</v>
      </c>
      <c r="X163" s="110">
        <v>84.408541304272902</v>
      </c>
      <c r="Y163" s="110">
        <v>80.703382681821338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2.4958703119689902</v>
      </c>
      <c r="C164" s="123">
        <f t="shared" si="58"/>
        <v>2.5911644235421489</v>
      </c>
      <c r="D164" s="123">
        <f t="shared" si="58"/>
        <v>2.8867824958006656</v>
      </c>
      <c r="E164" s="123">
        <f t="shared" si="58"/>
        <v>5.772720719266033</v>
      </c>
      <c r="F164" s="123">
        <f t="shared" si="58"/>
        <v>2.1250082341372005</v>
      </c>
      <c r="G164" s="123">
        <f t="shared" si="58"/>
        <v>2.1853386369658181</v>
      </c>
      <c r="H164" s="123">
        <f t="shared" si="58"/>
        <v>3.6252978772276605</v>
      </c>
      <c r="I164" s="123">
        <f t="shared" si="58"/>
        <v>1.7993034632414839</v>
      </c>
      <c r="J164" s="123">
        <f t="shared" si="58"/>
        <v>1.8103608540530565</v>
      </c>
      <c r="K164" s="123">
        <f t="shared" si="58"/>
        <v>1.8573932211363651</v>
      </c>
      <c r="L164" s="123">
        <f t="shared" si="58"/>
        <v>2.4163328562453446</v>
      </c>
      <c r="M164" s="123">
        <f t="shared" si="58"/>
        <v>2.2991484390244135</v>
      </c>
      <c r="N164" s="123">
        <f t="shared" si="58"/>
        <v>3.3759979617259224</v>
      </c>
      <c r="O164" s="123">
        <f t="shared" si="58"/>
        <v>3.3720660925131298</v>
      </c>
      <c r="P164" s="123">
        <f t="shared" si="58"/>
        <v>3.4051805888086935</v>
      </c>
      <c r="Q164" s="123">
        <f t="shared" si="58"/>
        <v>3.7229999150754982</v>
      </c>
      <c r="R164" s="123">
        <f t="shared" si="58"/>
        <v>3.5836378759948611</v>
      </c>
      <c r="S164" s="123">
        <f t="shared" si="58"/>
        <v>2.9990423173168894</v>
      </c>
      <c r="T164" s="123">
        <f t="shared" si="58"/>
        <v>3.0395284155492761</v>
      </c>
      <c r="U164" s="123">
        <f t="shared" si="58"/>
        <v>2.7804788573073478</v>
      </c>
      <c r="V164" s="123">
        <f t="shared" si="58"/>
        <v>3.3709826212937686</v>
      </c>
      <c r="W164" s="123">
        <f t="shared" si="58"/>
        <v>3.4497906193904582</v>
      </c>
      <c r="X164" s="123">
        <f t="shared" si="58"/>
        <v>4.2473003480775899</v>
      </c>
      <c r="Y164" s="123">
        <f t="shared" si="58"/>
        <v>5.3194538150755282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2.4958703119689902</v>
      </c>
      <c r="C165" s="99">
        <f>RES_hhdet_tesh!C165/RES_summary!C$19</f>
        <v>2.5911644235421489</v>
      </c>
      <c r="D165" s="99">
        <f>RES_hhdet_tesh!D165/RES_summary!D$19</f>
        <v>2.8867824958006656</v>
      </c>
      <c r="E165" s="99">
        <f>RES_hhdet_tesh!E165/RES_summary!E$19</f>
        <v>5.772720719266033</v>
      </c>
      <c r="F165" s="99">
        <f>RES_hhdet_tesh!F165/RES_summary!F$19</f>
        <v>2.1250082341372005</v>
      </c>
      <c r="G165" s="99">
        <f>RES_hhdet_tesh!G165/RES_summary!G$19</f>
        <v>2.1853386369658181</v>
      </c>
      <c r="H165" s="99">
        <f>RES_hhdet_tesh!H165/RES_summary!H$19</f>
        <v>3.6252978772276605</v>
      </c>
      <c r="I165" s="99">
        <f>RES_hhdet_tesh!I165/RES_summary!I$19</f>
        <v>1.7993034632414839</v>
      </c>
      <c r="J165" s="99">
        <f>RES_hhdet_tesh!J165/RES_summary!J$19</f>
        <v>1.8103608540530565</v>
      </c>
      <c r="K165" s="99">
        <f>RES_hhdet_tesh!K165/RES_summary!K$19</f>
        <v>1.8573932211363651</v>
      </c>
      <c r="L165" s="99">
        <f>RES_hhdet_tesh!L165/RES_summary!L$19</f>
        <v>2.4163328562453446</v>
      </c>
      <c r="M165" s="99">
        <f>RES_hhdet_tesh!M165/RES_summary!M$19</f>
        <v>2.2991484390244135</v>
      </c>
      <c r="N165" s="99">
        <f>RES_hhdet_tesh!N165/RES_summary!N$19</f>
        <v>3.3759979617259224</v>
      </c>
      <c r="O165" s="99">
        <f>RES_hhdet_tesh!O165/RES_summary!O$19</f>
        <v>3.3720660925131298</v>
      </c>
      <c r="P165" s="99">
        <f>RES_hhdet_tesh!P165/RES_summary!P$19</f>
        <v>3.4051805888086935</v>
      </c>
      <c r="Q165" s="99">
        <f>RES_hhdet_tesh!Q165/RES_summary!Q$19</f>
        <v>3.7229999150754982</v>
      </c>
      <c r="R165" s="99">
        <f>RES_hhdet_tesh!R165/RES_summary!R$19</f>
        <v>3.5836378759948611</v>
      </c>
      <c r="S165" s="99">
        <f>RES_hhdet_tesh!S165/RES_summary!S$19</f>
        <v>2.9990423173168894</v>
      </c>
      <c r="T165" s="99">
        <f>RES_hhdet_tesh!T165/RES_summary!T$19</f>
        <v>3.0395284155492761</v>
      </c>
      <c r="U165" s="99">
        <f>RES_hhdet_tesh!U165/RES_summary!U$19</f>
        <v>2.7804788573073478</v>
      </c>
      <c r="V165" s="99">
        <f>RES_hhdet_tesh!V165/RES_summary!V$19</f>
        <v>3.3709826212937686</v>
      </c>
      <c r="W165" s="99">
        <f>RES_hhdet_tesh!W165/RES_summary!W$19</f>
        <v>3.4497906193904582</v>
      </c>
      <c r="X165" s="99">
        <f>RES_hhdet_tesh!X165/RES_summary!X$19</f>
        <v>4.2473003480775899</v>
      </c>
      <c r="Y165" s="99">
        <f>RES_hhdet_tesh!Y165/RES_summary!Y$19</f>
        <v>5.3194538150755282</v>
      </c>
      <c r="DA165" s="63" t="s">
        <v>3070</v>
      </c>
    </row>
    <row r="166" spans="1:105" ht="12" customHeight="1" x14ac:dyDescent="0.25">
      <c r="A166" s="121" t="s">
        <v>55</v>
      </c>
      <c r="B166" s="123">
        <v>8.8941360884606198</v>
      </c>
      <c r="C166" s="123">
        <v>8.2618659340005554</v>
      </c>
      <c r="D166" s="123">
        <v>8.1777499987934057</v>
      </c>
      <c r="E166" s="123">
        <v>7.861810665535419</v>
      </c>
      <c r="F166" s="123">
        <v>8.2517512414214007</v>
      </c>
      <c r="G166" s="123">
        <v>8.1787809072763356</v>
      </c>
      <c r="H166" s="123">
        <v>7.8552704130088395</v>
      </c>
      <c r="I166" s="123">
        <v>7.3877806344941526</v>
      </c>
      <c r="J166" s="123">
        <v>7.3470670111159748</v>
      </c>
      <c r="K166" s="123">
        <v>7.0630595450239397</v>
      </c>
      <c r="L166" s="123">
        <v>6.7437664697975288</v>
      </c>
      <c r="M166" s="123">
        <v>7.6936406917104705</v>
      </c>
      <c r="N166" s="123">
        <v>6.654934889860785</v>
      </c>
      <c r="O166" s="123">
        <v>9.1141510626935869</v>
      </c>
      <c r="P166" s="123">
        <v>11.335413456521207</v>
      </c>
      <c r="Q166" s="123">
        <v>7.0001088619523486</v>
      </c>
      <c r="R166" s="123">
        <v>7.0763434015828901</v>
      </c>
      <c r="S166" s="123">
        <v>7.2345932181823489</v>
      </c>
      <c r="T166" s="123">
        <v>7.6124344876977785</v>
      </c>
      <c r="U166" s="123">
        <v>7.9060241931765267</v>
      </c>
      <c r="V166" s="123">
        <v>7.2245280128286895</v>
      </c>
      <c r="W166" s="123">
        <v>6.7647289648647373</v>
      </c>
      <c r="X166" s="123">
        <v>7.4008597597462726</v>
      </c>
      <c r="Y166" s="123">
        <v>7.0212469268763495</v>
      </c>
      <c r="DA166" s="130" t="s">
        <v>3071</v>
      </c>
    </row>
    <row r="167" spans="1:105" ht="12" customHeight="1" x14ac:dyDescent="0.25">
      <c r="A167" s="97" t="s">
        <v>124</v>
      </c>
      <c r="B167" s="99">
        <v>9.0729360080200969</v>
      </c>
      <c r="C167" s="99">
        <v>8.8345412754830601</v>
      </c>
      <c r="D167" s="99">
        <v>5.9271551675347274</v>
      </c>
      <c r="E167" s="99">
        <v>3.3821783883906424</v>
      </c>
      <c r="F167" s="99">
        <v>6.8044313946663033</v>
      </c>
      <c r="G167" s="99">
        <v>10.45361021146943</v>
      </c>
      <c r="H167" s="99">
        <v>10.886033011084576</v>
      </c>
      <c r="I167" s="99">
        <v>4.1161372362718129</v>
      </c>
      <c r="J167" s="99">
        <v>4.0864917030678489</v>
      </c>
      <c r="K167" s="99">
        <v>9.6826580752440101</v>
      </c>
      <c r="L167" s="99">
        <v>10.544139374951179</v>
      </c>
      <c r="M167" s="99">
        <v>5.6480446115194303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3072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10.888337281996646</v>
      </c>
      <c r="I168" s="99">
        <v>4.1173883123466979</v>
      </c>
      <c r="J168" s="99">
        <v>4.0874539720303424</v>
      </c>
      <c r="K168" s="99">
        <v>9.6495738114802059</v>
      </c>
      <c r="L168" s="99">
        <v>10.508295854472934</v>
      </c>
      <c r="M168" s="99">
        <v>5.6375486985103125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3073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5.3388118883275455</v>
      </c>
      <c r="I169" s="102">
        <v>2.0008168342793873</v>
      </c>
      <c r="J169" s="102">
        <v>1.8360083416769974</v>
      </c>
      <c r="K169" s="102">
        <v>4.2959916478286928</v>
      </c>
      <c r="L169" s="102">
        <v>4.9620392131508266</v>
      </c>
      <c r="M169" s="102">
        <v>2.8710582443919934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3074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5.5495253936691009</v>
      </c>
      <c r="I170" s="105">
        <v>2.1165714780673106</v>
      </c>
      <c r="J170" s="105">
        <v>2.2514456303533446</v>
      </c>
      <c r="K170" s="105">
        <v>5.3535821636515131</v>
      </c>
      <c r="L170" s="105">
        <v>5.5462566413221044</v>
      </c>
      <c r="M170" s="105">
        <v>2.7664904541183195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3075</v>
      </c>
    </row>
    <row r="171" spans="1:105" ht="12" customHeight="1" x14ac:dyDescent="0.25">
      <c r="A171" s="106" t="s">
        <v>122</v>
      </c>
      <c r="B171" s="102">
        <v>8.870633177965388</v>
      </c>
      <c r="C171" s="102">
        <v>8.2004013571434964</v>
      </c>
      <c r="D171" s="102">
        <v>8.3647018596305607</v>
      </c>
      <c r="E171" s="102">
        <v>8.2211128873984549</v>
      </c>
      <c r="F171" s="102">
        <v>8.365460678383684</v>
      </c>
      <c r="G171" s="102">
        <v>8.000768714938177</v>
      </c>
      <c r="H171" s="102">
        <v>7.6175634650671986</v>
      </c>
      <c r="I171" s="102">
        <v>7.6233043232512081</v>
      </c>
      <c r="J171" s="102">
        <v>7.5745934603355378</v>
      </c>
      <c r="K171" s="102">
        <v>6.9143744836433765</v>
      </c>
      <c r="L171" s="102">
        <v>6.5562024135886645</v>
      </c>
      <c r="M171" s="102">
        <v>7.7365628787076357</v>
      </c>
      <c r="N171" s="102">
        <v>6.650465682738985</v>
      </c>
      <c r="O171" s="102">
        <v>9.1067552204450504</v>
      </c>
      <c r="P171" s="102">
        <v>11.326511688413472</v>
      </c>
      <c r="Q171" s="102">
        <v>6.9996102508410729</v>
      </c>
      <c r="R171" s="102">
        <v>7.0691719893152989</v>
      </c>
      <c r="S171" s="102">
        <v>7.2170083444019868</v>
      </c>
      <c r="T171" s="102">
        <v>7.5897302919856102</v>
      </c>
      <c r="U171" s="102">
        <v>7.8714039777729843</v>
      </c>
      <c r="V171" s="102">
        <v>7.2131835757654947</v>
      </c>
      <c r="W171" s="102">
        <v>6.7451150560009285</v>
      </c>
      <c r="X171" s="102">
        <v>7.403275796402184</v>
      </c>
      <c r="Y171" s="102">
        <v>7.0442693447088347</v>
      </c>
      <c r="DA171" s="131" t="s">
        <v>3076</v>
      </c>
    </row>
    <row r="172" spans="1:105" ht="12" customHeight="1" x14ac:dyDescent="0.25">
      <c r="A172" s="107" t="s">
        <v>121</v>
      </c>
      <c r="B172" s="105">
        <v>8.8706331779653862</v>
      </c>
      <c r="C172" s="105">
        <v>8.2009574824612415</v>
      </c>
      <c r="D172" s="105">
        <v>8.3666093998445312</v>
      </c>
      <c r="E172" s="105">
        <v>8.2233119922078615</v>
      </c>
      <c r="F172" s="105">
        <v>8.3679292459216068</v>
      </c>
      <c r="G172" s="105">
        <v>8.003212167778873</v>
      </c>
      <c r="H172" s="105">
        <v>7.618337874989952</v>
      </c>
      <c r="I172" s="105">
        <v>7.612256641916896</v>
      </c>
      <c r="J172" s="105">
        <v>7.5593995788565156</v>
      </c>
      <c r="K172" s="105">
        <v>6.8928190973045735</v>
      </c>
      <c r="L172" s="105">
        <v>6.5430156835938806</v>
      </c>
      <c r="M172" s="105">
        <v>7.7355540218410601</v>
      </c>
      <c r="N172" s="105">
        <v>6.6580312811064397</v>
      </c>
      <c r="O172" s="105">
        <v>9.1191629621897476</v>
      </c>
      <c r="P172" s="105">
        <v>11.342555442320245</v>
      </c>
      <c r="Q172" s="105">
        <v>7.0004851760901516</v>
      </c>
      <c r="R172" s="105">
        <v>7.0813425350761561</v>
      </c>
      <c r="S172" s="105">
        <v>7.2448363880204543</v>
      </c>
      <c r="T172" s="105">
        <v>7.6218443125612989</v>
      </c>
      <c r="U172" s="105">
        <v>7.9253046152897166</v>
      </c>
      <c r="V172" s="105">
        <v>7.2289132245348418</v>
      </c>
      <c r="W172" s="105">
        <v>6.774368793283827</v>
      </c>
      <c r="X172" s="105">
        <v>7.3998776624707725</v>
      </c>
      <c r="Y172" s="105">
        <v>7.0125610809436907</v>
      </c>
      <c r="DA172" s="132" t="s">
        <v>3077</v>
      </c>
    </row>
    <row r="173" spans="1:105" ht="12" customHeight="1" x14ac:dyDescent="0.25">
      <c r="A173" s="108" t="s">
        <v>53</v>
      </c>
      <c r="B173" s="99">
        <v>4.5837471599525141</v>
      </c>
      <c r="C173" s="99">
        <v>4.0921449166251644</v>
      </c>
      <c r="D173" s="99">
        <v>4.1944672585381708</v>
      </c>
      <c r="E173" s="99">
        <v>4.0956252256379795</v>
      </c>
      <c r="F173" s="99">
        <v>4.2327113138912518</v>
      </c>
      <c r="G173" s="99">
        <v>4.0293244788130487</v>
      </c>
      <c r="H173" s="99">
        <v>3.7358236889963345</v>
      </c>
      <c r="I173" s="99">
        <v>3.6754783728448888</v>
      </c>
      <c r="J173" s="99">
        <v>3.5119150937872616</v>
      </c>
      <c r="K173" s="99">
        <v>3.0911355943867425</v>
      </c>
      <c r="L173" s="99">
        <v>2.8592771865557531</v>
      </c>
      <c r="M173" s="99">
        <v>3.7304757512186839</v>
      </c>
      <c r="N173" s="99">
        <v>2.9477781147646143</v>
      </c>
      <c r="O173" s="99">
        <v>5.0052695154484237</v>
      </c>
      <c r="P173" s="99">
        <v>6.8561264589928843</v>
      </c>
      <c r="Q173" s="99">
        <v>2.9602024203961839</v>
      </c>
      <c r="R173" s="99">
        <v>2.9480915572660522</v>
      </c>
      <c r="S173" s="99">
        <v>3.0328622149856228</v>
      </c>
      <c r="T173" s="99">
        <v>3.6697659404252181</v>
      </c>
      <c r="U173" s="99">
        <v>4.1677652614094365</v>
      </c>
      <c r="V173" s="99">
        <v>3.6958531944973587</v>
      </c>
      <c r="W173" s="99">
        <v>3.3965541710158198</v>
      </c>
      <c r="X173" s="99">
        <v>4.0319218992776209</v>
      </c>
      <c r="Y173" s="99">
        <v>3.7681339733581698</v>
      </c>
      <c r="DA173" s="63" t="s">
        <v>3078</v>
      </c>
    </row>
    <row r="174" spans="1:105" ht="12" customHeight="1" x14ac:dyDescent="0.25">
      <c r="A174" s="115" t="s">
        <v>52</v>
      </c>
      <c r="B174" s="110">
        <v>4.2868860180128738</v>
      </c>
      <c r="C174" s="110">
        <v>4.1088125658360752</v>
      </c>
      <c r="D174" s="110">
        <v>4.1721421413063595</v>
      </c>
      <c r="E174" s="110">
        <v>4.1276867665698811</v>
      </c>
      <c r="F174" s="110">
        <v>4.135217932030355</v>
      </c>
      <c r="G174" s="110">
        <v>3.9738876889658248</v>
      </c>
      <c r="H174" s="110">
        <v>3.8825141859936165</v>
      </c>
      <c r="I174" s="110">
        <v>3.9367782690720063</v>
      </c>
      <c r="J174" s="110">
        <v>4.0474844850692548</v>
      </c>
      <c r="K174" s="110">
        <v>3.801683502917832</v>
      </c>
      <c r="L174" s="110">
        <v>3.6837384970381257</v>
      </c>
      <c r="M174" s="110">
        <v>4.0050782706223762</v>
      </c>
      <c r="N174" s="110">
        <v>3.7102531663418272</v>
      </c>
      <c r="O174" s="110">
        <v>4.113893446741324</v>
      </c>
      <c r="P174" s="110">
        <v>4.4864289833273618</v>
      </c>
      <c r="Q174" s="110">
        <v>4.0402827556939682</v>
      </c>
      <c r="R174" s="110">
        <v>4.1332509778101034</v>
      </c>
      <c r="S174" s="110">
        <v>4.2119741730348315</v>
      </c>
      <c r="T174" s="110">
        <v>3.9520783721360813</v>
      </c>
      <c r="U174" s="110">
        <v>3.7575393538802828</v>
      </c>
      <c r="V174" s="110">
        <v>3.533060030037483</v>
      </c>
      <c r="W174" s="110">
        <v>3.3778146222680072</v>
      </c>
      <c r="X174" s="110">
        <v>3.367955763193152</v>
      </c>
      <c r="Y174" s="110">
        <v>3.2444271075855196</v>
      </c>
      <c r="DA174" s="60" t="s">
        <v>3079</v>
      </c>
    </row>
    <row r="175" spans="1:105" ht="12" customHeight="1" x14ac:dyDescent="0.25">
      <c r="A175" s="121" t="s">
        <v>54</v>
      </c>
      <c r="B175" s="123">
        <v>4.5029726227046734</v>
      </c>
      <c r="C175" s="123">
        <v>4.5950227381567768</v>
      </c>
      <c r="D175" s="123">
        <v>4.1000292900108546</v>
      </c>
      <c r="E175" s="123">
        <v>3.793339785033861</v>
      </c>
      <c r="F175" s="123">
        <v>4.134116412483241</v>
      </c>
      <c r="G175" s="123">
        <v>4.3122286962363061</v>
      </c>
      <c r="H175" s="123">
        <v>4.2791849324954683</v>
      </c>
      <c r="I175" s="123">
        <v>3.9191549536434489</v>
      </c>
      <c r="J175" s="123">
        <v>4.1479959884126663</v>
      </c>
      <c r="K175" s="123">
        <v>4.4840741964789732</v>
      </c>
      <c r="L175" s="123">
        <v>3.8609705043717968</v>
      </c>
      <c r="M175" s="123">
        <v>4.7720228086870478</v>
      </c>
      <c r="N175" s="123">
        <v>4.7867685700913576</v>
      </c>
      <c r="O175" s="123">
        <v>4.9146851942869141</v>
      </c>
      <c r="P175" s="123">
        <v>5.1795109385222533</v>
      </c>
      <c r="Q175" s="123">
        <v>3.5983202529439837</v>
      </c>
      <c r="R175" s="123">
        <v>3.6646788533778007</v>
      </c>
      <c r="S175" s="123">
        <v>3.2062979618079539</v>
      </c>
      <c r="T175" s="123">
        <v>3.7444083750406589</v>
      </c>
      <c r="U175" s="123">
        <v>4.1139583054068654</v>
      </c>
      <c r="V175" s="123">
        <v>2.4702327798628132</v>
      </c>
      <c r="W175" s="123">
        <v>1.9505965059649348</v>
      </c>
      <c r="X175" s="123">
        <v>2.2476504700467475</v>
      </c>
      <c r="Y175" s="123">
        <v>2.1842361241805972</v>
      </c>
      <c r="DA175" s="130" t="s">
        <v>3080</v>
      </c>
    </row>
    <row r="176" spans="1:105" ht="12" customHeight="1" x14ac:dyDescent="0.25">
      <c r="A176" s="97" t="s">
        <v>50</v>
      </c>
      <c r="B176" s="99">
        <v>4.3180296809520717</v>
      </c>
      <c r="C176" s="99">
        <v>5.5115551580495916</v>
      </c>
      <c r="D176" s="99">
        <v>3.1804539500310289</v>
      </c>
      <c r="E176" s="99">
        <v>1.9086366244963189</v>
      </c>
      <c r="F176" s="99">
        <v>3.6422205649110002</v>
      </c>
      <c r="G176" s="99">
        <v>5.4181244549010001</v>
      </c>
      <c r="H176" s="99">
        <v>5.781316931607603</v>
      </c>
      <c r="I176" s="99">
        <v>2.2270046530191414</v>
      </c>
      <c r="J176" s="99">
        <v>2.4548726437942685</v>
      </c>
      <c r="K176" s="99">
        <v>6.3902460514142412</v>
      </c>
      <c r="L176" s="99">
        <v>5.5955921018786281</v>
      </c>
      <c r="M176" s="99">
        <v>3.4784965059866373</v>
      </c>
      <c r="N176" s="99">
        <v>2.7638405313751777</v>
      </c>
      <c r="O176" s="99">
        <v>3.9738121223488223</v>
      </c>
      <c r="P176" s="99">
        <v>4.8043492410703061</v>
      </c>
      <c r="Q176" s="99">
        <v>3.9096363920857948</v>
      </c>
      <c r="R176" s="99">
        <v>3.8730849915195784</v>
      </c>
      <c r="S176" s="99">
        <v>2.9664266399828696</v>
      </c>
      <c r="T176" s="99">
        <v>3.2848165033360797</v>
      </c>
      <c r="U176" s="99">
        <v>4.0628377575678778</v>
      </c>
      <c r="V176" s="99">
        <v>3.4165288543733703</v>
      </c>
      <c r="W176" s="99">
        <v>1.7793788747863686</v>
      </c>
      <c r="X176" s="99">
        <v>2.4747997114066163</v>
      </c>
      <c r="Y176" s="99">
        <v>1.7609077996797553</v>
      </c>
      <c r="DA176" s="63" t="s">
        <v>3081</v>
      </c>
    </row>
    <row r="177" spans="1:105" ht="12" customHeight="1" x14ac:dyDescent="0.25">
      <c r="A177" s="109" t="s">
        <v>120</v>
      </c>
      <c r="B177" s="110">
        <v>4.6234161893063668</v>
      </c>
      <c r="C177" s="110">
        <v>4.1060479677500439</v>
      </c>
      <c r="D177" s="110">
        <v>4.3727439625058029</v>
      </c>
      <c r="E177" s="110">
        <v>4.2079744803521208</v>
      </c>
      <c r="F177" s="110">
        <v>4.2456696544056909</v>
      </c>
      <c r="G177" s="110">
        <v>4.0561733779455489</v>
      </c>
      <c r="H177" s="110">
        <v>3.9832466955088579</v>
      </c>
      <c r="I177" s="110">
        <v>4.2005574318929666</v>
      </c>
      <c r="J177" s="110">
        <v>4.4238164644384543</v>
      </c>
      <c r="K177" s="110">
        <v>4.1711665453728077</v>
      </c>
      <c r="L177" s="110">
        <v>3.6052728829724776</v>
      </c>
      <c r="M177" s="110">
        <v>4.8845714259338431</v>
      </c>
      <c r="N177" s="110">
        <v>4.8859241539573199</v>
      </c>
      <c r="O177" s="110">
        <v>4.9501788599568117</v>
      </c>
      <c r="P177" s="110">
        <v>5.1961817468458431</v>
      </c>
      <c r="Q177" s="110">
        <v>3.5844636774184742</v>
      </c>
      <c r="R177" s="110">
        <v>3.6551662007213164</v>
      </c>
      <c r="S177" s="110">
        <v>3.2178488587931864</v>
      </c>
      <c r="T177" s="110">
        <v>3.7721319257203505</v>
      </c>
      <c r="U177" s="110">
        <v>4.117919379079293</v>
      </c>
      <c r="V177" s="110">
        <v>2.3980447763201185</v>
      </c>
      <c r="W177" s="110">
        <v>1.9607290754489382</v>
      </c>
      <c r="X177" s="110">
        <v>2.2379193543868938</v>
      </c>
      <c r="Y177" s="110">
        <v>2.1992169210522023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60.902207766367169</v>
      </c>
      <c r="C3" s="118">
        <f t="shared" si="0"/>
        <v>58.045341971586069</v>
      </c>
      <c r="D3" s="118">
        <f t="shared" si="0"/>
        <v>56.885763647899473</v>
      </c>
      <c r="E3" s="118">
        <f t="shared" si="0"/>
        <v>52.29474549063481</v>
      </c>
      <c r="F3" s="118">
        <f t="shared" si="0"/>
        <v>56.679594757688314</v>
      </c>
      <c r="G3" s="118">
        <f t="shared" si="0"/>
        <v>66.499126684856279</v>
      </c>
      <c r="H3" s="118">
        <f t="shared" si="0"/>
        <v>61.254192156628754</v>
      </c>
      <c r="I3" s="118">
        <f t="shared" si="0"/>
        <v>54.806413689290828</v>
      </c>
      <c r="J3" s="118">
        <f t="shared" si="0"/>
        <v>52.548809743105053</v>
      </c>
      <c r="K3" s="118">
        <f t="shared" si="0"/>
        <v>55.196501303929644</v>
      </c>
      <c r="L3" s="118">
        <f t="shared" si="0"/>
        <v>59.555132320534014</v>
      </c>
      <c r="M3" s="118">
        <f t="shared" si="0"/>
        <v>50.111648828843947</v>
      </c>
      <c r="N3" s="118">
        <f t="shared" si="0"/>
        <v>40.369921756251323</v>
      </c>
      <c r="O3" s="118">
        <f t="shared" si="0"/>
        <v>51.814084206774091</v>
      </c>
      <c r="P3" s="118">
        <f t="shared" si="0"/>
        <v>39.87523572575035</v>
      </c>
      <c r="Q3" s="118">
        <f t="shared" si="0"/>
        <v>49.269218314071928</v>
      </c>
      <c r="R3" s="118">
        <f t="shared" ref="R3:V3" si="1">R4+R7+R9+R19</f>
        <v>52.798728917999696</v>
      </c>
      <c r="S3" s="118">
        <f t="shared" si="1"/>
        <v>43.089034118516004</v>
      </c>
      <c r="T3" s="118">
        <f t="shared" si="1"/>
        <v>34.221338994460716</v>
      </c>
      <c r="U3" s="118">
        <f t="shared" si="1"/>
        <v>40.291617462278204</v>
      </c>
      <c r="V3" s="118">
        <f t="shared" si="1"/>
        <v>28.588959173174807</v>
      </c>
      <c r="W3" s="118">
        <f t="shared" ref="W3:Y3" si="2">W4+W7+W9+W19</f>
        <v>20.666286376037586</v>
      </c>
      <c r="X3" s="118">
        <f t="shared" si="2"/>
        <v>94.650006486254171</v>
      </c>
      <c r="Y3" s="118">
        <f t="shared" si="2"/>
        <v>22.675123554650266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59.872748286193719</v>
      </c>
      <c r="C4" s="123">
        <f t="shared" si="3"/>
        <v>56.889865558761336</v>
      </c>
      <c r="D4" s="123">
        <f t="shared" si="3"/>
        <v>56.32598355384426</v>
      </c>
      <c r="E4" s="123">
        <f t="shared" si="3"/>
        <v>51.950221506313653</v>
      </c>
      <c r="F4" s="123">
        <f t="shared" si="3"/>
        <v>55.968221849890071</v>
      </c>
      <c r="G4" s="123">
        <f t="shared" si="3"/>
        <v>65.484819776342093</v>
      </c>
      <c r="H4" s="123">
        <f t="shared" si="3"/>
        <v>60.309786923319905</v>
      </c>
      <c r="I4" s="123">
        <f t="shared" si="3"/>
        <v>54.493282269844428</v>
      </c>
      <c r="J4" s="123">
        <f t="shared" si="3"/>
        <v>52.216484374398533</v>
      </c>
      <c r="K4" s="123">
        <f t="shared" si="3"/>
        <v>54.440655359527078</v>
      </c>
      <c r="L4" s="123">
        <f t="shared" si="3"/>
        <v>58.987761859585099</v>
      </c>
      <c r="M4" s="123">
        <f t="shared" si="3"/>
        <v>49.918669427785787</v>
      </c>
      <c r="N4" s="123">
        <f t="shared" si="3"/>
        <v>40.305503895451118</v>
      </c>
      <c r="O4" s="123">
        <f t="shared" si="3"/>
        <v>51.749288096010197</v>
      </c>
      <c r="P4" s="123">
        <f t="shared" si="3"/>
        <v>39.793782992829655</v>
      </c>
      <c r="Q4" s="123">
        <f t="shared" si="3"/>
        <v>49.21030132846051</v>
      </c>
      <c r="R4" s="123">
        <f t="shared" ref="R4:V4" si="4">SUM(R5:R6)</f>
        <v>52.741146903282861</v>
      </c>
      <c r="S4" s="123">
        <f t="shared" si="4"/>
        <v>43.049372165112551</v>
      </c>
      <c r="T4" s="123">
        <f t="shared" si="4"/>
        <v>34.176598465758865</v>
      </c>
      <c r="U4" s="123">
        <f t="shared" si="4"/>
        <v>40.237244239825415</v>
      </c>
      <c r="V4" s="123">
        <f t="shared" si="4"/>
        <v>28.534015570821108</v>
      </c>
      <c r="W4" s="123">
        <f t="shared" ref="W4:Y4" si="5">SUM(W5:W6)</f>
        <v>20.650130692964026</v>
      </c>
      <c r="X4" s="123">
        <f t="shared" si="5"/>
        <v>94.628348960170584</v>
      </c>
      <c r="Y4" s="123">
        <f t="shared" si="5"/>
        <v>22.659525528413514</v>
      </c>
      <c r="DA4" s="130" t="s">
        <v>3085</v>
      </c>
    </row>
    <row r="5" spans="1:105" ht="12" customHeight="1" x14ac:dyDescent="0.25">
      <c r="A5" s="97" t="s">
        <v>51</v>
      </c>
      <c r="B5" s="99">
        <v>59.872748286193719</v>
      </c>
      <c r="C5" s="99">
        <v>56.889865558761336</v>
      </c>
      <c r="D5" s="99">
        <v>56.32598355384426</v>
      </c>
      <c r="E5" s="99">
        <v>51.950221506313653</v>
      </c>
      <c r="F5" s="99">
        <v>55.968221849890071</v>
      </c>
      <c r="G5" s="99">
        <v>65.484819776342093</v>
      </c>
      <c r="H5" s="99">
        <v>60.309786923319905</v>
      </c>
      <c r="I5" s="99">
        <v>54.493282269844428</v>
      </c>
      <c r="J5" s="99">
        <v>52.216484374398533</v>
      </c>
      <c r="K5" s="99">
        <v>54.440655359527078</v>
      </c>
      <c r="L5" s="99">
        <v>58.987761859585099</v>
      </c>
      <c r="M5" s="99">
        <v>49.918669427785787</v>
      </c>
      <c r="N5" s="99">
        <v>40.305503895451118</v>
      </c>
      <c r="O5" s="99">
        <v>51.749288096010197</v>
      </c>
      <c r="P5" s="99">
        <v>39.793782992829655</v>
      </c>
      <c r="Q5" s="99">
        <v>49.21030132846051</v>
      </c>
      <c r="R5" s="99">
        <v>52.741146903282861</v>
      </c>
      <c r="S5" s="99">
        <v>43.049372165112551</v>
      </c>
      <c r="T5" s="99">
        <v>34.176598465758865</v>
      </c>
      <c r="U5" s="99">
        <v>40.237244239825415</v>
      </c>
      <c r="V5" s="99">
        <v>28.534015570821108</v>
      </c>
      <c r="W5" s="99">
        <v>20.650130692964026</v>
      </c>
      <c r="X5" s="99">
        <v>94.628348960170584</v>
      </c>
      <c r="Y5" s="99">
        <v>22.659525528413514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0.39840167653906639</v>
      </c>
      <c r="C9" s="123">
        <v>0.35577118868657337</v>
      </c>
      <c r="D9" s="123">
        <v>0.1931762247452932</v>
      </c>
      <c r="E9" s="123">
        <v>0.12766772143812835</v>
      </c>
      <c r="F9" s="123">
        <v>0.26139247652155001</v>
      </c>
      <c r="G9" s="123">
        <v>0.37474714018146316</v>
      </c>
      <c r="H9" s="123">
        <v>0.38294015371190626</v>
      </c>
      <c r="I9" s="123">
        <v>0.12978587162000513</v>
      </c>
      <c r="J9" s="123">
        <v>0.12872758606440249</v>
      </c>
      <c r="K9" s="123">
        <v>0.26665817345911269</v>
      </c>
      <c r="L9" s="123">
        <v>0.23395069301613569</v>
      </c>
      <c r="M9" s="123">
        <v>5.7940123261713342E-2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3090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3091</v>
      </c>
    </row>
    <row r="11" spans="1:105" ht="12" customHeight="1" x14ac:dyDescent="0.25">
      <c r="A11" s="97" t="s">
        <v>124</v>
      </c>
      <c r="B11" s="99">
        <v>3.4323836747981105</v>
      </c>
      <c r="C11" s="99">
        <v>3.3422448289287949</v>
      </c>
      <c r="D11" s="99">
        <v>2.2425240003040559</v>
      </c>
      <c r="E11" s="99">
        <v>1.2797169220345723</v>
      </c>
      <c r="F11" s="99">
        <v>2.5644721345222337</v>
      </c>
      <c r="G11" s="99">
        <v>3.8723871152084519</v>
      </c>
      <c r="H11" s="99">
        <v>3.9282248025931028</v>
      </c>
      <c r="I11" s="99">
        <v>1.4675787021646736</v>
      </c>
      <c r="J11" s="99">
        <v>1.4571962742490361</v>
      </c>
      <c r="K11" s="99">
        <v>3.4433685877111513</v>
      </c>
      <c r="L11" s="99">
        <v>3.7432110882581711</v>
      </c>
      <c r="M11" s="99">
        <v>1.9699641908982535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3092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3093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0.6310578036343828</v>
      </c>
      <c r="C19" s="123">
        <v>0.79970522413815992</v>
      </c>
      <c r="D19" s="123">
        <v>0.36660386930991667</v>
      </c>
      <c r="E19" s="123">
        <v>0.21685626288302956</v>
      </c>
      <c r="F19" s="123">
        <v>0.4499804312766959</v>
      </c>
      <c r="G19" s="123">
        <v>0.63955976833271189</v>
      </c>
      <c r="H19" s="123">
        <v>0.56146507959694403</v>
      </c>
      <c r="I19" s="123">
        <v>0.18334554782639439</v>
      </c>
      <c r="J19" s="123">
        <v>0.20359778264211709</v>
      </c>
      <c r="K19" s="123">
        <v>0.48918777094345195</v>
      </c>
      <c r="L19" s="123">
        <v>0.33341976793278044</v>
      </c>
      <c r="M19" s="123">
        <v>0.13503927779644151</v>
      </c>
      <c r="N19" s="123">
        <v>6.4417860800207047E-2</v>
      </c>
      <c r="O19" s="123">
        <v>6.4796110763894285E-2</v>
      </c>
      <c r="P19" s="123">
        <v>8.1452732920696214E-2</v>
      </c>
      <c r="Q19" s="123">
        <v>5.8916985611418109E-2</v>
      </c>
      <c r="R19" s="123">
        <v>5.7582014716838228E-2</v>
      </c>
      <c r="S19" s="123">
        <v>3.9661953403450793E-2</v>
      </c>
      <c r="T19" s="123">
        <v>4.4740528701853223E-2</v>
      </c>
      <c r="U19" s="123">
        <v>5.4373222452787646E-2</v>
      </c>
      <c r="V19" s="123">
        <v>5.4943602353699696E-2</v>
      </c>
      <c r="W19" s="123">
        <v>1.6155683073561373E-2</v>
      </c>
      <c r="X19" s="123">
        <v>2.1657526083592074E-2</v>
      </c>
      <c r="Y19" s="123">
        <v>1.5598026236750587E-2</v>
      </c>
      <c r="DA19" s="130" t="s">
        <v>3100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3101</v>
      </c>
    </row>
    <row r="21" spans="1:105" ht="12" customHeight="1" x14ac:dyDescent="0.25">
      <c r="A21" s="97" t="s">
        <v>50</v>
      </c>
      <c r="B21" s="99">
        <v>1.6011304791241301</v>
      </c>
      <c r="C21" s="99">
        <v>2.0436911283530756</v>
      </c>
      <c r="D21" s="99">
        <v>1.1793160615150331</v>
      </c>
      <c r="E21" s="99">
        <v>0.70772470289732914</v>
      </c>
      <c r="F21" s="99">
        <v>1.3499412938300877</v>
      </c>
      <c r="G21" s="99">
        <v>2.0008245963436218</v>
      </c>
      <c r="H21" s="99">
        <v>2.1255463727598594</v>
      </c>
      <c r="I21" s="99">
        <v>0.81672107668121141</v>
      </c>
      <c r="J21" s="99">
        <v>0.90028394512061138</v>
      </c>
      <c r="K21" s="99">
        <v>2.343367225325891</v>
      </c>
      <c r="L21" s="99">
        <v>2.0518139565094184</v>
      </c>
      <c r="M21" s="99">
        <v>1.275370956966392</v>
      </c>
      <c r="N21" s="99">
        <v>1.0131172653123475</v>
      </c>
      <c r="O21" s="99">
        <v>1.4560067242239778</v>
      </c>
      <c r="P21" s="99">
        <v>1.7602840614528239</v>
      </c>
      <c r="Q21" s="99">
        <v>1.432419212677603</v>
      </c>
      <c r="R21" s="99">
        <v>1.418985362664942</v>
      </c>
      <c r="S21" s="99">
        <v>1.0867375232545518</v>
      </c>
      <c r="T21" s="99">
        <v>1.2024017088623054</v>
      </c>
      <c r="U21" s="99">
        <v>1.4836122126403486</v>
      </c>
      <c r="V21" s="99">
        <v>1.2437233623701114</v>
      </c>
      <c r="W21" s="99">
        <v>0.64622732294245488</v>
      </c>
      <c r="X21" s="99">
        <v>0.89878733246907105</v>
      </c>
      <c r="Y21" s="99">
        <v>0.63951907570677402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50.347475347552901</v>
      </c>
      <c r="C24" s="118">
        <f t="shared" si="7"/>
        <v>54.14143660601524</v>
      </c>
      <c r="D24" s="118">
        <f t="shared" si="7"/>
        <v>33.257699339511412</v>
      </c>
      <c r="E24" s="118">
        <f t="shared" si="7"/>
        <v>23.243562212592476</v>
      </c>
      <c r="F24" s="118">
        <f t="shared" si="7"/>
        <v>50.826933345062294</v>
      </c>
      <c r="G24" s="118">
        <f t="shared" si="7"/>
        <v>75.045871818318233</v>
      </c>
      <c r="H24" s="118">
        <f t="shared" si="7"/>
        <v>74.958547564017138</v>
      </c>
      <c r="I24" s="118">
        <f t="shared" si="7"/>
        <v>30.628491504110553</v>
      </c>
      <c r="J24" s="118">
        <f t="shared" si="7"/>
        <v>36.65608107969453</v>
      </c>
      <c r="K24" s="118">
        <f t="shared" si="7"/>
        <v>42.744896704156773</v>
      </c>
      <c r="L24" s="118">
        <f t="shared" si="7"/>
        <v>98.969604693933491</v>
      </c>
      <c r="M24" s="118">
        <f t="shared" si="7"/>
        <v>12.489248204793064</v>
      </c>
      <c r="N24" s="118">
        <f t="shared" si="7"/>
        <v>2.8524271494188307</v>
      </c>
      <c r="O24" s="118">
        <f t="shared" si="7"/>
        <v>4.0501957184704516</v>
      </c>
      <c r="P24" s="118">
        <f t="shared" si="7"/>
        <v>11.172934856183794</v>
      </c>
      <c r="Q24" s="118">
        <f t="shared" si="7"/>
        <v>47.12790373189474</v>
      </c>
      <c r="R24" s="118">
        <f t="shared" ref="R24:V24" si="8">R25+R28+R30+R39</f>
        <v>35.290247351374283</v>
      </c>
      <c r="S24" s="118">
        <f t="shared" si="8"/>
        <v>23.962839447529049</v>
      </c>
      <c r="T24" s="118">
        <f t="shared" si="8"/>
        <v>28.562804478359798</v>
      </c>
      <c r="U24" s="118">
        <f t="shared" si="8"/>
        <v>47.470740730135397</v>
      </c>
      <c r="V24" s="118">
        <f t="shared" si="8"/>
        <v>5.6397227759567068</v>
      </c>
      <c r="W24" s="118">
        <f t="shared" ref="W24:Y24" si="9">W25+W28+W30+W39</f>
        <v>22.72150410617056</v>
      </c>
      <c r="X24" s="118">
        <f t="shared" si="9"/>
        <v>29.792364672630949</v>
      </c>
      <c r="Y24" s="118">
        <f t="shared" si="9"/>
        <v>21.805099282599681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49.317872494060566</v>
      </c>
      <c r="C25" s="123">
        <f t="shared" si="10"/>
        <v>52.973405861623746</v>
      </c>
      <c r="D25" s="123">
        <f t="shared" si="10"/>
        <v>32.660541782146943</v>
      </c>
      <c r="E25" s="123">
        <f t="shared" si="10"/>
        <v>22.89518516389434</v>
      </c>
      <c r="F25" s="123">
        <f t="shared" si="10"/>
        <v>50.064799079226198</v>
      </c>
      <c r="G25" s="123">
        <f t="shared" si="10"/>
        <v>73.946728550721701</v>
      </c>
      <c r="H25" s="123">
        <f t="shared" si="10"/>
        <v>73.9072337101383</v>
      </c>
      <c r="I25" s="123">
        <f t="shared" si="10"/>
        <v>30.251379546980786</v>
      </c>
      <c r="J25" s="123">
        <f t="shared" si="10"/>
        <v>36.260101342380949</v>
      </c>
      <c r="K25" s="123">
        <f t="shared" si="10"/>
        <v>41.733621564277385</v>
      </c>
      <c r="L25" s="123">
        <f t="shared" si="10"/>
        <v>98.021099766235878</v>
      </c>
      <c r="M25" s="123">
        <f t="shared" si="10"/>
        <v>12.056512315140338</v>
      </c>
      <c r="N25" s="123">
        <f t="shared" si="10"/>
        <v>2.7060428849902682</v>
      </c>
      <c r="O25" s="123">
        <f t="shared" si="10"/>
        <v>3.9632850527440056</v>
      </c>
      <c r="P25" s="123">
        <f t="shared" si="10"/>
        <v>11.047219858439311</v>
      </c>
      <c r="Q25" s="123">
        <f t="shared" si="10"/>
        <v>46.981006940232874</v>
      </c>
      <c r="R25" s="123">
        <f t="shared" ref="R25:V25" si="11">SUM(R26:R27)</f>
        <v>35.155118437539087</v>
      </c>
      <c r="S25" s="123">
        <f t="shared" si="11"/>
        <v>23.872280175173405</v>
      </c>
      <c r="T25" s="123">
        <f t="shared" si="11"/>
        <v>28.468424149363532</v>
      </c>
      <c r="U25" s="123">
        <f t="shared" si="11"/>
        <v>47.418518533468877</v>
      </c>
      <c r="V25" s="123">
        <f t="shared" si="11"/>
        <v>5.6397227759567068</v>
      </c>
      <c r="W25" s="123">
        <f t="shared" ref="W25:Y25" si="12">SUM(W26:W27)</f>
        <v>22.72150410617056</v>
      </c>
      <c r="X25" s="123">
        <f t="shared" si="12"/>
        <v>29.792364672630949</v>
      </c>
      <c r="Y25" s="123">
        <f t="shared" si="12"/>
        <v>21.805099282599681</v>
      </c>
      <c r="DA25" s="130" t="s">
        <v>3105</v>
      </c>
    </row>
    <row r="26" spans="1:105" ht="12" customHeight="1" x14ac:dyDescent="0.25">
      <c r="A26" s="97" t="s">
        <v>74</v>
      </c>
      <c r="B26" s="99">
        <v>49.317872494060566</v>
      </c>
      <c r="C26" s="99">
        <v>52.973405861623746</v>
      </c>
      <c r="D26" s="99">
        <v>32.660541782146943</v>
      </c>
      <c r="E26" s="99">
        <v>22.89518516389434</v>
      </c>
      <c r="F26" s="99">
        <v>50.064799079226198</v>
      </c>
      <c r="G26" s="99">
        <v>73.946728550721701</v>
      </c>
      <c r="H26" s="99">
        <v>73.9072337101383</v>
      </c>
      <c r="I26" s="99">
        <v>30.251379546980786</v>
      </c>
      <c r="J26" s="99">
        <v>36.260101342380949</v>
      </c>
      <c r="K26" s="99">
        <v>41.733621564277385</v>
      </c>
      <c r="L26" s="99">
        <v>98.021099766235878</v>
      </c>
      <c r="M26" s="99">
        <v>12.056512315140338</v>
      </c>
      <c r="N26" s="99">
        <v>2.7060428849902682</v>
      </c>
      <c r="O26" s="99">
        <v>3.9632850527440056</v>
      </c>
      <c r="P26" s="99">
        <v>11.047219858439311</v>
      </c>
      <c r="Q26" s="99">
        <v>46.981006940232874</v>
      </c>
      <c r="R26" s="99">
        <v>35.155118437539087</v>
      </c>
      <c r="S26" s="99">
        <v>23.872280175173405</v>
      </c>
      <c r="T26" s="99">
        <v>28.468424149363532</v>
      </c>
      <c r="U26" s="99">
        <v>47.418518533468877</v>
      </c>
      <c r="V26" s="99">
        <v>5.6397227759567068</v>
      </c>
      <c r="W26" s="99">
        <v>22.72150410617056</v>
      </c>
      <c r="X26" s="99">
        <v>29.792364672630949</v>
      </c>
      <c r="Y26" s="99">
        <v>21.805099282599681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0.39720666425336637</v>
      </c>
      <c r="C30" s="123">
        <v>0.35960862083411083</v>
      </c>
      <c r="D30" s="123">
        <v>0.19730361376065722</v>
      </c>
      <c r="E30" s="123">
        <v>0.11570043404696134</v>
      </c>
      <c r="F30" s="123">
        <v>0.26679261200130044</v>
      </c>
      <c r="G30" s="123">
        <v>0.39205312810949455</v>
      </c>
      <c r="H30" s="123">
        <v>0.41052834664878041</v>
      </c>
      <c r="I30" s="123">
        <v>0.14970549753983739</v>
      </c>
      <c r="J30" s="123">
        <v>0.14204623591958315</v>
      </c>
      <c r="K30" s="123">
        <v>0.34799711814822665</v>
      </c>
      <c r="L30" s="123">
        <v>0.37683601018775448</v>
      </c>
      <c r="M30" s="123">
        <v>9.8326999757851322E-2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DA30" s="130" t="s">
        <v>3110</v>
      </c>
    </row>
    <row r="31" spans="1:105" ht="12" customHeight="1" x14ac:dyDescent="0.25">
      <c r="A31" s="97" t="s">
        <v>141</v>
      </c>
      <c r="B31" s="99">
        <v>3.4323836747981114</v>
      </c>
      <c r="C31" s="99">
        <v>3.3422448289287949</v>
      </c>
      <c r="D31" s="99">
        <v>2.242524000304055</v>
      </c>
      <c r="E31" s="99">
        <v>1.2797169220345723</v>
      </c>
      <c r="F31" s="99">
        <v>2.564173437568054</v>
      </c>
      <c r="G31" s="99">
        <v>3.8645236913650183</v>
      </c>
      <c r="H31" s="99">
        <v>3.9241680194368715</v>
      </c>
      <c r="I31" s="99">
        <v>1.468265456640713</v>
      </c>
      <c r="J31" s="99">
        <v>1.4578429475957222</v>
      </c>
      <c r="K31" s="99">
        <v>3.4582213615980022</v>
      </c>
      <c r="L31" s="99">
        <v>3.768360101877545</v>
      </c>
      <c r="M31" s="99">
        <v>2.0255361950117372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3111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3112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0.63239618923896457</v>
      </c>
      <c r="C39" s="123">
        <v>0.80842212355738741</v>
      </c>
      <c r="D39" s="123">
        <v>0.39985394360380955</v>
      </c>
      <c r="E39" s="123">
        <v>0.23267661465117664</v>
      </c>
      <c r="F39" s="123">
        <v>0.49534165383479339</v>
      </c>
      <c r="G39" s="123">
        <v>0.70709013948703148</v>
      </c>
      <c r="H39" s="123">
        <v>0.64078550723006211</v>
      </c>
      <c r="I39" s="123">
        <v>0.22740645958992778</v>
      </c>
      <c r="J39" s="123">
        <v>0.2539335013939914</v>
      </c>
      <c r="K39" s="123">
        <v>0.66327802173116124</v>
      </c>
      <c r="L39" s="123">
        <v>0.57166891750985627</v>
      </c>
      <c r="M39" s="123">
        <v>0.33440888989487388</v>
      </c>
      <c r="N39" s="123">
        <v>0.14638426442856262</v>
      </c>
      <c r="O39" s="123">
        <v>8.6910665726446276E-2</v>
      </c>
      <c r="P39" s="123">
        <v>0.12571499774448228</v>
      </c>
      <c r="Q39" s="123">
        <v>0.14689679166186495</v>
      </c>
      <c r="R39" s="123">
        <v>0.13512891383519238</v>
      </c>
      <c r="S39" s="123">
        <v>9.0559272355644732E-2</v>
      </c>
      <c r="T39" s="123">
        <v>9.4380328996266971E-2</v>
      </c>
      <c r="U39" s="123">
        <v>5.2222196666522419E-2</v>
      </c>
      <c r="V39" s="123">
        <v>0</v>
      </c>
      <c r="W39" s="123">
        <v>0</v>
      </c>
      <c r="X39" s="123">
        <v>0</v>
      </c>
      <c r="Y39" s="123">
        <v>0</v>
      </c>
      <c r="DA39" s="130" t="s">
        <v>3119</v>
      </c>
    </row>
    <row r="40" spans="1:105" ht="12" customHeight="1" x14ac:dyDescent="0.25">
      <c r="A40" s="97" t="s">
        <v>50</v>
      </c>
      <c r="B40" s="99">
        <v>1.6011304791241301</v>
      </c>
      <c r="C40" s="99">
        <v>2.0436911283530756</v>
      </c>
      <c r="D40" s="99">
        <v>1.1793160615150333</v>
      </c>
      <c r="E40" s="99">
        <v>0.70772470289732903</v>
      </c>
      <c r="F40" s="99">
        <v>1.3495134821010908</v>
      </c>
      <c r="G40" s="99">
        <v>1.9995581813362775</v>
      </c>
      <c r="H40" s="99">
        <v>2.1250539780588795</v>
      </c>
      <c r="I40" s="99">
        <v>0.81674150979481097</v>
      </c>
      <c r="J40" s="99">
        <v>0.90030968676051504</v>
      </c>
      <c r="K40" s="99">
        <v>2.3435823434501031</v>
      </c>
      <c r="L40" s="99">
        <v>2.0521448320866638</v>
      </c>
      <c r="M40" s="99">
        <v>1.2757079873767412</v>
      </c>
      <c r="N40" s="99">
        <v>1.0134295229669721</v>
      </c>
      <c r="O40" s="99">
        <v>1.4557536509179749</v>
      </c>
      <c r="P40" s="99">
        <v>1.7600099684227521</v>
      </c>
      <c r="Q40" s="99">
        <v>1.4322437187031833</v>
      </c>
      <c r="R40" s="99">
        <v>1.4188535952695198</v>
      </c>
      <c r="S40" s="99">
        <v>1.0867112682677367</v>
      </c>
      <c r="T40" s="99">
        <v>1.2033491947024038</v>
      </c>
      <c r="U40" s="99">
        <v>1.4883326049958887</v>
      </c>
      <c r="V40" s="99">
        <v>0</v>
      </c>
      <c r="W40" s="99">
        <v>0</v>
      </c>
      <c r="X40" s="99">
        <v>0</v>
      </c>
      <c r="Y40" s="99">
        <v>0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59.356136728651371</v>
      </c>
      <c r="C43" s="118">
        <f t="shared" si="14"/>
        <v>63.603725968351199</v>
      </c>
      <c r="D43" s="118">
        <f t="shared" si="14"/>
        <v>59.031591904114329</v>
      </c>
      <c r="E43" s="118">
        <f t="shared" si="14"/>
        <v>60.812912230751749</v>
      </c>
      <c r="F43" s="118">
        <f t="shared" si="14"/>
        <v>64.501946048073066</v>
      </c>
      <c r="G43" s="118">
        <f t="shared" si="14"/>
        <v>61.658859347587224</v>
      </c>
      <c r="H43" s="118">
        <f t="shared" si="14"/>
        <v>60.114115404106926</v>
      </c>
      <c r="I43" s="118">
        <f t="shared" si="14"/>
        <v>57.080117943849174</v>
      </c>
      <c r="J43" s="118">
        <f t="shared" si="14"/>
        <v>57.621550456969352</v>
      </c>
      <c r="K43" s="118">
        <f t="shared" si="14"/>
        <v>58.940305681057822</v>
      </c>
      <c r="L43" s="118">
        <f t="shared" si="14"/>
        <v>52.859040715622754</v>
      </c>
      <c r="M43" s="118">
        <f t="shared" si="14"/>
        <v>47.70730775229832</v>
      </c>
      <c r="N43" s="118">
        <f t="shared" si="14"/>
        <v>51.600327868486694</v>
      </c>
      <c r="O43" s="118">
        <f t="shared" si="14"/>
        <v>48.351161037828462</v>
      </c>
      <c r="P43" s="118">
        <f t="shared" si="14"/>
        <v>41.177974572013298</v>
      </c>
      <c r="Q43" s="118">
        <f t="shared" si="14"/>
        <v>47.464695366363806</v>
      </c>
      <c r="R43" s="118">
        <f t="shared" ref="R43:V43" si="15">R44+R47+R49+R58</f>
        <v>48.027794123702442</v>
      </c>
      <c r="S43" s="118">
        <f t="shared" si="15"/>
        <v>44.746709245752314</v>
      </c>
      <c r="T43" s="118">
        <f t="shared" si="15"/>
        <v>42.617103346880803</v>
      </c>
      <c r="U43" s="118">
        <f t="shared" si="15"/>
        <v>34.750706636001169</v>
      </c>
      <c r="V43" s="118">
        <f t="shared" si="15"/>
        <v>38.857705436977866</v>
      </c>
      <c r="W43" s="118">
        <f t="shared" ref="W43:Y43" si="16">W44+W47+W49+W58</f>
        <v>36.740830111037639</v>
      </c>
      <c r="X43" s="118">
        <f t="shared" si="16"/>
        <v>33.588143533304638</v>
      </c>
      <c r="Y43" s="118">
        <f t="shared" si="16"/>
        <v>33.742650478502405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56.025315084247168</v>
      </c>
      <c r="C44" s="123">
        <f t="shared" si="17"/>
        <v>60.225658541136852</v>
      </c>
      <c r="D44" s="123">
        <f t="shared" si="17"/>
        <v>55.997128577440854</v>
      </c>
      <c r="E44" s="123">
        <f t="shared" si="17"/>
        <v>57.856620614300418</v>
      </c>
      <c r="F44" s="123">
        <f t="shared" si="17"/>
        <v>61.406549140209819</v>
      </c>
      <c r="G44" s="123">
        <f t="shared" si="17"/>
        <v>58.511439542375456</v>
      </c>
      <c r="H44" s="123">
        <f t="shared" si="17"/>
        <v>56.871930682750914</v>
      </c>
      <c r="I44" s="123">
        <f t="shared" si="17"/>
        <v>54.06448819505475</v>
      </c>
      <c r="J44" s="123">
        <f t="shared" si="17"/>
        <v>54.544448525545249</v>
      </c>
      <c r="K44" s="123">
        <f t="shared" si="17"/>
        <v>55.631782670957726</v>
      </c>
      <c r="L44" s="123">
        <f t="shared" si="17"/>
        <v>49.614909722268884</v>
      </c>
      <c r="M44" s="123">
        <f t="shared" si="17"/>
        <v>44.503654390025595</v>
      </c>
      <c r="N44" s="123">
        <f t="shared" si="17"/>
        <v>48.482782014611722</v>
      </c>
      <c r="O44" s="123">
        <f t="shared" si="17"/>
        <v>45.363625609631853</v>
      </c>
      <c r="P44" s="123">
        <f t="shared" si="17"/>
        <v>38.317061634276278</v>
      </c>
      <c r="Q44" s="123">
        <f t="shared" si="17"/>
        <v>44.55464627349911</v>
      </c>
      <c r="R44" s="123">
        <f t="shared" ref="R44:V44" si="18">SUM(R45:R46)</f>
        <v>45.101500403572402</v>
      </c>
      <c r="S44" s="123">
        <f t="shared" si="18"/>
        <v>42.535638626641635</v>
      </c>
      <c r="T44" s="123">
        <f t="shared" si="18"/>
        <v>39.921276564625273</v>
      </c>
      <c r="U44" s="123">
        <f t="shared" si="18"/>
        <v>31.832226055297749</v>
      </c>
      <c r="V44" s="123">
        <f t="shared" si="18"/>
        <v>36.650191620451267</v>
      </c>
      <c r="W44" s="123">
        <f t="shared" ref="W44:Y44" si="19">SUM(W45:W46)</f>
        <v>34.299328147022216</v>
      </c>
      <c r="X44" s="123">
        <f t="shared" si="19"/>
        <v>31.269978115778475</v>
      </c>
      <c r="Y44" s="123">
        <f t="shared" si="19"/>
        <v>31.876777099154971</v>
      </c>
      <c r="DA44" s="130" t="s">
        <v>3123</v>
      </c>
    </row>
    <row r="45" spans="1:105" ht="12" customHeight="1" x14ac:dyDescent="0.25">
      <c r="A45" s="97" t="s">
        <v>211</v>
      </c>
      <c r="B45" s="99">
        <v>56.025315084247168</v>
      </c>
      <c r="C45" s="99">
        <v>60.225658541136852</v>
      </c>
      <c r="D45" s="99">
        <v>55.997128577440854</v>
      </c>
      <c r="E45" s="99">
        <v>57.856620614300418</v>
      </c>
      <c r="F45" s="99">
        <v>61.406549140209819</v>
      </c>
      <c r="G45" s="99">
        <v>58.511439542375456</v>
      </c>
      <c r="H45" s="99">
        <v>56.871930682750914</v>
      </c>
      <c r="I45" s="99">
        <v>54.06448819505475</v>
      </c>
      <c r="J45" s="99">
        <v>54.544448525545249</v>
      </c>
      <c r="K45" s="99">
        <v>55.631782670957726</v>
      </c>
      <c r="L45" s="99">
        <v>49.614909722268884</v>
      </c>
      <c r="M45" s="99">
        <v>44.503654390025595</v>
      </c>
      <c r="N45" s="99">
        <v>48.482782014611722</v>
      </c>
      <c r="O45" s="99">
        <v>45.363625609631853</v>
      </c>
      <c r="P45" s="99">
        <v>38.317061634276278</v>
      </c>
      <c r="Q45" s="99">
        <v>44.55464627349911</v>
      </c>
      <c r="R45" s="99">
        <v>45.101500403572402</v>
      </c>
      <c r="S45" s="99">
        <v>42.535638626641635</v>
      </c>
      <c r="T45" s="99">
        <v>39.921276564625273</v>
      </c>
      <c r="U45" s="99">
        <v>31.832226055297749</v>
      </c>
      <c r="V45" s="99">
        <v>36.650191620451267</v>
      </c>
      <c r="W45" s="99">
        <v>34.299328147022216</v>
      </c>
      <c r="X45" s="99">
        <v>31.269978115778475</v>
      </c>
      <c r="Y45" s="99">
        <v>31.876777099154971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2.6993740657407206</v>
      </c>
      <c r="C49" s="123">
        <v>2.6845391289004974</v>
      </c>
      <c r="D49" s="123">
        <v>2.7755611103627453</v>
      </c>
      <c r="E49" s="123">
        <v>2.8334641053335337</v>
      </c>
      <c r="F49" s="123">
        <v>2.855066800360273</v>
      </c>
      <c r="G49" s="123">
        <v>2.7849889264261063</v>
      </c>
      <c r="H49" s="123">
        <v>2.8794187060893521</v>
      </c>
      <c r="I49" s="123">
        <v>2.892105786683556</v>
      </c>
      <c r="J49" s="123">
        <v>2.9460269109759212</v>
      </c>
      <c r="K49" s="123">
        <v>2.9564330027934123</v>
      </c>
      <c r="L49" s="123">
        <v>2.9464861378226184</v>
      </c>
      <c r="M49" s="123">
        <v>3.0673470274538999</v>
      </c>
      <c r="N49" s="123">
        <v>3.05452848493002</v>
      </c>
      <c r="O49" s="123">
        <v>2.9174435833250705</v>
      </c>
      <c r="P49" s="123">
        <v>2.778111176912279</v>
      </c>
      <c r="Q49" s="123">
        <v>2.8423822338734626</v>
      </c>
      <c r="R49" s="123">
        <v>2.8572279549938604</v>
      </c>
      <c r="S49" s="123">
        <v>2.1556526964953142</v>
      </c>
      <c r="T49" s="123">
        <v>2.6244716467016493</v>
      </c>
      <c r="U49" s="123">
        <v>2.8152006591717336</v>
      </c>
      <c r="V49" s="123">
        <v>2.1197421821906355</v>
      </c>
      <c r="W49" s="123">
        <v>2.4060554731116777</v>
      </c>
      <c r="X49" s="123">
        <v>2.2821453770482667</v>
      </c>
      <c r="Y49" s="123">
        <v>1.8455653974158326</v>
      </c>
      <c r="DA49" s="130" t="s">
        <v>3128</v>
      </c>
    </row>
    <row r="50" spans="1:105" ht="12" customHeight="1" x14ac:dyDescent="0.25">
      <c r="A50" s="97" t="s">
        <v>138</v>
      </c>
      <c r="B50" s="99">
        <v>4.1399595372301645</v>
      </c>
      <c r="C50" s="99">
        <v>4.062534669386431</v>
      </c>
      <c r="D50" s="99">
        <v>4.0747559804498472</v>
      </c>
      <c r="E50" s="99">
        <v>4.0269599647862924</v>
      </c>
      <c r="F50" s="99">
        <v>3.9369993267618768</v>
      </c>
      <c r="G50" s="99">
        <v>3.7043358997864662</v>
      </c>
      <c r="H50" s="99">
        <v>3.8085785031047545</v>
      </c>
      <c r="I50" s="99">
        <v>3.6516959328076721</v>
      </c>
      <c r="J50" s="99">
        <v>3.6096258715036362</v>
      </c>
      <c r="K50" s="99">
        <v>3.4806795532556256</v>
      </c>
      <c r="L50" s="99">
        <v>3.4200055382801193</v>
      </c>
      <c r="M50" s="99">
        <v>3.6144571425489769</v>
      </c>
      <c r="N50" s="99">
        <v>3.7303700559121742</v>
      </c>
      <c r="O50" s="99">
        <v>3.7524911426399359</v>
      </c>
      <c r="P50" s="99">
        <v>3.6697504420066971</v>
      </c>
      <c r="Q50" s="99">
        <v>3.6084493299124967</v>
      </c>
      <c r="R50" s="99">
        <v>3.5279356237669375</v>
      </c>
      <c r="S50" s="99">
        <v>2.6629608582714277</v>
      </c>
      <c r="T50" s="99">
        <v>3.2444930390250781</v>
      </c>
      <c r="U50" s="99">
        <v>3.4735644853464414</v>
      </c>
      <c r="V50" s="99">
        <v>2.6282879908495467</v>
      </c>
      <c r="W50" s="99">
        <v>2.9593888462175735</v>
      </c>
      <c r="X50" s="99">
        <v>2.776447321889755</v>
      </c>
      <c r="Y50" s="99">
        <v>2.3480295782194274</v>
      </c>
      <c r="DA50" s="63" t="s">
        <v>3129</v>
      </c>
    </row>
    <row r="51" spans="1:105" ht="12" customHeight="1" x14ac:dyDescent="0.25">
      <c r="A51" s="97" t="s">
        <v>137</v>
      </c>
      <c r="B51" s="99">
        <v>0</v>
      </c>
      <c r="C51" s="99">
        <v>1.9573095935530811</v>
      </c>
      <c r="D51" s="99">
        <v>1.9747082266954583</v>
      </c>
      <c r="E51" s="99">
        <v>1.9432193664777169</v>
      </c>
      <c r="F51" s="99">
        <v>1.9319689829274773</v>
      </c>
      <c r="G51" s="99">
        <v>1.8156574761936528</v>
      </c>
      <c r="H51" s="99">
        <v>1.8191839056058117</v>
      </c>
      <c r="I51" s="99">
        <v>1.7289530548786567</v>
      </c>
      <c r="J51" s="99">
        <v>1.6728861785938813</v>
      </c>
      <c r="K51" s="99">
        <v>1.5153606008071989</v>
      </c>
      <c r="L51" s="99">
        <v>1.5870722612291344</v>
      </c>
      <c r="M51" s="99">
        <v>1.7915074604680779</v>
      </c>
      <c r="N51" s="99">
        <v>1.6559163886411301</v>
      </c>
      <c r="O51" s="99">
        <v>2.0400264529736671</v>
      </c>
      <c r="P51" s="99">
        <v>2.2033579534865404</v>
      </c>
      <c r="Q51" s="99">
        <v>1.575067637143063</v>
      </c>
      <c r="R51" s="99">
        <v>1.5020066383262782</v>
      </c>
      <c r="S51" s="99">
        <v>1.116266928423969</v>
      </c>
      <c r="T51" s="99">
        <v>1.5562050787280088</v>
      </c>
      <c r="U51" s="99">
        <v>1.9602417869574948</v>
      </c>
      <c r="V51" s="99">
        <v>1.3423108062467395</v>
      </c>
      <c r="W51" s="99">
        <v>1.5505035201446669</v>
      </c>
      <c r="X51" s="99">
        <v>1.5340892702243571</v>
      </c>
      <c r="Y51" s="99">
        <v>1.247585957109502</v>
      </c>
      <c r="DA51" s="63" t="s">
        <v>3130</v>
      </c>
    </row>
    <row r="52" spans="1:105" ht="12" customHeight="1" x14ac:dyDescent="0.25">
      <c r="A52" s="100" t="s">
        <v>211</v>
      </c>
      <c r="B52" s="102">
        <v>0</v>
      </c>
      <c r="C52" s="102">
        <v>1.9573095935530811</v>
      </c>
      <c r="D52" s="102">
        <v>1.9747082266954583</v>
      </c>
      <c r="E52" s="102">
        <v>1.9432193664777169</v>
      </c>
      <c r="F52" s="102">
        <v>1.9319689829274773</v>
      </c>
      <c r="G52" s="102">
        <v>1.8156574761936528</v>
      </c>
      <c r="H52" s="102">
        <v>1.8191839056058117</v>
      </c>
      <c r="I52" s="102">
        <v>1.7289530548786567</v>
      </c>
      <c r="J52" s="102">
        <v>1.6728861785938813</v>
      </c>
      <c r="K52" s="102">
        <v>1.5153606008071989</v>
      </c>
      <c r="L52" s="102">
        <v>1.5870722612291344</v>
      </c>
      <c r="M52" s="102">
        <v>1.7915074604680779</v>
      </c>
      <c r="N52" s="102">
        <v>1.6559163886411301</v>
      </c>
      <c r="O52" s="102">
        <v>2.0400264529736671</v>
      </c>
      <c r="P52" s="102">
        <v>2.2033579534865404</v>
      </c>
      <c r="Q52" s="102">
        <v>1.575067637143063</v>
      </c>
      <c r="R52" s="102">
        <v>1.5020066383262782</v>
      </c>
      <c r="S52" s="102">
        <v>1.116266928423969</v>
      </c>
      <c r="T52" s="102">
        <v>1.5562050787280088</v>
      </c>
      <c r="U52" s="102">
        <v>1.9602417869574948</v>
      </c>
      <c r="V52" s="102">
        <v>1.3423108062467395</v>
      </c>
      <c r="W52" s="102">
        <v>1.5505035201446669</v>
      </c>
      <c r="X52" s="102">
        <v>1.5340892702243571</v>
      </c>
      <c r="Y52" s="102">
        <v>1.247585957109502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0.63144757866348278</v>
      </c>
      <c r="C58" s="123">
        <v>0.6935282983138481</v>
      </c>
      <c r="D58" s="123">
        <v>0.25890221631073224</v>
      </c>
      <c r="E58" s="123">
        <v>0.12282751111779602</v>
      </c>
      <c r="F58" s="123">
        <v>0.24033010750297618</v>
      </c>
      <c r="G58" s="123">
        <v>0.36243087878566194</v>
      </c>
      <c r="H58" s="123">
        <v>0.36276601526665764</v>
      </c>
      <c r="I58" s="123">
        <v>0.12352396211086905</v>
      </c>
      <c r="J58" s="123">
        <v>0.13107502044818192</v>
      </c>
      <c r="K58" s="123">
        <v>0.35209000730668777</v>
      </c>
      <c r="L58" s="123">
        <v>0.29764485553124975</v>
      </c>
      <c r="M58" s="123">
        <v>0.13630633481882853</v>
      </c>
      <c r="N58" s="123">
        <v>6.301736894495652E-2</v>
      </c>
      <c r="O58" s="123">
        <v>7.0091844871544129E-2</v>
      </c>
      <c r="P58" s="123">
        <v>8.2801760824742318E-2</v>
      </c>
      <c r="Q58" s="123">
        <v>6.766685899122804E-2</v>
      </c>
      <c r="R58" s="123">
        <v>6.9065765136177029E-2</v>
      </c>
      <c r="S58" s="123">
        <v>5.5417922615365503E-2</v>
      </c>
      <c r="T58" s="123">
        <v>7.1355135553881621E-2</v>
      </c>
      <c r="U58" s="123">
        <v>0.10327992153168862</v>
      </c>
      <c r="V58" s="123">
        <v>8.7771634335965104E-2</v>
      </c>
      <c r="W58" s="123">
        <v>3.5446490903743626E-2</v>
      </c>
      <c r="X58" s="123">
        <v>3.6020040477890779E-2</v>
      </c>
      <c r="Y58" s="123">
        <v>2.0307981931601531E-2</v>
      </c>
      <c r="DA58" s="130" t="s">
        <v>3137</v>
      </c>
    </row>
    <row r="59" spans="1:105" ht="12" customHeight="1" x14ac:dyDescent="0.25">
      <c r="A59" s="97" t="s">
        <v>50</v>
      </c>
      <c r="B59" s="99">
        <v>1.6011304791241303</v>
      </c>
      <c r="C59" s="99">
        <v>2.043075203715464</v>
      </c>
      <c r="D59" s="99">
        <v>1.1788782383468102</v>
      </c>
      <c r="E59" s="99">
        <v>0.70745702878006367</v>
      </c>
      <c r="F59" s="99">
        <v>1.3482064414811075</v>
      </c>
      <c r="G59" s="99">
        <v>1.9976615693412547</v>
      </c>
      <c r="H59" s="99">
        <v>2.1235006274899271</v>
      </c>
      <c r="I59" s="99">
        <v>0.81674527848100875</v>
      </c>
      <c r="J59" s="99">
        <v>0.90029086592876029</v>
      </c>
      <c r="K59" s="99">
        <v>2.3433684646327158</v>
      </c>
      <c r="L59" s="99">
        <v>2.0518972579440322</v>
      </c>
      <c r="M59" s="99">
        <v>1.2754868262000287</v>
      </c>
      <c r="N59" s="99">
        <v>1.0132681227157134</v>
      </c>
      <c r="O59" s="99">
        <v>1.4563582806501616</v>
      </c>
      <c r="P59" s="99">
        <v>1.7601825870804007</v>
      </c>
      <c r="Q59" s="99">
        <v>1.432224517733482</v>
      </c>
      <c r="R59" s="99">
        <v>1.4183894238516528</v>
      </c>
      <c r="S59" s="99">
        <v>1.0856222187836304</v>
      </c>
      <c r="T59" s="99">
        <v>1.2006264216105782</v>
      </c>
      <c r="U59" s="99">
        <v>1.4826578258943179</v>
      </c>
      <c r="V59" s="99">
        <v>1.2449581042485927</v>
      </c>
      <c r="W59" s="99">
        <v>0.64789024771270143</v>
      </c>
      <c r="X59" s="99">
        <v>0.90045094238864021</v>
      </c>
      <c r="Y59" s="99">
        <v>0.64045970579876677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40.813709208353117</v>
      </c>
      <c r="C62" s="118">
        <f t="shared" si="21"/>
        <v>43.787649049056732</v>
      </c>
      <c r="D62" s="118">
        <f t="shared" si="21"/>
        <v>41.923743178550723</v>
      </c>
      <c r="E62" s="118">
        <f t="shared" si="21"/>
        <v>43.097174295071937</v>
      </c>
      <c r="F62" s="118">
        <f t="shared" si="21"/>
        <v>45.319546218342644</v>
      </c>
      <c r="G62" s="118">
        <f t="shared" si="21"/>
        <v>44.472251397029275</v>
      </c>
      <c r="H62" s="118">
        <f t="shared" si="21"/>
        <v>40.645644472143879</v>
      </c>
      <c r="I62" s="118">
        <f t="shared" si="21"/>
        <v>39.523692739521159</v>
      </c>
      <c r="J62" s="118">
        <f t="shared" si="21"/>
        <v>40.573821843157063</v>
      </c>
      <c r="K62" s="118">
        <f t="shared" si="21"/>
        <v>37.182245751818698</v>
      </c>
      <c r="L62" s="118">
        <f t="shared" si="21"/>
        <v>41.573688325834837</v>
      </c>
      <c r="M62" s="118">
        <f t="shared" si="21"/>
        <v>38.11553735071363</v>
      </c>
      <c r="N62" s="118">
        <f t="shared" si="21"/>
        <v>33.161964877069451</v>
      </c>
      <c r="O62" s="118">
        <f t="shared" si="21"/>
        <v>34.413096215278536</v>
      </c>
      <c r="P62" s="118">
        <f t="shared" si="21"/>
        <v>30.662434371133571</v>
      </c>
      <c r="Q62" s="118">
        <f t="shared" si="21"/>
        <v>31.663157961906069</v>
      </c>
      <c r="R62" s="118">
        <f t="shared" ref="R62:V62" si="22">R63+R66+R68+R77</f>
        <v>30.941795915756423</v>
      </c>
      <c r="S62" s="118">
        <f t="shared" si="22"/>
        <v>32.082861027147246</v>
      </c>
      <c r="T62" s="118">
        <f t="shared" si="22"/>
        <v>27.574334222088545</v>
      </c>
      <c r="U62" s="118">
        <f t="shared" si="22"/>
        <v>26.478884195861994</v>
      </c>
      <c r="V62" s="118">
        <f t="shared" si="22"/>
        <v>26.664108057587356</v>
      </c>
      <c r="W62" s="118">
        <f t="shared" ref="W62:Y62" si="23">W63+W66+W68+W77</f>
        <v>25.326081957434809</v>
      </c>
      <c r="X62" s="118">
        <f t="shared" si="23"/>
        <v>23.249763536217532</v>
      </c>
      <c r="Y62" s="118">
        <f t="shared" si="23"/>
        <v>22.744330264838897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37.802521476610124</v>
      </c>
      <c r="C63" s="123">
        <f t="shared" si="24"/>
        <v>40.511422288817954</v>
      </c>
      <c r="D63" s="123">
        <f t="shared" si="24"/>
        <v>38.730363014118211</v>
      </c>
      <c r="E63" s="123">
        <f t="shared" si="24"/>
        <v>39.950055135424364</v>
      </c>
      <c r="F63" s="123">
        <f t="shared" si="24"/>
        <v>42.169048695986739</v>
      </c>
      <c r="G63" s="123">
        <f t="shared" si="24"/>
        <v>41.306713311863028</v>
      </c>
      <c r="H63" s="123">
        <f t="shared" si="24"/>
        <v>37.556639984775209</v>
      </c>
      <c r="I63" s="123">
        <f t="shared" si="24"/>
        <v>36.416511462791235</v>
      </c>
      <c r="J63" s="123">
        <f t="shared" si="24"/>
        <v>37.304110353939478</v>
      </c>
      <c r="K63" s="123">
        <f t="shared" si="24"/>
        <v>34.345402121509089</v>
      </c>
      <c r="L63" s="123">
        <f t="shared" si="24"/>
        <v>38.253616855688861</v>
      </c>
      <c r="M63" s="123">
        <f t="shared" si="24"/>
        <v>34.652513532026852</v>
      </c>
      <c r="N63" s="123">
        <f t="shared" si="24"/>
        <v>30.17438785240412</v>
      </c>
      <c r="O63" s="123">
        <f t="shared" si="24"/>
        <v>31.217701063505398</v>
      </c>
      <c r="P63" s="123">
        <f t="shared" si="24"/>
        <v>27.27604225701063</v>
      </c>
      <c r="Q63" s="123">
        <f t="shared" si="24"/>
        <v>28.816991940704515</v>
      </c>
      <c r="R63" s="123">
        <f t="shared" ref="R63:V63" si="25">SUM(R64:R65)</f>
        <v>28.268914917890488</v>
      </c>
      <c r="S63" s="123">
        <f t="shared" si="25"/>
        <v>29.449512286975182</v>
      </c>
      <c r="T63" s="123">
        <f t="shared" si="25"/>
        <v>24.970266220908627</v>
      </c>
      <c r="U63" s="123">
        <f t="shared" si="25"/>
        <v>23.477495392803913</v>
      </c>
      <c r="V63" s="123">
        <f t="shared" si="25"/>
        <v>24.254646527165889</v>
      </c>
      <c r="W63" s="123">
        <f t="shared" ref="W63:Y63" si="26">SUM(W64:W65)</f>
        <v>22.922879352823863</v>
      </c>
      <c r="X63" s="123">
        <f t="shared" si="26"/>
        <v>21.031123526580433</v>
      </c>
      <c r="Y63" s="123">
        <f t="shared" si="26"/>
        <v>20.648011024565829</v>
      </c>
      <c r="DA63" s="130" t="s">
        <v>3141</v>
      </c>
    </row>
    <row r="64" spans="1:105" ht="12" customHeight="1" x14ac:dyDescent="0.25">
      <c r="A64" s="97" t="s">
        <v>212</v>
      </c>
      <c r="B64" s="99">
        <v>37.802521476610124</v>
      </c>
      <c r="C64" s="99">
        <v>40.511422288817954</v>
      </c>
      <c r="D64" s="99">
        <v>38.730363014118211</v>
      </c>
      <c r="E64" s="99">
        <v>39.950055135424364</v>
      </c>
      <c r="F64" s="99">
        <v>42.169048695986739</v>
      </c>
      <c r="G64" s="99">
        <v>41.306713311863028</v>
      </c>
      <c r="H64" s="99">
        <v>37.556639984775209</v>
      </c>
      <c r="I64" s="99">
        <v>36.416511462791235</v>
      </c>
      <c r="J64" s="99">
        <v>37.304110353939478</v>
      </c>
      <c r="K64" s="99">
        <v>34.345402121509089</v>
      </c>
      <c r="L64" s="99">
        <v>38.253616855688861</v>
      </c>
      <c r="M64" s="99">
        <v>34.652513532026852</v>
      </c>
      <c r="N64" s="99">
        <v>30.17438785240412</v>
      </c>
      <c r="O64" s="99">
        <v>31.217701063505398</v>
      </c>
      <c r="P64" s="99">
        <v>27.27604225701063</v>
      </c>
      <c r="Q64" s="99">
        <v>28.816991940704515</v>
      </c>
      <c r="R64" s="99">
        <v>28.268914917890488</v>
      </c>
      <c r="S64" s="99">
        <v>29.449512286975182</v>
      </c>
      <c r="T64" s="99">
        <v>24.970266220908627</v>
      </c>
      <c r="U64" s="99">
        <v>23.477495392803913</v>
      </c>
      <c r="V64" s="99">
        <v>24.254646527165889</v>
      </c>
      <c r="W64" s="99">
        <v>22.922879352823863</v>
      </c>
      <c r="X64" s="99">
        <v>21.031123526580433</v>
      </c>
      <c r="Y64" s="99">
        <v>20.648011024565829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2.2826734868378287</v>
      </c>
      <c r="C68" s="123">
        <v>2.263132253387194</v>
      </c>
      <c r="D68" s="123">
        <v>2.4059182465334397</v>
      </c>
      <c r="E68" s="123">
        <v>2.4520329259767562</v>
      </c>
      <c r="F68" s="123">
        <v>2.4571951416558884</v>
      </c>
      <c r="G68" s="123">
        <v>2.4640390849121094</v>
      </c>
      <c r="H68" s="123">
        <v>2.3830757273218044</v>
      </c>
      <c r="I68" s="123">
        <v>2.3821416315188917</v>
      </c>
      <c r="J68" s="123">
        <v>2.4152703659332526</v>
      </c>
      <c r="K68" s="123">
        <v>1.9359422996065532</v>
      </c>
      <c r="L68" s="123">
        <v>2.3714188897873552</v>
      </c>
      <c r="M68" s="123">
        <v>2.5741280180939716</v>
      </c>
      <c r="N68" s="123">
        <v>1.9385031253096354</v>
      </c>
      <c r="O68" s="123">
        <v>2.3300185787880006</v>
      </c>
      <c r="P68" s="123">
        <v>2.641459273650002</v>
      </c>
      <c r="Q68" s="123">
        <v>1.9382117288352572</v>
      </c>
      <c r="R68" s="123">
        <v>1.8179615653020438</v>
      </c>
      <c r="S68" s="123">
        <v>1.6716031062867731</v>
      </c>
      <c r="T68" s="123">
        <v>1.7700647553922355</v>
      </c>
      <c r="U68" s="123">
        <v>2.2039355258763891</v>
      </c>
      <c r="V68" s="123">
        <v>1.6092830090284536</v>
      </c>
      <c r="W68" s="123">
        <v>1.7365557320674678</v>
      </c>
      <c r="X68" s="123">
        <v>1.5568140608711931</v>
      </c>
      <c r="Y68" s="123">
        <v>1.4392912504471584</v>
      </c>
      <c r="DA68" s="130" t="s">
        <v>3146</v>
      </c>
    </row>
    <row r="69" spans="1:105" ht="12" customHeight="1" x14ac:dyDescent="0.25">
      <c r="A69" s="97" t="s">
        <v>134</v>
      </c>
      <c r="B69" s="99">
        <v>2.9968259052097168</v>
      </c>
      <c r="C69" s="99">
        <v>2.8842086316425974</v>
      </c>
      <c r="D69" s="99">
        <v>2.938080141936442</v>
      </c>
      <c r="E69" s="99">
        <v>2.8940381294720967</v>
      </c>
      <c r="F69" s="99">
        <v>2.8237966486375075</v>
      </c>
      <c r="G69" s="99">
        <v>2.759859644011557</v>
      </c>
      <c r="H69" s="99">
        <v>2.5213729448406941</v>
      </c>
      <c r="I69" s="99">
        <v>2.5147109422002396</v>
      </c>
      <c r="J69" s="99">
        <v>2.5310731936420274</v>
      </c>
      <c r="K69" s="99">
        <v>2.0729947846224075</v>
      </c>
      <c r="L69" s="99">
        <v>2.5650975997705836</v>
      </c>
      <c r="M69" s="99">
        <v>2.7610345983875506</v>
      </c>
      <c r="N69" s="99">
        <v>2.1225191042088758</v>
      </c>
      <c r="O69" s="99">
        <v>2.5306638451621137</v>
      </c>
      <c r="P69" s="99">
        <v>2.8438856067917522</v>
      </c>
      <c r="Q69" s="99">
        <v>2.1850407769711691</v>
      </c>
      <c r="R69" s="99">
        <v>2.062675674212946</v>
      </c>
      <c r="S69" s="99">
        <v>1.9033174238283408</v>
      </c>
      <c r="T69" s="99">
        <v>1.9896193700327449</v>
      </c>
      <c r="U69" s="99">
        <v>2.4483060453464214</v>
      </c>
      <c r="V69" s="99">
        <v>1.8310442611720434</v>
      </c>
      <c r="W69" s="99">
        <v>1.9883584171168003</v>
      </c>
      <c r="X69" s="99">
        <v>1.7911007198191979</v>
      </c>
      <c r="Y69" s="99">
        <v>1.6407028487862338</v>
      </c>
      <c r="DA69" s="63" t="s">
        <v>3147</v>
      </c>
    </row>
    <row r="70" spans="1:105" ht="12" customHeight="1" x14ac:dyDescent="0.25">
      <c r="A70" s="97" t="s">
        <v>133</v>
      </c>
      <c r="B70" s="99">
        <v>1.5485077901624726</v>
      </c>
      <c r="C70" s="99">
        <v>1.3250776639841237</v>
      </c>
      <c r="D70" s="99">
        <v>1.3645834353997788</v>
      </c>
      <c r="E70" s="99">
        <v>1.3459853367217944</v>
      </c>
      <c r="F70" s="99">
        <v>1.3396403845174745</v>
      </c>
      <c r="G70" s="99">
        <v>1.3107981072659383</v>
      </c>
      <c r="H70" s="99">
        <v>1.1697203393427327</v>
      </c>
      <c r="I70" s="99">
        <v>1.1595617769139488</v>
      </c>
      <c r="J70" s="99">
        <v>1.1490633588823005</v>
      </c>
      <c r="K70" s="99">
        <v>0.87598913212893081</v>
      </c>
      <c r="L70" s="99">
        <v>1.1805619555728157</v>
      </c>
      <c r="M70" s="99">
        <v>1.3555124256117301</v>
      </c>
      <c r="N70" s="99">
        <v>0.93554385696541642</v>
      </c>
      <c r="O70" s="99">
        <v>1.3693574000356961</v>
      </c>
      <c r="P70" s="99">
        <v>1.7239173956629452</v>
      </c>
      <c r="Q70" s="99">
        <v>0.94254184652750039</v>
      </c>
      <c r="R70" s="99">
        <v>0.87131544843661357</v>
      </c>
      <c r="S70" s="99">
        <v>0.78514887520621957</v>
      </c>
      <c r="T70" s="99">
        <v>0.93883352448252122</v>
      </c>
      <c r="U70" s="99">
        <v>1.353102943493889</v>
      </c>
      <c r="V70" s="99">
        <v>0.9160279855054394</v>
      </c>
      <c r="W70" s="99">
        <v>1.0401306710451743</v>
      </c>
      <c r="X70" s="99">
        <v>0.97865036290295448</v>
      </c>
      <c r="Y70" s="99">
        <v>0.85597628805315917</v>
      </c>
      <c r="DA70" s="63" t="s">
        <v>3148</v>
      </c>
    </row>
    <row r="71" spans="1:105" ht="12" customHeight="1" x14ac:dyDescent="0.25">
      <c r="A71" s="100" t="s">
        <v>212</v>
      </c>
      <c r="B71" s="102">
        <v>1.5485077901624726</v>
      </c>
      <c r="C71" s="102">
        <v>1.3250776639841237</v>
      </c>
      <c r="D71" s="102">
        <v>1.3645834353997788</v>
      </c>
      <c r="E71" s="102">
        <v>1.3459853367217944</v>
      </c>
      <c r="F71" s="102">
        <v>1.3396403845174745</v>
      </c>
      <c r="G71" s="102">
        <v>1.3107981072659383</v>
      </c>
      <c r="H71" s="102">
        <v>1.1697203393427327</v>
      </c>
      <c r="I71" s="102">
        <v>1.1595617769139488</v>
      </c>
      <c r="J71" s="102">
        <v>1.1490633588823005</v>
      </c>
      <c r="K71" s="102">
        <v>0.87598913212893081</v>
      </c>
      <c r="L71" s="102">
        <v>1.1805619555728157</v>
      </c>
      <c r="M71" s="102">
        <v>1.3555124256117301</v>
      </c>
      <c r="N71" s="102">
        <v>0.93554385696541642</v>
      </c>
      <c r="O71" s="102">
        <v>1.3693574000356961</v>
      </c>
      <c r="P71" s="102">
        <v>1.7239173956629452</v>
      </c>
      <c r="Q71" s="102">
        <v>0.94254184652750039</v>
      </c>
      <c r="R71" s="102">
        <v>0.87131544843661357</v>
      </c>
      <c r="S71" s="102">
        <v>0.78514887520621957</v>
      </c>
      <c r="T71" s="102">
        <v>0.93883352448252122</v>
      </c>
      <c r="U71" s="102">
        <v>1.353102943493889</v>
      </c>
      <c r="V71" s="102">
        <v>0.9160279855054394</v>
      </c>
      <c r="W71" s="102">
        <v>1.0401306710451743</v>
      </c>
      <c r="X71" s="102">
        <v>0.97865036290295448</v>
      </c>
      <c r="Y71" s="102">
        <v>0.85597628805315917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0.72851424490516659</v>
      </c>
      <c r="C77" s="123">
        <v>1.0130945068515875</v>
      </c>
      <c r="D77" s="123">
        <v>0.78746191789907571</v>
      </c>
      <c r="E77" s="123">
        <v>0.69508623367081146</v>
      </c>
      <c r="F77" s="123">
        <v>0.69330238070001726</v>
      </c>
      <c r="G77" s="123">
        <v>0.70149900025413536</v>
      </c>
      <c r="H77" s="123">
        <v>0.70592876004686977</v>
      </c>
      <c r="I77" s="123">
        <v>0.72503964521103204</v>
      </c>
      <c r="J77" s="123">
        <v>0.85444112328433408</v>
      </c>
      <c r="K77" s="123">
        <v>0.90090133070305778</v>
      </c>
      <c r="L77" s="123">
        <v>0.94865258035861577</v>
      </c>
      <c r="M77" s="123">
        <v>0.88889580059280315</v>
      </c>
      <c r="N77" s="123">
        <v>1.0490738993557003</v>
      </c>
      <c r="O77" s="123">
        <v>0.86537657298513193</v>
      </c>
      <c r="P77" s="123">
        <v>0.74493284047293939</v>
      </c>
      <c r="Q77" s="123">
        <v>0.90795429236629854</v>
      </c>
      <c r="R77" s="123">
        <v>0.8549194325638908</v>
      </c>
      <c r="S77" s="123">
        <v>0.96174563388529188</v>
      </c>
      <c r="T77" s="123">
        <v>0.83400324578768381</v>
      </c>
      <c r="U77" s="123">
        <v>0.79745327718169257</v>
      </c>
      <c r="V77" s="123">
        <v>0.80017852139301338</v>
      </c>
      <c r="W77" s="123">
        <v>0.66664687254347788</v>
      </c>
      <c r="X77" s="123">
        <v>0.66182594876590606</v>
      </c>
      <c r="Y77" s="123">
        <v>0.65702798982590982</v>
      </c>
      <c r="DA77" s="130" t="s">
        <v>3155</v>
      </c>
    </row>
    <row r="78" spans="1:105" ht="12" customHeight="1" x14ac:dyDescent="0.25">
      <c r="A78" s="97" t="s">
        <v>189</v>
      </c>
      <c r="B78" s="99">
        <v>1.2922567908962959</v>
      </c>
      <c r="C78" s="99">
        <v>1.6744656497870813</v>
      </c>
      <c r="D78" s="99">
        <v>1.3831862227196676</v>
      </c>
      <c r="E78" s="99">
        <v>1.2742756598483806</v>
      </c>
      <c r="F78" s="99">
        <v>1.3328204991357446</v>
      </c>
      <c r="G78" s="99">
        <v>1.3525222608740848</v>
      </c>
      <c r="H78" s="99">
        <v>1.3098021729778955</v>
      </c>
      <c r="I78" s="99">
        <v>1.2610589253630642</v>
      </c>
      <c r="J78" s="99">
        <v>1.3776516552493281</v>
      </c>
      <c r="K78" s="99">
        <v>1.4241401103082802</v>
      </c>
      <c r="L78" s="99">
        <v>1.4423151794524076</v>
      </c>
      <c r="M78" s="99">
        <v>1.401921189748867</v>
      </c>
      <c r="N78" s="99">
        <v>1.7354057879640297</v>
      </c>
      <c r="O78" s="99">
        <v>1.4572346889514345</v>
      </c>
      <c r="P78" s="99">
        <v>1.2487112694930642</v>
      </c>
      <c r="Q78" s="99">
        <v>1.2978706197937684</v>
      </c>
      <c r="R78" s="99">
        <v>1.1539534608487441</v>
      </c>
      <c r="S78" s="99">
        <v>1.2591799735965274</v>
      </c>
      <c r="T78" s="99">
        <v>1.1085822316840013</v>
      </c>
      <c r="U78" s="99">
        <v>1.029462418156661</v>
      </c>
      <c r="V78" s="99">
        <v>0.92756568879624612</v>
      </c>
      <c r="W78" s="99">
        <v>0.72039739947815951</v>
      </c>
      <c r="X78" s="99">
        <v>0.68773009795636098</v>
      </c>
      <c r="Y78" s="99">
        <v>0.67800415351373966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0.91549216787060561</v>
      </c>
      <c r="C81" s="118">
        <f t="shared" si="28"/>
        <v>0.92166629888908347</v>
      </c>
      <c r="D81" s="118">
        <f t="shared" si="28"/>
        <v>0.3739854287023453</v>
      </c>
      <c r="E81" s="118">
        <f t="shared" si="28"/>
        <v>0.18382471617935198</v>
      </c>
      <c r="F81" s="118">
        <f t="shared" si="28"/>
        <v>0.3580683143289054</v>
      </c>
      <c r="G81" s="118">
        <f t="shared" si="28"/>
        <v>0.53859992404342616</v>
      </c>
      <c r="H81" s="118">
        <f t="shared" si="28"/>
        <v>0.54982936703455032</v>
      </c>
      <c r="I81" s="118">
        <f t="shared" si="28"/>
        <v>0.18335996574633562</v>
      </c>
      <c r="J81" s="118">
        <f t="shared" si="28"/>
        <v>0.17467307717682357</v>
      </c>
      <c r="K81" s="118">
        <f t="shared" si="28"/>
        <v>0.42293558801182513</v>
      </c>
      <c r="L81" s="118">
        <f t="shared" si="28"/>
        <v>0.34103754517619911</v>
      </c>
      <c r="M81" s="118">
        <f t="shared" si="28"/>
        <v>0.12891723964736565</v>
      </c>
      <c r="N81" s="118">
        <f t="shared" si="28"/>
        <v>5.0517524789384663E-2</v>
      </c>
      <c r="O81" s="118">
        <f t="shared" si="28"/>
        <v>6.4940476809525222E-2</v>
      </c>
      <c r="P81" s="118">
        <f t="shared" si="28"/>
        <v>9.3859552669322416E-2</v>
      </c>
      <c r="Q81" s="118">
        <f t="shared" si="28"/>
        <v>7.4609138079771709E-2</v>
      </c>
      <c r="R81" s="118">
        <f t="shared" ref="R81:V81" si="29">R82+R85+R87+R100</f>
        <v>7.541220729651936E-2</v>
      </c>
      <c r="S81" s="118">
        <f t="shared" si="29"/>
        <v>5.9809561224268816E-2</v>
      </c>
      <c r="T81" s="118">
        <f t="shared" si="29"/>
        <v>7.3465252481559801E-2</v>
      </c>
      <c r="U81" s="118">
        <f t="shared" si="29"/>
        <v>9.8118244849896938E-2</v>
      </c>
      <c r="V81" s="118">
        <f t="shared" si="29"/>
        <v>8.2626244669957077E-2</v>
      </c>
      <c r="W81" s="118">
        <f t="shared" ref="W81:Y81" si="30">W82+W85+W87+W100</f>
        <v>3.0139242650039786E-2</v>
      </c>
      <c r="X81" s="118">
        <f t="shared" si="30"/>
        <v>2.3015304624426809E-2</v>
      </c>
      <c r="Y81" s="118">
        <f t="shared" si="30"/>
        <v>1.0749678325728996E-2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0.28408238788494589</v>
      </c>
      <c r="C87" s="123">
        <v>0.22557804760895295</v>
      </c>
      <c r="D87" s="123">
        <v>0.11705270707637944</v>
      </c>
      <c r="E87" s="123">
        <v>6.3836460603967304E-2</v>
      </c>
      <c r="F87" s="123">
        <v>0.12307036100623439</v>
      </c>
      <c r="G87" s="123">
        <v>0.18090777880126377</v>
      </c>
      <c r="H87" s="123">
        <v>0.19306334453965185</v>
      </c>
      <c r="I87" s="123">
        <v>6.4309531038714132E-2</v>
      </c>
      <c r="J87" s="123">
        <v>5.6254948519412387E-2</v>
      </c>
      <c r="K87" s="123">
        <v>0.11662209443813602</v>
      </c>
      <c r="L87" s="123">
        <v>0.10283474964221023</v>
      </c>
      <c r="M87" s="123">
        <v>2.1805370753319085E-2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X87" s="123">
        <v>0</v>
      </c>
      <c r="Y87" s="123">
        <v>0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3.4323836747981109</v>
      </c>
      <c r="C92" s="102">
        <v>3.3357555679834663</v>
      </c>
      <c r="D92" s="102">
        <v>2.2222116377069221</v>
      </c>
      <c r="E92" s="102">
        <v>1.2653805079719744</v>
      </c>
      <c r="F92" s="102">
        <v>2.5291158329760144</v>
      </c>
      <c r="G92" s="102">
        <v>3.8287203677447792</v>
      </c>
      <c r="H92" s="102">
        <v>3.9090952722197785</v>
      </c>
      <c r="I92" s="102">
        <v>1.467272721330662</v>
      </c>
      <c r="J92" s="102">
        <v>1.4535428107129271</v>
      </c>
      <c r="K92" s="102">
        <v>3.4318392242871925</v>
      </c>
      <c r="L92" s="102">
        <v>3.7209829075557908</v>
      </c>
      <c r="M92" s="102">
        <v>1.9639946311182546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3169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3170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0.63140977998565972</v>
      </c>
      <c r="C100" s="123">
        <v>0.69608825128013052</v>
      </c>
      <c r="D100" s="123">
        <v>0.25693272162596587</v>
      </c>
      <c r="E100" s="123">
        <v>0.11998825557538467</v>
      </c>
      <c r="F100" s="123">
        <v>0.23499795332267098</v>
      </c>
      <c r="G100" s="123">
        <v>0.35769214524216242</v>
      </c>
      <c r="H100" s="123">
        <v>0.35676602249489847</v>
      </c>
      <c r="I100" s="123">
        <v>0.11905043470762147</v>
      </c>
      <c r="J100" s="123">
        <v>0.11841812865741116</v>
      </c>
      <c r="K100" s="123">
        <v>0.30631349357368909</v>
      </c>
      <c r="L100" s="123">
        <v>0.23820279553398885</v>
      </c>
      <c r="M100" s="123">
        <v>0.10711186889404657</v>
      </c>
      <c r="N100" s="123">
        <v>5.0517524789384663E-2</v>
      </c>
      <c r="O100" s="123">
        <v>6.4940476809525222E-2</v>
      </c>
      <c r="P100" s="123">
        <v>9.3859552669322416E-2</v>
      </c>
      <c r="Q100" s="123">
        <v>7.4609138079771709E-2</v>
      </c>
      <c r="R100" s="123">
        <v>7.541220729651936E-2</v>
      </c>
      <c r="S100" s="123">
        <v>5.9809561224268816E-2</v>
      </c>
      <c r="T100" s="123">
        <v>7.3465252481559801E-2</v>
      </c>
      <c r="U100" s="123">
        <v>9.8118244849896938E-2</v>
      </c>
      <c r="V100" s="123">
        <v>8.2626244669957077E-2</v>
      </c>
      <c r="W100" s="123">
        <v>3.0139242650039786E-2</v>
      </c>
      <c r="X100" s="123">
        <v>2.3015304624426809E-2</v>
      </c>
      <c r="Y100" s="123">
        <v>1.0749678325728996E-2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1.6011304791241299</v>
      </c>
      <c r="C102" s="99">
        <v>2.0430899123314488</v>
      </c>
      <c r="D102" s="99">
        <v>1.1788901225824067</v>
      </c>
      <c r="E102" s="99">
        <v>0.70746616412908581</v>
      </c>
      <c r="F102" s="99">
        <v>1.3480009065934606</v>
      </c>
      <c r="G102" s="99">
        <v>1.997320759116054</v>
      </c>
      <c r="H102" s="99">
        <v>2.1234865743879308</v>
      </c>
      <c r="I102" s="99">
        <v>0.8167495698635634</v>
      </c>
      <c r="J102" s="99">
        <v>0.90028908935801266</v>
      </c>
      <c r="K102" s="99">
        <v>2.3432691638374337</v>
      </c>
      <c r="L102" s="99">
        <v>2.0517706930059116</v>
      </c>
      <c r="M102" s="99">
        <v>1.2753883132580388</v>
      </c>
      <c r="N102" s="99">
        <v>1.0131409876332023</v>
      </c>
      <c r="O102" s="99">
        <v>1.4561746616428</v>
      </c>
      <c r="P102" s="99">
        <v>1.7600913105213019</v>
      </c>
      <c r="Q102" s="99">
        <v>1.4321754119334196</v>
      </c>
      <c r="R102" s="99">
        <v>1.4183150887292879</v>
      </c>
      <c r="S102" s="99">
        <v>1.0857563417753968</v>
      </c>
      <c r="T102" s="99">
        <v>1.2010891681633813</v>
      </c>
      <c r="U102" s="99">
        <v>1.4843956799742901</v>
      </c>
      <c r="V102" s="99">
        <v>1.2466054370404995</v>
      </c>
      <c r="W102" s="99">
        <v>0.64868850078893259</v>
      </c>
      <c r="X102" s="99">
        <v>0.90111748631117661</v>
      </c>
      <c r="Y102" s="99">
        <v>0.64081056571048289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3196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3214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1.0336883812873985</v>
      </c>
      <c r="C143" s="118">
        <f t="shared" si="49"/>
        <v>0.91677273038593787</v>
      </c>
      <c r="D143" s="118">
        <f t="shared" si="49"/>
        <v>0.31880665736062219</v>
      </c>
      <c r="E143" s="118">
        <f t="shared" si="49"/>
        <v>0.12848571934213177</v>
      </c>
      <c r="F143" s="118">
        <f t="shared" si="49"/>
        <v>0.24135065932017774</v>
      </c>
      <c r="G143" s="118">
        <f t="shared" si="49"/>
        <v>0.51501438859230153</v>
      </c>
      <c r="H143" s="118">
        <f t="shared" si="49"/>
        <v>0.63247537342204174</v>
      </c>
      <c r="I143" s="118">
        <f t="shared" si="49"/>
        <v>0.19726597622387151</v>
      </c>
      <c r="J143" s="118">
        <f t="shared" si="49"/>
        <v>0.15884841094951391</v>
      </c>
      <c r="K143" s="118">
        <f t="shared" si="49"/>
        <v>0.35676318255831307</v>
      </c>
      <c r="L143" s="118">
        <f t="shared" si="49"/>
        <v>0.26794356367980449</v>
      </c>
      <c r="M143" s="118">
        <f t="shared" si="49"/>
        <v>0.10738467169987767</v>
      </c>
      <c r="N143" s="118">
        <f t="shared" si="49"/>
        <v>3.5581888697273543E-2</v>
      </c>
      <c r="O143" s="118">
        <f t="shared" si="49"/>
        <v>5.4809225787562019E-2</v>
      </c>
      <c r="P143" s="118">
        <f t="shared" si="49"/>
        <v>9.7014835705234573E-2</v>
      </c>
      <c r="Q143" s="118">
        <f t="shared" si="49"/>
        <v>6.8758187801441675E-2</v>
      </c>
      <c r="R143" s="118">
        <f t="shared" ref="R143:V143" si="50">R144+R146+R148+R157</f>
        <v>6.8810251231038122E-2</v>
      </c>
      <c r="S143" s="118">
        <f t="shared" si="50"/>
        <v>5.9357374277726339E-2</v>
      </c>
      <c r="T143" s="118">
        <f t="shared" si="50"/>
        <v>7.7360874005765815E-2</v>
      </c>
      <c r="U143" s="118">
        <f t="shared" si="50"/>
        <v>0.10763669264074882</v>
      </c>
      <c r="V143" s="118">
        <f t="shared" si="50"/>
        <v>8.7978311750133237E-2</v>
      </c>
      <c r="W143" s="118">
        <f t="shared" ref="W143:Y143" si="51">W144+W146+W148+W157</f>
        <v>3.6245735470724141E-2</v>
      </c>
      <c r="X143" s="118">
        <f t="shared" si="51"/>
        <v>3.8995699911830814E-2</v>
      </c>
      <c r="Y143" s="118">
        <f t="shared" si="51"/>
        <v>2.1902983479310419E-2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0.38137596386645672</v>
      </c>
      <c r="C148" s="123">
        <v>0.32344304796085116</v>
      </c>
      <c r="D148" s="123">
        <v>0.15425092784689659</v>
      </c>
      <c r="E148" s="123">
        <v>6.6404605052892363E-2</v>
      </c>
      <c r="F148" s="123">
        <v>0.10691728907445952</v>
      </c>
      <c r="G148" s="123">
        <v>0.21756889134616553</v>
      </c>
      <c r="H148" s="123">
        <v>0.26671342624803512</v>
      </c>
      <c r="I148" s="123">
        <v>8.8372839985118717E-2</v>
      </c>
      <c r="J148" s="123">
        <v>7.0662688721992467E-2</v>
      </c>
      <c r="K148" s="123">
        <v>0.13585746143805091</v>
      </c>
      <c r="L148" s="123">
        <v>0.12081463641086998</v>
      </c>
      <c r="M148" s="123">
        <v>4.4107433997407942E-2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DA148" s="130" t="s">
        <v>3222</v>
      </c>
    </row>
    <row r="149" spans="1:105" ht="12" customHeight="1" x14ac:dyDescent="0.25">
      <c r="A149" s="97" t="s">
        <v>124</v>
      </c>
      <c r="B149" s="99">
        <v>3.4323836747981109</v>
      </c>
      <c r="C149" s="99">
        <v>3.3422448289287949</v>
      </c>
      <c r="D149" s="99">
        <v>2.2109299658055179</v>
      </c>
      <c r="E149" s="99">
        <v>1.2616874960049549</v>
      </c>
      <c r="F149" s="99">
        <v>2.4947367450707221</v>
      </c>
      <c r="G149" s="99">
        <v>3.7856987094232801</v>
      </c>
      <c r="H149" s="99">
        <v>3.867344680596509</v>
      </c>
      <c r="I149" s="99">
        <v>1.4581518597544587</v>
      </c>
      <c r="J149" s="99">
        <v>1.4426965614073464</v>
      </c>
      <c r="K149" s="99">
        <v>3.3964365359512732</v>
      </c>
      <c r="L149" s="99">
        <v>3.6848464105315344</v>
      </c>
      <c r="M149" s="99">
        <v>1.9554295738850851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3223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3224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0.6523124174209417</v>
      </c>
      <c r="C157" s="123">
        <v>0.59332968242508666</v>
      </c>
      <c r="D157" s="123">
        <v>0.16455572951372557</v>
      </c>
      <c r="E157" s="123">
        <v>6.2081114289239403E-2</v>
      </c>
      <c r="F157" s="123">
        <v>0.13443337024571822</v>
      </c>
      <c r="G157" s="123">
        <v>0.29744549724613606</v>
      </c>
      <c r="H157" s="123">
        <v>0.36576194717400662</v>
      </c>
      <c r="I157" s="123">
        <v>0.1088931362387528</v>
      </c>
      <c r="J157" s="123">
        <v>8.8185722227521426E-2</v>
      </c>
      <c r="K157" s="123">
        <v>0.22090572112026216</v>
      </c>
      <c r="L157" s="123">
        <v>0.14712892726893451</v>
      </c>
      <c r="M157" s="123">
        <v>6.3277237702469735E-2</v>
      </c>
      <c r="N157" s="123">
        <v>3.5581888697273543E-2</v>
      </c>
      <c r="O157" s="123">
        <v>5.4809225787562019E-2</v>
      </c>
      <c r="P157" s="123">
        <v>9.7014835705234573E-2</v>
      </c>
      <c r="Q157" s="123">
        <v>6.8758187801441675E-2</v>
      </c>
      <c r="R157" s="123">
        <v>6.8810251231038122E-2</v>
      </c>
      <c r="S157" s="123">
        <v>5.9357374277726339E-2</v>
      </c>
      <c r="T157" s="123">
        <v>7.7360874005765815E-2</v>
      </c>
      <c r="U157" s="123">
        <v>0.10763669264074882</v>
      </c>
      <c r="V157" s="123">
        <v>8.7978311750133237E-2</v>
      </c>
      <c r="W157" s="123">
        <v>3.6245735470724141E-2</v>
      </c>
      <c r="X157" s="123">
        <v>3.8995699911830814E-2</v>
      </c>
      <c r="Y157" s="123">
        <v>2.1902983479310419E-2</v>
      </c>
      <c r="DA157" s="130" t="s">
        <v>3231</v>
      </c>
    </row>
    <row r="158" spans="1:105" ht="12" customHeight="1" x14ac:dyDescent="0.25">
      <c r="A158" s="97" t="s">
        <v>50</v>
      </c>
      <c r="B158" s="99">
        <v>1.6011304791241299</v>
      </c>
      <c r="C158" s="99">
        <v>2.0436911283530765</v>
      </c>
      <c r="D158" s="99">
        <v>1.1793160615150333</v>
      </c>
      <c r="E158" s="99">
        <v>0.70772470289732914</v>
      </c>
      <c r="F158" s="99">
        <v>1.3443337024571822</v>
      </c>
      <c r="G158" s="99">
        <v>1.9905967892626026</v>
      </c>
      <c r="H158" s="99">
        <v>2.1214192936092382</v>
      </c>
      <c r="I158" s="99">
        <v>0.81669852179064595</v>
      </c>
      <c r="J158" s="99">
        <v>0.90022924773928126</v>
      </c>
      <c r="K158" s="99">
        <v>2.3429394664270227</v>
      </c>
      <c r="L158" s="99">
        <v>2.0513976144925725</v>
      </c>
      <c r="M158" s="99">
        <v>1.2751322143073447</v>
      </c>
      <c r="N158" s="99">
        <v>1.0129718938505063</v>
      </c>
      <c r="O158" s="99">
        <v>1.4560189980956693</v>
      </c>
      <c r="P158" s="99">
        <v>1.7599756607830055</v>
      </c>
      <c r="Q158" s="99">
        <v>1.4320214882492566</v>
      </c>
      <c r="R158" s="99">
        <v>1.4178929870454062</v>
      </c>
      <c r="S158" s="99">
        <v>1.0845943983123165</v>
      </c>
      <c r="T158" s="99">
        <v>1.19909354708937</v>
      </c>
      <c r="U158" s="99">
        <v>1.4808972451947573</v>
      </c>
      <c r="V158" s="99">
        <v>1.2442915501584015</v>
      </c>
      <c r="W158" s="99">
        <v>0.64777414176182535</v>
      </c>
      <c r="X158" s="99">
        <v>0.90060992812676655</v>
      </c>
      <c r="Y158" s="99">
        <v>0.64055628459170399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1.0302448949359657</v>
      </c>
      <c r="C161" s="118">
        <f t="shared" si="54"/>
        <v>1.034188242774623</v>
      </c>
      <c r="D161" s="118">
        <f t="shared" si="54"/>
        <v>0.44027360185724018</v>
      </c>
      <c r="E161" s="118">
        <f t="shared" si="54"/>
        <v>0.22163583117237173</v>
      </c>
      <c r="F161" s="118">
        <f t="shared" si="54"/>
        <v>0.43385693764800881</v>
      </c>
      <c r="G161" s="118">
        <f t="shared" si="54"/>
        <v>0.65301305358439898</v>
      </c>
      <c r="H161" s="118">
        <f t="shared" si="54"/>
        <v>0.6347036421098331</v>
      </c>
      <c r="I161" s="118">
        <f t="shared" si="54"/>
        <v>0.21412648858442834</v>
      </c>
      <c r="J161" s="118">
        <f t="shared" si="54"/>
        <v>0.2191134146031109</v>
      </c>
      <c r="K161" s="118">
        <f t="shared" si="54"/>
        <v>0.52798041877027813</v>
      </c>
      <c r="L161" s="118">
        <f t="shared" si="54"/>
        <v>0.44481756183260823</v>
      </c>
      <c r="M161" s="118">
        <f t="shared" si="54"/>
        <v>0.14151415290651675</v>
      </c>
      <c r="N161" s="118">
        <f t="shared" si="54"/>
        <v>4.7340047332806119E-2</v>
      </c>
      <c r="O161" s="118">
        <f t="shared" si="54"/>
        <v>5.2934160914924644E-2</v>
      </c>
      <c r="P161" s="118">
        <f t="shared" si="54"/>
        <v>7.4891000229497698E-2</v>
      </c>
      <c r="Q161" s="118">
        <f t="shared" si="54"/>
        <v>6.1034120689041113E-2</v>
      </c>
      <c r="R161" s="118">
        <f t="shared" ref="R161:V161" si="55">R162+R164+R166+R175</f>
        <v>6.1923496446214456E-2</v>
      </c>
      <c r="S161" s="118">
        <f t="shared" si="55"/>
        <v>4.9877409321150035E-2</v>
      </c>
      <c r="T161" s="118">
        <f t="shared" si="55"/>
        <v>6.8280800640955985E-2</v>
      </c>
      <c r="U161" s="118">
        <f t="shared" si="55"/>
        <v>0.10653631497107101</v>
      </c>
      <c r="V161" s="118">
        <f t="shared" si="55"/>
        <v>8.8191193518152022E-2</v>
      </c>
      <c r="W161" s="118">
        <f t="shared" ref="W161:Y161" si="56">W162+W164+W166+W175</f>
        <v>3.6185269069490419E-2</v>
      </c>
      <c r="X161" s="118">
        <f t="shared" si="56"/>
        <v>3.6981579383406897E-2</v>
      </c>
      <c r="Y161" s="118">
        <f t="shared" si="56"/>
        <v>2.1885613494801413E-2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0.39876360737149147</v>
      </c>
      <c r="C166" s="123">
        <v>0.32336757109291614</v>
      </c>
      <c r="D166" s="123">
        <v>0.17060771262084931</v>
      </c>
      <c r="E166" s="123">
        <v>9.4050973595073917E-2</v>
      </c>
      <c r="F166" s="123">
        <v>0.1846212264426623</v>
      </c>
      <c r="G166" s="123">
        <v>0.27744682256479264</v>
      </c>
      <c r="H166" s="123">
        <v>0.28505906582245144</v>
      </c>
      <c r="I166" s="123">
        <v>9.7664706580088009E-2</v>
      </c>
      <c r="J166" s="123">
        <v>9.2990439060135585E-2</v>
      </c>
      <c r="K166" s="123">
        <v>0.19755050084310311</v>
      </c>
      <c r="L166" s="123">
        <v>0.18121597536866144</v>
      </c>
      <c r="M166" s="123">
        <v>3.9425897436108283E-2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X166" s="123">
        <v>0</v>
      </c>
      <c r="Y166" s="123">
        <v>0</v>
      </c>
      <c r="DA166" s="130" t="s">
        <v>3239</v>
      </c>
    </row>
    <row r="167" spans="1:105" ht="12" customHeight="1" x14ac:dyDescent="0.25">
      <c r="A167" s="97" t="s">
        <v>124</v>
      </c>
      <c r="B167" s="99">
        <v>3.43238367479811</v>
      </c>
      <c r="C167" s="99">
        <v>3.336480430062748</v>
      </c>
      <c r="D167" s="99">
        <v>2.223661875379062</v>
      </c>
      <c r="E167" s="99">
        <v>1.2661979706852433</v>
      </c>
      <c r="F167" s="99">
        <v>2.5303324216993341</v>
      </c>
      <c r="G167" s="99">
        <v>3.8282221380165602</v>
      </c>
      <c r="H167" s="99">
        <v>3.9254500212757026</v>
      </c>
      <c r="I167" s="99">
        <v>1.4725816591636882</v>
      </c>
      <c r="J167" s="99">
        <v>1.4597322633544776</v>
      </c>
      <c r="K167" s="99">
        <v>3.4431256938042614</v>
      </c>
      <c r="L167" s="99">
        <v>3.7336581870839143</v>
      </c>
      <c r="M167" s="99">
        <v>1.9606733468887059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3240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1.8943520287121289</v>
      </c>
      <c r="I168" s="99">
        <v>0.70994286900898551</v>
      </c>
      <c r="J168" s="99">
        <v>0.65146444556183025</v>
      </c>
      <c r="K168" s="99">
        <v>1.5018558565050735</v>
      </c>
      <c r="L168" s="99">
        <v>1.7347025467903245</v>
      </c>
      <c r="M168" s="99">
        <v>1.00370670899387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3241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1.8943520287121289</v>
      </c>
      <c r="I169" s="102">
        <v>0.70994286900898551</v>
      </c>
      <c r="J169" s="102">
        <v>0.65146444556183025</v>
      </c>
      <c r="K169" s="102">
        <v>1.5018558565050735</v>
      </c>
      <c r="L169" s="102">
        <v>1.7347025467903245</v>
      </c>
      <c r="M169" s="102">
        <v>1.00370670899387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0.63148128756447419</v>
      </c>
      <c r="C175" s="123">
        <v>0.71082067168170671</v>
      </c>
      <c r="D175" s="123">
        <v>0.2696658892363909</v>
      </c>
      <c r="E175" s="123">
        <v>0.12758485757729782</v>
      </c>
      <c r="F175" s="123">
        <v>0.24923571120534649</v>
      </c>
      <c r="G175" s="123">
        <v>0.3755662310196064</v>
      </c>
      <c r="H175" s="123">
        <v>0.34964457628738166</v>
      </c>
      <c r="I175" s="123">
        <v>0.11646178200434035</v>
      </c>
      <c r="J175" s="123">
        <v>0.12612297554297533</v>
      </c>
      <c r="K175" s="123">
        <v>0.33042991792717497</v>
      </c>
      <c r="L175" s="123">
        <v>0.26360158646394682</v>
      </c>
      <c r="M175" s="123">
        <v>0.10208825547040846</v>
      </c>
      <c r="N175" s="123">
        <v>4.7340047332806119E-2</v>
      </c>
      <c r="O175" s="123">
        <v>5.2934160914924644E-2</v>
      </c>
      <c r="P175" s="123">
        <v>7.4891000229497698E-2</v>
      </c>
      <c r="Q175" s="123">
        <v>6.1034120689041113E-2</v>
      </c>
      <c r="R175" s="123">
        <v>6.1923496446214456E-2</v>
      </c>
      <c r="S175" s="123">
        <v>4.9877409321150035E-2</v>
      </c>
      <c r="T175" s="123">
        <v>6.8280800640955985E-2</v>
      </c>
      <c r="U175" s="123">
        <v>0.10653631497107101</v>
      </c>
      <c r="V175" s="123">
        <v>8.8191193518152022E-2</v>
      </c>
      <c r="W175" s="123">
        <v>3.6185269069490419E-2</v>
      </c>
      <c r="X175" s="123">
        <v>3.6981579383406897E-2</v>
      </c>
      <c r="Y175" s="123">
        <v>2.1885613494801413E-2</v>
      </c>
      <c r="DA175" s="130" t="s">
        <v>3248</v>
      </c>
    </row>
    <row r="176" spans="1:105" ht="12" customHeight="1" x14ac:dyDescent="0.25">
      <c r="A176" s="97" t="s">
        <v>50</v>
      </c>
      <c r="B176" s="99">
        <v>1.6011304791241301</v>
      </c>
      <c r="C176" s="99">
        <v>2.043180191548867</v>
      </c>
      <c r="D176" s="99">
        <v>1.1789609392858447</v>
      </c>
      <c r="E176" s="99">
        <v>0.70751602838319694</v>
      </c>
      <c r="F176" s="99">
        <v>1.3482446624095774</v>
      </c>
      <c r="G176" s="99">
        <v>1.9976262794293049</v>
      </c>
      <c r="H176" s="99">
        <v>2.124380790523333</v>
      </c>
      <c r="I176" s="99">
        <v>0.81677842688884716</v>
      </c>
      <c r="J176" s="99">
        <v>0.90032856485020663</v>
      </c>
      <c r="K176" s="99">
        <v>2.3433439753327199</v>
      </c>
      <c r="L176" s="99">
        <v>2.0518427226743898</v>
      </c>
      <c r="M176" s="99">
        <v>1.2753931514177923</v>
      </c>
      <c r="N176" s="99">
        <v>1.0131505984878533</v>
      </c>
      <c r="O176" s="99">
        <v>1.4561233117253043</v>
      </c>
      <c r="P176" s="99">
        <v>1.7602462766270157</v>
      </c>
      <c r="Q176" s="99">
        <v>1.4322897223235969</v>
      </c>
      <c r="R176" s="99">
        <v>1.418562619161847</v>
      </c>
      <c r="S176" s="99">
        <v>1.0856549873196428</v>
      </c>
      <c r="T176" s="99">
        <v>1.2002173743733087</v>
      </c>
      <c r="U176" s="99">
        <v>1.4814652449674071</v>
      </c>
      <c r="V176" s="99">
        <v>1.2442694355666291</v>
      </c>
      <c r="W176" s="99">
        <v>0.64763491798809847</v>
      </c>
      <c r="X176" s="99">
        <v>0.90022665783688727</v>
      </c>
      <c r="Y176" s="99">
        <v>0.64033069160596379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3.8497101697721178E-2</v>
      </c>
      <c r="L3" s="117">
        <f t="shared" si="0"/>
        <v>4.0193015416613007E-2</v>
      </c>
      <c r="M3" s="117">
        <f t="shared" si="0"/>
        <v>4.4745555280305931E-2</v>
      </c>
      <c r="N3" s="117">
        <f t="shared" si="0"/>
        <v>4.0567321289358221E-2</v>
      </c>
      <c r="O3" s="117">
        <f t="shared" si="0"/>
        <v>5.0327777314634399E-2</v>
      </c>
      <c r="P3" s="117">
        <f t="shared" si="0"/>
        <v>7.5127043575778192E-3</v>
      </c>
      <c r="Q3" s="117">
        <f t="shared" si="0"/>
        <v>2.6783235337254734E-3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1.919179080187574E-2</v>
      </c>
      <c r="W3" s="117">
        <f t="shared" ref="W3:Y3" si="2">W4+W7+W9+W19</f>
        <v>1.2374534670132022E-2</v>
      </c>
      <c r="X3" s="117">
        <f t="shared" si="2"/>
        <v>5.572517110568353E-3</v>
      </c>
      <c r="Y3" s="117">
        <f t="shared" si="2"/>
        <v>1.0977688643486212E-3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3.4471161398482483E-2</v>
      </c>
      <c r="L4" s="122">
        <f t="shared" si="3"/>
        <v>3.6280767455558575E-2</v>
      </c>
      <c r="M4" s="122">
        <f t="shared" si="3"/>
        <v>3.9002872743905424E-2</v>
      </c>
      <c r="N4" s="122">
        <f t="shared" si="3"/>
        <v>3.5112239617990808E-2</v>
      </c>
      <c r="O4" s="122">
        <f t="shared" si="3"/>
        <v>4.3854671872037135E-2</v>
      </c>
      <c r="P4" s="122">
        <f t="shared" si="3"/>
        <v>6.0798478406768226E-3</v>
      </c>
      <c r="Q4" s="122">
        <f t="shared" si="3"/>
        <v>2.3831224233086938E-3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1.5251666129499481E-2</v>
      </c>
      <c r="W4" s="122">
        <f t="shared" ref="W4:Y4" si="5">SUM(W5:W6)</f>
        <v>9.1713862530590964E-3</v>
      </c>
      <c r="X4" s="122">
        <f t="shared" si="5"/>
        <v>5.0973326848454915E-3</v>
      </c>
      <c r="Y4" s="122">
        <f t="shared" si="5"/>
        <v>7.4469483908095647E-4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3.4259540691522566E-2</v>
      </c>
      <c r="L5" s="98">
        <v>3.6060487126562908E-2</v>
      </c>
      <c r="M5" s="98">
        <v>3.8764978914435096E-2</v>
      </c>
      <c r="N5" s="98">
        <v>3.4902414170578246E-2</v>
      </c>
      <c r="O5" s="98">
        <v>4.3591069393550792E-2</v>
      </c>
      <c r="P5" s="98">
        <v>6.0429515931990831E-3</v>
      </c>
      <c r="Q5" s="98">
        <v>2.3688053813853941E-3</v>
      </c>
      <c r="R5" s="98">
        <v>0</v>
      </c>
      <c r="S5" s="98">
        <v>0</v>
      </c>
      <c r="T5" s="98">
        <v>0</v>
      </c>
      <c r="U5" s="98">
        <v>0</v>
      </c>
      <c r="V5" s="98">
        <v>1.5149917098873053E-2</v>
      </c>
      <c r="W5" s="98">
        <v>9.1095873035779516E-3</v>
      </c>
      <c r="X5" s="98">
        <v>5.0626927862329439E-3</v>
      </c>
      <c r="Y5" s="98">
        <v>7.3972279845365319E-4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2.116207069599184E-4</v>
      </c>
      <c r="L6" s="98">
        <v>2.2028032899567017E-4</v>
      </c>
      <c r="M6" s="98">
        <v>2.3789382947032661E-4</v>
      </c>
      <c r="N6" s="98">
        <v>2.0982544741256052E-4</v>
      </c>
      <c r="O6" s="98">
        <v>2.6360247848634342E-4</v>
      </c>
      <c r="P6" s="98">
        <v>3.6896247477739331E-5</v>
      </c>
      <c r="Q6" s="98">
        <v>1.4317041923299874E-5</v>
      </c>
      <c r="R6" s="98">
        <v>0</v>
      </c>
      <c r="S6" s="98">
        <v>0</v>
      </c>
      <c r="T6" s="98">
        <v>0</v>
      </c>
      <c r="U6" s="98">
        <v>0</v>
      </c>
      <c r="V6" s="98">
        <v>1.0174903062642868E-4</v>
      </c>
      <c r="W6" s="98">
        <v>6.1798949481145461E-5</v>
      </c>
      <c r="X6" s="98">
        <v>3.46398986125477E-5</v>
      </c>
      <c r="Y6" s="98">
        <v>4.9720406273033167E-6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9.3025927999628949E-5</v>
      </c>
      <c r="L7" s="122">
        <f t="shared" si="6"/>
        <v>3.4740928626933969E-4</v>
      </c>
      <c r="M7" s="122">
        <f t="shared" si="6"/>
        <v>3.4146872339715483E-4</v>
      </c>
      <c r="N7" s="122">
        <f t="shared" si="6"/>
        <v>1.6976112353310856E-4</v>
      </c>
      <c r="O7" s="122">
        <f t="shared" si="6"/>
        <v>1.7220206131263253E-4</v>
      </c>
      <c r="P7" s="122">
        <f t="shared" si="6"/>
        <v>2.4081128785768662E-5</v>
      </c>
      <c r="Q7" s="122">
        <f t="shared" si="6"/>
        <v>2.398706259556304E-5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2.4989987447909589E-4</v>
      </c>
      <c r="W7" s="122">
        <f t="shared" si="6"/>
        <v>1.462400942979424E-4</v>
      </c>
      <c r="X7" s="122">
        <f t="shared" si="6"/>
        <v>1.7082694685342386E-5</v>
      </c>
      <c r="Y7" s="122">
        <f t="shared" si="6"/>
        <v>2.9190730530073984E-5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9.3025927999628949E-5</v>
      </c>
      <c r="L8" s="98">
        <v>3.4740928626933969E-4</v>
      </c>
      <c r="M8" s="98">
        <v>3.4146872339715483E-4</v>
      </c>
      <c r="N8" s="98">
        <v>1.6976112353310856E-4</v>
      </c>
      <c r="O8" s="98">
        <v>1.7220206131263253E-4</v>
      </c>
      <c r="P8" s="98">
        <v>2.4081128785768662E-5</v>
      </c>
      <c r="Q8" s="98">
        <v>2.398706259556304E-5</v>
      </c>
      <c r="R8" s="98">
        <v>0</v>
      </c>
      <c r="S8" s="98">
        <v>0</v>
      </c>
      <c r="T8" s="98">
        <v>0</v>
      </c>
      <c r="U8" s="98">
        <v>0</v>
      </c>
      <c r="V8" s="98">
        <v>2.4989987447909589E-4</v>
      </c>
      <c r="W8" s="98">
        <v>1.462400942979424E-4</v>
      </c>
      <c r="X8" s="98">
        <v>1.7082694685342386E-5</v>
      </c>
      <c r="Y8" s="98">
        <v>2.9190730530073984E-5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2.3215248732450073E-3</v>
      </c>
      <c r="L9" s="122">
        <v>2.274067920242458E-3</v>
      </c>
      <c r="M9" s="122">
        <v>3.312943949784999E-3</v>
      </c>
      <c r="N9" s="122">
        <v>3.0081296437876638E-3</v>
      </c>
      <c r="O9" s="122">
        <v>4.0535619028568403E-3</v>
      </c>
      <c r="P9" s="122">
        <v>9.5606400998381126E-4</v>
      </c>
      <c r="Q9" s="122">
        <v>1.7142487997422054E-4</v>
      </c>
      <c r="R9" s="122">
        <v>0</v>
      </c>
      <c r="S9" s="122">
        <v>0</v>
      </c>
      <c r="T9" s="122">
        <v>0</v>
      </c>
      <c r="U9" s="122">
        <v>0</v>
      </c>
      <c r="V9" s="122">
        <v>2.6697252829764916E-3</v>
      </c>
      <c r="W9" s="122">
        <v>2.3559953622938152E-3</v>
      </c>
      <c r="X9" s="122">
        <v>3.4453057680821725E-4</v>
      </c>
      <c r="Y9" s="122">
        <v>2.4060653604467797E-4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1.6242221551820681E-4</v>
      </c>
      <c r="L11" s="98">
        <v>0</v>
      </c>
      <c r="M11" s="98">
        <v>9.1371712968288035E-5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1.5129869949163577E-3</v>
      </c>
      <c r="M15" s="101">
        <v>2.0107561789648896E-3</v>
      </c>
      <c r="N15" s="101">
        <v>1.3072889072604024E-3</v>
      </c>
      <c r="O15" s="101">
        <v>2.0304432838280134E-3</v>
      </c>
      <c r="P15" s="101">
        <v>6.5970013631429063E-4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1.4040764619730442E-3</v>
      </c>
      <c r="X15" s="101">
        <v>0</v>
      </c>
      <c r="Y15" s="101">
        <v>0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2.1591026577268005E-3</v>
      </c>
      <c r="L16" s="104">
        <v>7.6108092532610016E-4</v>
      </c>
      <c r="M16" s="104">
        <v>1.2108160578518214E-3</v>
      </c>
      <c r="N16" s="104">
        <v>1.7008407365272614E-3</v>
      </c>
      <c r="O16" s="104">
        <v>2.0231186190288264E-3</v>
      </c>
      <c r="P16" s="104">
        <v>2.9636387366952064E-4</v>
      </c>
      <c r="Q16" s="104">
        <v>1.7142487997422054E-4</v>
      </c>
      <c r="R16" s="104">
        <v>0</v>
      </c>
      <c r="S16" s="104">
        <v>0</v>
      </c>
      <c r="T16" s="104">
        <v>0</v>
      </c>
      <c r="U16" s="104">
        <v>0</v>
      </c>
      <c r="V16" s="104">
        <v>2.6697252829764916E-3</v>
      </c>
      <c r="W16" s="104">
        <v>9.5191890032077101E-4</v>
      </c>
      <c r="X16" s="104">
        <v>3.4453057680821725E-4</v>
      </c>
      <c r="Y16" s="104">
        <v>2.4060653604467797E-4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1.1534533707781226E-3</v>
      </c>
      <c r="L17" s="98">
        <v>3.9720773896162405E-4</v>
      </c>
      <c r="M17" s="98">
        <v>6.8494161222723408E-4</v>
      </c>
      <c r="N17" s="98">
        <v>8.9116577989473763E-4</v>
      </c>
      <c r="O17" s="98">
        <v>1.2630957311723918E-3</v>
      </c>
      <c r="P17" s="98">
        <v>1.9920253459073886E-4</v>
      </c>
      <c r="Q17" s="98">
        <v>8.4244927649478149E-5</v>
      </c>
      <c r="R17" s="98">
        <v>0</v>
      </c>
      <c r="S17" s="98">
        <v>0</v>
      </c>
      <c r="T17" s="98">
        <v>0</v>
      </c>
      <c r="U17" s="98">
        <v>0</v>
      </c>
      <c r="V17" s="98">
        <v>1.5126420768243132E-3</v>
      </c>
      <c r="W17" s="98">
        <v>5.2789609864373004E-4</v>
      </c>
      <c r="X17" s="98">
        <v>2.0447299110086127E-4</v>
      </c>
      <c r="Y17" s="98">
        <v>1.4021914884828452E-4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1.0056492869486777E-3</v>
      </c>
      <c r="L18" s="98">
        <v>3.6387318636447612E-4</v>
      </c>
      <c r="M18" s="98">
        <v>5.2587444562458732E-4</v>
      </c>
      <c r="N18" s="98">
        <v>8.0967495663252366E-4</v>
      </c>
      <c r="O18" s="98">
        <v>7.6002288785643449E-4</v>
      </c>
      <c r="P18" s="98">
        <v>9.716133907878179E-5</v>
      </c>
      <c r="Q18" s="98">
        <v>8.7179952324742407E-5</v>
      </c>
      <c r="R18" s="98">
        <v>0</v>
      </c>
      <c r="S18" s="98">
        <v>0</v>
      </c>
      <c r="T18" s="98">
        <v>0</v>
      </c>
      <c r="U18" s="98">
        <v>0</v>
      </c>
      <c r="V18" s="98">
        <v>1.1570832061521786E-3</v>
      </c>
      <c r="W18" s="98">
        <v>4.2402280167704097E-4</v>
      </c>
      <c r="X18" s="98">
        <v>1.4005758570735598E-4</v>
      </c>
      <c r="Y18" s="98">
        <v>1.0038738719639346E-4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1.6113894979940533E-3</v>
      </c>
      <c r="L19" s="122">
        <v>1.290770754542631E-3</v>
      </c>
      <c r="M19" s="122">
        <v>2.0882698632183525E-3</v>
      </c>
      <c r="N19" s="122">
        <v>2.2771909040466406E-3</v>
      </c>
      <c r="O19" s="122">
        <v>2.2473414784277925E-3</v>
      </c>
      <c r="P19" s="122">
        <v>4.5271137813141687E-4</v>
      </c>
      <c r="Q19" s="122">
        <v>9.9789167846995962E-5</v>
      </c>
      <c r="R19" s="122">
        <v>0</v>
      </c>
      <c r="S19" s="122">
        <v>0</v>
      </c>
      <c r="T19" s="122">
        <v>0</v>
      </c>
      <c r="U19" s="122">
        <v>0</v>
      </c>
      <c r="V19" s="122">
        <v>1.0204995149206712E-3</v>
      </c>
      <c r="W19" s="122">
        <v>7.0091296048116849E-4</v>
      </c>
      <c r="X19" s="122">
        <v>1.135711542293021E-4</v>
      </c>
      <c r="Y19" s="122">
        <v>8.3276758692912823E-5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2.3216278243836868E-4</v>
      </c>
      <c r="L21" s="98">
        <v>1.0161865420015636E-4</v>
      </c>
      <c r="M21" s="98">
        <v>6.3181533582635558E-5</v>
      </c>
      <c r="N21" s="98">
        <v>5.0245213667095577E-5</v>
      </c>
      <c r="O21" s="98">
        <v>1.4455549067686309E-4</v>
      </c>
      <c r="P21" s="98">
        <v>8.7479598490452273E-5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1.2422129229137263E-4</v>
      </c>
      <c r="W21" s="98">
        <v>0</v>
      </c>
      <c r="X21" s="98">
        <v>0</v>
      </c>
      <c r="Y21" s="98">
        <v>0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1.3792267155556847E-3</v>
      </c>
      <c r="L22" s="33">
        <v>1.1891521003424745E-3</v>
      </c>
      <c r="M22" s="33">
        <v>2.0250883296357171E-3</v>
      </c>
      <c r="N22" s="33">
        <v>2.2269456903795449E-3</v>
      </c>
      <c r="O22" s="33">
        <v>2.1027859877509295E-3</v>
      </c>
      <c r="P22" s="33">
        <v>3.6523177964096457E-4</v>
      </c>
      <c r="Q22" s="33">
        <v>9.9789167846995962E-5</v>
      </c>
      <c r="R22" s="33">
        <v>0</v>
      </c>
      <c r="S22" s="33">
        <v>0</v>
      </c>
      <c r="T22" s="33">
        <v>0</v>
      </c>
      <c r="U22" s="33">
        <v>0</v>
      </c>
      <c r="V22" s="33">
        <v>8.962782226292986E-4</v>
      </c>
      <c r="W22" s="33">
        <v>7.0091296048116849E-4</v>
      </c>
      <c r="X22" s="33">
        <v>1.135711542293021E-4</v>
      </c>
      <c r="Y22" s="33">
        <v>8.3276758692912823E-5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4.9788027088147318E-3</v>
      </c>
      <c r="O24" s="117">
        <f t="shared" si="7"/>
        <v>3.6716407891319654E-3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1.3161286411574053E-3</v>
      </c>
      <c r="S24" s="117">
        <f t="shared" si="8"/>
        <v>2.7192879814406795E-3</v>
      </c>
      <c r="T24" s="117">
        <f t="shared" si="8"/>
        <v>1.0208443920800133E-3</v>
      </c>
      <c r="U24" s="117">
        <f t="shared" si="8"/>
        <v>3.0890726243788633E-3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1.838946301523498E-3</v>
      </c>
      <c r="O25" s="122">
        <f t="shared" si="10"/>
        <v>1.6474773426294624E-3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1.1802878816099531E-3</v>
      </c>
      <c r="S25" s="122">
        <f t="shared" si="11"/>
        <v>2.3288041077745266E-3</v>
      </c>
      <c r="T25" s="122">
        <f t="shared" si="11"/>
        <v>8.7910992530026478E-4</v>
      </c>
      <c r="U25" s="122">
        <f t="shared" si="11"/>
        <v>2.7807647920717947E-3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1.8157911423044861E-3</v>
      </c>
      <c r="O26" s="98">
        <v>1.6257710920613102E-3</v>
      </c>
      <c r="P26" s="98">
        <v>0</v>
      </c>
      <c r="Q26" s="98">
        <v>0</v>
      </c>
      <c r="R26" s="98">
        <v>1.1634500854519648E-3</v>
      </c>
      <c r="S26" s="98">
        <v>2.2958798939103462E-3</v>
      </c>
      <c r="T26" s="98">
        <v>8.6657392291371316E-4</v>
      </c>
      <c r="U26" s="98">
        <v>2.7406673473471138E-3</v>
      </c>
      <c r="V26" s="98">
        <v>0</v>
      </c>
      <c r="W26" s="98">
        <v>0</v>
      </c>
      <c r="X26" s="98">
        <v>0</v>
      </c>
      <c r="Y26" s="98">
        <v>0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2.315515921901182E-5</v>
      </c>
      <c r="O27" s="98">
        <v>2.1706250568152088E-5</v>
      </c>
      <c r="P27" s="98">
        <v>0</v>
      </c>
      <c r="Q27" s="98">
        <v>0</v>
      </c>
      <c r="R27" s="98">
        <v>1.6837796157988259E-5</v>
      </c>
      <c r="S27" s="98">
        <v>3.2924213864180365E-5</v>
      </c>
      <c r="T27" s="98">
        <v>1.2536002386551677E-5</v>
      </c>
      <c r="U27" s="98">
        <v>4.0097444724680963E-5</v>
      </c>
      <c r="V27" s="98">
        <v>0</v>
      </c>
      <c r="W27" s="98">
        <v>0</v>
      </c>
      <c r="X27" s="98">
        <v>0</v>
      </c>
      <c r="Y27" s="98">
        <v>0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9.7006356304633475E-5</v>
      </c>
      <c r="O28" s="122">
        <f t="shared" si="13"/>
        <v>4.9200588946466428E-5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9.7006356304633475E-5</v>
      </c>
      <c r="O29" s="98">
        <v>4.9200588946466428E-5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1.7399478864810105E-3</v>
      </c>
      <c r="O30" s="122">
        <v>1.2718493158923262E-3</v>
      </c>
      <c r="P30" s="122">
        <v>0</v>
      </c>
      <c r="Q30" s="122">
        <v>0</v>
      </c>
      <c r="R30" s="122">
        <v>8.562631942274388E-5</v>
      </c>
      <c r="S30" s="122">
        <v>2.6005438640896452E-4</v>
      </c>
      <c r="T30" s="122">
        <v>9.1659640178565321E-5</v>
      </c>
      <c r="U30" s="122">
        <v>2.0078375253541929E-4</v>
      </c>
      <c r="V30" s="122">
        <v>0</v>
      </c>
      <c r="W30" s="122">
        <v>0</v>
      </c>
      <c r="X30" s="122">
        <v>0</v>
      </c>
      <c r="Y30" s="122">
        <v>0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8.0448548139101686E-4</v>
      </c>
      <c r="O35" s="101">
        <v>6.7681442794267118E-4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1.0559049923250061E-4</v>
      </c>
      <c r="V35" s="101">
        <v>0</v>
      </c>
      <c r="W35" s="101">
        <v>0</v>
      </c>
      <c r="X35" s="101">
        <v>0</v>
      </c>
      <c r="Y35" s="101">
        <v>0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9.3546240508999374E-4</v>
      </c>
      <c r="O36" s="104">
        <v>5.9503488794965503E-4</v>
      </c>
      <c r="P36" s="104">
        <v>0</v>
      </c>
      <c r="Q36" s="104">
        <v>0</v>
      </c>
      <c r="R36" s="104">
        <v>8.562631942274388E-5</v>
      </c>
      <c r="S36" s="104">
        <v>2.6005438640896452E-4</v>
      </c>
      <c r="T36" s="104">
        <v>9.1659640178565321E-5</v>
      </c>
      <c r="U36" s="104">
        <v>9.5193253302918688E-5</v>
      </c>
      <c r="V36" s="104">
        <v>0</v>
      </c>
      <c r="W36" s="104">
        <v>0</v>
      </c>
      <c r="X36" s="104">
        <v>0</v>
      </c>
      <c r="Y36" s="104">
        <v>0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4.9014117894210574E-4</v>
      </c>
      <c r="O37" s="98">
        <v>3.7149874446246834E-4</v>
      </c>
      <c r="P37" s="98">
        <v>0</v>
      </c>
      <c r="Q37" s="98">
        <v>0</v>
      </c>
      <c r="R37" s="98">
        <v>4.1262447551725307E-5</v>
      </c>
      <c r="S37" s="98">
        <v>1.2522541444435852E-4</v>
      </c>
      <c r="T37" s="98">
        <v>4.9709616843579024E-5</v>
      </c>
      <c r="U37" s="98">
        <v>5.5537877689426034E-5</v>
      </c>
      <c r="V37" s="98">
        <v>0</v>
      </c>
      <c r="W37" s="98">
        <v>0</v>
      </c>
      <c r="X37" s="98">
        <v>0</v>
      </c>
      <c r="Y37" s="98">
        <v>0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4.45321226147888E-4</v>
      </c>
      <c r="O38" s="98">
        <v>2.2353614348718669E-4</v>
      </c>
      <c r="P38" s="98">
        <v>0</v>
      </c>
      <c r="Q38" s="98">
        <v>0</v>
      </c>
      <c r="R38" s="98">
        <v>4.4363871871018574E-5</v>
      </c>
      <c r="S38" s="98">
        <v>1.3482897196460597E-4</v>
      </c>
      <c r="T38" s="98">
        <v>4.1950023334986297E-5</v>
      </c>
      <c r="U38" s="98">
        <v>3.9655375613492653E-5</v>
      </c>
      <c r="V38" s="98">
        <v>0</v>
      </c>
      <c r="W38" s="98">
        <v>0</v>
      </c>
      <c r="X38" s="98">
        <v>0</v>
      </c>
      <c r="Y38" s="98">
        <v>0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1.3029021645055894E-3</v>
      </c>
      <c r="O39" s="122">
        <v>7.0311354166371031E-4</v>
      </c>
      <c r="P39" s="122">
        <v>0</v>
      </c>
      <c r="Q39" s="122">
        <v>0</v>
      </c>
      <c r="R39" s="122">
        <v>5.0214440124708309E-5</v>
      </c>
      <c r="S39" s="122">
        <v>1.304294872571882E-4</v>
      </c>
      <c r="T39" s="122">
        <v>5.0074826601183296E-5</v>
      </c>
      <c r="U39" s="122">
        <v>1.0752407977164931E-4</v>
      </c>
      <c r="V39" s="122">
        <v>0</v>
      </c>
      <c r="W39" s="122">
        <v>0</v>
      </c>
      <c r="X39" s="122">
        <v>0</v>
      </c>
      <c r="Y39" s="122">
        <v>0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5.0245213667095577E-5</v>
      </c>
      <c r="O40" s="98">
        <v>7.2277745338431544E-5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1.2526569508384939E-3</v>
      </c>
      <c r="O41" s="33">
        <v>6.3083579632527878E-4</v>
      </c>
      <c r="P41" s="33">
        <v>0</v>
      </c>
      <c r="Q41" s="33">
        <v>0</v>
      </c>
      <c r="R41" s="33">
        <v>5.0214440124708309E-5</v>
      </c>
      <c r="S41" s="33">
        <v>1.304294872571882E-4</v>
      </c>
      <c r="T41" s="33">
        <v>5.0074826601183296E-5</v>
      </c>
      <c r="U41" s="33">
        <v>1.0752407977164931E-4</v>
      </c>
      <c r="V41" s="33">
        <v>0</v>
      </c>
      <c r="W41" s="33">
        <v>0</v>
      </c>
      <c r="X41" s="33">
        <v>0</v>
      </c>
      <c r="Y41" s="33">
        <v>0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7.1545364392672202</v>
      </c>
      <c r="D43" s="117">
        <f t="shared" si="14"/>
        <v>5.1240849740892873</v>
      </c>
      <c r="E43" s="117">
        <f t="shared" si="14"/>
        <v>5.1978425658020297</v>
      </c>
      <c r="F43" s="117">
        <f t="shared" si="14"/>
        <v>6.3422161142498625</v>
      </c>
      <c r="G43" s="117">
        <f t="shared" si="14"/>
        <v>6.8341387277088934</v>
      </c>
      <c r="H43" s="117">
        <f t="shared" si="14"/>
        <v>13.484881855226764</v>
      </c>
      <c r="I43" s="117">
        <f t="shared" si="14"/>
        <v>5.9335164946333201</v>
      </c>
      <c r="J43" s="117">
        <f t="shared" si="14"/>
        <v>5.9341638380462669</v>
      </c>
      <c r="K43" s="117">
        <f t="shared" si="14"/>
        <v>3.9098081208944606</v>
      </c>
      <c r="L43" s="117">
        <f t="shared" si="14"/>
        <v>2.2705161070900184</v>
      </c>
      <c r="M43" s="117">
        <f t="shared" si="14"/>
        <v>4.9994178460821557</v>
      </c>
      <c r="N43" s="117">
        <f t="shared" si="14"/>
        <v>10.089194127482523</v>
      </c>
      <c r="O43" s="117">
        <f t="shared" si="14"/>
        <v>5.4485376249048771</v>
      </c>
      <c r="P43" s="117">
        <f t="shared" si="14"/>
        <v>3.7380930630719265</v>
      </c>
      <c r="Q43" s="117">
        <f t="shared" si="14"/>
        <v>3.7618545184949248</v>
      </c>
      <c r="R43" s="117">
        <f t="shared" ref="R43:V43" si="15">R44+R47+R49+R58</f>
        <v>4.0023267146034103</v>
      </c>
      <c r="S43" s="117">
        <f t="shared" si="15"/>
        <v>2.1733556335274593</v>
      </c>
      <c r="T43" s="117">
        <f t="shared" si="15"/>
        <v>3.2475758757894551</v>
      </c>
      <c r="U43" s="117">
        <f t="shared" si="15"/>
        <v>2.2258847048237809</v>
      </c>
      <c r="V43" s="117">
        <f t="shared" si="15"/>
        <v>5.7908403195167892</v>
      </c>
      <c r="W43" s="117">
        <f t="shared" ref="W43:Y43" si="16">W44+W47+W49+W58</f>
        <v>4.0784249830865642</v>
      </c>
      <c r="X43" s="117">
        <f t="shared" si="16"/>
        <v>3.7695728393282462</v>
      </c>
      <c r="Y43" s="117">
        <f t="shared" si="16"/>
        <v>2.6809240742911626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6.5320713789531268</v>
      </c>
      <c r="D44" s="122">
        <f t="shared" si="17"/>
        <v>4.6383371783393219</v>
      </c>
      <c r="E44" s="122">
        <f t="shared" si="17"/>
        <v>4.6959538855099749</v>
      </c>
      <c r="F44" s="122">
        <f t="shared" si="17"/>
        <v>5.7923994048764333</v>
      </c>
      <c r="G44" s="122">
        <f t="shared" si="17"/>
        <v>6.2008743356867848</v>
      </c>
      <c r="H44" s="122">
        <f t="shared" si="17"/>
        <v>12.191736070018369</v>
      </c>
      <c r="I44" s="122">
        <f t="shared" si="17"/>
        <v>5.3471278520080014</v>
      </c>
      <c r="J44" s="122">
        <f t="shared" si="17"/>
        <v>5.3442576945230247</v>
      </c>
      <c r="K44" s="122">
        <f t="shared" si="17"/>
        <v>3.5289622046519722</v>
      </c>
      <c r="L44" s="122">
        <f t="shared" si="17"/>
        <v>2.0336027573178743</v>
      </c>
      <c r="M44" s="122">
        <f t="shared" si="17"/>
        <v>4.3805918124846697</v>
      </c>
      <c r="N44" s="122">
        <f t="shared" si="17"/>
        <v>8.9899844872977539</v>
      </c>
      <c r="O44" s="122">
        <f t="shared" si="17"/>
        <v>4.74853541878411</v>
      </c>
      <c r="P44" s="122">
        <f t="shared" si="17"/>
        <v>3.0922893596191643</v>
      </c>
      <c r="Q44" s="122">
        <f t="shared" si="17"/>
        <v>3.270792509993786</v>
      </c>
      <c r="R44" s="122">
        <f t="shared" ref="R44:V44" si="18">SUM(R45:R46)</f>
        <v>3.4865462017927742</v>
      </c>
      <c r="S44" s="122">
        <f t="shared" si="18"/>
        <v>1.9302997517081439</v>
      </c>
      <c r="T44" s="122">
        <f t="shared" si="18"/>
        <v>2.7942027363410595</v>
      </c>
      <c r="U44" s="122">
        <f t="shared" si="18"/>
        <v>1.8231452241503945</v>
      </c>
      <c r="V44" s="122">
        <f t="shared" si="18"/>
        <v>5.0375849993843271</v>
      </c>
      <c r="W44" s="122">
        <f t="shared" ref="W44:Y44" si="19">SUM(W45:W46)</f>
        <v>3.4822971345688347</v>
      </c>
      <c r="X44" s="122">
        <f t="shared" si="19"/>
        <v>3.1061255041626237</v>
      </c>
      <c r="Y44" s="122">
        <f t="shared" si="19"/>
        <v>2.1917403318140405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6.4498349936860446</v>
      </c>
      <c r="D45" s="98">
        <v>4.5805530273592492</v>
      </c>
      <c r="E45" s="98">
        <v>4.6394372154173906</v>
      </c>
      <c r="F45" s="98">
        <v>5.7211350484992316</v>
      </c>
      <c r="G45" s="98">
        <v>6.1253905826658581</v>
      </c>
      <c r="H45" s="98">
        <v>12.046981324489511</v>
      </c>
      <c r="I45" s="98">
        <v>5.282510588165624</v>
      </c>
      <c r="J45" s="98">
        <v>5.2795946184669358</v>
      </c>
      <c r="K45" s="98">
        <v>3.4865369706866951</v>
      </c>
      <c r="L45" s="98">
        <v>2.0093169994774818</v>
      </c>
      <c r="M45" s="98">
        <v>4.3272489658074988</v>
      </c>
      <c r="N45" s="98">
        <v>8.8796674192044271</v>
      </c>
      <c r="O45" s="98">
        <v>4.6874519536913057</v>
      </c>
      <c r="P45" s="98">
        <v>3.0502402922222904</v>
      </c>
      <c r="Q45" s="98">
        <v>3.2254746920280692</v>
      </c>
      <c r="R45" s="98">
        <v>3.4377962600559986</v>
      </c>
      <c r="S45" s="98">
        <v>1.9035404519531749</v>
      </c>
      <c r="T45" s="98">
        <v>2.7551234979206094</v>
      </c>
      <c r="U45" s="98">
        <v>1.7973618867206846</v>
      </c>
      <c r="V45" s="98">
        <v>4.967579707993127</v>
      </c>
      <c r="W45" s="98">
        <v>3.4339814647358784</v>
      </c>
      <c r="X45" s="98">
        <v>3.0628225530818751</v>
      </c>
      <c r="Y45" s="98">
        <v>2.1618165114803154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8.2236385267081866E-2</v>
      </c>
      <c r="D46" s="98">
        <v>5.7784150980072786E-2</v>
      </c>
      <c r="E46" s="98">
        <v>5.6516670092584556E-2</v>
      </c>
      <c r="F46" s="98">
        <v>7.1264356377201507E-2</v>
      </c>
      <c r="G46" s="98">
        <v>7.5483753020926844E-2</v>
      </c>
      <c r="H46" s="98">
        <v>0.14475474552885795</v>
      </c>
      <c r="I46" s="98">
        <v>6.4617263842377481E-2</v>
      </c>
      <c r="J46" s="98">
        <v>6.4663076056089328E-2</v>
      </c>
      <c r="K46" s="98">
        <v>4.242523396527715E-2</v>
      </c>
      <c r="L46" s="98">
        <v>2.4285757840392368E-2</v>
      </c>
      <c r="M46" s="98">
        <v>5.3342846677170694E-2</v>
      </c>
      <c r="N46" s="98">
        <v>0.11031706809332713</v>
      </c>
      <c r="O46" s="98">
        <v>6.1083465092804205E-2</v>
      </c>
      <c r="P46" s="98">
        <v>4.2049067396874008E-2</v>
      </c>
      <c r="Q46" s="98">
        <v>4.5317817965716933E-2</v>
      </c>
      <c r="R46" s="98">
        <v>4.8749941736775541E-2</v>
      </c>
      <c r="S46" s="98">
        <v>2.6759299754969015E-2</v>
      </c>
      <c r="T46" s="98">
        <v>3.9079238420450239E-2</v>
      </c>
      <c r="U46" s="98">
        <v>2.578333742970992E-2</v>
      </c>
      <c r="V46" s="98">
        <v>7.0005291391200167E-2</v>
      </c>
      <c r="W46" s="98">
        <v>4.8315669832956258E-2</v>
      </c>
      <c r="X46" s="98">
        <v>4.3302951080748407E-2</v>
      </c>
      <c r="Y46" s="98">
        <v>2.9923820333724992E-2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5.0019812887675376E-3</v>
      </c>
      <c r="D47" s="122">
        <f t="shared" si="20"/>
        <v>2.6219844972097866E-4</v>
      </c>
      <c r="E47" s="122">
        <f t="shared" si="20"/>
        <v>3.070013490821704E-2</v>
      </c>
      <c r="F47" s="122">
        <f t="shared" si="20"/>
        <v>2.1676710446360693E-4</v>
      </c>
      <c r="G47" s="122">
        <f t="shared" si="20"/>
        <v>1.976150540800083E-3</v>
      </c>
      <c r="H47" s="122">
        <f t="shared" si="20"/>
        <v>6.596278272535043E-2</v>
      </c>
      <c r="I47" s="122">
        <f t="shared" si="20"/>
        <v>8.9497309468960611E-3</v>
      </c>
      <c r="J47" s="122">
        <f t="shared" si="20"/>
        <v>6.7209238632026129E-3</v>
      </c>
      <c r="K47" s="122">
        <f t="shared" si="20"/>
        <v>6.1397112479755107E-3</v>
      </c>
      <c r="L47" s="122">
        <f t="shared" si="20"/>
        <v>1.8198901842263103E-2</v>
      </c>
      <c r="M47" s="122">
        <f t="shared" si="20"/>
        <v>3.3951747354917107E-2</v>
      </c>
      <c r="N47" s="122">
        <f t="shared" si="20"/>
        <v>3.0799518126721128E-2</v>
      </c>
      <c r="O47" s="122">
        <f t="shared" si="20"/>
        <v>1.7810613198620852E-2</v>
      </c>
      <c r="P47" s="122">
        <f t="shared" si="20"/>
        <v>8.4765573325905688E-3</v>
      </c>
      <c r="Q47" s="122">
        <f t="shared" si="20"/>
        <v>1.7582516882547711E-2</v>
      </c>
      <c r="R47" s="122">
        <f t="shared" si="20"/>
        <v>1.0285140595873434E-2</v>
      </c>
      <c r="S47" s="122">
        <f t="shared" si="20"/>
        <v>4.1233365087596152E-3</v>
      </c>
      <c r="T47" s="122">
        <f t="shared" si="20"/>
        <v>1.5694474504630445E-2</v>
      </c>
      <c r="U47" s="122">
        <f t="shared" si="20"/>
        <v>7.9399845692310362E-3</v>
      </c>
      <c r="V47" s="122">
        <f t="shared" si="20"/>
        <v>4.7231076276549121E-2</v>
      </c>
      <c r="W47" s="122">
        <f t="shared" si="20"/>
        <v>2.6072519669118874E-2</v>
      </c>
      <c r="X47" s="122">
        <f t="shared" si="20"/>
        <v>3.0629271570818895E-2</v>
      </c>
      <c r="Y47" s="122">
        <f t="shared" si="20"/>
        <v>3.4926709079233516E-2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5.0019812887675376E-3</v>
      </c>
      <c r="D48" s="98">
        <v>2.6219844972097866E-4</v>
      </c>
      <c r="E48" s="98">
        <v>3.070013490821704E-2</v>
      </c>
      <c r="F48" s="98">
        <v>2.1676710446360693E-4</v>
      </c>
      <c r="G48" s="98">
        <v>1.976150540800083E-3</v>
      </c>
      <c r="H48" s="98">
        <v>6.596278272535043E-2</v>
      </c>
      <c r="I48" s="98">
        <v>8.9497309468960611E-3</v>
      </c>
      <c r="J48" s="98">
        <v>6.7209238632026129E-3</v>
      </c>
      <c r="K48" s="98">
        <v>6.1397112479755107E-3</v>
      </c>
      <c r="L48" s="98">
        <v>1.8198901842263103E-2</v>
      </c>
      <c r="M48" s="98">
        <v>3.3951747354917107E-2</v>
      </c>
      <c r="N48" s="98">
        <v>3.0799518126721128E-2</v>
      </c>
      <c r="O48" s="98">
        <v>1.7810613198620852E-2</v>
      </c>
      <c r="P48" s="98">
        <v>8.4765573325905688E-3</v>
      </c>
      <c r="Q48" s="98">
        <v>1.7582516882547711E-2</v>
      </c>
      <c r="R48" s="98">
        <v>1.0285140595873434E-2</v>
      </c>
      <c r="S48" s="98">
        <v>4.1233365087596152E-3</v>
      </c>
      <c r="T48" s="98">
        <v>1.5694474504630445E-2</v>
      </c>
      <c r="U48" s="98">
        <v>7.9399845692310362E-3</v>
      </c>
      <c r="V48" s="98">
        <v>4.7231076276549121E-2</v>
      </c>
      <c r="W48" s="98">
        <v>2.6072519669118874E-2</v>
      </c>
      <c r="X48" s="98">
        <v>3.0629271570818895E-2</v>
      </c>
      <c r="Y48" s="98">
        <v>3.4926709079233516E-2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0.43283528934541193</v>
      </c>
      <c r="D49" s="122">
        <v>0.34056740066306967</v>
      </c>
      <c r="E49" s="122">
        <v>0.33341471933484707</v>
      </c>
      <c r="F49" s="122">
        <v>0.38517092219372173</v>
      </c>
      <c r="G49" s="122">
        <v>0.41416149971102384</v>
      </c>
      <c r="H49" s="122">
        <v>0.81097674912822648</v>
      </c>
      <c r="I49" s="122">
        <v>0.41016152210550255</v>
      </c>
      <c r="J49" s="122">
        <v>0.40574430441019488</v>
      </c>
      <c r="K49" s="122">
        <v>0.25470858290424747</v>
      </c>
      <c r="L49" s="122">
        <v>0.15430065710195162</v>
      </c>
      <c r="M49" s="122">
        <v>0.37781641305721136</v>
      </c>
      <c r="N49" s="122">
        <v>0.67302931715472558</v>
      </c>
      <c r="O49" s="122">
        <v>0.44459330760972576</v>
      </c>
      <c r="P49" s="122">
        <v>0.42855133577857613</v>
      </c>
      <c r="Q49" s="122">
        <v>0.33641031530425353</v>
      </c>
      <c r="R49" s="122">
        <v>0.35439166899170732</v>
      </c>
      <c r="S49" s="122">
        <v>0.15982682485107366</v>
      </c>
      <c r="T49" s="122">
        <v>0.29346743058136737</v>
      </c>
      <c r="U49" s="122">
        <v>0.26164292789372995</v>
      </c>
      <c r="V49" s="122">
        <v>0.51476769588499205</v>
      </c>
      <c r="W49" s="122">
        <v>0.4535125802026812</v>
      </c>
      <c r="X49" s="122">
        <v>0.48902210968838106</v>
      </c>
      <c r="Y49" s="122">
        <v>0.33961269559731211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0.21749402578428104</v>
      </c>
      <c r="D50" s="98">
        <v>0.20686050842806769</v>
      </c>
      <c r="E50" s="98">
        <v>0.20825408863399933</v>
      </c>
      <c r="F50" s="98">
        <v>0.23088098736512866</v>
      </c>
      <c r="G50" s="98">
        <v>0.2660387519149493</v>
      </c>
      <c r="H50" s="98">
        <v>0.43432476155207522</v>
      </c>
      <c r="I50" s="98">
        <v>0.40649483398804598</v>
      </c>
      <c r="J50" s="98">
        <v>0.40359701280675958</v>
      </c>
      <c r="K50" s="98">
        <v>0.2510645795330213</v>
      </c>
      <c r="L50" s="98">
        <v>0.13008662235790683</v>
      </c>
      <c r="M50" s="98">
        <v>0.22428700398270274</v>
      </c>
      <c r="N50" s="98">
        <v>0.40927132354350981</v>
      </c>
      <c r="O50" s="98">
        <v>0.17276835274153785</v>
      </c>
      <c r="P50" s="98">
        <v>7.967168762070409E-2</v>
      </c>
      <c r="Q50" s="98">
        <v>0.33380930219969318</v>
      </c>
      <c r="R50" s="98">
        <v>0.34953915891910342</v>
      </c>
      <c r="S50" s="98">
        <v>0.12974720082310343</v>
      </c>
      <c r="T50" s="98">
        <v>0.19781898843270659</v>
      </c>
      <c r="U50" s="98">
        <v>0.13444332013414911</v>
      </c>
      <c r="V50" s="98">
        <v>0.28999422311415657</v>
      </c>
      <c r="W50" s="98">
        <v>0.33985511807107904</v>
      </c>
      <c r="X50" s="98">
        <v>0.42469664398770252</v>
      </c>
      <c r="Y50" s="98">
        <v>0.17397172001952524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1.3013928902015412E-4</v>
      </c>
      <c r="D51" s="98">
        <v>3.9129387483969821E-4</v>
      </c>
      <c r="E51" s="98">
        <v>3.8521011363295345E-4</v>
      </c>
      <c r="F51" s="98">
        <v>3.7743855082511351E-4</v>
      </c>
      <c r="G51" s="98">
        <v>5.9060751726369601E-4</v>
      </c>
      <c r="H51" s="98">
        <v>1.5661023766635179E-3</v>
      </c>
      <c r="I51" s="98">
        <v>1.8415681885234144E-3</v>
      </c>
      <c r="J51" s="98">
        <v>2.1472916034353052E-3</v>
      </c>
      <c r="K51" s="98">
        <v>3.6440033712261928E-3</v>
      </c>
      <c r="L51" s="98">
        <v>8.518594912510192E-4</v>
      </c>
      <c r="M51" s="98">
        <v>5.6723699765063294E-4</v>
      </c>
      <c r="N51" s="98">
        <v>9.6660118242778859E-3</v>
      </c>
      <c r="O51" s="98">
        <v>0</v>
      </c>
      <c r="P51" s="98">
        <v>0</v>
      </c>
      <c r="Q51" s="98">
        <v>2.6010131045603288E-3</v>
      </c>
      <c r="R51" s="98">
        <v>4.6812574337584054E-3</v>
      </c>
      <c r="S51" s="98">
        <v>0</v>
      </c>
      <c r="T51" s="98">
        <v>1.8103913408902316E-3</v>
      </c>
      <c r="U51" s="98">
        <v>0</v>
      </c>
      <c r="V51" s="98">
        <v>4.1606661153652672E-3</v>
      </c>
      <c r="W51" s="98">
        <v>6.2876363298943836E-3</v>
      </c>
      <c r="X51" s="98">
        <v>2.8496287101564535E-3</v>
      </c>
      <c r="Y51" s="98">
        <v>8.3001652003106079E-4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8.3166568139699562E-5</v>
      </c>
      <c r="D52" s="101">
        <v>2.5061468029012162E-4</v>
      </c>
      <c r="E52" s="101">
        <v>2.4524257203581559E-4</v>
      </c>
      <c r="F52" s="101">
        <v>2.4244506812131852E-4</v>
      </c>
      <c r="G52" s="101">
        <v>3.7777076811238835E-4</v>
      </c>
      <c r="H52" s="101">
        <v>9.8031522145115195E-4</v>
      </c>
      <c r="I52" s="101">
        <v>1.1414157824983075E-3</v>
      </c>
      <c r="J52" s="101">
        <v>1.3042941929998714E-3</v>
      </c>
      <c r="K52" s="101">
        <v>2.1069076876141643E-3</v>
      </c>
      <c r="L52" s="101">
        <v>5.1360903826953614E-4</v>
      </c>
      <c r="M52" s="101">
        <v>3.5521152214175092E-4</v>
      </c>
      <c r="N52" s="101">
        <v>5.5494748009057787E-3</v>
      </c>
      <c r="O52" s="101">
        <v>0</v>
      </c>
      <c r="P52" s="101">
        <v>0</v>
      </c>
      <c r="Q52" s="101">
        <v>1.3700669578337575E-3</v>
      </c>
      <c r="R52" s="101">
        <v>2.396279124032649E-3</v>
      </c>
      <c r="S52" s="101">
        <v>0</v>
      </c>
      <c r="T52" s="101">
        <v>9.9252019187648496E-4</v>
      </c>
      <c r="U52" s="101">
        <v>0</v>
      </c>
      <c r="V52" s="101">
        <v>2.3686368430643609E-3</v>
      </c>
      <c r="W52" s="101">
        <v>3.6981303741609713E-3</v>
      </c>
      <c r="X52" s="101">
        <v>1.7380117909705428E-3</v>
      </c>
      <c r="Y52" s="101">
        <v>4.8626017711990947E-4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4.6972720880454556E-5</v>
      </c>
      <c r="D53" s="104">
        <v>1.4067919454957656E-4</v>
      </c>
      <c r="E53" s="104">
        <v>1.3996754159713786E-4</v>
      </c>
      <c r="F53" s="104">
        <v>1.3499348270379496E-4</v>
      </c>
      <c r="G53" s="104">
        <v>2.1283674915130766E-4</v>
      </c>
      <c r="H53" s="104">
        <v>5.8578715521236579E-4</v>
      </c>
      <c r="I53" s="104">
        <v>7.0015240602510687E-4</v>
      </c>
      <c r="J53" s="104">
        <v>8.4299741043543364E-4</v>
      </c>
      <c r="K53" s="104">
        <v>1.5370956836120284E-3</v>
      </c>
      <c r="L53" s="104">
        <v>3.3825045298148306E-4</v>
      </c>
      <c r="M53" s="104">
        <v>2.1202547550888199E-4</v>
      </c>
      <c r="N53" s="104">
        <v>4.1165370233721072E-3</v>
      </c>
      <c r="O53" s="104">
        <v>0</v>
      </c>
      <c r="P53" s="104">
        <v>0</v>
      </c>
      <c r="Q53" s="104">
        <v>1.2309461467265713E-3</v>
      </c>
      <c r="R53" s="104">
        <v>2.2849783097257568E-3</v>
      </c>
      <c r="S53" s="104">
        <v>0</v>
      </c>
      <c r="T53" s="104">
        <v>8.1787114901374673E-4</v>
      </c>
      <c r="U53" s="104">
        <v>0</v>
      </c>
      <c r="V53" s="104">
        <v>1.7920292723009061E-3</v>
      </c>
      <c r="W53" s="104">
        <v>2.5895059557334127E-3</v>
      </c>
      <c r="X53" s="104">
        <v>1.1116169191859107E-3</v>
      </c>
      <c r="Y53" s="104">
        <v>3.4375634291115132E-4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0.20504368661707714</v>
      </c>
      <c r="D54" s="101">
        <v>0.11138385086699623</v>
      </c>
      <c r="E54" s="101">
        <v>0.10783098491910599</v>
      </c>
      <c r="F54" s="101">
        <v>0.1369308784139569</v>
      </c>
      <c r="G54" s="101">
        <v>0.12758710496811221</v>
      </c>
      <c r="H54" s="101">
        <v>0.33229870672451911</v>
      </c>
      <c r="I54" s="101">
        <v>0</v>
      </c>
      <c r="J54" s="101">
        <v>0</v>
      </c>
      <c r="K54" s="101">
        <v>0</v>
      </c>
      <c r="L54" s="101">
        <v>1.5835930546791208E-2</v>
      </c>
      <c r="M54" s="101">
        <v>9.4742099961816248E-2</v>
      </c>
      <c r="N54" s="101">
        <v>0.1134324528761334</v>
      </c>
      <c r="O54" s="101">
        <v>0.13996522369854439</v>
      </c>
      <c r="P54" s="101">
        <v>0.23996592458432323</v>
      </c>
      <c r="Q54" s="101">
        <v>0</v>
      </c>
      <c r="R54" s="101">
        <v>0</v>
      </c>
      <c r="S54" s="101">
        <v>0</v>
      </c>
      <c r="T54" s="101">
        <v>1.986872118366835E-2</v>
      </c>
      <c r="U54" s="101">
        <v>9.3025229823833031E-2</v>
      </c>
      <c r="V54" s="101">
        <v>3.3316166893512826E-3</v>
      </c>
      <c r="W54" s="101">
        <v>6.4850781587379988E-2</v>
      </c>
      <c r="X54" s="101">
        <v>7.1261384990258334E-3</v>
      </c>
      <c r="Y54" s="101">
        <v>1.4672480565876781E-2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1.0167437655033574E-2</v>
      </c>
      <c r="D55" s="104">
        <v>2.1931747493166082E-2</v>
      </c>
      <c r="E55" s="104">
        <v>1.6944435668108746E-2</v>
      </c>
      <c r="F55" s="104">
        <v>1.6981617863811013E-2</v>
      </c>
      <c r="G55" s="104">
        <v>1.994503531069864E-2</v>
      </c>
      <c r="H55" s="104">
        <v>4.2787178474968712E-2</v>
      </c>
      <c r="I55" s="104">
        <v>1.8251199289331256E-3</v>
      </c>
      <c r="J55" s="104">
        <v>0</v>
      </c>
      <c r="K55" s="104">
        <v>0</v>
      </c>
      <c r="L55" s="104">
        <v>7.5262447060025469E-3</v>
      </c>
      <c r="M55" s="104">
        <v>5.8220072115041738E-2</v>
      </c>
      <c r="N55" s="104">
        <v>0.14065952891080449</v>
      </c>
      <c r="O55" s="104">
        <v>0.1318597311696435</v>
      </c>
      <c r="P55" s="104">
        <v>0.10891372357354884</v>
      </c>
      <c r="Q55" s="104">
        <v>0</v>
      </c>
      <c r="R55" s="104">
        <v>1.7125263884548776E-4</v>
      </c>
      <c r="S55" s="104">
        <v>3.007962402797023E-2</v>
      </c>
      <c r="T55" s="104">
        <v>7.3969329624102215E-2</v>
      </c>
      <c r="U55" s="104">
        <v>3.4174377935747811E-2</v>
      </c>
      <c r="V55" s="104">
        <v>0.217281189966119</v>
      </c>
      <c r="W55" s="104">
        <v>4.251904421432777E-2</v>
      </c>
      <c r="X55" s="104">
        <v>5.4349698491496269E-2</v>
      </c>
      <c r="Y55" s="104">
        <v>0.15013847849187906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5.977466138217296E-3</v>
      </c>
      <c r="D56" s="98">
        <v>1.2935771367072316E-2</v>
      </c>
      <c r="E56" s="98">
        <v>9.9335795708489945E-3</v>
      </c>
      <c r="F56" s="98">
        <v>1.0076409968002008E-2</v>
      </c>
      <c r="G56" s="98">
        <v>1.1780783459023279E-2</v>
      </c>
      <c r="H56" s="98">
        <v>2.4708920034460229E-2</v>
      </c>
      <c r="I56" s="98">
        <v>1.0396090113804473E-3</v>
      </c>
      <c r="J56" s="98">
        <v>0</v>
      </c>
      <c r="K56" s="98">
        <v>0</v>
      </c>
      <c r="L56" s="98">
        <v>3.9279431963982819E-3</v>
      </c>
      <c r="M56" s="98">
        <v>3.2934275854592833E-2</v>
      </c>
      <c r="N56" s="98">
        <v>7.3699409997294796E-2</v>
      </c>
      <c r="O56" s="98">
        <v>8.2324121772882952E-2</v>
      </c>
      <c r="P56" s="98">
        <v>7.3206931462096517E-2</v>
      </c>
      <c r="Q56" s="98">
        <v>0</v>
      </c>
      <c r="R56" s="98">
        <v>8.2524895103450614E-5</v>
      </c>
      <c r="S56" s="98">
        <v>1.4484406270730806E-2</v>
      </c>
      <c r="T56" s="98">
        <v>4.0115660792768265E-2</v>
      </c>
      <c r="U56" s="98">
        <v>1.9938098090503946E-2</v>
      </c>
      <c r="V56" s="98">
        <v>0.12310954709121748</v>
      </c>
      <c r="W56" s="98">
        <v>2.3579359072753277E-2</v>
      </c>
      <c r="X56" s="98">
        <v>3.2255614346160866E-2</v>
      </c>
      <c r="Y56" s="98">
        <v>8.749674888132955E-2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4.1899715168162779E-3</v>
      </c>
      <c r="D57" s="98">
        <v>8.9959761260937667E-3</v>
      </c>
      <c r="E57" s="98">
        <v>7.0108560972597517E-3</v>
      </c>
      <c r="F57" s="98">
        <v>6.9052078958090068E-3</v>
      </c>
      <c r="G57" s="98">
        <v>8.1642518516753613E-3</v>
      </c>
      <c r="H57" s="98">
        <v>1.8078258440508487E-2</v>
      </c>
      <c r="I57" s="98">
        <v>7.8551091755267827E-4</v>
      </c>
      <c r="J57" s="98">
        <v>0</v>
      </c>
      <c r="K57" s="98">
        <v>0</v>
      </c>
      <c r="L57" s="98">
        <v>3.598301509604265E-3</v>
      </c>
      <c r="M57" s="98">
        <v>2.5285796260448908E-2</v>
      </c>
      <c r="N57" s="98">
        <v>6.6960118913509697E-2</v>
      </c>
      <c r="O57" s="98">
        <v>4.9535609396760563E-2</v>
      </c>
      <c r="P57" s="98">
        <v>3.5706792111452314E-2</v>
      </c>
      <c r="Q57" s="98">
        <v>0</v>
      </c>
      <c r="R57" s="98">
        <v>8.8727743742037147E-5</v>
      </c>
      <c r="S57" s="98">
        <v>1.5595217757239424E-2</v>
      </c>
      <c r="T57" s="98">
        <v>3.3853668831333943E-2</v>
      </c>
      <c r="U57" s="98">
        <v>1.4236279845243864E-2</v>
      </c>
      <c r="V57" s="98">
        <v>9.4171642874901512E-2</v>
      </c>
      <c r="W57" s="98">
        <v>1.8939685141574496E-2</v>
      </c>
      <c r="X57" s="98">
        <v>2.2094084145335403E-2</v>
      </c>
      <c r="Y57" s="98">
        <v>6.2641729610549521E-2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0.18462778967991317</v>
      </c>
      <c r="D58" s="122">
        <v>0.14491819663717465</v>
      </c>
      <c r="E58" s="122">
        <v>0.13777382604898983</v>
      </c>
      <c r="F58" s="122">
        <v>0.16442902007524346</v>
      </c>
      <c r="G58" s="122">
        <v>0.21712674177028457</v>
      </c>
      <c r="H58" s="122">
        <v>0.41620625335481876</v>
      </c>
      <c r="I58" s="122">
        <v>0.1672773895729201</v>
      </c>
      <c r="J58" s="122">
        <v>0.17744091524984484</v>
      </c>
      <c r="K58" s="122">
        <v>0.11999762209026588</v>
      </c>
      <c r="L58" s="122">
        <v>6.4413790827929598E-2</v>
      </c>
      <c r="M58" s="122">
        <v>0.20705787318535779</v>
      </c>
      <c r="N58" s="122">
        <v>0.39538080490332261</v>
      </c>
      <c r="O58" s="122">
        <v>0.23759828531242108</v>
      </c>
      <c r="P58" s="122">
        <v>0.20877581034159509</v>
      </c>
      <c r="Q58" s="122">
        <v>0.13706917631433713</v>
      </c>
      <c r="R58" s="122">
        <v>0.15110370322305527</v>
      </c>
      <c r="S58" s="122">
        <v>7.9105720459482165E-2</v>
      </c>
      <c r="T58" s="122">
        <v>0.14421123436239791</v>
      </c>
      <c r="U58" s="122">
        <v>0.13315656821042524</v>
      </c>
      <c r="V58" s="122">
        <v>0.19125654797092029</v>
      </c>
      <c r="W58" s="122">
        <v>0.11654274864592908</v>
      </c>
      <c r="X58" s="122">
        <v>0.14379595390642241</v>
      </c>
      <c r="Y58" s="122">
        <v>0.11464433780057666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1.8091695798046366E-2</v>
      </c>
      <c r="D59" s="98">
        <v>5.8217878446923121E-5</v>
      </c>
      <c r="E59" s="98">
        <v>3.4881191020235877E-5</v>
      </c>
      <c r="F59" s="98">
        <v>3.2171114296725589E-2</v>
      </c>
      <c r="G59" s="98">
        <v>0.10468164154839689</v>
      </c>
      <c r="H59" s="98">
        <v>0.15214564006874098</v>
      </c>
      <c r="I59" s="98">
        <v>5.5481195145462838E-3</v>
      </c>
      <c r="J59" s="98">
        <v>3.6580079789681279E-3</v>
      </c>
      <c r="K59" s="98">
        <v>1.9733836507261342E-2</v>
      </c>
      <c r="L59" s="98">
        <v>3.3534155886051592E-3</v>
      </c>
      <c r="M59" s="98">
        <v>3.2222582127144133E-3</v>
      </c>
      <c r="N59" s="98">
        <v>8.2402150414036743E-3</v>
      </c>
      <c r="O59" s="98">
        <v>1.5684270738439643E-2</v>
      </c>
      <c r="P59" s="98">
        <v>2.4406807978836185E-2</v>
      </c>
      <c r="Q59" s="98">
        <v>6.6946285222369136E-3</v>
      </c>
      <c r="R59" s="98">
        <v>1.0653914194246153E-2</v>
      </c>
      <c r="S59" s="98">
        <v>6.8043080232475092E-3</v>
      </c>
      <c r="T59" s="98">
        <v>1.481788242494028E-2</v>
      </c>
      <c r="U59" s="98">
        <v>1.6761751857614859E-2</v>
      </c>
      <c r="V59" s="98">
        <v>2.124184098182472E-2</v>
      </c>
      <c r="W59" s="98">
        <v>2.9132762898098527E-4</v>
      </c>
      <c r="X59" s="98">
        <v>2.7040774914188938E-4</v>
      </c>
      <c r="Y59" s="98">
        <v>0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0.1665360938818668</v>
      </c>
      <c r="D60" s="33">
        <v>0.14485997875872772</v>
      </c>
      <c r="E60" s="33">
        <v>0.13773894485796959</v>
      </c>
      <c r="F60" s="33">
        <v>0.13225790577851787</v>
      </c>
      <c r="G60" s="33">
        <v>0.11244510022188769</v>
      </c>
      <c r="H60" s="33">
        <v>0.26406061328607777</v>
      </c>
      <c r="I60" s="33">
        <v>0.16172927005837381</v>
      </c>
      <c r="J60" s="33">
        <v>0.17378290727087672</v>
      </c>
      <c r="K60" s="33">
        <v>0.10026378558300454</v>
      </c>
      <c r="L60" s="33">
        <v>6.1060375239324442E-2</v>
      </c>
      <c r="M60" s="33">
        <v>0.20383561497264338</v>
      </c>
      <c r="N60" s="33">
        <v>0.38714058986191896</v>
      </c>
      <c r="O60" s="33">
        <v>0.22191401457398144</v>
      </c>
      <c r="P60" s="33">
        <v>0.18436900236275891</v>
      </c>
      <c r="Q60" s="33">
        <v>0.13037454779210023</v>
      </c>
      <c r="R60" s="33">
        <v>0.14044978902880911</v>
      </c>
      <c r="S60" s="33">
        <v>7.2301412436234655E-2</v>
      </c>
      <c r="T60" s="33">
        <v>0.12939335193745763</v>
      </c>
      <c r="U60" s="33">
        <v>0.11639481635281038</v>
      </c>
      <c r="V60" s="33">
        <v>0.17001470698909557</v>
      </c>
      <c r="W60" s="33">
        <v>0.11625142101694809</v>
      </c>
      <c r="X60" s="33">
        <v>0.14352554615728053</v>
      </c>
      <c r="Y60" s="33">
        <v>0.11464433780057666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6.3878277548512168</v>
      </c>
      <c r="D62" s="117">
        <f t="shared" si="21"/>
        <v>7.4471259992438679</v>
      </c>
      <c r="E62" s="117">
        <f t="shared" si="21"/>
        <v>7.0263598625091257</v>
      </c>
      <c r="F62" s="117">
        <f t="shared" si="21"/>
        <v>6.686542090522881</v>
      </c>
      <c r="G62" s="117">
        <f t="shared" si="21"/>
        <v>6.0638842871554024</v>
      </c>
      <c r="H62" s="117">
        <f t="shared" si="21"/>
        <v>6.5060593821453256</v>
      </c>
      <c r="I62" s="117">
        <f t="shared" si="21"/>
        <v>5.5286283571046466</v>
      </c>
      <c r="J62" s="117">
        <f t="shared" si="21"/>
        <v>7.5123523388239217</v>
      </c>
      <c r="K62" s="117">
        <f t="shared" si="21"/>
        <v>8.788696943909672</v>
      </c>
      <c r="L62" s="117">
        <f t="shared" si="21"/>
        <v>6.226632840017059</v>
      </c>
      <c r="M62" s="117">
        <f t="shared" si="21"/>
        <v>6.4381901085110389</v>
      </c>
      <c r="N62" s="117">
        <f t="shared" si="21"/>
        <v>10.45319961135136</v>
      </c>
      <c r="O62" s="117">
        <f t="shared" si="21"/>
        <v>5.5093563003503698</v>
      </c>
      <c r="P62" s="117">
        <f t="shared" si="21"/>
        <v>12.49009713352743</v>
      </c>
      <c r="Q62" s="117">
        <f t="shared" si="21"/>
        <v>9.2033481098974246</v>
      </c>
      <c r="R62" s="117">
        <f t="shared" ref="R62:V62" si="22">R63+R66+R68+R77</f>
        <v>12.961684246489416</v>
      </c>
      <c r="S62" s="117">
        <f t="shared" si="22"/>
        <v>13.173890569973697</v>
      </c>
      <c r="T62" s="117">
        <f t="shared" si="22"/>
        <v>9.6221611680242258</v>
      </c>
      <c r="U62" s="117">
        <f t="shared" si="22"/>
        <v>7.2100761031362808</v>
      </c>
      <c r="V62" s="117">
        <f t="shared" si="22"/>
        <v>7.5729176136551768</v>
      </c>
      <c r="W62" s="117">
        <f t="shared" ref="W62:Y62" si="23">W63+W66+W68+W77</f>
        <v>2.0400557267129193</v>
      </c>
      <c r="X62" s="117">
        <f t="shared" si="23"/>
        <v>1.310364359306289</v>
      </c>
      <c r="Y62" s="117">
        <f t="shared" si="23"/>
        <v>2.1078807558780279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5.7337204516327143</v>
      </c>
      <c r="D63" s="122">
        <f t="shared" si="24"/>
        <v>6.6929849989562076</v>
      </c>
      <c r="E63" s="122">
        <f t="shared" si="24"/>
        <v>6.3057323864471657</v>
      </c>
      <c r="F63" s="122">
        <f t="shared" si="24"/>
        <v>6.0737603818954762</v>
      </c>
      <c r="G63" s="122">
        <f t="shared" si="24"/>
        <v>5.5029626663868845</v>
      </c>
      <c r="H63" s="122">
        <f t="shared" si="24"/>
        <v>5.8431605509021569</v>
      </c>
      <c r="I63" s="122">
        <f t="shared" si="24"/>
        <v>4.9635942749665327</v>
      </c>
      <c r="J63" s="122">
        <f t="shared" si="24"/>
        <v>6.7320685427975073</v>
      </c>
      <c r="K63" s="122">
        <f t="shared" si="24"/>
        <v>7.9242592748016003</v>
      </c>
      <c r="L63" s="122">
        <f t="shared" si="24"/>
        <v>5.5728442981385653</v>
      </c>
      <c r="M63" s="122">
        <f t="shared" si="24"/>
        <v>5.6370994179807523</v>
      </c>
      <c r="N63" s="122">
        <f t="shared" si="24"/>
        <v>9.1496568752396392</v>
      </c>
      <c r="O63" s="122">
        <f t="shared" si="24"/>
        <v>4.7525534044054467</v>
      </c>
      <c r="P63" s="122">
        <f t="shared" si="24"/>
        <v>10.420685362154734</v>
      </c>
      <c r="Q63" s="122">
        <f t="shared" si="24"/>
        <v>7.9349321379011402</v>
      </c>
      <c r="R63" s="122">
        <f t="shared" ref="R63:V63" si="25">SUM(R64:R65)</f>
        <v>11.199533079842913</v>
      </c>
      <c r="S63" s="122">
        <f t="shared" si="25"/>
        <v>11.479492691585818</v>
      </c>
      <c r="T63" s="122">
        <f t="shared" si="25"/>
        <v>8.1769341300320697</v>
      </c>
      <c r="U63" s="122">
        <f t="shared" si="25"/>
        <v>5.9103746722189427</v>
      </c>
      <c r="V63" s="122">
        <f t="shared" si="25"/>
        <v>6.3842469718167276</v>
      </c>
      <c r="W63" s="122">
        <f t="shared" ref="W63:Y63" si="26">SUM(W64:W65)</f>
        <v>1.7036756374674855</v>
      </c>
      <c r="X63" s="122">
        <f t="shared" si="26"/>
        <v>1.0499964693124393</v>
      </c>
      <c r="Y63" s="122">
        <f t="shared" si="26"/>
        <v>1.6444884087230929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5.6550771964144957</v>
      </c>
      <c r="D64" s="98">
        <v>6.6022240063242084</v>
      </c>
      <c r="E64" s="98">
        <v>6.2231902960528229</v>
      </c>
      <c r="F64" s="98">
        <v>5.9925518354105902</v>
      </c>
      <c r="G64" s="98">
        <v>5.4302167110467234</v>
      </c>
      <c r="H64" s="98">
        <v>5.7678704042828102</v>
      </c>
      <c r="I64" s="98">
        <v>4.8985414289607805</v>
      </c>
      <c r="J64" s="98">
        <v>6.6437761059286942</v>
      </c>
      <c r="K64" s="98">
        <v>7.8210406926015379</v>
      </c>
      <c r="L64" s="98">
        <v>5.5007577006632093</v>
      </c>
      <c r="M64" s="98">
        <v>5.5627497618340955</v>
      </c>
      <c r="N64" s="98">
        <v>9.0279961012075898</v>
      </c>
      <c r="O64" s="98">
        <v>4.6862252956495247</v>
      </c>
      <c r="P64" s="98">
        <v>10.266568004460742</v>
      </c>
      <c r="Q64" s="98">
        <v>7.8148601788726193</v>
      </c>
      <c r="R64" s="98">
        <v>11.027314636634514</v>
      </c>
      <c r="S64" s="98">
        <v>11.302800854081035</v>
      </c>
      <c r="T64" s="98">
        <v>8.0485640102138305</v>
      </c>
      <c r="U64" s="98">
        <v>5.8155392595235371</v>
      </c>
      <c r="V64" s="98">
        <v>6.2827397807632952</v>
      </c>
      <c r="W64" s="98">
        <v>1.6764945789925783</v>
      </c>
      <c r="X64" s="98">
        <v>1.0331110732701176</v>
      </c>
      <c r="Y64" s="98">
        <v>1.6185279879879186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7.8643255218218786E-2</v>
      </c>
      <c r="D65" s="98">
        <v>9.0760992631999618E-2</v>
      </c>
      <c r="E65" s="98">
        <v>8.2542090394342599E-2</v>
      </c>
      <c r="F65" s="98">
        <v>8.1208546484885624E-2</v>
      </c>
      <c r="G65" s="98">
        <v>7.2745955340161192E-2</v>
      </c>
      <c r="H65" s="98">
        <v>7.529014661934641E-2</v>
      </c>
      <c r="I65" s="98">
        <v>6.5052846005752146E-2</v>
      </c>
      <c r="J65" s="98">
        <v>8.8292436868812899E-2</v>
      </c>
      <c r="K65" s="98">
        <v>0.10321858220006234</v>
      </c>
      <c r="L65" s="98">
        <v>7.2086597475355868E-2</v>
      </c>
      <c r="M65" s="98">
        <v>7.4349656146656937E-2</v>
      </c>
      <c r="N65" s="98">
        <v>0.12166077403204897</v>
      </c>
      <c r="O65" s="98">
        <v>6.6328108755921655E-2</v>
      </c>
      <c r="P65" s="98">
        <v>0.15411735769399118</v>
      </c>
      <c r="Q65" s="98">
        <v>0.12007195902852112</v>
      </c>
      <c r="R65" s="98">
        <v>0.17221844320839874</v>
      </c>
      <c r="S65" s="98">
        <v>0.17669183750478284</v>
      </c>
      <c r="T65" s="98">
        <v>0.1283701198182394</v>
      </c>
      <c r="U65" s="98">
        <v>9.4835412695405227E-2</v>
      </c>
      <c r="V65" s="98">
        <v>0.10150719105343198</v>
      </c>
      <c r="W65" s="98">
        <v>2.7181058474907316E-2</v>
      </c>
      <c r="X65" s="98">
        <v>1.6885396042321647E-2</v>
      </c>
      <c r="Y65" s="98">
        <v>2.5960420735174322E-2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4.8823166646343435E-3</v>
      </c>
      <c r="D66" s="122">
        <f t="shared" si="27"/>
        <v>3.9329767458146802E-4</v>
      </c>
      <c r="E66" s="122">
        <f t="shared" si="27"/>
        <v>4.4048019650920089E-2</v>
      </c>
      <c r="F66" s="122">
        <f t="shared" si="27"/>
        <v>2.6012052535632829E-4</v>
      </c>
      <c r="G66" s="122">
        <f t="shared" si="27"/>
        <v>1.8180584975360764E-3</v>
      </c>
      <c r="H66" s="122">
        <f t="shared" si="27"/>
        <v>3.5652037272885254E-2</v>
      </c>
      <c r="I66" s="122">
        <f t="shared" si="27"/>
        <v>9.1877557061220225E-3</v>
      </c>
      <c r="J66" s="122">
        <f t="shared" si="27"/>
        <v>9.2211992935407865E-3</v>
      </c>
      <c r="K66" s="122">
        <f t="shared" si="27"/>
        <v>1.6558615183933954E-2</v>
      </c>
      <c r="L66" s="122">
        <f t="shared" si="27"/>
        <v>4.7648519801402521E-2</v>
      </c>
      <c r="M66" s="122">
        <f t="shared" si="27"/>
        <v>4.1537231138953905E-2</v>
      </c>
      <c r="N66" s="122">
        <f t="shared" si="27"/>
        <v>3.7444453533588516E-2</v>
      </c>
      <c r="O66" s="122">
        <f t="shared" si="27"/>
        <v>1.9434232633854239E-2</v>
      </c>
      <c r="P66" s="122">
        <f t="shared" si="27"/>
        <v>2.9523463891352384E-2</v>
      </c>
      <c r="Q66" s="122">
        <f t="shared" si="27"/>
        <v>4.8118047566699455E-2</v>
      </c>
      <c r="R66" s="122">
        <f t="shared" si="27"/>
        <v>3.779673864716717E-2</v>
      </c>
      <c r="S66" s="122">
        <f t="shared" si="27"/>
        <v>2.5001498928722936E-2</v>
      </c>
      <c r="T66" s="122">
        <f t="shared" si="27"/>
        <v>5.1766996967210044E-2</v>
      </c>
      <c r="U66" s="122">
        <f t="shared" si="27"/>
        <v>2.4776578354588411E-2</v>
      </c>
      <c r="V66" s="122">
        <f t="shared" si="27"/>
        <v>6.595084869207414E-2</v>
      </c>
      <c r="W66" s="122">
        <f t="shared" si="27"/>
        <v>1.4456877893453733E-2</v>
      </c>
      <c r="X66" s="122">
        <f t="shared" si="27"/>
        <v>1.211163053190775E-2</v>
      </c>
      <c r="Y66" s="122">
        <f t="shared" si="27"/>
        <v>3.2328734062056934E-2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4.8823166646343435E-3</v>
      </c>
      <c r="D67" s="98">
        <v>3.9329767458146802E-4</v>
      </c>
      <c r="E67" s="98">
        <v>4.4048019650920089E-2</v>
      </c>
      <c r="F67" s="98">
        <v>2.6012052535632829E-4</v>
      </c>
      <c r="G67" s="98">
        <v>1.8180584975360764E-3</v>
      </c>
      <c r="H67" s="98">
        <v>3.5652037272885254E-2</v>
      </c>
      <c r="I67" s="98">
        <v>9.1877557061220225E-3</v>
      </c>
      <c r="J67" s="98">
        <v>9.2211992935407865E-3</v>
      </c>
      <c r="K67" s="98">
        <v>1.6558615183933954E-2</v>
      </c>
      <c r="L67" s="98">
        <v>4.7648519801402521E-2</v>
      </c>
      <c r="M67" s="98">
        <v>4.1537231138953905E-2</v>
      </c>
      <c r="N67" s="98">
        <v>3.7444453533588516E-2</v>
      </c>
      <c r="O67" s="98">
        <v>1.9434232633854239E-2</v>
      </c>
      <c r="P67" s="98">
        <v>2.9523463891352384E-2</v>
      </c>
      <c r="Q67" s="98">
        <v>4.8118047566699455E-2</v>
      </c>
      <c r="R67" s="98">
        <v>3.779673864716717E-2</v>
      </c>
      <c r="S67" s="98">
        <v>2.5001498928722936E-2</v>
      </c>
      <c r="T67" s="98">
        <v>5.1766996967210044E-2</v>
      </c>
      <c r="U67" s="98">
        <v>2.4776578354588411E-2</v>
      </c>
      <c r="V67" s="98">
        <v>6.595084869207414E-2</v>
      </c>
      <c r="W67" s="98">
        <v>1.4456877893453733E-2</v>
      </c>
      <c r="X67" s="98">
        <v>1.211163053190775E-2</v>
      </c>
      <c r="Y67" s="98">
        <v>3.2328734062056934E-2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0.41587312766491757</v>
      </c>
      <c r="D68" s="122">
        <v>0.52325507703214769</v>
      </c>
      <c r="E68" s="122">
        <v>0.47233586460715921</v>
      </c>
      <c r="F68" s="122">
        <v>0.42190351503304691</v>
      </c>
      <c r="G68" s="122">
        <v>0.38142107364907185</v>
      </c>
      <c r="H68" s="122">
        <v>0.41605020575458201</v>
      </c>
      <c r="I68" s="122">
        <v>0.3611545280406922</v>
      </c>
      <c r="J68" s="122">
        <v>0.48503890854962278</v>
      </c>
      <c r="K68" s="122">
        <v>0.50016685045182185</v>
      </c>
      <c r="L68" s="122">
        <v>0.39211034881510642</v>
      </c>
      <c r="M68" s="122">
        <v>0.49654284789198222</v>
      </c>
      <c r="N68" s="122">
        <v>0.71187502323629348</v>
      </c>
      <c r="O68" s="122">
        <v>0.45758716276155226</v>
      </c>
      <c r="P68" s="122">
        <v>1.3413128945474206</v>
      </c>
      <c r="Q68" s="122">
        <v>0.71222025341189699</v>
      </c>
      <c r="R68" s="122">
        <v>1.0205203994960934</v>
      </c>
      <c r="S68" s="122">
        <v>0.95584539231979004</v>
      </c>
      <c r="T68" s="122">
        <v>0.86619516180498934</v>
      </c>
      <c r="U68" s="122">
        <v>0.85333410875591387</v>
      </c>
      <c r="V68" s="122">
        <v>0.69756590986967693</v>
      </c>
      <c r="W68" s="122">
        <v>0.23069099141843036</v>
      </c>
      <c r="X68" s="122">
        <v>0.17097691898206757</v>
      </c>
      <c r="Y68" s="122">
        <v>0.2958164619924622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0.34228471492526402</v>
      </c>
      <c r="D69" s="98">
        <v>0.47781059486818123</v>
      </c>
      <c r="E69" s="98">
        <v>0.42272462246571935</v>
      </c>
      <c r="F69" s="98">
        <v>0.36178778111788001</v>
      </c>
      <c r="G69" s="98">
        <v>0.32536429092652941</v>
      </c>
      <c r="H69" s="98">
        <v>0.39276013808172877</v>
      </c>
      <c r="I69" s="98">
        <v>0.31891442175685719</v>
      </c>
      <c r="J69" s="98">
        <v>0.42650282281350765</v>
      </c>
      <c r="K69" s="98">
        <v>0.38994751634811703</v>
      </c>
      <c r="L69" s="98">
        <v>0.27949249461588238</v>
      </c>
      <c r="M69" s="98">
        <v>0.44486373853450356</v>
      </c>
      <c r="N69" s="98">
        <v>0.56382732757208942</v>
      </c>
      <c r="O69" s="98">
        <v>0.40402961298688633</v>
      </c>
      <c r="P69" s="98">
        <v>1.2382396496004915</v>
      </c>
      <c r="Q69" s="98">
        <v>0.39848294655505956</v>
      </c>
      <c r="R69" s="98">
        <v>0.82298535239866466</v>
      </c>
      <c r="S69" s="98">
        <v>0.79523369762643048</v>
      </c>
      <c r="T69" s="98">
        <v>0.70983133242224605</v>
      </c>
      <c r="U69" s="98">
        <v>0.64623544968722491</v>
      </c>
      <c r="V69" s="98">
        <v>0.43262438866903358</v>
      </c>
      <c r="W69" s="98">
        <v>8.9010494518548339E-2</v>
      </c>
      <c r="X69" s="98">
        <v>9.0634754470589107E-2</v>
      </c>
      <c r="Y69" s="98">
        <v>0.29225550942461082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3.0045480086826112E-3</v>
      </c>
      <c r="D70" s="98">
        <v>9.6159794177355616E-3</v>
      </c>
      <c r="E70" s="98">
        <v>1.1077160714789844E-2</v>
      </c>
      <c r="F70" s="98">
        <v>1.1342008409945366E-2</v>
      </c>
      <c r="G70" s="98">
        <v>1.8919590073221942E-2</v>
      </c>
      <c r="H70" s="98">
        <v>2.3290067672853229E-2</v>
      </c>
      <c r="I70" s="98">
        <v>4.2240106283835031E-2</v>
      </c>
      <c r="J70" s="98">
        <v>5.8536085736115129E-2</v>
      </c>
      <c r="K70" s="98">
        <v>8.1791149110302025E-2</v>
      </c>
      <c r="L70" s="98">
        <v>0.11261785419922402</v>
      </c>
      <c r="M70" s="98">
        <v>5.1679109357478686E-2</v>
      </c>
      <c r="N70" s="98">
        <v>0.13370290238822416</v>
      </c>
      <c r="O70" s="98">
        <v>0</v>
      </c>
      <c r="P70" s="98">
        <v>0</v>
      </c>
      <c r="Q70" s="98">
        <v>0.26959534569136601</v>
      </c>
      <c r="R70" s="98">
        <v>0.17278904078425569</v>
      </c>
      <c r="S70" s="98">
        <v>0.12845163557411762</v>
      </c>
      <c r="T70" s="98">
        <v>0.15618051010238623</v>
      </c>
      <c r="U70" s="98">
        <v>0.20709865906868902</v>
      </c>
      <c r="V70" s="98">
        <v>0.18404290593596834</v>
      </c>
      <c r="W70" s="98">
        <v>9.6039037227566348E-2</v>
      </c>
      <c r="X70" s="98">
        <v>0</v>
      </c>
      <c r="Y70" s="98">
        <v>3.5609525678513901E-3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1.8544598809825108E-3</v>
      </c>
      <c r="D71" s="101">
        <v>5.9350959636952283E-3</v>
      </c>
      <c r="E71" s="101">
        <v>6.7800573978437501E-3</v>
      </c>
      <c r="F71" s="101">
        <v>6.9897634871007195E-3</v>
      </c>
      <c r="G71" s="101">
        <v>1.1594369263114976E-2</v>
      </c>
      <c r="H71" s="101">
        <v>1.3895645584264175E-2</v>
      </c>
      <c r="I71" s="101">
        <v>2.4932407506548081E-2</v>
      </c>
      <c r="J71" s="101">
        <v>3.3846070504231704E-2</v>
      </c>
      <c r="K71" s="101">
        <v>4.4265421272883361E-2</v>
      </c>
      <c r="L71" s="101">
        <v>6.4949545255624408E-2</v>
      </c>
      <c r="M71" s="101">
        <v>3.0903581503899585E-2</v>
      </c>
      <c r="N71" s="101">
        <v>7.1922463105373674E-2</v>
      </c>
      <c r="O71" s="101">
        <v>0</v>
      </c>
      <c r="P71" s="101">
        <v>0</v>
      </c>
      <c r="Q71" s="101">
        <v>0.13419942697952114</v>
      </c>
      <c r="R71" s="101">
        <v>8.3355678184279372E-2</v>
      </c>
      <c r="S71" s="101">
        <v>5.9603019060173568E-2</v>
      </c>
      <c r="T71" s="101">
        <v>8.1185111215343719E-2</v>
      </c>
      <c r="U71" s="101">
        <v>0.12397190682996877</v>
      </c>
      <c r="V71" s="101">
        <v>0.10044797498644431</v>
      </c>
      <c r="W71" s="101">
        <v>5.4694271569785978E-2</v>
      </c>
      <c r="X71" s="101">
        <v>0</v>
      </c>
      <c r="Y71" s="101">
        <v>1.9955268247462982E-3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1.1500881277001001E-3</v>
      </c>
      <c r="D72" s="104">
        <v>3.6808834540403338E-3</v>
      </c>
      <c r="E72" s="104">
        <v>4.2971033169460953E-3</v>
      </c>
      <c r="F72" s="104">
        <v>4.352244922844647E-3</v>
      </c>
      <c r="G72" s="104">
        <v>7.3252208101069662E-3</v>
      </c>
      <c r="H72" s="104">
        <v>9.3944220885890523E-3</v>
      </c>
      <c r="I72" s="104">
        <v>1.730769877728695E-2</v>
      </c>
      <c r="J72" s="104">
        <v>2.4690015231883421E-2</v>
      </c>
      <c r="K72" s="104">
        <v>3.7525727837418657E-2</v>
      </c>
      <c r="L72" s="104">
        <v>4.7668308943599615E-2</v>
      </c>
      <c r="M72" s="104">
        <v>2.0775527853579105E-2</v>
      </c>
      <c r="N72" s="104">
        <v>6.1780439282850493E-2</v>
      </c>
      <c r="O72" s="104">
        <v>0</v>
      </c>
      <c r="P72" s="104">
        <v>0</v>
      </c>
      <c r="Q72" s="104">
        <v>0.13539591871184484</v>
      </c>
      <c r="R72" s="104">
        <v>8.9433362599976321E-2</v>
      </c>
      <c r="S72" s="104">
        <v>6.8848616513944055E-2</v>
      </c>
      <c r="T72" s="104">
        <v>7.4995398887042514E-2</v>
      </c>
      <c r="U72" s="104">
        <v>8.3126752238720264E-2</v>
      </c>
      <c r="V72" s="104">
        <v>8.3594930949524041E-2</v>
      </c>
      <c r="W72" s="104">
        <v>4.134476565778037E-2</v>
      </c>
      <c r="X72" s="104">
        <v>0</v>
      </c>
      <c r="Y72" s="104">
        <v>1.5654257431050916E-3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6.7194718845959733E-2</v>
      </c>
      <c r="D73" s="101">
        <v>2.9972381687846258E-2</v>
      </c>
      <c r="E73" s="101">
        <v>3.3259985556443952E-2</v>
      </c>
      <c r="F73" s="101">
        <v>4.3417107789791208E-2</v>
      </c>
      <c r="G73" s="101">
        <v>3.2150933821645807E-2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6.4358838511281349E-3</v>
      </c>
      <c r="O73" s="101">
        <v>2.761402866006098E-2</v>
      </c>
      <c r="P73" s="101">
        <v>7.0917764653786242E-2</v>
      </c>
      <c r="Q73" s="101">
        <v>4.2856765714651248E-3</v>
      </c>
      <c r="R73" s="101">
        <v>0</v>
      </c>
      <c r="S73" s="101">
        <v>0</v>
      </c>
      <c r="T73" s="101">
        <v>0</v>
      </c>
      <c r="U73" s="101">
        <v>0</v>
      </c>
      <c r="V73" s="101">
        <v>1.2374576274733335E-3</v>
      </c>
      <c r="W73" s="101">
        <v>2.7555000566221E-2</v>
      </c>
      <c r="X73" s="101">
        <v>9.2827330447836521E-3</v>
      </c>
      <c r="Y73" s="101">
        <v>0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3.389145885011192E-3</v>
      </c>
      <c r="D74" s="104">
        <v>5.8561210583846614E-3</v>
      </c>
      <c r="E74" s="104">
        <v>5.2740958702060326E-3</v>
      </c>
      <c r="F74" s="104">
        <v>5.3566177154303202E-3</v>
      </c>
      <c r="G74" s="104">
        <v>4.9862588276746601E-3</v>
      </c>
      <c r="H74" s="104">
        <v>0</v>
      </c>
      <c r="I74" s="104">
        <v>0</v>
      </c>
      <c r="J74" s="104">
        <v>0</v>
      </c>
      <c r="K74" s="104">
        <v>2.8428184993402869E-2</v>
      </c>
      <c r="L74" s="104">
        <v>0</v>
      </c>
      <c r="M74" s="104">
        <v>0</v>
      </c>
      <c r="N74" s="104">
        <v>7.9089094248517636E-3</v>
      </c>
      <c r="O74" s="104">
        <v>2.5943521114604955E-2</v>
      </c>
      <c r="P74" s="104">
        <v>3.2155480293142996E-2</v>
      </c>
      <c r="Q74" s="104">
        <v>3.985628459400628E-2</v>
      </c>
      <c r="R74" s="104">
        <v>2.4746006313172982E-2</v>
      </c>
      <c r="S74" s="104">
        <v>3.216005911924194E-2</v>
      </c>
      <c r="T74" s="104">
        <v>1.8331928035713064E-4</v>
      </c>
      <c r="U74" s="104">
        <v>0</v>
      </c>
      <c r="V74" s="104">
        <v>7.9661157637201774E-2</v>
      </c>
      <c r="W74" s="104">
        <v>1.808645910609465E-2</v>
      </c>
      <c r="X74" s="104">
        <v>7.1059431466694814E-2</v>
      </c>
      <c r="Y74" s="104">
        <v>0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1.9924887127390992E-3</v>
      </c>
      <c r="D75" s="98">
        <v>3.4540541346632886E-3</v>
      </c>
      <c r="E75" s="98">
        <v>3.0919088730457134E-3</v>
      </c>
      <c r="F75" s="98">
        <v>3.1784648892355326E-3</v>
      </c>
      <c r="G75" s="98">
        <v>2.9451958647558197E-3</v>
      </c>
      <c r="H75" s="98">
        <v>0</v>
      </c>
      <c r="I75" s="98">
        <v>0</v>
      </c>
      <c r="J75" s="98">
        <v>0</v>
      </c>
      <c r="K75" s="98">
        <v>1.5187136048578614E-2</v>
      </c>
      <c r="L75" s="98">
        <v>0</v>
      </c>
      <c r="M75" s="98">
        <v>0</v>
      </c>
      <c r="N75" s="98">
        <v>4.1439208765105297E-3</v>
      </c>
      <c r="O75" s="98">
        <v>1.6197345258563617E-2</v>
      </c>
      <c r="P75" s="98">
        <v>2.1613475003095167E-2</v>
      </c>
      <c r="Q75" s="98">
        <v>1.9586945678503671E-2</v>
      </c>
      <c r="R75" s="98">
        <v>1.1924847342448612E-2</v>
      </c>
      <c r="S75" s="98">
        <v>1.5486209586285672E-2</v>
      </c>
      <c r="T75" s="98">
        <v>9.9419233687158049E-5</v>
      </c>
      <c r="U75" s="98">
        <v>0</v>
      </c>
      <c r="V75" s="98">
        <v>4.5135287776209343E-2</v>
      </c>
      <c r="W75" s="98">
        <v>1.0030025874230871E-2</v>
      </c>
      <c r="X75" s="98">
        <v>4.2172554414552643E-2</v>
      </c>
      <c r="Y75" s="98">
        <v>0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1.3966571722720928E-3</v>
      </c>
      <c r="D76" s="98">
        <v>2.4020669237213728E-3</v>
      </c>
      <c r="E76" s="98">
        <v>2.1821869971603192E-3</v>
      </c>
      <c r="F76" s="98">
        <v>2.178152826194788E-3</v>
      </c>
      <c r="G76" s="98">
        <v>2.0410629629188403E-3</v>
      </c>
      <c r="H76" s="98">
        <v>0</v>
      </c>
      <c r="I76" s="98">
        <v>0</v>
      </c>
      <c r="J76" s="98">
        <v>0</v>
      </c>
      <c r="K76" s="98">
        <v>1.3241048944824254E-2</v>
      </c>
      <c r="L76" s="98">
        <v>0</v>
      </c>
      <c r="M76" s="98">
        <v>0</v>
      </c>
      <c r="N76" s="98">
        <v>3.7649885483412343E-3</v>
      </c>
      <c r="O76" s="98">
        <v>9.7461758560413378E-3</v>
      </c>
      <c r="P76" s="98">
        <v>1.0542005290047828E-2</v>
      </c>
      <c r="Q76" s="98">
        <v>2.0269338915502606E-2</v>
      </c>
      <c r="R76" s="98">
        <v>1.282115897072437E-2</v>
      </c>
      <c r="S76" s="98">
        <v>1.667384953295627E-2</v>
      </c>
      <c r="T76" s="98">
        <v>8.3900046669972594E-5</v>
      </c>
      <c r="U76" s="98">
        <v>0</v>
      </c>
      <c r="V76" s="98">
        <v>3.4525869860992431E-2</v>
      </c>
      <c r="W76" s="98">
        <v>8.0564332318637782E-3</v>
      </c>
      <c r="X76" s="98">
        <v>2.8886877052142171E-2</v>
      </c>
      <c r="Y76" s="98">
        <v>0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0.23335185888895085</v>
      </c>
      <c r="D77" s="122">
        <v>0.2304926255809312</v>
      </c>
      <c r="E77" s="122">
        <v>0.20424359180388066</v>
      </c>
      <c r="F77" s="122">
        <v>0.19061807306900108</v>
      </c>
      <c r="G77" s="122">
        <v>0.17768248862191016</v>
      </c>
      <c r="H77" s="122">
        <v>0.21119658821570172</v>
      </c>
      <c r="I77" s="122">
        <v>0.19469179839129933</v>
      </c>
      <c r="J77" s="122">
        <v>0.28602368818325136</v>
      </c>
      <c r="K77" s="122">
        <v>0.3477122034723153</v>
      </c>
      <c r="L77" s="122">
        <v>0.21402967326198469</v>
      </c>
      <c r="M77" s="122">
        <v>0.26301061149934979</v>
      </c>
      <c r="N77" s="122">
        <v>0.55422325934183969</v>
      </c>
      <c r="O77" s="122">
        <v>0.27978150054951711</v>
      </c>
      <c r="P77" s="122">
        <v>0.69857541293392111</v>
      </c>
      <c r="Q77" s="122">
        <v>0.50807767101768786</v>
      </c>
      <c r="R77" s="122">
        <v>0.70383402850324106</v>
      </c>
      <c r="S77" s="122">
        <v>0.7135509871393636</v>
      </c>
      <c r="T77" s="122">
        <v>0.52726487921995691</v>
      </c>
      <c r="U77" s="122">
        <v>0.42159074380683548</v>
      </c>
      <c r="V77" s="122">
        <v>0.42515388327669801</v>
      </c>
      <c r="W77" s="122">
        <v>9.1232219933549838E-2</v>
      </c>
      <c r="X77" s="122">
        <v>7.7279340479874448E-2</v>
      </c>
      <c r="Y77" s="122">
        <v>0.13524715110041624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0.1712178340142442</v>
      </c>
      <c r="D78" s="98">
        <v>3.6149503635593834E-2</v>
      </c>
      <c r="E78" s="98">
        <v>4.6643183022194924E-2</v>
      </c>
      <c r="F78" s="98">
        <v>4.7225264091169269E-2</v>
      </c>
      <c r="G78" s="98">
        <v>6.9952067654608971E-2</v>
      </c>
      <c r="H78" s="98">
        <v>0.11127240595407036</v>
      </c>
      <c r="I78" s="98">
        <v>0.14711365665555259</v>
      </c>
      <c r="J78" s="98">
        <v>0.24114358300397873</v>
      </c>
      <c r="K78" s="98">
        <v>0.20871013709587716</v>
      </c>
      <c r="L78" s="98">
        <v>0.13937160226657019</v>
      </c>
      <c r="M78" s="98">
        <v>8.7526233141606402E-2</v>
      </c>
      <c r="N78" s="98">
        <v>0.24502576864320477</v>
      </c>
      <c r="O78" s="98">
        <v>0.14709570472243347</v>
      </c>
      <c r="P78" s="98">
        <v>0.38177336727334843</v>
      </c>
      <c r="Q78" s="98">
        <v>0.43762651851770867</v>
      </c>
      <c r="R78" s="98">
        <v>0.70348252742236805</v>
      </c>
      <c r="S78" s="98">
        <v>0.6284674849519245</v>
      </c>
      <c r="T78" s="98">
        <v>0.30508287359050662</v>
      </c>
      <c r="U78" s="98">
        <v>0.29293818236005709</v>
      </c>
      <c r="V78" s="98">
        <v>0.42382491901555802</v>
      </c>
      <c r="W78" s="98">
        <v>6.9478885552902145E-2</v>
      </c>
      <c r="X78" s="98">
        <v>7.5859701052008177E-2</v>
      </c>
      <c r="Y78" s="98">
        <v>0.10435147362534558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6.2134024874706643E-2</v>
      </c>
      <c r="D79" s="33">
        <v>0.19434312194533737</v>
      </c>
      <c r="E79" s="33">
        <v>0.15760040878168574</v>
      </c>
      <c r="F79" s="33">
        <v>0.1433928089778318</v>
      </c>
      <c r="G79" s="33">
        <v>0.1077304209673012</v>
      </c>
      <c r="H79" s="33">
        <v>9.992418226163137E-2</v>
      </c>
      <c r="I79" s="33">
        <v>4.7578141735746739E-2</v>
      </c>
      <c r="J79" s="33">
        <v>4.4880105179272649E-2</v>
      </c>
      <c r="K79" s="33">
        <v>0.13900206637643814</v>
      </c>
      <c r="L79" s="33">
        <v>7.465807099541448E-2</v>
      </c>
      <c r="M79" s="33">
        <v>0.17548437835774339</v>
      </c>
      <c r="N79" s="33">
        <v>0.30919749069863495</v>
      </c>
      <c r="O79" s="33">
        <v>0.13268579582708365</v>
      </c>
      <c r="P79" s="33">
        <v>0.31680204566057268</v>
      </c>
      <c r="Q79" s="33">
        <v>7.0451152499979144E-2</v>
      </c>
      <c r="R79" s="33">
        <v>3.5150108087295817E-4</v>
      </c>
      <c r="S79" s="33">
        <v>8.5083502187439097E-2</v>
      </c>
      <c r="T79" s="33">
        <v>0.22218200562945029</v>
      </c>
      <c r="U79" s="33">
        <v>0.12865256144677839</v>
      </c>
      <c r="V79" s="33">
        <v>1.3289642611399944E-3</v>
      </c>
      <c r="W79" s="33">
        <v>2.175333438064769E-2</v>
      </c>
      <c r="X79" s="33">
        <v>1.4196394278662761E-3</v>
      </c>
      <c r="Y79" s="33">
        <v>3.0895677475070656E-2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0.41809154897457868</v>
      </c>
      <c r="D81" s="117">
        <f t="shared" si="28"/>
        <v>0.36888803983409296</v>
      </c>
      <c r="E81" s="117">
        <f t="shared" si="28"/>
        <v>0.38318463923492085</v>
      </c>
      <c r="F81" s="117">
        <f t="shared" si="28"/>
        <v>0.46684222073318649</v>
      </c>
      <c r="G81" s="117">
        <f t="shared" si="28"/>
        <v>0.45090391037629474</v>
      </c>
      <c r="H81" s="117">
        <f t="shared" si="28"/>
        <v>0.69639486419106433</v>
      </c>
      <c r="I81" s="117">
        <f t="shared" si="28"/>
        <v>0.45503905617360263</v>
      </c>
      <c r="J81" s="117">
        <f t="shared" si="28"/>
        <v>0.74917762591689963</v>
      </c>
      <c r="K81" s="117">
        <f t="shared" si="28"/>
        <v>0.76711187243470613</v>
      </c>
      <c r="L81" s="117">
        <f t="shared" si="28"/>
        <v>0.57318674581780493</v>
      </c>
      <c r="M81" s="117">
        <f t="shared" si="28"/>
        <v>0.52052841891313573</v>
      </c>
      <c r="N81" s="117">
        <f t="shared" si="28"/>
        <v>1.4769504276574097</v>
      </c>
      <c r="O81" s="117">
        <f t="shared" si="28"/>
        <v>1.1263822808714512</v>
      </c>
      <c r="P81" s="117">
        <f t="shared" si="28"/>
        <v>2.1646880450856503</v>
      </c>
      <c r="Q81" s="117">
        <f t="shared" si="28"/>
        <v>0.8414979415597662</v>
      </c>
      <c r="R81" s="117">
        <f t="shared" ref="R81:V81" si="29">R82+R85+R87+R100</f>
        <v>1.0274945491801175</v>
      </c>
      <c r="S81" s="117">
        <f t="shared" si="29"/>
        <v>0.11446974006595916</v>
      </c>
      <c r="T81" s="117">
        <f t="shared" si="29"/>
        <v>0.25312450527675279</v>
      </c>
      <c r="U81" s="117">
        <f t="shared" si="29"/>
        <v>0</v>
      </c>
      <c r="V81" s="117">
        <f t="shared" si="29"/>
        <v>2.1654569525129654E-2</v>
      </c>
      <c r="W81" s="117">
        <f t="shared" ref="W81:Y81" si="30">W82+W85+W87+W100</f>
        <v>0.60378651316414567</v>
      </c>
      <c r="X81" s="117">
        <f t="shared" si="30"/>
        <v>1.2888071407168278</v>
      </c>
      <c r="Y81" s="117">
        <f t="shared" si="30"/>
        <v>1.2805974245557559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0.37986564414964985</v>
      </c>
      <c r="D82" s="122">
        <f t="shared" si="31"/>
        <v>0.33289794543086121</v>
      </c>
      <c r="E82" s="122">
        <f t="shared" si="31"/>
        <v>0.34452961713867719</v>
      </c>
      <c r="F82" s="122">
        <f t="shared" si="31"/>
        <v>0.42356391910218788</v>
      </c>
      <c r="G82" s="122">
        <f t="shared" si="31"/>
        <v>0.40464418079942566</v>
      </c>
      <c r="H82" s="122">
        <f t="shared" si="31"/>
        <v>0.62181097266218743</v>
      </c>
      <c r="I82" s="122">
        <f t="shared" si="31"/>
        <v>0.40914200531579731</v>
      </c>
      <c r="J82" s="122">
        <f t="shared" si="31"/>
        <v>0.67391958949297981</v>
      </c>
      <c r="K82" s="122">
        <f t="shared" si="31"/>
        <v>0.6940329475924093</v>
      </c>
      <c r="L82" s="122">
        <f t="shared" si="31"/>
        <v>0.51575089019054854</v>
      </c>
      <c r="M82" s="122">
        <f t="shared" si="31"/>
        <v>0.44435524601368787</v>
      </c>
      <c r="N82" s="122">
        <f t="shared" si="31"/>
        <v>1.3049833305840062</v>
      </c>
      <c r="O82" s="122">
        <f t="shared" si="31"/>
        <v>0.970446366570341</v>
      </c>
      <c r="P82" s="122">
        <f t="shared" si="31"/>
        <v>1.8062458447322758</v>
      </c>
      <c r="Q82" s="122">
        <f t="shared" si="31"/>
        <v>0.7304305612099139</v>
      </c>
      <c r="R82" s="122">
        <f t="shared" ref="R82:V82" si="32">SUM(R83:R84)</f>
        <v>0.91748340902377734</v>
      </c>
      <c r="S82" s="122">
        <f t="shared" si="32"/>
        <v>0.10117220224142816</v>
      </c>
      <c r="T82" s="122">
        <f t="shared" si="32"/>
        <v>0.2181773646592193</v>
      </c>
      <c r="U82" s="122">
        <f t="shared" si="32"/>
        <v>0</v>
      </c>
      <c r="V82" s="122">
        <f t="shared" si="32"/>
        <v>1.8002116412756335E-2</v>
      </c>
      <c r="W82" s="122">
        <f t="shared" ref="W82:Y82" si="33">SUM(W83:W84)</f>
        <v>0.49763226251854487</v>
      </c>
      <c r="X82" s="122">
        <f t="shared" si="33"/>
        <v>1.0581422672483112</v>
      </c>
      <c r="Y82" s="122">
        <f t="shared" si="33"/>
        <v>1.0397341610676218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0.37767593158054991</v>
      </c>
      <c r="D83" s="98">
        <v>0.33097840300845055</v>
      </c>
      <c r="E83" s="98">
        <v>0.34259105565027859</v>
      </c>
      <c r="F83" s="98">
        <v>0.42110231217408173</v>
      </c>
      <c r="G83" s="98">
        <v>0.40229506983688185</v>
      </c>
      <c r="H83" s="98">
        <v>0.61825844632719873</v>
      </c>
      <c r="I83" s="98">
        <v>0.40674241624581281</v>
      </c>
      <c r="J83" s="98">
        <v>0.6699329965902614</v>
      </c>
      <c r="K83" s="98">
        <v>0.68993009537024852</v>
      </c>
      <c r="L83" s="98">
        <v>0.51270964031919197</v>
      </c>
      <c r="M83" s="98">
        <v>0.44170468833913024</v>
      </c>
      <c r="N83" s="98">
        <v>1.2973166578385182</v>
      </c>
      <c r="O83" s="98">
        <v>0.96469120730262603</v>
      </c>
      <c r="P83" s="98">
        <v>1.7954089999253955</v>
      </c>
      <c r="Q83" s="98">
        <v>0.72609571695744468</v>
      </c>
      <c r="R83" s="98">
        <v>0.9119809161922251</v>
      </c>
      <c r="S83" s="98">
        <v>0.10056390619069477</v>
      </c>
      <c r="T83" s="98">
        <v>0.21683286797056611</v>
      </c>
      <c r="U83" s="98">
        <v>0</v>
      </c>
      <c r="V83" s="98">
        <v>1.7888844098824096E-2</v>
      </c>
      <c r="W83" s="98">
        <v>0.49448081214757378</v>
      </c>
      <c r="X83" s="98">
        <v>1.0513649603693351</v>
      </c>
      <c r="Y83" s="98">
        <v>1.0331706399032192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2.1897125690999264E-3</v>
      </c>
      <c r="D84" s="98">
        <v>1.9195424224106813E-3</v>
      </c>
      <c r="E84" s="98">
        <v>1.9385614883986033E-3</v>
      </c>
      <c r="F84" s="98">
        <v>2.4616069281061634E-3</v>
      </c>
      <c r="G84" s="98">
        <v>2.3491109625438053E-3</v>
      </c>
      <c r="H84" s="98">
        <v>3.5525263349887445E-3</v>
      </c>
      <c r="I84" s="98">
        <v>2.3995890699845075E-3</v>
      </c>
      <c r="J84" s="98">
        <v>3.986592902718379E-3</v>
      </c>
      <c r="K84" s="98">
        <v>4.1028522221607626E-3</v>
      </c>
      <c r="L84" s="98">
        <v>3.04124987135656E-3</v>
      </c>
      <c r="M84" s="98">
        <v>2.6505576745576545E-3</v>
      </c>
      <c r="N84" s="98">
        <v>7.6666727454880318E-3</v>
      </c>
      <c r="O84" s="98">
        <v>5.7551592677149346E-3</v>
      </c>
      <c r="P84" s="98">
        <v>1.0836844806880261E-2</v>
      </c>
      <c r="Q84" s="98">
        <v>4.334844252469207E-3</v>
      </c>
      <c r="R84" s="98">
        <v>5.5024928315522822E-3</v>
      </c>
      <c r="S84" s="98">
        <v>6.0829605073338259E-4</v>
      </c>
      <c r="T84" s="98">
        <v>1.3444966886531934E-3</v>
      </c>
      <c r="U84" s="98">
        <v>0</v>
      </c>
      <c r="V84" s="98">
        <v>1.1327231393223902E-4</v>
      </c>
      <c r="W84" s="98">
        <v>3.1514503709710842E-3</v>
      </c>
      <c r="X84" s="98">
        <v>6.7773068789760754E-3</v>
      </c>
      <c r="Y84" s="98">
        <v>6.5635211644026947E-3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3.3506094757294511E-4</v>
      </c>
      <c r="D85" s="122">
        <f t="shared" si="34"/>
        <v>2.6219844972097866E-5</v>
      </c>
      <c r="E85" s="122">
        <f t="shared" si="34"/>
        <v>2.6161854095698E-3</v>
      </c>
      <c r="F85" s="122">
        <f t="shared" si="34"/>
        <v>2.1676710446360691E-5</v>
      </c>
      <c r="G85" s="122">
        <f t="shared" si="34"/>
        <v>1.3174336938667219E-4</v>
      </c>
      <c r="H85" s="122">
        <f t="shared" si="34"/>
        <v>3.9516874443758327E-3</v>
      </c>
      <c r="I85" s="122">
        <f t="shared" si="34"/>
        <v>8.8069160913604875E-4</v>
      </c>
      <c r="J85" s="122">
        <f t="shared" si="34"/>
        <v>1.0551621082161098E-3</v>
      </c>
      <c r="K85" s="122">
        <f t="shared" si="34"/>
        <v>1.465158365994156E-3</v>
      </c>
      <c r="L85" s="122">
        <f t="shared" si="34"/>
        <v>5.050796546531169E-3</v>
      </c>
      <c r="M85" s="122">
        <f t="shared" si="34"/>
        <v>4.4878746503626069E-3</v>
      </c>
      <c r="N85" s="122">
        <f t="shared" si="34"/>
        <v>5.5778654875164235E-3</v>
      </c>
      <c r="O85" s="122">
        <f t="shared" si="34"/>
        <v>4.1574497659764148E-3</v>
      </c>
      <c r="P85" s="122">
        <f t="shared" si="34"/>
        <v>4.7439823707964273E-3</v>
      </c>
      <c r="Q85" s="122">
        <f t="shared" si="34"/>
        <v>4.2217230168190949E-3</v>
      </c>
      <c r="R85" s="122">
        <f t="shared" si="34"/>
        <v>2.7211806957692045E-3</v>
      </c>
      <c r="S85" s="122">
        <f t="shared" si="34"/>
        <v>2.2125220290905253E-4</v>
      </c>
      <c r="T85" s="122">
        <f t="shared" si="34"/>
        <v>1.1708933633296746E-3</v>
      </c>
      <c r="U85" s="122">
        <f t="shared" si="34"/>
        <v>0</v>
      </c>
      <c r="V85" s="122">
        <f t="shared" si="34"/>
        <v>2.2718170407190534E-4</v>
      </c>
      <c r="W85" s="122">
        <f t="shared" si="34"/>
        <v>5.0975118583854199E-3</v>
      </c>
      <c r="X85" s="122">
        <f t="shared" si="34"/>
        <v>1.1650397775403505E-2</v>
      </c>
      <c r="Y85" s="122">
        <f t="shared" si="34"/>
        <v>1.7339293934863945E-2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3.3506094757294511E-4</v>
      </c>
      <c r="D86" s="98">
        <v>2.6219844972097866E-5</v>
      </c>
      <c r="E86" s="98">
        <v>2.6161854095698E-3</v>
      </c>
      <c r="F86" s="98">
        <v>2.1676710446360691E-5</v>
      </c>
      <c r="G86" s="98">
        <v>1.3174336938667219E-4</v>
      </c>
      <c r="H86" s="98">
        <v>3.9516874443758327E-3</v>
      </c>
      <c r="I86" s="98">
        <v>8.8069160913604875E-4</v>
      </c>
      <c r="J86" s="98">
        <v>1.0551621082161098E-3</v>
      </c>
      <c r="K86" s="98">
        <v>1.465158365994156E-3</v>
      </c>
      <c r="L86" s="98">
        <v>5.050796546531169E-3</v>
      </c>
      <c r="M86" s="98">
        <v>4.4878746503626069E-3</v>
      </c>
      <c r="N86" s="98">
        <v>5.5778654875164235E-3</v>
      </c>
      <c r="O86" s="98">
        <v>4.1574497659764148E-3</v>
      </c>
      <c r="P86" s="98">
        <v>4.7439823707964273E-3</v>
      </c>
      <c r="Q86" s="98">
        <v>4.2217230168190949E-3</v>
      </c>
      <c r="R86" s="98">
        <v>2.7211806957692045E-3</v>
      </c>
      <c r="S86" s="98">
        <v>2.2125220290905253E-4</v>
      </c>
      <c r="T86" s="98">
        <v>1.1708933633296746E-3</v>
      </c>
      <c r="U86" s="98">
        <v>0</v>
      </c>
      <c r="V86" s="98">
        <v>2.2718170407190534E-4</v>
      </c>
      <c r="W86" s="98">
        <v>5.0975118583854199E-3</v>
      </c>
      <c r="X86" s="98">
        <v>1.1650397775403505E-2</v>
      </c>
      <c r="Y86" s="98">
        <v>1.7339293934863945E-2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2.5748684208154321E-2</v>
      </c>
      <c r="D87" s="122">
        <v>2.4105867447478863E-2</v>
      </c>
      <c r="E87" s="122">
        <v>2.4355622613899619E-2</v>
      </c>
      <c r="F87" s="122">
        <v>2.9272761553575659E-2</v>
      </c>
      <c r="G87" s="122">
        <v>2.9524439053314783E-2</v>
      </c>
      <c r="H87" s="122">
        <v>4.5670346121263548E-2</v>
      </c>
      <c r="I87" s="122">
        <v>2.8590057171029283E-2</v>
      </c>
      <c r="J87" s="122">
        <v>4.6210381978455381E-2</v>
      </c>
      <c r="K87" s="122">
        <v>4.3163858389465432E-2</v>
      </c>
      <c r="L87" s="122">
        <v>3.4512148196735391E-2</v>
      </c>
      <c r="M87" s="122">
        <v>4.4218572908178488E-2</v>
      </c>
      <c r="N87" s="122">
        <v>9.4872270034567274E-2</v>
      </c>
      <c r="O87" s="122">
        <v>9.6083392759167482E-2</v>
      </c>
      <c r="P87" s="122">
        <v>0.23661776062374615</v>
      </c>
      <c r="Q87" s="122">
        <v>7.404481984491057E-2</v>
      </c>
      <c r="R87" s="122">
        <v>6.7258830402533887E-2</v>
      </c>
      <c r="S87" s="122">
        <v>8.6984308999988637E-3</v>
      </c>
      <c r="T87" s="122">
        <v>2.2926489901340913E-2</v>
      </c>
      <c r="U87" s="122">
        <v>0</v>
      </c>
      <c r="V87" s="122">
        <v>2.4974903302044625E-3</v>
      </c>
      <c r="W87" s="122">
        <v>7.831245852139633E-2</v>
      </c>
      <c r="X87" s="122">
        <v>0.16429661459243838</v>
      </c>
      <c r="Y87" s="122">
        <v>0.16661818444644616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9.0415057728012425E-4</v>
      </c>
      <c r="D88" s="98">
        <v>1.4811421459098848E-3</v>
      </c>
      <c r="E88" s="98">
        <v>2.1503517860773915E-3</v>
      </c>
      <c r="F88" s="98">
        <v>2.9036263633370274E-3</v>
      </c>
      <c r="G88" s="98">
        <v>2.7071519458593445E-3</v>
      </c>
      <c r="H88" s="98">
        <v>5.1373891923602623E-3</v>
      </c>
      <c r="I88" s="98">
        <v>9.3369080599951283E-3</v>
      </c>
      <c r="J88" s="98">
        <v>1.9505491395372089E-2</v>
      </c>
      <c r="K88" s="98">
        <v>1.7837312470285169E-2</v>
      </c>
      <c r="L88" s="98">
        <v>1.0263597646653588E-2</v>
      </c>
      <c r="M88" s="98">
        <v>4.2934997175937267E-3</v>
      </c>
      <c r="N88" s="98">
        <v>5.6425315493012348E-3</v>
      </c>
      <c r="O88" s="98">
        <v>7.5045814058663654E-3</v>
      </c>
      <c r="P88" s="98">
        <v>0.11906250469062102</v>
      </c>
      <c r="Q88" s="98">
        <v>5.8106551200423968E-2</v>
      </c>
      <c r="R88" s="98">
        <v>2.1962507427902379E-2</v>
      </c>
      <c r="S88" s="98">
        <v>8.5329703939968412E-3</v>
      </c>
      <c r="T88" s="98">
        <v>1.6692659070043196E-2</v>
      </c>
      <c r="U88" s="98">
        <v>0</v>
      </c>
      <c r="V88" s="98">
        <v>1.8085289668556901E-3</v>
      </c>
      <c r="W88" s="98">
        <v>2.272570275650369E-2</v>
      </c>
      <c r="X88" s="98">
        <v>3.8393533700379498E-2</v>
      </c>
      <c r="Y88" s="98">
        <v>5.8051452395169005E-2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9.5798459884925219E-5</v>
      </c>
      <c r="K89" s="98">
        <v>1.8707634930119398E-4</v>
      </c>
      <c r="L89" s="98">
        <v>1.0433959666267449E-4</v>
      </c>
      <c r="M89" s="98">
        <v>1.1424885534174427E-4</v>
      </c>
      <c r="N89" s="98">
        <v>8.3325797120113927E-5</v>
      </c>
      <c r="O89" s="98">
        <v>0</v>
      </c>
      <c r="P89" s="98">
        <v>7.8400787550920461E-4</v>
      </c>
      <c r="Q89" s="98">
        <v>1.428928768307297E-3</v>
      </c>
      <c r="R89" s="98">
        <v>0</v>
      </c>
      <c r="S89" s="98">
        <v>7.8775710532367688E-5</v>
      </c>
      <c r="T89" s="98">
        <v>4.1548791975794491E-4</v>
      </c>
      <c r="U89" s="98">
        <v>0</v>
      </c>
      <c r="V89" s="98">
        <v>0</v>
      </c>
      <c r="W89" s="98">
        <v>2.5805030678178217E-4</v>
      </c>
      <c r="X89" s="98">
        <v>0</v>
      </c>
      <c r="Y89" s="98">
        <v>1.0095344228468596E-3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5.3352395526164013E-5</v>
      </c>
      <c r="K90" s="101">
        <v>9.7853910938361607E-5</v>
      </c>
      <c r="L90" s="101">
        <v>5.7074011031371403E-5</v>
      </c>
      <c r="M90" s="101">
        <v>6.5403130558619875E-5</v>
      </c>
      <c r="N90" s="101">
        <v>4.3134448917589385E-5</v>
      </c>
      <c r="O90" s="101">
        <v>0</v>
      </c>
      <c r="P90" s="101">
        <v>5.1720576832946425E-4</v>
      </c>
      <c r="Q90" s="101">
        <v>7.163754418246719E-4</v>
      </c>
      <c r="R90" s="101">
        <v>0</v>
      </c>
      <c r="S90" s="101">
        <v>3.679518140316376E-5</v>
      </c>
      <c r="T90" s="101">
        <v>2.1848098137370654E-4</v>
      </c>
      <c r="U90" s="101">
        <v>0</v>
      </c>
      <c r="V90" s="101">
        <v>0</v>
      </c>
      <c r="W90" s="101">
        <v>1.453205157305383E-4</v>
      </c>
      <c r="X90" s="101">
        <v>0</v>
      </c>
      <c r="Y90" s="101">
        <v>5.6639792767323028E-4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4.2446064358761199E-5</v>
      </c>
      <c r="K91" s="104">
        <v>8.9222438362832369E-5</v>
      </c>
      <c r="L91" s="104">
        <v>4.7265585631303091E-5</v>
      </c>
      <c r="M91" s="104">
        <v>4.8845724783124391E-5</v>
      </c>
      <c r="N91" s="104">
        <v>4.0191348202524535E-5</v>
      </c>
      <c r="O91" s="104">
        <v>0</v>
      </c>
      <c r="P91" s="104">
        <v>2.6680210717974035E-4</v>
      </c>
      <c r="Q91" s="104">
        <v>7.1255332648262522E-4</v>
      </c>
      <c r="R91" s="104">
        <v>0</v>
      </c>
      <c r="S91" s="104">
        <v>4.1980529129203927E-5</v>
      </c>
      <c r="T91" s="104">
        <v>1.9700693838423837E-4</v>
      </c>
      <c r="U91" s="104">
        <v>0</v>
      </c>
      <c r="V91" s="104">
        <v>0</v>
      </c>
      <c r="W91" s="104">
        <v>1.1272979105124386E-4</v>
      </c>
      <c r="X91" s="104">
        <v>0</v>
      </c>
      <c r="Y91" s="104">
        <v>4.4313649517362932E-4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9.6175512268410074E-4</v>
      </c>
      <c r="D92" s="101">
        <v>1.4935427980057702E-3</v>
      </c>
      <c r="E92" s="101">
        <v>3.0174911001222272E-4</v>
      </c>
      <c r="F92" s="101">
        <v>1.3241271887703674E-3</v>
      </c>
      <c r="G92" s="101">
        <v>3.8494848972149081E-3</v>
      </c>
      <c r="H92" s="101">
        <v>7.179548405749147E-3</v>
      </c>
      <c r="I92" s="101">
        <v>4.9497206366591997E-4</v>
      </c>
      <c r="J92" s="101">
        <v>4.1637416242734155E-4</v>
      </c>
      <c r="K92" s="101">
        <v>1.2993777241456545E-3</v>
      </c>
      <c r="L92" s="101">
        <v>6.9747115336691776E-4</v>
      </c>
      <c r="M92" s="101">
        <v>7.3097370374630428E-4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2.2753063213186365E-2</v>
      </c>
      <c r="D96" s="101">
        <v>1.7686405410395761E-2</v>
      </c>
      <c r="E96" s="101">
        <v>1.8873721962585261E-2</v>
      </c>
      <c r="F96" s="101">
        <v>2.2309713848908098E-2</v>
      </c>
      <c r="G96" s="101">
        <v>1.9824291210184766E-2</v>
      </c>
      <c r="H96" s="101">
        <v>2.9575065793860961E-2</v>
      </c>
      <c r="I96" s="101">
        <v>0</v>
      </c>
      <c r="J96" s="101">
        <v>0</v>
      </c>
      <c r="K96" s="101">
        <v>0</v>
      </c>
      <c r="L96" s="101">
        <v>1.5835930546791208E-2</v>
      </c>
      <c r="M96" s="101">
        <v>2.4247353922811903E-2</v>
      </c>
      <c r="N96" s="101">
        <v>3.982203132885534E-2</v>
      </c>
      <c r="O96" s="101">
        <v>4.5617292443336031E-2</v>
      </c>
      <c r="P96" s="101">
        <v>8.0318491596264877E-2</v>
      </c>
      <c r="Q96" s="101">
        <v>1.3953365581514362E-3</v>
      </c>
      <c r="R96" s="101">
        <v>0</v>
      </c>
      <c r="S96" s="101">
        <v>0</v>
      </c>
      <c r="T96" s="101">
        <v>1.2353609026115036E-3</v>
      </c>
      <c r="U96" s="101">
        <v>0</v>
      </c>
      <c r="V96" s="101">
        <v>0</v>
      </c>
      <c r="W96" s="101">
        <v>3.3434570750733118E-2</v>
      </c>
      <c r="X96" s="101">
        <v>1.4533571938802687E-2</v>
      </c>
      <c r="Y96" s="101">
        <v>9.5501352795647702E-3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1.1297152950037307E-3</v>
      </c>
      <c r="D97" s="104">
        <v>3.4447770931674473E-3</v>
      </c>
      <c r="E97" s="104">
        <v>3.0297997552247427E-3</v>
      </c>
      <c r="F97" s="104">
        <v>2.7352941525601634E-3</v>
      </c>
      <c r="G97" s="104">
        <v>3.1435110000557643E-3</v>
      </c>
      <c r="H97" s="104">
        <v>3.778342729293181E-3</v>
      </c>
      <c r="I97" s="104">
        <v>1.8758177047368235E-2</v>
      </c>
      <c r="J97" s="104">
        <v>2.6192717960771023E-2</v>
      </c>
      <c r="K97" s="104">
        <v>2.3840091845733418E-2</v>
      </c>
      <c r="L97" s="104">
        <v>7.6108092532610038E-3</v>
      </c>
      <c r="M97" s="104">
        <v>1.4832496708684813E-2</v>
      </c>
      <c r="N97" s="104">
        <v>4.9324381359290584E-2</v>
      </c>
      <c r="O97" s="104">
        <v>4.2961518909965087E-2</v>
      </c>
      <c r="P97" s="104">
        <v>3.6452756461351037E-2</v>
      </c>
      <c r="Q97" s="104">
        <v>1.3114003318027874E-2</v>
      </c>
      <c r="R97" s="104">
        <v>4.5296322974631514E-2</v>
      </c>
      <c r="S97" s="104">
        <v>8.668479546965484E-5</v>
      </c>
      <c r="T97" s="104">
        <v>4.5829820089282654E-3</v>
      </c>
      <c r="U97" s="104">
        <v>0</v>
      </c>
      <c r="V97" s="104">
        <v>6.8896136334877216E-4</v>
      </c>
      <c r="W97" s="104">
        <v>2.1894134707377732E-2</v>
      </c>
      <c r="X97" s="104">
        <v>0.11136950895325622</v>
      </c>
      <c r="Y97" s="104">
        <v>9.8007062348865512E-2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6.6416290424636641E-4</v>
      </c>
      <c r="D98" s="98">
        <v>2.0317965498019342E-3</v>
      </c>
      <c r="E98" s="98">
        <v>1.7762029696220055E-3</v>
      </c>
      <c r="F98" s="98">
        <v>1.6230459008862292E-3</v>
      </c>
      <c r="G98" s="98">
        <v>1.8567539147373645E-3</v>
      </c>
      <c r="H98" s="98">
        <v>2.1819332727327652E-3</v>
      </c>
      <c r="I98" s="98">
        <v>1.0684870394743485E-2</v>
      </c>
      <c r="J98" s="98">
        <v>1.4432315977232888E-2</v>
      </c>
      <c r="K98" s="98">
        <v>1.2736047635675105E-2</v>
      </c>
      <c r="L98" s="98">
        <v>3.9720773896162404E-3</v>
      </c>
      <c r="M98" s="98">
        <v>8.3905347497836152E-3</v>
      </c>
      <c r="N98" s="98">
        <v>2.5843807616947396E-2</v>
      </c>
      <c r="O98" s="98">
        <v>2.6822209350190213E-2</v>
      </c>
      <c r="P98" s="98">
        <v>2.4501911754660873E-2</v>
      </c>
      <c r="Q98" s="98">
        <v>6.4447369651850798E-3</v>
      </c>
      <c r="R98" s="98">
        <v>2.1827834754862684E-2</v>
      </c>
      <c r="S98" s="98">
        <v>4.1741804814786178E-5</v>
      </c>
      <c r="T98" s="98">
        <v>2.4854808421789507E-3</v>
      </c>
      <c r="U98" s="98">
        <v>0</v>
      </c>
      <c r="V98" s="98">
        <v>3.9035924563208082E-4</v>
      </c>
      <c r="W98" s="98">
        <v>1.2141610268805791E-2</v>
      </c>
      <c r="X98" s="98">
        <v>6.6095894373353406E-2</v>
      </c>
      <c r="Y98" s="98">
        <v>5.7115933297534567E-2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4.6555239075736439E-4</v>
      </c>
      <c r="D99" s="98">
        <v>1.4129805433655131E-3</v>
      </c>
      <c r="E99" s="98">
        <v>1.253596785602737E-3</v>
      </c>
      <c r="F99" s="98">
        <v>1.112248251673934E-3</v>
      </c>
      <c r="G99" s="98">
        <v>1.2867570853183996E-3</v>
      </c>
      <c r="H99" s="98">
        <v>1.5964094565604156E-3</v>
      </c>
      <c r="I99" s="98">
        <v>8.0733066526247482E-3</v>
      </c>
      <c r="J99" s="98">
        <v>1.1760401983538137E-2</v>
      </c>
      <c r="K99" s="98">
        <v>1.1104044210058313E-2</v>
      </c>
      <c r="L99" s="98">
        <v>3.638731863644763E-3</v>
      </c>
      <c r="M99" s="98">
        <v>6.4419619589011967E-3</v>
      </c>
      <c r="N99" s="98">
        <v>2.3480573742343188E-2</v>
      </c>
      <c r="O99" s="98">
        <v>1.6139309559774873E-2</v>
      </c>
      <c r="P99" s="98">
        <v>1.1950844706690163E-2</v>
      </c>
      <c r="Q99" s="98">
        <v>6.6692663528427941E-3</v>
      </c>
      <c r="R99" s="98">
        <v>2.3468488219768827E-2</v>
      </c>
      <c r="S99" s="98">
        <v>4.4942990654868669E-5</v>
      </c>
      <c r="T99" s="98">
        <v>2.0975011667493152E-3</v>
      </c>
      <c r="U99" s="98">
        <v>0</v>
      </c>
      <c r="V99" s="98">
        <v>2.9860211771669129E-4</v>
      </c>
      <c r="W99" s="98">
        <v>9.7525244385719412E-3</v>
      </c>
      <c r="X99" s="98">
        <v>4.527361457990281E-2</v>
      </c>
      <c r="Y99" s="98">
        <v>4.0891129051330945E-2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1.2142159669201522E-2</v>
      </c>
      <c r="D100" s="122">
        <v>1.185800711078081E-2</v>
      </c>
      <c r="E100" s="122">
        <v>1.1683214072774206E-2</v>
      </c>
      <c r="F100" s="122">
        <v>1.3983863366976601E-2</v>
      </c>
      <c r="G100" s="122">
        <v>1.6603547154167647E-2</v>
      </c>
      <c r="H100" s="122">
        <v>2.4961857963237584E-2</v>
      </c>
      <c r="I100" s="122">
        <v>1.6426302077639929E-2</v>
      </c>
      <c r="J100" s="122">
        <v>2.7992492337248299E-2</v>
      </c>
      <c r="K100" s="122">
        <v>2.8449908086837235E-2</v>
      </c>
      <c r="L100" s="122">
        <v>1.7872910883989738E-2</v>
      </c>
      <c r="M100" s="122">
        <v>2.7466725340906811E-2</v>
      </c>
      <c r="N100" s="122">
        <v>7.1516961551319813E-2</v>
      </c>
      <c r="O100" s="122">
        <v>5.5695071775966332E-2</v>
      </c>
      <c r="P100" s="122">
        <v>0.11708045735883171</v>
      </c>
      <c r="Q100" s="122">
        <v>3.2800837488122632E-2</v>
      </c>
      <c r="R100" s="122">
        <v>4.003112905803697E-2</v>
      </c>
      <c r="S100" s="122">
        <v>4.3778547216230777E-3</v>
      </c>
      <c r="T100" s="122">
        <v>1.0849757352862886E-2</v>
      </c>
      <c r="U100" s="122">
        <v>0</v>
      </c>
      <c r="V100" s="122">
        <v>9.277810780969507E-4</v>
      </c>
      <c r="W100" s="122">
        <v>2.2744280265818977E-2</v>
      </c>
      <c r="X100" s="122">
        <v>5.4717861100674933E-2</v>
      </c>
      <c r="Y100" s="122">
        <v>5.6905785106823766E-2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1.212851114952829E-3</v>
      </c>
      <c r="D102" s="98">
        <v>0</v>
      </c>
      <c r="E102" s="98">
        <v>0</v>
      </c>
      <c r="F102" s="98">
        <v>2.7252390210036137E-3</v>
      </c>
      <c r="G102" s="98">
        <v>7.9992575145473085E-3</v>
      </c>
      <c r="H102" s="98">
        <v>9.153990792517613E-3</v>
      </c>
      <c r="I102" s="98">
        <v>5.2646389554088821E-4</v>
      </c>
      <c r="J102" s="98">
        <v>5.7992809422665432E-4</v>
      </c>
      <c r="K102" s="98">
        <v>4.6432556487673729E-3</v>
      </c>
      <c r="L102" s="98">
        <v>9.1456788780140718E-4</v>
      </c>
      <c r="M102" s="98">
        <v>4.4227073507844894E-4</v>
      </c>
      <c r="N102" s="98">
        <v>1.5073564100128673E-3</v>
      </c>
      <c r="O102" s="98">
        <v>3.6861650122600085E-3</v>
      </c>
      <c r="P102" s="98">
        <v>1.3646817364510556E-2</v>
      </c>
      <c r="Q102" s="98">
        <v>1.5668279520128945E-3</v>
      </c>
      <c r="R102" s="98">
        <v>2.8222289256281197E-3</v>
      </c>
      <c r="S102" s="98">
        <v>3.7801711240263936E-4</v>
      </c>
      <c r="T102" s="98">
        <v>1.1352409922333279E-3</v>
      </c>
      <c r="U102" s="98">
        <v>0</v>
      </c>
      <c r="V102" s="98">
        <v>1.2422129229137263E-4</v>
      </c>
      <c r="W102" s="98">
        <v>6.4739473106885622E-5</v>
      </c>
      <c r="X102" s="98">
        <v>9.0135916380629789E-5</v>
      </c>
      <c r="Y102" s="98">
        <v>0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1.0929308554248693E-2</v>
      </c>
      <c r="D103" s="33">
        <v>1.185800711078081E-2</v>
      </c>
      <c r="E103" s="33">
        <v>1.1683214072774206E-2</v>
      </c>
      <c r="F103" s="33">
        <v>1.1258624345972988E-2</v>
      </c>
      <c r="G103" s="33">
        <v>8.6042896396203369E-3</v>
      </c>
      <c r="H103" s="33">
        <v>1.5807867170719973E-2</v>
      </c>
      <c r="I103" s="33">
        <v>1.589983818209904E-2</v>
      </c>
      <c r="J103" s="33">
        <v>2.7412564243021645E-2</v>
      </c>
      <c r="K103" s="33">
        <v>2.3806652438069863E-2</v>
      </c>
      <c r="L103" s="33">
        <v>1.6958342996188331E-2</v>
      </c>
      <c r="M103" s="33">
        <v>2.7024454605828363E-2</v>
      </c>
      <c r="N103" s="33">
        <v>7.0009605141306941E-2</v>
      </c>
      <c r="O103" s="33">
        <v>5.2008906763706321E-2</v>
      </c>
      <c r="P103" s="33">
        <v>0.10343363999432116</v>
      </c>
      <c r="Q103" s="33">
        <v>3.1234009536109737E-2</v>
      </c>
      <c r="R103" s="33">
        <v>3.7208900132408851E-2</v>
      </c>
      <c r="S103" s="33">
        <v>3.999837609220438E-3</v>
      </c>
      <c r="T103" s="33">
        <v>9.7145163606295586E-3</v>
      </c>
      <c r="U103" s="33">
        <v>0</v>
      </c>
      <c r="V103" s="33">
        <v>8.0355978580557807E-4</v>
      </c>
      <c r="W103" s="33">
        <v>2.2679540792712092E-2</v>
      </c>
      <c r="X103" s="33">
        <v>5.4627725184294304E-2</v>
      </c>
      <c r="Y103" s="33">
        <v>5.6905785106823766E-2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1.7365840445010671E-3</v>
      </c>
      <c r="D143" s="117">
        <f t="shared" si="49"/>
        <v>3.8580391000326104E-3</v>
      </c>
      <c r="E143" s="117">
        <f t="shared" si="49"/>
        <v>4.3796037986222631E-3</v>
      </c>
      <c r="F143" s="117">
        <f t="shared" si="49"/>
        <v>3.9186269971717294E-3</v>
      </c>
      <c r="G143" s="117">
        <f t="shared" si="49"/>
        <v>5.355001711563904E-3</v>
      </c>
      <c r="H143" s="117">
        <f t="shared" si="49"/>
        <v>1.0553385328038414E-2</v>
      </c>
      <c r="I143" s="117">
        <f t="shared" si="49"/>
        <v>1.050677938363366E-2</v>
      </c>
      <c r="J143" s="117">
        <f t="shared" si="49"/>
        <v>2.0102209836716199E-2</v>
      </c>
      <c r="K143" s="117">
        <f t="shared" si="49"/>
        <v>2.6347660763388642E-2</v>
      </c>
      <c r="L143" s="117">
        <f t="shared" si="49"/>
        <v>2.3117465943344864E-2</v>
      </c>
      <c r="M143" s="117">
        <f t="shared" si="49"/>
        <v>3.678086066014763E-2</v>
      </c>
      <c r="N143" s="117">
        <f t="shared" si="49"/>
        <v>6.4283647642956479E-2</v>
      </c>
      <c r="O143" s="117">
        <f t="shared" si="49"/>
        <v>6.1412622197882891E-2</v>
      </c>
      <c r="P143" s="117">
        <f t="shared" si="49"/>
        <v>0.18193398369098429</v>
      </c>
      <c r="Q143" s="117">
        <f t="shared" si="49"/>
        <v>0.13811101873945761</v>
      </c>
      <c r="R143" s="117">
        <f t="shared" ref="R143:V143" si="50">R144+R146+R148+R157</f>
        <v>0.17538149055969468</v>
      </c>
      <c r="S143" s="117">
        <f t="shared" si="50"/>
        <v>0.18688042508897823</v>
      </c>
      <c r="T143" s="117">
        <f t="shared" si="50"/>
        <v>0.23033415650756667</v>
      </c>
      <c r="U143" s="117">
        <f t="shared" si="50"/>
        <v>0.19902861236814834</v>
      </c>
      <c r="V143" s="117">
        <f t="shared" si="50"/>
        <v>0.16974115134444298</v>
      </c>
      <c r="W143" s="117">
        <f t="shared" ref="W143:Y143" si="51">W144+W146+W148+W157</f>
        <v>0.12657678981248413</v>
      </c>
      <c r="X143" s="117">
        <f t="shared" si="51"/>
        <v>0.13166979683774524</v>
      </c>
      <c r="Y143" s="117">
        <f t="shared" si="51"/>
        <v>8.2264071357665558E-2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1.3257675808961489E-3</v>
      </c>
      <c r="D144" s="122">
        <f t="shared" si="52"/>
        <v>2.8826836049627501E-3</v>
      </c>
      <c r="E144" s="122">
        <f t="shared" si="52"/>
        <v>3.2718250953719377E-3</v>
      </c>
      <c r="F144" s="122">
        <f t="shared" si="52"/>
        <v>2.9563804661822514E-3</v>
      </c>
      <c r="G144" s="122">
        <f t="shared" si="52"/>
        <v>3.8432019195347548E-3</v>
      </c>
      <c r="H144" s="122">
        <f t="shared" si="52"/>
        <v>7.1156452767803914E-3</v>
      </c>
      <c r="I144" s="122">
        <f t="shared" si="52"/>
        <v>7.3307464120926707E-3</v>
      </c>
      <c r="J144" s="122">
        <f t="shared" si="52"/>
        <v>1.4374075708762254E-2</v>
      </c>
      <c r="K144" s="122">
        <f t="shared" si="52"/>
        <v>1.881307416542401E-2</v>
      </c>
      <c r="L144" s="122">
        <f t="shared" si="52"/>
        <v>1.6101390579808531E-2</v>
      </c>
      <c r="M144" s="122">
        <f t="shared" si="52"/>
        <v>2.3380523123301394E-2</v>
      </c>
      <c r="N144" s="122">
        <f t="shared" si="52"/>
        <v>4.1563523373950646E-2</v>
      </c>
      <c r="O144" s="122">
        <f t="shared" si="52"/>
        <v>3.4735434647134342E-2</v>
      </c>
      <c r="P144" s="122">
        <f t="shared" si="52"/>
        <v>9.3544869148883325E-2</v>
      </c>
      <c r="Q144" s="122">
        <f t="shared" si="52"/>
        <v>8.7573589810311755E-2</v>
      </c>
      <c r="R144" s="122">
        <f t="shared" si="52"/>
        <v>0.11033219598517183</v>
      </c>
      <c r="S144" s="122">
        <f t="shared" si="52"/>
        <v>0.11840503811237817</v>
      </c>
      <c r="T144" s="122">
        <f t="shared" si="52"/>
        <v>0.136964880804892</v>
      </c>
      <c r="U144" s="122">
        <f t="shared" si="52"/>
        <v>0.10952746072194111</v>
      </c>
      <c r="V144" s="122">
        <f t="shared" si="52"/>
        <v>0.10067594822281174</v>
      </c>
      <c r="W144" s="122">
        <f t="shared" si="52"/>
        <v>7.3111180860305852E-2</v>
      </c>
      <c r="X144" s="122">
        <f t="shared" si="52"/>
        <v>6.8882828741746782E-2</v>
      </c>
      <c r="Y144" s="122">
        <f t="shared" si="52"/>
        <v>4.0401012441038234E-2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1.3257675808961489E-3</v>
      </c>
      <c r="D145" s="98">
        <v>2.8826836049627501E-3</v>
      </c>
      <c r="E145" s="98">
        <v>3.2718250953719377E-3</v>
      </c>
      <c r="F145" s="98">
        <v>2.9563804661822514E-3</v>
      </c>
      <c r="G145" s="98">
        <v>3.8432019195347548E-3</v>
      </c>
      <c r="H145" s="98">
        <v>7.1156452767803914E-3</v>
      </c>
      <c r="I145" s="98">
        <v>7.3307464120926707E-3</v>
      </c>
      <c r="J145" s="98">
        <v>1.4374075708762254E-2</v>
      </c>
      <c r="K145" s="98">
        <v>1.881307416542401E-2</v>
      </c>
      <c r="L145" s="98">
        <v>1.6101390579808531E-2</v>
      </c>
      <c r="M145" s="98">
        <v>2.3380523123301394E-2</v>
      </c>
      <c r="N145" s="98">
        <v>4.1563523373950646E-2</v>
      </c>
      <c r="O145" s="98">
        <v>3.4735434647134342E-2</v>
      </c>
      <c r="P145" s="98">
        <v>9.3544869148883325E-2</v>
      </c>
      <c r="Q145" s="98">
        <v>8.7573589810311755E-2</v>
      </c>
      <c r="R145" s="98">
        <v>0.11033219598517183</v>
      </c>
      <c r="S145" s="98">
        <v>0.11840503811237817</v>
      </c>
      <c r="T145" s="98">
        <v>0.136964880804892</v>
      </c>
      <c r="U145" s="98">
        <v>0.10952746072194111</v>
      </c>
      <c r="V145" s="98">
        <v>0.10067594822281174</v>
      </c>
      <c r="W145" s="98">
        <v>7.3111180860305852E-2</v>
      </c>
      <c r="X145" s="98">
        <v>6.8882828741746782E-2</v>
      </c>
      <c r="Y145" s="98">
        <v>4.0401012441038234E-2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2.3932924826638937E-5</v>
      </c>
      <c r="D146" s="122">
        <f t="shared" si="53"/>
        <v>0</v>
      </c>
      <c r="E146" s="122">
        <f t="shared" si="53"/>
        <v>1.601746169124367E-4</v>
      </c>
      <c r="F146" s="122">
        <f t="shared" si="53"/>
        <v>0</v>
      </c>
      <c r="G146" s="122">
        <f t="shared" si="53"/>
        <v>5.269734775466888E-5</v>
      </c>
      <c r="H146" s="122">
        <f t="shared" si="53"/>
        <v>4.7767650426521055E-4</v>
      </c>
      <c r="I146" s="122">
        <f t="shared" si="53"/>
        <v>3.0943218699374682E-4</v>
      </c>
      <c r="J146" s="122">
        <f t="shared" si="53"/>
        <v>5.5051936080840515E-4</v>
      </c>
      <c r="K146" s="122">
        <f t="shared" si="53"/>
        <v>7.9072038799684599E-4</v>
      </c>
      <c r="L146" s="122">
        <f t="shared" si="53"/>
        <v>8.818851112990931E-4</v>
      </c>
      <c r="M146" s="122">
        <f t="shared" si="53"/>
        <v>1.3170936473890257E-3</v>
      </c>
      <c r="N146" s="122">
        <f t="shared" si="53"/>
        <v>2.5221652639204699E-3</v>
      </c>
      <c r="O146" s="122">
        <f t="shared" si="53"/>
        <v>2.4354291528500883E-3</v>
      </c>
      <c r="P146" s="122">
        <f t="shared" si="53"/>
        <v>6.7908783175867635E-3</v>
      </c>
      <c r="Q146" s="122">
        <f t="shared" si="53"/>
        <v>6.2606233374419545E-3</v>
      </c>
      <c r="R146" s="122">
        <f t="shared" si="53"/>
        <v>7.8406901403519445E-3</v>
      </c>
      <c r="S146" s="122">
        <f t="shared" si="53"/>
        <v>7.6030302454201679E-3</v>
      </c>
      <c r="T146" s="122">
        <f t="shared" si="53"/>
        <v>1.0560557450031104E-2</v>
      </c>
      <c r="U146" s="122">
        <f t="shared" si="53"/>
        <v>9.9010650953664132E-3</v>
      </c>
      <c r="V146" s="122">
        <f t="shared" si="53"/>
        <v>9.7006587638703585E-3</v>
      </c>
      <c r="W146" s="122">
        <f t="shared" si="53"/>
        <v>7.3537875989822454E-3</v>
      </c>
      <c r="X146" s="122">
        <f t="shared" si="53"/>
        <v>7.2943106306411973E-3</v>
      </c>
      <c r="Y146" s="122">
        <f t="shared" si="53"/>
        <v>4.5391585974265047E-3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2.3932924826638937E-5</v>
      </c>
      <c r="D147" s="98">
        <v>0</v>
      </c>
      <c r="E147" s="98">
        <v>1.601746169124367E-4</v>
      </c>
      <c r="F147" s="98">
        <v>0</v>
      </c>
      <c r="G147" s="98">
        <v>5.269734775466888E-5</v>
      </c>
      <c r="H147" s="98">
        <v>4.7767650426521055E-4</v>
      </c>
      <c r="I147" s="98">
        <v>3.0943218699374682E-4</v>
      </c>
      <c r="J147" s="98">
        <v>5.5051936080840515E-4</v>
      </c>
      <c r="K147" s="98">
        <v>7.9072038799684599E-4</v>
      </c>
      <c r="L147" s="98">
        <v>8.818851112990931E-4</v>
      </c>
      <c r="M147" s="98">
        <v>1.3170936473890257E-3</v>
      </c>
      <c r="N147" s="98">
        <v>2.5221652639204699E-3</v>
      </c>
      <c r="O147" s="98">
        <v>2.4354291528500883E-3</v>
      </c>
      <c r="P147" s="98">
        <v>6.7908783175867635E-3</v>
      </c>
      <c r="Q147" s="98">
        <v>6.2606233374419545E-3</v>
      </c>
      <c r="R147" s="98">
        <v>7.8406901403519445E-3</v>
      </c>
      <c r="S147" s="98">
        <v>7.6030302454201679E-3</v>
      </c>
      <c r="T147" s="98">
        <v>1.0560557450031104E-2</v>
      </c>
      <c r="U147" s="98">
        <v>9.9010650953664132E-3</v>
      </c>
      <c r="V147" s="98">
        <v>9.7006587638703585E-3</v>
      </c>
      <c r="W147" s="98">
        <v>7.3537875989822454E-3</v>
      </c>
      <c r="X147" s="98">
        <v>7.2943106306411973E-3</v>
      </c>
      <c r="Y147" s="98">
        <v>4.5391585974265047E-3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2.6611769839984058E-4</v>
      </c>
      <c r="D148" s="122">
        <v>6.5486881640010872E-4</v>
      </c>
      <c r="E148" s="122">
        <v>6.4015108442277806E-4</v>
      </c>
      <c r="F148" s="122">
        <v>6.4833499325666786E-4</v>
      </c>
      <c r="G148" s="122">
        <v>9.2709968471007057E-4</v>
      </c>
      <c r="H148" s="122">
        <v>1.9045680024430038E-3</v>
      </c>
      <c r="I148" s="122">
        <v>1.7944346721351469E-3</v>
      </c>
      <c r="J148" s="122">
        <v>3.1567502822698367E-3</v>
      </c>
      <c r="K148" s="122">
        <v>3.9408518665401066E-3</v>
      </c>
      <c r="L148" s="122">
        <v>3.9644809887458259E-3</v>
      </c>
      <c r="M148" s="122">
        <v>7.4112406401518997E-3</v>
      </c>
      <c r="N148" s="122">
        <v>1.1506747705844962E-2</v>
      </c>
      <c r="O148" s="122">
        <v>1.5602856815479104E-2</v>
      </c>
      <c r="P148" s="122">
        <v>5.5599894515895809E-2</v>
      </c>
      <c r="Q148" s="122">
        <v>2.7976176015489591E-2</v>
      </c>
      <c r="R148" s="122">
        <v>3.5791801518706937E-2</v>
      </c>
      <c r="S148" s="122">
        <v>4.0308429893389494E-2</v>
      </c>
      <c r="T148" s="122">
        <v>5.3682182471475028E-2</v>
      </c>
      <c r="U148" s="122">
        <v>5.1594023208228854E-2</v>
      </c>
      <c r="V148" s="122">
        <v>4.3037447183819744E-2</v>
      </c>
      <c r="W148" s="122">
        <v>3.5540724603693612E-2</v>
      </c>
      <c r="X148" s="122">
        <v>4.1819050999650692E-2</v>
      </c>
      <c r="Y148" s="122">
        <v>2.7774831989080147E-2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1.8330880462928134E-4</v>
      </c>
      <c r="H149" s="98">
        <v>3.7787096872363927E-4</v>
      </c>
      <c r="I149" s="98">
        <v>7.0710294809417132E-5</v>
      </c>
      <c r="J149" s="98">
        <v>6.9395693737890263E-5</v>
      </c>
      <c r="K149" s="98">
        <v>1.6242221551820681E-4</v>
      </c>
      <c r="L149" s="98">
        <v>1.7436778834172944E-4</v>
      </c>
      <c r="M149" s="98">
        <v>9.1371712968288035E-5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2.6611769839984058E-4</v>
      </c>
      <c r="D153" s="101">
        <v>5.4004291329452715E-4</v>
      </c>
      <c r="E153" s="101">
        <v>5.2793627867371345E-4</v>
      </c>
      <c r="F153" s="101">
        <v>5.3436440356666105E-4</v>
      </c>
      <c r="G153" s="101">
        <v>6.3539394904438349E-4</v>
      </c>
      <c r="H153" s="101">
        <v>1.322462291595409E-3</v>
      </c>
      <c r="I153" s="101">
        <v>0</v>
      </c>
      <c r="J153" s="101">
        <v>0</v>
      </c>
      <c r="K153" s="101">
        <v>0</v>
      </c>
      <c r="L153" s="101">
        <v>2.5216449915272626E-3</v>
      </c>
      <c r="M153" s="101">
        <v>4.4946314588626942E-3</v>
      </c>
      <c r="N153" s="101">
        <v>5.1285949438677324E-3</v>
      </c>
      <c r="O153" s="101">
        <v>7.9864102497235207E-3</v>
      </c>
      <c r="P153" s="101">
        <v>3.8262607906228853E-2</v>
      </c>
      <c r="Q153" s="101">
        <v>2.6910062192920551E-3</v>
      </c>
      <c r="R153" s="101">
        <v>0</v>
      </c>
      <c r="S153" s="101">
        <v>0</v>
      </c>
      <c r="T153" s="101">
        <v>1.1427088349156407E-2</v>
      </c>
      <c r="U153" s="101">
        <v>3.7695808226002721E-2</v>
      </c>
      <c r="V153" s="101">
        <v>6.6632333787025643E-4</v>
      </c>
      <c r="W153" s="101">
        <v>2.1499920823962241E-2</v>
      </c>
      <c r="X153" s="101">
        <v>4.7820139927673352E-3</v>
      </c>
      <c r="Y153" s="101">
        <v>2.4309435257073957E-3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1.148259031055816E-4</v>
      </c>
      <c r="E154" s="104">
        <v>1.1221480574906455E-4</v>
      </c>
      <c r="F154" s="104">
        <v>1.1397058969000681E-4</v>
      </c>
      <c r="G154" s="104">
        <v>1.0839693103640566E-4</v>
      </c>
      <c r="H154" s="104">
        <v>2.0423474212395568E-4</v>
      </c>
      <c r="I154" s="104">
        <v>1.7237243773257297E-3</v>
      </c>
      <c r="J154" s="104">
        <v>3.0873545885319463E-3</v>
      </c>
      <c r="K154" s="104">
        <v>3.7784296510218998E-3</v>
      </c>
      <c r="L154" s="104">
        <v>1.2684682088768338E-3</v>
      </c>
      <c r="M154" s="104">
        <v>2.8252374683209167E-3</v>
      </c>
      <c r="N154" s="104">
        <v>6.3781527619772294E-3</v>
      </c>
      <c r="O154" s="104">
        <v>7.6164465657555837E-3</v>
      </c>
      <c r="P154" s="104">
        <v>1.733728660966696E-2</v>
      </c>
      <c r="Q154" s="104">
        <v>2.5285169796197535E-2</v>
      </c>
      <c r="R154" s="104">
        <v>3.5791801518706937E-2</v>
      </c>
      <c r="S154" s="104">
        <v>4.0308429893389494E-2</v>
      </c>
      <c r="T154" s="104">
        <v>4.225509412231862E-2</v>
      </c>
      <c r="U154" s="104">
        <v>1.3898214982226129E-2</v>
      </c>
      <c r="V154" s="104">
        <v>4.2371123845949488E-2</v>
      </c>
      <c r="W154" s="104">
        <v>1.4040803779731371E-2</v>
      </c>
      <c r="X154" s="104">
        <v>3.7037037006883357E-2</v>
      </c>
      <c r="Y154" s="104">
        <v>2.5343888463372752E-2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6.772655166006448E-5</v>
      </c>
      <c r="E155" s="98">
        <v>6.5785295171185394E-5</v>
      </c>
      <c r="F155" s="98">
        <v>6.7626912536926224E-5</v>
      </c>
      <c r="G155" s="98">
        <v>6.4025997059909121E-5</v>
      </c>
      <c r="H155" s="98">
        <v>1.1794233906663595E-4</v>
      </c>
      <c r="I155" s="98">
        <v>9.8185295519264467E-4</v>
      </c>
      <c r="J155" s="98">
        <v>1.7011475106244089E-3</v>
      </c>
      <c r="K155" s="98">
        <v>2.0185433988617143E-3</v>
      </c>
      <c r="L155" s="98">
        <v>6.620128982693734E-4</v>
      </c>
      <c r="M155" s="98">
        <v>1.5981970951968794E-3</v>
      </c>
      <c r="N155" s="98">
        <v>3.3418716746052663E-3</v>
      </c>
      <c r="O155" s="98">
        <v>4.7551839291195943E-3</v>
      </c>
      <c r="P155" s="98">
        <v>1.1653348273558224E-2</v>
      </c>
      <c r="Q155" s="98">
        <v>1.2426126828298032E-2</v>
      </c>
      <c r="R155" s="98">
        <v>1.7247703076621178E-2</v>
      </c>
      <c r="S155" s="98">
        <v>1.9409939238875573E-2</v>
      </c>
      <c r="T155" s="98">
        <v>2.2916133364889932E-2</v>
      </c>
      <c r="U155" s="98">
        <v>8.1085301426562003E-3</v>
      </c>
      <c r="V155" s="98">
        <v>2.4007093606372966E-2</v>
      </c>
      <c r="W155" s="98">
        <v>7.7864674549950183E-3</v>
      </c>
      <c r="X155" s="98">
        <v>2.1980846543342591E-2</v>
      </c>
      <c r="Y155" s="98">
        <v>1.4769750345352639E-2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4.7099351445517115E-5</v>
      </c>
      <c r="E156" s="98">
        <v>4.6429510577879149E-5</v>
      </c>
      <c r="F156" s="98">
        <v>4.634367715308059E-5</v>
      </c>
      <c r="G156" s="98">
        <v>4.4370933976496542E-5</v>
      </c>
      <c r="H156" s="98">
        <v>8.6292403057319731E-5</v>
      </c>
      <c r="I156" s="98">
        <v>7.4187142213308506E-4</v>
      </c>
      <c r="J156" s="98">
        <v>1.3862070779075374E-3</v>
      </c>
      <c r="K156" s="98">
        <v>1.7598862521601855E-3</v>
      </c>
      <c r="L156" s="98">
        <v>6.0645531060746032E-4</v>
      </c>
      <c r="M156" s="98">
        <v>1.2270403731240373E-3</v>
      </c>
      <c r="N156" s="98">
        <v>3.036281087371963E-3</v>
      </c>
      <c r="O156" s="98">
        <v>2.861262636635989E-3</v>
      </c>
      <c r="P156" s="98">
        <v>5.683938336108735E-3</v>
      </c>
      <c r="Q156" s="98">
        <v>1.2859042967899505E-2</v>
      </c>
      <c r="R156" s="98">
        <v>1.8544098442085762E-2</v>
      </c>
      <c r="S156" s="98">
        <v>2.0898490654513921E-2</v>
      </c>
      <c r="T156" s="98">
        <v>1.9338960757428685E-2</v>
      </c>
      <c r="U156" s="98">
        <v>5.789684839569929E-3</v>
      </c>
      <c r="V156" s="98">
        <v>1.8364030239576522E-2</v>
      </c>
      <c r="W156" s="98">
        <v>6.2543363247363534E-3</v>
      </c>
      <c r="X156" s="98">
        <v>1.5056190463540764E-2</v>
      </c>
      <c r="Y156" s="98">
        <v>1.0574138118020113E-2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1.2076584037843859E-4</v>
      </c>
      <c r="D157" s="122">
        <v>3.2048667866975162E-4</v>
      </c>
      <c r="E157" s="122">
        <v>3.0745300191511066E-4</v>
      </c>
      <c r="F157" s="122">
        <v>3.1391153773280994E-4</v>
      </c>
      <c r="G157" s="122">
        <v>5.3200275956440991E-4</v>
      </c>
      <c r="H157" s="122">
        <v>1.0554955445498076E-3</v>
      </c>
      <c r="I157" s="122">
        <v>1.0721661124120964E-3</v>
      </c>
      <c r="J157" s="122">
        <v>2.0208644848757036E-3</v>
      </c>
      <c r="K157" s="122">
        <v>2.8030143434276808E-3</v>
      </c>
      <c r="L157" s="122">
        <v>2.1697092634914159E-3</v>
      </c>
      <c r="M157" s="122">
        <v>4.6720032493053031E-3</v>
      </c>
      <c r="N157" s="122">
        <v>8.6912112992403971E-3</v>
      </c>
      <c r="O157" s="122">
        <v>8.6389015824193498E-3</v>
      </c>
      <c r="P157" s="122">
        <v>2.5998341708618401E-2</v>
      </c>
      <c r="Q157" s="122">
        <v>1.6300629576214316E-2</v>
      </c>
      <c r="R157" s="122">
        <v>2.141680291546396E-2</v>
      </c>
      <c r="S157" s="122">
        <v>2.0563926837790399E-2</v>
      </c>
      <c r="T157" s="122">
        <v>2.9126535781168545E-2</v>
      </c>
      <c r="U157" s="122">
        <v>2.800606334261195E-2</v>
      </c>
      <c r="V157" s="122">
        <v>1.6327097173941124E-2</v>
      </c>
      <c r="W157" s="122">
        <v>1.057109674950244E-2</v>
      </c>
      <c r="X157" s="122">
        <v>1.3673606465706567E-2</v>
      </c>
      <c r="Y157" s="122">
        <v>9.5490683301206712E-3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6.6469244414722284E-5</v>
      </c>
      <c r="G158" s="98">
        <v>2.9626879683508558E-4</v>
      </c>
      <c r="H158" s="98">
        <v>4.2087313988586721E-4</v>
      </c>
      <c r="I158" s="98">
        <v>4.0497222733914485E-5</v>
      </c>
      <c r="J158" s="98">
        <v>4.4609853402050334E-5</v>
      </c>
      <c r="K158" s="98">
        <v>4.6432556487673737E-4</v>
      </c>
      <c r="L158" s="98">
        <v>1.0161865420015636E-4</v>
      </c>
      <c r="M158" s="98">
        <v>6.3181533582635558E-5</v>
      </c>
      <c r="N158" s="98">
        <v>2.0098085466838231E-4</v>
      </c>
      <c r="O158" s="98">
        <v>5.7822196270745235E-4</v>
      </c>
      <c r="P158" s="98">
        <v>3.0617859471658297E-3</v>
      </c>
      <c r="Q158" s="98">
        <v>7.8341397600644727E-4</v>
      </c>
      <c r="R158" s="98">
        <v>1.4816701859547627E-3</v>
      </c>
      <c r="S158" s="98">
        <v>1.7820806727552999E-3</v>
      </c>
      <c r="T158" s="98">
        <v>2.9874762953508625E-3</v>
      </c>
      <c r="U158" s="98">
        <v>3.5443351945617322E-3</v>
      </c>
      <c r="V158" s="98">
        <v>1.8012087382249034E-3</v>
      </c>
      <c r="W158" s="98">
        <v>3.2369736553442811E-5</v>
      </c>
      <c r="X158" s="98">
        <v>4.5067958190314894E-5</v>
      </c>
      <c r="Y158" s="98">
        <v>0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1.2076584037843859E-4</v>
      </c>
      <c r="D159" s="33">
        <v>3.2048667866975162E-4</v>
      </c>
      <c r="E159" s="33">
        <v>3.0745300191511066E-4</v>
      </c>
      <c r="F159" s="33">
        <v>2.4744229331808765E-4</v>
      </c>
      <c r="G159" s="33">
        <v>2.3573396272932431E-4</v>
      </c>
      <c r="H159" s="33">
        <v>6.3462240466394054E-4</v>
      </c>
      <c r="I159" s="33">
        <v>1.0316688896781819E-3</v>
      </c>
      <c r="J159" s="33">
        <v>1.9762546314736535E-3</v>
      </c>
      <c r="K159" s="33">
        <v>2.3386887785509436E-3</v>
      </c>
      <c r="L159" s="33">
        <v>2.0680906092912597E-3</v>
      </c>
      <c r="M159" s="33">
        <v>4.6088217157226677E-3</v>
      </c>
      <c r="N159" s="33">
        <v>8.4902304445720143E-3</v>
      </c>
      <c r="O159" s="33">
        <v>8.0606796197118975E-3</v>
      </c>
      <c r="P159" s="33">
        <v>2.2936555761452572E-2</v>
      </c>
      <c r="Q159" s="33">
        <v>1.551721560020787E-2</v>
      </c>
      <c r="R159" s="33">
        <v>1.9935132729509197E-2</v>
      </c>
      <c r="S159" s="33">
        <v>1.8781846165035098E-2</v>
      </c>
      <c r="T159" s="33">
        <v>2.6139059485817684E-2</v>
      </c>
      <c r="U159" s="33">
        <v>2.4461728148050216E-2</v>
      </c>
      <c r="V159" s="33">
        <v>1.4525888435716219E-2</v>
      </c>
      <c r="W159" s="33">
        <v>1.0538727012948997E-2</v>
      </c>
      <c r="X159" s="33">
        <v>1.3628538507516252E-2</v>
      </c>
      <c r="Y159" s="33">
        <v>9.5490683301206712E-3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0.28023720291030202</v>
      </c>
      <c r="D161" s="117">
        <f t="shared" si="54"/>
        <v>0.228221086886084</v>
      </c>
      <c r="E161" s="117">
        <f t="shared" si="54"/>
        <v>0.31162334091876553</v>
      </c>
      <c r="F161" s="117">
        <f t="shared" si="54"/>
        <v>0.40802670713334938</v>
      </c>
      <c r="G161" s="117">
        <f t="shared" si="54"/>
        <v>0.47627685875027498</v>
      </c>
      <c r="H161" s="117">
        <f t="shared" si="54"/>
        <v>0</v>
      </c>
      <c r="I161" s="117">
        <f t="shared" si="54"/>
        <v>0.29902419205153996</v>
      </c>
      <c r="J161" s="117">
        <f t="shared" si="54"/>
        <v>0.10649158473696295</v>
      </c>
      <c r="K161" s="117">
        <f t="shared" si="54"/>
        <v>0.88902080625923674</v>
      </c>
      <c r="L161" s="117">
        <f t="shared" si="54"/>
        <v>0.29040650486731495</v>
      </c>
      <c r="M161" s="117">
        <f t="shared" si="54"/>
        <v>0.77093396862904517</v>
      </c>
      <c r="N161" s="117">
        <f t="shared" si="54"/>
        <v>0.53735457058111624</v>
      </c>
      <c r="O161" s="117">
        <f t="shared" si="54"/>
        <v>0.41795044838379691</v>
      </c>
      <c r="P161" s="117">
        <f t="shared" si="54"/>
        <v>0.43207888039844072</v>
      </c>
      <c r="Q161" s="117">
        <f t="shared" si="54"/>
        <v>0.26351029813789378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0.1308323087774709</v>
      </c>
      <c r="U161" s="117">
        <f t="shared" si="55"/>
        <v>0.2374625817101565</v>
      </c>
      <c r="V161" s="117">
        <f t="shared" si="55"/>
        <v>0.54555004854668421</v>
      </c>
      <c r="W161" s="117">
        <f t="shared" ref="W161:Y161" si="56">W162+W164+W166+W175</f>
        <v>0.36506905600811901</v>
      </c>
      <c r="X161" s="117">
        <f t="shared" si="56"/>
        <v>0.39797692951598518</v>
      </c>
      <c r="Y161" s="117">
        <f t="shared" si="56"/>
        <v>0.23450133987605473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0.2475600805534115</v>
      </c>
      <c r="D162" s="122">
        <f t="shared" si="57"/>
        <v>0.20106335428718056</v>
      </c>
      <c r="E162" s="122">
        <f t="shared" si="57"/>
        <v>0.26936755733865209</v>
      </c>
      <c r="F162" s="122">
        <f t="shared" si="57"/>
        <v>0.36329199501786918</v>
      </c>
      <c r="G162" s="122">
        <f t="shared" si="57"/>
        <v>0.42257755672053382</v>
      </c>
      <c r="H162" s="122">
        <f t="shared" si="57"/>
        <v>0</v>
      </c>
      <c r="I162" s="122">
        <f t="shared" si="57"/>
        <v>0.26770692327531065</v>
      </c>
      <c r="J162" s="122">
        <f t="shared" si="57"/>
        <v>8.2629291100061772E-2</v>
      </c>
      <c r="K162" s="122">
        <f t="shared" si="57"/>
        <v>0.81724503913689062</v>
      </c>
      <c r="L162" s="122">
        <f t="shared" si="57"/>
        <v>0.24991011103053609</v>
      </c>
      <c r="M162" s="122">
        <f t="shared" si="57"/>
        <v>0.61583515271087319</v>
      </c>
      <c r="N162" s="122">
        <f t="shared" si="57"/>
        <v>0.45772515015384263</v>
      </c>
      <c r="O162" s="122">
        <f t="shared" si="57"/>
        <v>0.35350331654095574</v>
      </c>
      <c r="P162" s="122">
        <f t="shared" si="57"/>
        <v>0.3474573102034495</v>
      </c>
      <c r="Q162" s="122">
        <f t="shared" si="57"/>
        <v>0.2346333128885793</v>
      </c>
      <c r="R162" s="122">
        <f t="shared" si="57"/>
        <v>0</v>
      </c>
      <c r="S162" s="122">
        <f t="shared" si="57"/>
        <v>0</v>
      </c>
      <c r="T162" s="122">
        <f t="shared" si="57"/>
        <v>0.10570365206317391</v>
      </c>
      <c r="U162" s="122">
        <f t="shared" si="57"/>
        <v>0.17384440895106007</v>
      </c>
      <c r="V162" s="122">
        <f t="shared" si="57"/>
        <v>0.46091714602058581</v>
      </c>
      <c r="W162" s="122">
        <f t="shared" si="57"/>
        <v>0.29668947598677659</v>
      </c>
      <c r="X162" s="122">
        <f t="shared" si="57"/>
        <v>0.31497854731764613</v>
      </c>
      <c r="Y162" s="122">
        <f t="shared" si="57"/>
        <v>0.1789655559213022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0.2475600805534115</v>
      </c>
      <c r="D163" s="33">
        <v>0.20106335428718056</v>
      </c>
      <c r="E163" s="33">
        <v>0.26936755733865209</v>
      </c>
      <c r="F163" s="33">
        <v>0.36329199501786918</v>
      </c>
      <c r="G163" s="33">
        <v>0.42257755672053382</v>
      </c>
      <c r="H163" s="33">
        <v>0</v>
      </c>
      <c r="I163" s="33">
        <v>0.26770692327531065</v>
      </c>
      <c r="J163" s="33">
        <v>8.2629291100061772E-2</v>
      </c>
      <c r="K163" s="33">
        <v>0.81724503913689062</v>
      </c>
      <c r="L163" s="33">
        <v>0.24991011103053609</v>
      </c>
      <c r="M163" s="33">
        <v>0.61583515271087319</v>
      </c>
      <c r="N163" s="33">
        <v>0.45772515015384263</v>
      </c>
      <c r="O163" s="33">
        <v>0.35350331654095574</v>
      </c>
      <c r="P163" s="33">
        <v>0.3474573102034495</v>
      </c>
      <c r="Q163" s="33">
        <v>0.2346333128885793</v>
      </c>
      <c r="R163" s="33">
        <v>0</v>
      </c>
      <c r="S163" s="33">
        <v>0</v>
      </c>
      <c r="T163" s="33">
        <v>0.10570365206317391</v>
      </c>
      <c r="U163" s="33">
        <v>0.17384440895106007</v>
      </c>
      <c r="V163" s="33">
        <v>0.46091714602058581</v>
      </c>
      <c r="W163" s="33">
        <v>0.29668947598677659</v>
      </c>
      <c r="X163" s="33">
        <v>0.31497854731764613</v>
      </c>
      <c r="Y163" s="33">
        <v>0.1789655559213022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1.3641767151184195E-3</v>
      </c>
      <c r="D164" s="122">
        <f t="shared" si="58"/>
        <v>7.8659534916293599E-5</v>
      </c>
      <c r="E164" s="122">
        <f t="shared" si="58"/>
        <v>6.6205508323807167E-3</v>
      </c>
      <c r="F164" s="122">
        <f t="shared" si="58"/>
        <v>1.0838355223180347E-4</v>
      </c>
      <c r="G164" s="122">
        <f t="shared" si="58"/>
        <v>8.4315756407470207E-4</v>
      </c>
      <c r="H164" s="122">
        <f t="shared" si="58"/>
        <v>0</v>
      </c>
      <c r="I164" s="122">
        <f t="shared" si="58"/>
        <v>2.8324946347889133E-3</v>
      </c>
      <c r="J164" s="122">
        <f t="shared" si="58"/>
        <v>1.6515580824252158E-3</v>
      </c>
      <c r="K164" s="122">
        <f t="shared" si="58"/>
        <v>6.8839186719725429E-3</v>
      </c>
      <c r="L164" s="122">
        <f t="shared" si="58"/>
        <v>5.050796546531169E-3</v>
      </c>
      <c r="M164" s="122">
        <f t="shared" si="58"/>
        <v>1.5195358191173389E-2</v>
      </c>
      <c r="N164" s="122">
        <f t="shared" si="58"/>
        <v>8.7548236564931707E-3</v>
      </c>
      <c r="O164" s="122">
        <f t="shared" si="58"/>
        <v>5.9040706735759719E-3</v>
      </c>
      <c r="P164" s="122">
        <f t="shared" si="58"/>
        <v>5.1292804313687245E-3</v>
      </c>
      <c r="Q164" s="122">
        <f t="shared" si="58"/>
        <v>3.5740723267388935E-3</v>
      </c>
      <c r="R164" s="122">
        <f t="shared" si="58"/>
        <v>0</v>
      </c>
      <c r="S164" s="122">
        <f t="shared" si="58"/>
        <v>0</v>
      </c>
      <c r="T164" s="122">
        <f t="shared" si="58"/>
        <v>2.8371646880680579E-3</v>
      </c>
      <c r="U164" s="122">
        <f t="shared" si="58"/>
        <v>6.0028196592680425E-3</v>
      </c>
      <c r="V164" s="122">
        <f t="shared" si="58"/>
        <v>1.1699857759703124E-2</v>
      </c>
      <c r="W164" s="122">
        <f t="shared" si="58"/>
        <v>9.3802574771108763E-3</v>
      </c>
      <c r="X164" s="122">
        <f t="shared" si="58"/>
        <v>9.3954820769383118E-3</v>
      </c>
      <c r="Y164" s="122">
        <f t="shared" si="58"/>
        <v>5.8381461060147966E-3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1.3641767151184195E-3</v>
      </c>
      <c r="D165" s="98">
        <v>7.8659534916293599E-5</v>
      </c>
      <c r="E165" s="98">
        <v>6.6205508323807167E-3</v>
      </c>
      <c r="F165" s="98">
        <v>1.0838355223180347E-4</v>
      </c>
      <c r="G165" s="98">
        <v>8.4315756407470207E-4</v>
      </c>
      <c r="H165" s="98">
        <v>0</v>
      </c>
      <c r="I165" s="98">
        <v>2.8324946347889133E-3</v>
      </c>
      <c r="J165" s="98">
        <v>1.6515580824252158E-3</v>
      </c>
      <c r="K165" s="98">
        <v>6.8839186719725429E-3</v>
      </c>
      <c r="L165" s="98">
        <v>5.050796546531169E-3</v>
      </c>
      <c r="M165" s="98">
        <v>1.5195358191173389E-2</v>
      </c>
      <c r="N165" s="98">
        <v>8.7548236564931707E-3</v>
      </c>
      <c r="O165" s="98">
        <v>5.9040706735759719E-3</v>
      </c>
      <c r="P165" s="98">
        <v>5.1292804313687245E-3</v>
      </c>
      <c r="Q165" s="98">
        <v>3.5740723267388935E-3</v>
      </c>
      <c r="R165" s="98">
        <v>0</v>
      </c>
      <c r="S165" s="98">
        <v>0</v>
      </c>
      <c r="T165" s="98">
        <v>2.8371646880680579E-3</v>
      </c>
      <c r="U165" s="98">
        <v>6.0028196592680425E-3</v>
      </c>
      <c r="V165" s="98">
        <v>1.1699857759703124E-2</v>
      </c>
      <c r="W165" s="98">
        <v>9.3802574771108763E-3</v>
      </c>
      <c r="X165" s="98">
        <v>9.3954820769383118E-3</v>
      </c>
      <c r="Y165" s="98">
        <v>5.8381461060147966E-3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2.1244798350928469E-2</v>
      </c>
      <c r="D166" s="122">
        <v>1.8105446061234119E-2</v>
      </c>
      <c r="E166" s="122">
        <v>2.4013509275341492E-2</v>
      </c>
      <c r="F166" s="122">
        <v>3.0138363267465215E-2</v>
      </c>
      <c r="G166" s="122">
        <v>3.382991881982951E-2</v>
      </c>
      <c r="H166" s="122">
        <v>0</v>
      </c>
      <c r="I166" s="122">
        <v>1.7864296645328591E-2</v>
      </c>
      <c r="J166" s="122">
        <v>1.355352627035176E-2</v>
      </c>
      <c r="K166" s="122">
        <v>3.7993363482593225E-2</v>
      </c>
      <c r="L166" s="122">
        <v>2.2840959831157488E-2</v>
      </c>
      <c r="M166" s="122">
        <v>8.5801325531388056E-2</v>
      </c>
      <c r="N166" s="122">
        <v>4.0366418331457488E-2</v>
      </c>
      <c r="O166" s="122">
        <v>3.7683967188009773E-2</v>
      </c>
      <c r="P166" s="122">
        <v>5.4165798500920098E-2</v>
      </c>
      <c r="Q166" s="122">
        <v>1.5994360270007595E-2</v>
      </c>
      <c r="R166" s="122">
        <v>0</v>
      </c>
      <c r="S166" s="122">
        <v>0</v>
      </c>
      <c r="T166" s="122">
        <v>1.4454197638670858E-2</v>
      </c>
      <c r="U166" s="122">
        <v>3.7343230898024118E-2</v>
      </c>
      <c r="V166" s="122">
        <v>5.2864215489388314E-2</v>
      </c>
      <c r="W166" s="122">
        <v>4.5474378318415602E-2</v>
      </c>
      <c r="X166" s="122">
        <v>5.5471625852194076E-2</v>
      </c>
      <c r="Y166" s="122">
        <v>3.6984052688286383E-2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8.0146260223675067E-4</v>
      </c>
      <c r="D167" s="98">
        <v>1.1734979127188197E-3</v>
      </c>
      <c r="E167" s="98">
        <v>3.0174911001222272E-4</v>
      </c>
      <c r="F167" s="98">
        <v>1.5648775867286161E-3</v>
      </c>
      <c r="G167" s="98">
        <v>4.7660289203613143E-3</v>
      </c>
      <c r="H167" s="98">
        <v>0</v>
      </c>
      <c r="I167" s="98">
        <v>4.2426176885650282E-4</v>
      </c>
      <c r="J167" s="98">
        <v>2.0818708121367078E-4</v>
      </c>
      <c r="K167" s="98">
        <v>1.7866443707002747E-3</v>
      </c>
      <c r="L167" s="98">
        <v>5.2310336502518827E-4</v>
      </c>
      <c r="M167" s="98">
        <v>1.5533191204608965E-3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1.3171220570766071E-4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7.2531393695617625E-5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5.9180812012043074E-5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1.9426591983188361E-2</v>
      </c>
      <c r="D171" s="101">
        <v>1.4176126473981341E-2</v>
      </c>
      <c r="E171" s="101">
        <v>2.0457530798606398E-2</v>
      </c>
      <c r="F171" s="101">
        <v>2.5382309169416407E-2</v>
      </c>
      <c r="G171" s="101">
        <v>2.5161600382157593E-2</v>
      </c>
      <c r="H171" s="101">
        <v>0</v>
      </c>
      <c r="I171" s="101">
        <v>0</v>
      </c>
      <c r="J171" s="101">
        <v>0</v>
      </c>
      <c r="K171" s="101">
        <v>0</v>
      </c>
      <c r="L171" s="101">
        <v>1.5129869949163573E-2</v>
      </c>
      <c r="M171" s="101">
        <v>5.2161380877853901E-2</v>
      </c>
      <c r="N171" s="101">
        <v>1.8000362646124E-2</v>
      </c>
      <c r="O171" s="101">
        <v>1.9356892639160399E-2</v>
      </c>
      <c r="P171" s="101">
        <v>3.7273057701757421E-2</v>
      </c>
      <c r="Q171" s="101">
        <v>1.5946703521730694E-3</v>
      </c>
      <c r="R171" s="101">
        <v>0</v>
      </c>
      <c r="S171" s="101">
        <v>0</v>
      </c>
      <c r="T171" s="101">
        <v>3.0884022565287592E-3</v>
      </c>
      <c r="U171" s="101">
        <v>2.7347939301217657E-2</v>
      </c>
      <c r="V171" s="101">
        <v>7.6151238613743604E-4</v>
      </c>
      <c r="W171" s="101">
        <v>2.7467245787347685E-2</v>
      </c>
      <c r="X171" s="101">
        <v>6.3760186570231145E-3</v>
      </c>
      <c r="Y171" s="101">
        <v>3.2991376420314655E-3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1.0167437655033576E-3</v>
      </c>
      <c r="D172" s="104">
        <v>2.7558216745339576E-3</v>
      </c>
      <c r="E172" s="104">
        <v>3.2542293667228712E-3</v>
      </c>
      <c r="F172" s="104">
        <v>3.1911765113201906E-3</v>
      </c>
      <c r="G172" s="104">
        <v>3.902289517310603E-3</v>
      </c>
      <c r="H172" s="104">
        <v>0</v>
      </c>
      <c r="I172" s="104">
        <v>1.7440034876472089E-2</v>
      </c>
      <c r="J172" s="104">
        <v>1.3345339189138088E-2</v>
      </c>
      <c r="K172" s="104">
        <v>3.6075006906185286E-2</v>
      </c>
      <c r="L172" s="104">
        <v>7.187986516968726E-3</v>
      </c>
      <c r="M172" s="104">
        <v>3.208662553307326E-2</v>
      </c>
      <c r="N172" s="104">
        <v>2.2366055685333487E-2</v>
      </c>
      <c r="O172" s="104">
        <v>1.8327074548849374E-2</v>
      </c>
      <c r="P172" s="104">
        <v>1.6892740799162677E-2</v>
      </c>
      <c r="Q172" s="104">
        <v>1.4399689917834527E-2</v>
      </c>
      <c r="R172" s="104">
        <v>0</v>
      </c>
      <c r="S172" s="104">
        <v>0</v>
      </c>
      <c r="T172" s="104">
        <v>1.1365795382142099E-2</v>
      </c>
      <c r="U172" s="104">
        <v>9.9952915968064618E-3</v>
      </c>
      <c r="V172" s="104">
        <v>5.210270310325088E-2</v>
      </c>
      <c r="W172" s="104">
        <v>1.8007132531067917E-2</v>
      </c>
      <c r="X172" s="104">
        <v>4.9095607195170962E-2</v>
      </c>
      <c r="Y172" s="104">
        <v>3.3684915046254919E-2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5.9774661382172968E-4</v>
      </c>
      <c r="D173" s="98">
        <v>1.6254372398415474E-3</v>
      </c>
      <c r="E173" s="98">
        <v>1.9077735599643763E-3</v>
      </c>
      <c r="F173" s="98">
        <v>1.8935535510339343E-3</v>
      </c>
      <c r="G173" s="98">
        <v>2.304935894156728E-3</v>
      </c>
      <c r="H173" s="98">
        <v>0</v>
      </c>
      <c r="I173" s="98">
        <v>9.934041664302052E-3</v>
      </c>
      <c r="J173" s="98">
        <v>7.3533473039893793E-3</v>
      </c>
      <c r="K173" s="98">
        <v>1.92722834034178E-2</v>
      </c>
      <c r="L173" s="98">
        <v>3.7514064235264501E-3</v>
      </c>
      <c r="M173" s="98">
        <v>1.8150952724021698E-2</v>
      </c>
      <c r="N173" s="98">
        <v>1.1718830005615799E-2</v>
      </c>
      <c r="O173" s="98">
        <v>1.1442161329444025E-2</v>
      </c>
      <c r="P173" s="98">
        <v>1.1354544471672114E-2</v>
      </c>
      <c r="Q173" s="98">
        <v>7.0765739225561652E-3</v>
      </c>
      <c r="R173" s="98">
        <v>0</v>
      </c>
      <c r="S173" s="98">
        <v>0</v>
      </c>
      <c r="T173" s="98">
        <v>6.1639924886037981E-3</v>
      </c>
      <c r="U173" s="98">
        <v>5.831477157389733E-3</v>
      </c>
      <c r="V173" s="98">
        <v>2.9520917950926102E-2</v>
      </c>
      <c r="W173" s="98">
        <v>9.9860345326772265E-3</v>
      </c>
      <c r="X173" s="98">
        <v>2.913740123187274E-2</v>
      </c>
      <c r="Y173" s="98">
        <v>1.9630680838759833E-2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4.1899715168162798E-4</v>
      </c>
      <c r="D174" s="33">
        <v>1.1303844346924104E-3</v>
      </c>
      <c r="E174" s="33">
        <v>1.346455806758495E-3</v>
      </c>
      <c r="F174" s="33">
        <v>1.2976229602862563E-3</v>
      </c>
      <c r="G174" s="33">
        <v>1.597353623153875E-3</v>
      </c>
      <c r="H174" s="33">
        <v>0</v>
      </c>
      <c r="I174" s="33">
        <v>7.5059932121700375E-3</v>
      </c>
      <c r="J174" s="33">
        <v>5.9919918851487081E-3</v>
      </c>
      <c r="K174" s="33">
        <v>1.6802723502767486E-2</v>
      </c>
      <c r="L174" s="33">
        <v>3.4365800934422759E-3</v>
      </c>
      <c r="M174" s="33">
        <v>1.3935672809051563E-2</v>
      </c>
      <c r="N174" s="33">
        <v>1.0647225679717688E-2</v>
      </c>
      <c r="O174" s="33">
        <v>6.8849132194053475E-3</v>
      </c>
      <c r="P174" s="33">
        <v>5.5381963274905638E-3</v>
      </c>
      <c r="Q174" s="33">
        <v>7.3231159952783622E-3</v>
      </c>
      <c r="R174" s="33">
        <v>0</v>
      </c>
      <c r="S174" s="33">
        <v>0</v>
      </c>
      <c r="T174" s="33">
        <v>5.2018028935383008E-3</v>
      </c>
      <c r="U174" s="33">
        <v>4.1638144394167288E-3</v>
      </c>
      <c r="V174" s="33">
        <v>2.2581785152324781E-2</v>
      </c>
      <c r="W174" s="33">
        <v>8.0210979983906909E-3</v>
      </c>
      <c r="X174" s="33">
        <v>1.9958205963298219E-2</v>
      </c>
      <c r="Y174" s="33">
        <v>1.4054234207495084E-2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1.0068147290843585E-2</v>
      </c>
      <c r="D175" s="122">
        <v>8.973627002753044E-3</v>
      </c>
      <c r="E175" s="122">
        <v>1.1621723472391184E-2</v>
      </c>
      <c r="F175" s="122">
        <v>1.4487965295783178E-2</v>
      </c>
      <c r="G175" s="122">
        <v>1.902622564583694E-2</v>
      </c>
      <c r="H175" s="122">
        <v>0</v>
      </c>
      <c r="I175" s="122">
        <v>1.0620477496111863E-2</v>
      </c>
      <c r="J175" s="122">
        <v>8.6572092841241972E-3</v>
      </c>
      <c r="K175" s="122">
        <v>2.6898484967780384E-2</v>
      </c>
      <c r="L175" s="122">
        <v>1.2604637459090245E-2</v>
      </c>
      <c r="M175" s="122">
        <v>5.4102132195610546E-2</v>
      </c>
      <c r="N175" s="122">
        <v>3.0508178439323016E-2</v>
      </c>
      <c r="O175" s="122">
        <v>2.0859093981255478E-2</v>
      </c>
      <c r="P175" s="122">
        <v>2.5326491262702408E-2</v>
      </c>
      <c r="Q175" s="122">
        <v>9.3085526525679748E-3</v>
      </c>
      <c r="R175" s="122">
        <v>0</v>
      </c>
      <c r="S175" s="122">
        <v>0</v>
      </c>
      <c r="T175" s="122">
        <v>7.8372943875580688E-3</v>
      </c>
      <c r="U175" s="122">
        <v>2.027212220180424E-2</v>
      </c>
      <c r="V175" s="122">
        <v>2.0068829277006959E-2</v>
      </c>
      <c r="W175" s="122">
        <v>1.3524944225815936E-2</v>
      </c>
      <c r="X175" s="122">
        <v>1.8131274269206674E-2</v>
      </c>
      <c r="Y175" s="122">
        <v>1.2713585160451358E-2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1.0107092624606908E-3</v>
      </c>
      <c r="D176" s="98">
        <v>0</v>
      </c>
      <c r="E176" s="98">
        <v>0</v>
      </c>
      <c r="F176" s="98">
        <v>2.8581775098330585E-3</v>
      </c>
      <c r="G176" s="98">
        <v>9.1843327018876521E-3</v>
      </c>
      <c r="H176" s="98">
        <v>0</v>
      </c>
      <c r="I176" s="98">
        <v>3.6447500460523038E-4</v>
      </c>
      <c r="J176" s="98">
        <v>1.7843941360820134E-4</v>
      </c>
      <c r="K176" s="98">
        <v>4.4110928663290052E-3</v>
      </c>
      <c r="L176" s="98">
        <v>6.0971192520093797E-4</v>
      </c>
      <c r="M176" s="98">
        <v>8.2135993657426239E-4</v>
      </c>
      <c r="N176" s="98">
        <v>6.5318777767224242E-4</v>
      </c>
      <c r="O176" s="98">
        <v>1.3732771614301993E-3</v>
      </c>
      <c r="P176" s="98">
        <v>2.9743063486753775E-3</v>
      </c>
      <c r="Q176" s="98">
        <v>4.2731671418533485E-4</v>
      </c>
      <c r="R176" s="98">
        <v>0</v>
      </c>
      <c r="S176" s="98">
        <v>0</v>
      </c>
      <c r="T176" s="98">
        <v>7.7674383679122419E-4</v>
      </c>
      <c r="U176" s="98">
        <v>2.5844110793679302E-3</v>
      </c>
      <c r="V176" s="98">
        <v>2.2359832612447077E-3</v>
      </c>
      <c r="W176" s="98">
        <v>3.2369736553442811E-5</v>
      </c>
      <c r="X176" s="98">
        <v>4.5067958190314894E-5</v>
      </c>
      <c r="Y176" s="98">
        <v>0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9.0574380283828942E-3</v>
      </c>
      <c r="D177" s="33">
        <v>8.973627002753044E-3</v>
      </c>
      <c r="E177" s="33">
        <v>1.1621723472391184E-2</v>
      </c>
      <c r="F177" s="33">
        <v>1.162978778595012E-2</v>
      </c>
      <c r="G177" s="33">
        <v>9.8418929439492899E-3</v>
      </c>
      <c r="H177" s="33">
        <v>0</v>
      </c>
      <c r="I177" s="33">
        <v>1.0256002491506632E-2</v>
      </c>
      <c r="J177" s="33">
        <v>8.4787698705159967E-3</v>
      </c>
      <c r="K177" s="33">
        <v>2.248739210145138E-2</v>
      </c>
      <c r="L177" s="33">
        <v>1.1994925533889308E-2</v>
      </c>
      <c r="M177" s="33">
        <v>5.3280772259036283E-2</v>
      </c>
      <c r="N177" s="33">
        <v>2.9854990661650774E-2</v>
      </c>
      <c r="O177" s="33">
        <v>1.948581681982528E-2</v>
      </c>
      <c r="P177" s="33">
        <v>2.2352184914027032E-2</v>
      </c>
      <c r="Q177" s="33">
        <v>8.8812359383826402E-3</v>
      </c>
      <c r="R177" s="33">
        <v>0</v>
      </c>
      <c r="S177" s="33">
        <v>0</v>
      </c>
      <c r="T177" s="33">
        <v>7.0605505507668441E-3</v>
      </c>
      <c r="U177" s="33">
        <v>1.7687711122436309E-2</v>
      </c>
      <c r="V177" s="33">
        <v>1.7832846015762252E-2</v>
      </c>
      <c r="W177" s="33">
        <v>1.3492574489262494E-2</v>
      </c>
      <c r="X177" s="33">
        <v>1.8086206311016359E-2</v>
      </c>
      <c r="Y177" s="33">
        <v>1.2713585160451358E-2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2.8287808571655096E-2</v>
      </c>
      <c r="L3" s="117">
        <f t="shared" si="0"/>
        <v>3.0285374064386937E-2</v>
      </c>
      <c r="M3" s="117">
        <f t="shared" si="0"/>
        <v>3.3981786656249319E-2</v>
      </c>
      <c r="N3" s="117">
        <f t="shared" si="0"/>
        <v>3.0797503564890041E-2</v>
      </c>
      <c r="O3" s="117">
        <f t="shared" si="0"/>
        <v>3.8294234065919544E-2</v>
      </c>
      <c r="P3" s="117">
        <f t="shared" si="0"/>
        <v>5.7487453256879059E-3</v>
      </c>
      <c r="Q3" s="117">
        <f t="shared" si="0"/>
        <v>2.1448915335459482E-3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1.7497116443611224E-2</v>
      </c>
      <c r="W3" s="117">
        <f t="shared" ref="W3:Y3" si="2">W4+W7+W9+W19</f>
        <v>1.1287719986076871E-2</v>
      </c>
      <c r="X3" s="117">
        <f t="shared" si="2"/>
        <v>4.9778178905883095E-3</v>
      </c>
      <c r="Y3" s="117">
        <f t="shared" si="2"/>
        <v>1.0816761397338197E-3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2.4824667337819118E-2</v>
      </c>
      <c r="L4" s="122">
        <f t="shared" si="3"/>
        <v>2.6369300861005255E-2</v>
      </c>
      <c r="M4" s="122">
        <f t="shared" si="3"/>
        <v>2.8607757550957791E-2</v>
      </c>
      <c r="N4" s="122">
        <f t="shared" si="3"/>
        <v>2.5971316669832E-2</v>
      </c>
      <c r="O4" s="122">
        <f t="shared" si="3"/>
        <v>3.2681910421152822E-2</v>
      </c>
      <c r="P4" s="122">
        <f t="shared" si="3"/>
        <v>4.564629033667624E-3</v>
      </c>
      <c r="Q4" s="122">
        <f t="shared" si="3"/>
        <v>1.8106489854423245E-3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1.3182559539569993E-2</v>
      </c>
      <c r="W4" s="122">
        <f t="shared" ref="W4:Y4" si="5">SUM(W5:W6)</f>
        <v>8.0410467097827738E-3</v>
      </c>
      <c r="X4" s="122">
        <f t="shared" si="5"/>
        <v>4.4927432790413287E-3</v>
      </c>
      <c r="Y4" s="122">
        <f t="shared" si="5"/>
        <v>6.5923531621958143E-4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2.4613046630859201E-2</v>
      </c>
      <c r="L5" s="98">
        <v>2.6149020532009584E-2</v>
      </c>
      <c r="M5" s="98">
        <v>2.8369863721487466E-2</v>
      </c>
      <c r="N5" s="98">
        <v>2.5761491222419438E-2</v>
      </c>
      <c r="O5" s="98">
        <v>3.241830794266648E-2</v>
      </c>
      <c r="P5" s="98">
        <v>4.5277327861898845E-3</v>
      </c>
      <c r="Q5" s="98">
        <v>1.7963319435190246E-3</v>
      </c>
      <c r="R5" s="98">
        <v>0</v>
      </c>
      <c r="S5" s="98">
        <v>0</v>
      </c>
      <c r="T5" s="98">
        <v>0</v>
      </c>
      <c r="U5" s="98">
        <v>0</v>
      </c>
      <c r="V5" s="98">
        <v>1.3080810508943564E-2</v>
      </c>
      <c r="W5" s="98">
        <v>7.979247760301629E-3</v>
      </c>
      <c r="X5" s="98">
        <v>4.4581033804287811E-3</v>
      </c>
      <c r="Y5" s="98">
        <v>6.5426327559227814E-4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2.116207069599184E-4</v>
      </c>
      <c r="L6" s="98">
        <v>2.2028032899567017E-4</v>
      </c>
      <c r="M6" s="98">
        <v>2.3789382947032661E-4</v>
      </c>
      <c r="N6" s="98">
        <v>2.0982544741256052E-4</v>
      </c>
      <c r="O6" s="98">
        <v>2.6360247848634342E-4</v>
      </c>
      <c r="P6" s="98">
        <v>3.6896247477739331E-5</v>
      </c>
      <c r="Q6" s="98">
        <v>1.4317041923299874E-5</v>
      </c>
      <c r="R6" s="98">
        <v>0</v>
      </c>
      <c r="S6" s="98">
        <v>0</v>
      </c>
      <c r="T6" s="98">
        <v>0</v>
      </c>
      <c r="U6" s="98">
        <v>0</v>
      </c>
      <c r="V6" s="98">
        <v>1.0174903062642868E-4</v>
      </c>
      <c r="W6" s="98">
        <v>6.1798949481145461E-5</v>
      </c>
      <c r="X6" s="98">
        <v>3.46398986125477E-5</v>
      </c>
      <c r="Y6" s="98">
        <v>4.9720406273033167E-6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3.0936994641882443E-4</v>
      </c>
      <c r="L7" s="122">
        <f t="shared" si="6"/>
        <v>1.197402769477522E-3</v>
      </c>
      <c r="M7" s="122">
        <f t="shared" si="6"/>
        <v>1.2242871165162599E-3</v>
      </c>
      <c r="N7" s="122">
        <f t="shared" si="6"/>
        <v>6.3595300761252571E-4</v>
      </c>
      <c r="O7" s="122">
        <f t="shared" si="6"/>
        <v>6.7654722124272867E-4</v>
      </c>
      <c r="P7" s="122">
        <f t="shared" si="6"/>
        <v>9.9105558651324589E-5</v>
      </c>
      <c r="Q7" s="122">
        <f t="shared" si="6"/>
        <v>1.0215529750697994E-4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1.0779486956476755E-3</v>
      </c>
      <c r="W7" s="122">
        <f t="shared" si="6"/>
        <v>6.3665103001327042E-4</v>
      </c>
      <c r="X7" s="122">
        <f t="shared" si="6"/>
        <v>7.5177172546619627E-5</v>
      </c>
      <c r="Y7" s="122">
        <f t="shared" si="6"/>
        <v>1.300187870927896E-4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3.0936994641882443E-4</v>
      </c>
      <c r="L8" s="98">
        <v>1.197402769477522E-3</v>
      </c>
      <c r="M8" s="98">
        <v>1.2242871165162599E-3</v>
      </c>
      <c r="N8" s="98">
        <v>6.3595300761252571E-4</v>
      </c>
      <c r="O8" s="98">
        <v>6.7654722124272867E-4</v>
      </c>
      <c r="P8" s="98">
        <v>9.9105558651324589E-5</v>
      </c>
      <c r="Q8" s="98">
        <v>1.0215529750697994E-4</v>
      </c>
      <c r="R8" s="98">
        <v>0</v>
      </c>
      <c r="S8" s="98">
        <v>0</v>
      </c>
      <c r="T8" s="98">
        <v>0</v>
      </c>
      <c r="U8" s="98">
        <v>0</v>
      </c>
      <c r="V8" s="98">
        <v>1.0779486956476755E-3</v>
      </c>
      <c r="W8" s="98">
        <v>6.3665103001327042E-4</v>
      </c>
      <c r="X8" s="98">
        <v>7.5177172546619627E-5</v>
      </c>
      <c r="Y8" s="98">
        <v>1.300187870927896E-4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1.9296847546709643E-3</v>
      </c>
      <c r="L9" s="122">
        <v>1.7221161450120608E-3</v>
      </c>
      <c r="M9" s="122">
        <v>2.5153108056594786E-3</v>
      </c>
      <c r="N9" s="122">
        <v>2.3966166471750933E-3</v>
      </c>
      <c r="O9" s="122">
        <v>3.1711918518569043E-3</v>
      </c>
      <c r="P9" s="122">
        <v>7.3736861672831291E-4</v>
      </c>
      <c r="Q9" s="122">
        <v>1.5105427040756171E-4</v>
      </c>
      <c r="R9" s="122">
        <v>0</v>
      </c>
      <c r="S9" s="122">
        <v>0</v>
      </c>
      <c r="T9" s="122">
        <v>0</v>
      </c>
      <c r="U9" s="122">
        <v>0</v>
      </c>
      <c r="V9" s="122">
        <v>2.3674814522616295E-3</v>
      </c>
      <c r="W9" s="122">
        <v>1.9844533608231654E-3</v>
      </c>
      <c r="X9" s="122">
        <v>3.0772642896972972E-4</v>
      </c>
      <c r="Y9" s="122">
        <v>2.1697904163886283E-4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1.0634554062266827E-4</v>
      </c>
      <c r="L11" s="98">
        <v>0</v>
      </c>
      <c r="M11" s="98">
        <v>6.1676505930141582E-5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1.075808605229764E-3</v>
      </c>
      <c r="M15" s="101">
        <v>1.4379412450708636E-3</v>
      </c>
      <c r="N15" s="101">
        <v>9.4365887122283562E-4</v>
      </c>
      <c r="O15" s="101">
        <v>1.4864684483261543E-3</v>
      </c>
      <c r="P15" s="101">
        <v>4.9172606238349448E-4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1.1340553501137992E-3</v>
      </c>
      <c r="X15" s="101">
        <v>0</v>
      </c>
      <c r="Y15" s="101">
        <v>0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1.823339214048296E-3</v>
      </c>
      <c r="L16" s="104">
        <v>6.4630753978229681E-4</v>
      </c>
      <c r="M16" s="104">
        <v>1.0156930546584733E-3</v>
      </c>
      <c r="N16" s="104">
        <v>1.4529577759522577E-3</v>
      </c>
      <c r="O16" s="104">
        <v>1.68472340353075E-3</v>
      </c>
      <c r="P16" s="104">
        <v>2.4564255434481838E-4</v>
      </c>
      <c r="Q16" s="104">
        <v>1.5105427040756171E-4</v>
      </c>
      <c r="R16" s="104">
        <v>0</v>
      </c>
      <c r="S16" s="104">
        <v>0</v>
      </c>
      <c r="T16" s="104">
        <v>0</v>
      </c>
      <c r="U16" s="104">
        <v>0</v>
      </c>
      <c r="V16" s="104">
        <v>2.3674814522616295E-3</v>
      </c>
      <c r="W16" s="104">
        <v>8.5039801070936594E-4</v>
      </c>
      <c r="X16" s="104">
        <v>3.0772642896972972E-4</v>
      </c>
      <c r="Y16" s="104">
        <v>2.1697904163886283E-4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8.1768992709961835E-4</v>
      </c>
      <c r="L17" s="98">
        <v>2.8243435341782064E-4</v>
      </c>
      <c r="M17" s="98">
        <v>4.8981860903388598E-4</v>
      </c>
      <c r="N17" s="98">
        <v>6.4328281931973414E-4</v>
      </c>
      <c r="O17" s="98">
        <v>9.2470051567431551E-4</v>
      </c>
      <c r="P17" s="98">
        <v>1.4848121526603658E-4</v>
      </c>
      <c r="Q17" s="98">
        <v>6.3874318082819299E-5</v>
      </c>
      <c r="R17" s="98">
        <v>0</v>
      </c>
      <c r="S17" s="98">
        <v>0</v>
      </c>
      <c r="T17" s="98">
        <v>0</v>
      </c>
      <c r="U17" s="98">
        <v>0</v>
      </c>
      <c r="V17" s="98">
        <v>1.2103982461094509E-3</v>
      </c>
      <c r="W17" s="98">
        <v>4.2637520903232492E-4</v>
      </c>
      <c r="X17" s="98">
        <v>1.6766884326237374E-4</v>
      </c>
      <c r="Y17" s="98">
        <v>1.1659165444246938E-4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1.0056492869486777E-3</v>
      </c>
      <c r="L18" s="98">
        <v>3.6387318636447612E-4</v>
      </c>
      <c r="M18" s="98">
        <v>5.2587444562458732E-4</v>
      </c>
      <c r="N18" s="98">
        <v>8.0967495663252366E-4</v>
      </c>
      <c r="O18" s="98">
        <v>7.6002288785643449E-4</v>
      </c>
      <c r="P18" s="98">
        <v>9.716133907878179E-5</v>
      </c>
      <c r="Q18" s="98">
        <v>8.7179952324742407E-5</v>
      </c>
      <c r="R18" s="98">
        <v>0</v>
      </c>
      <c r="S18" s="98">
        <v>0</v>
      </c>
      <c r="T18" s="98">
        <v>0</v>
      </c>
      <c r="U18" s="98">
        <v>0</v>
      </c>
      <c r="V18" s="98">
        <v>1.1570832061521786E-3</v>
      </c>
      <c r="W18" s="98">
        <v>4.2402280167704097E-4</v>
      </c>
      <c r="X18" s="98">
        <v>1.4005758570735598E-4</v>
      </c>
      <c r="Y18" s="98">
        <v>1.0038738719639346E-4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1.2240865327461867E-3</v>
      </c>
      <c r="L19" s="122">
        <v>9.9655428889209793E-4</v>
      </c>
      <c r="M19" s="122">
        <v>1.634431183115789E-3</v>
      </c>
      <c r="N19" s="122">
        <v>1.7936172402704231E-3</v>
      </c>
      <c r="O19" s="122">
        <v>1.7645845716670915E-3</v>
      </c>
      <c r="P19" s="122">
        <v>3.4764211664064441E-4</v>
      </c>
      <c r="Q19" s="122">
        <v>8.1032980189081762E-5</v>
      </c>
      <c r="R19" s="122">
        <v>0</v>
      </c>
      <c r="S19" s="122">
        <v>0</v>
      </c>
      <c r="T19" s="122">
        <v>0</v>
      </c>
      <c r="U19" s="122">
        <v>0</v>
      </c>
      <c r="V19" s="122">
        <v>8.6912675613192434E-4</v>
      </c>
      <c r="W19" s="122">
        <v>6.2556888545766125E-4</v>
      </c>
      <c r="X19" s="122">
        <v>1.0217101003063167E-4</v>
      </c>
      <c r="Y19" s="122">
        <v>7.5442994782586059E-5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1.4390005092218799E-4</v>
      </c>
      <c r="L21" s="98">
        <v>6.2997159842727304E-5</v>
      </c>
      <c r="M21" s="98">
        <v>3.9173991094063446E-5</v>
      </c>
      <c r="N21" s="98">
        <v>3.1155588449121701E-5</v>
      </c>
      <c r="O21" s="98">
        <v>8.9638779800311181E-5</v>
      </c>
      <c r="P21" s="98">
        <v>5.4253049969132317E-5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7.7756960067601162E-5</v>
      </c>
      <c r="W21" s="98">
        <v>0</v>
      </c>
      <c r="X21" s="98">
        <v>0</v>
      </c>
      <c r="Y21" s="98">
        <v>0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1.0801864818239986E-3</v>
      </c>
      <c r="L22" s="33">
        <v>9.3355712904937059E-4</v>
      </c>
      <c r="M22" s="33">
        <v>1.5952571920217257E-3</v>
      </c>
      <c r="N22" s="33">
        <v>1.7624616518213015E-3</v>
      </c>
      <c r="O22" s="33">
        <v>1.6749457918667804E-3</v>
      </c>
      <c r="P22" s="33">
        <v>2.9338906667151208E-4</v>
      </c>
      <c r="Q22" s="33">
        <v>8.1032980189081762E-5</v>
      </c>
      <c r="R22" s="33">
        <v>0</v>
      </c>
      <c r="S22" s="33">
        <v>0</v>
      </c>
      <c r="T22" s="33">
        <v>0</v>
      </c>
      <c r="U22" s="33">
        <v>0</v>
      </c>
      <c r="V22" s="33">
        <v>7.9136979606432318E-4</v>
      </c>
      <c r="W22" s="33">
        <v>6.2556888545766125E-4</v>
      </c>
      <c r="X22" s="33">
        <v>1.0217101003063167E-4</v>
      </c>
      <c r="Y22" s="33">
        <v>7.5442994782586059E-5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3.9260945316837246E-3</v>
      </c>
      <c r="O24" s="117">
        <f t="shared" si="7"/>
        <v>2.8210944782532865E-3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9.8434889489795035E-4</v>
      </c>
      <c r="S24" s="117">
        <f t="shared" si="8"/>
        <v>2.0630573534224481E-3</v>
      </c>
      <c r="T24" s="117">
        <f t="shared" si="8"/>
        <v>7.7502652063371198E-4</v>
      </c>
      <c r="U24" s="117">
        <f t="shared" si="8"/>
        <v>2.3225902476325306E-3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1.1603126171539052E-3</v>
      </c>
      <c r="O25" s="122">
        <f t="shared" si="10"/>
        <v>1.0894957785569635E-3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8.6696809231356507E-4</v>
      </c>
      <c r="S25" s="122">
        <f t="shared" si="11"/>
        <v>1.7217348311925687E-3</v>
      </c>
      <c r="T25" s="122">
        <f t="shared" si="11"/>
        <v>6.5131570335479679E-4</v>
      </c>
      <c r="U25" s="122">
        <f t="shared" si="11"/>
        <v>2.0617584243640638E-3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1.1371574579348933E-3</v>
      </c>
      <c r="O26" s="98">
        <v>1.0677895279888113E-3</v>
      </c>
      <c r="P26" s="98">
        <v>0</v>
      </c>
      <c r="Q26" s="98">
        <v>0</v>
      </c>
      <c r="R26" s="98">
        <v>8.5013029615557678E-4</v>
      </c>
      <c r="S26" s="98">
        <v>1.6888106173283883E-3</v>
      </c>
      <c r="T26" s="98">
        <v>6.3877970096824516E-4</v>
      </c>
      <c r="U26" s="98">
        <v>2.0216609796393828E-3</v>
      </c>
      <c r="V26" s="98">
        <v>0</v>
      </c>
      <c r="W26" s="98">
        <v>0</v>
      </c>
      <c r="X26" s="98">
        <v>0</v>
      </c>
      <c r="Y26" s="98">
        <v>0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2.315515921901182E-5</v>
      </c>
      <c r="O27" s="98">
        <v>2.1706250568152088E-5</v>
      </c>
      <c r="P27" s="98">
        <v>0</v>
      </c>
      <c r="Q27" s="98">
        <v>0</v>
      </c>
      <c r="R27" s="98">
        <v>1.6837796157988259E-5</v>
      </c>
      <c r="S27" s="98">
        <v>3.2924213864180365E-5</v>
      </c>
      <c r="T27" s="98">
        <v>1.2536002386551677E-5</v>
      </c>
      <c r="U27" s="98">
        <v>4.0097444724680963E-5</v>
      </c>
      <c r="V27" s="98">
        <v>0</v>
      </c>
      <c r="W27" s="98">
        <v>0</v>
      </c>
      <c r="X27" s="98">
        <v>0</v>
      </c>
      <c r="Y27" s="98">
        <v>0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3.6340171863572906E-4</v>
      </c>
      <c r="O28" s="122">
        <f t="shared" si="13"/>
        <v>1.93299206069351E-4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3.6340171863572906E-4</v>
      </c>
      <c r="O29" s="98">
        <v>1.93299206069351E-4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1.3798399282954868E-3</v>
      </c>
      <c r="O30" s="122">
        <v>9.9099636616678207E-4</v>
      </c>
      <c r="P30" s="122">
        <v>0</v>
      </c>
      <c r="Q30" s="122">
        <v>0</v>
      </c>
      <c r="R30" s="122">
        <v>7.6006943344959863E-5</v>
      </c>
      <c r="S30" s="122">
        <v>2.3191354033036461E-4</v>
      </c>
      <c r="T30" s="122">
        <v>8.0903392256050565E-5</v>
      </c>
      <c r="U30" s="122">
        <v>1.6726532405542918E-4</v>
      </c>
      <c r="V30" s="122">
        <v>0</v>
      </c>
      <c r="W30" s="122">
        <v>0</v>
      </c>
      <c r="X30" s="122">
        <v>0</v>
      </c>
      <c r="Y30" s="122">
        <v>0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5.8071315152174497E-4</v>
      </c>
      <c r="O35" s="101">
        <v>4.9548948277538477E-4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8.3625233620683996E-5</v>
      </c>
      <c r="V35" s="101">
        <v>0</v>
      </c>
      <c r="W35" s="101">
        <v>0</v>
      </c>
      <c r="X35" s="101">
        <v>0</v>
      </c>
      <c r="Y35" s="101">
        <v>0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7.9912677677374173E-4</v>
      </c>
      <c r="O36" s="104">
        <v>4.955068833913973E-4</v>
      </c>
      <c r="P36" s="104">
        <v>0</v>
      </c>
      <c r="Q36" s="104">
        <v>0</v>
      </c>
      <c r="R36" s="104">
        <v>7.6006943344959863E-5</v>
      </c>
      <c r="S36" s="104">
        <v>2.3191354033036461E-4</v>
      </c>
      <c r="T36" s="104">
        <v>8.0903392256050565E-5</v>
      </c>
      <c r="U36" s="104">
        <v>8.3640090434745201E-5</v>
      </c>
      <c r="V36" s="104">
        <v>0</v>
      </c>
      <c r="W36" s="104">
        <v>0</v>
      </c>
      <c r="X36" s="104">
        <v>0</v>
      </c>
      <c r="Y36" s="104">
        <v>0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3.5380555062585378E-4</v>
      </c>
      <c r="O37" s="98">
        <v>2.7197073990421056E-4</v>
      </c>
      <c r="P37" s="98">
        <v>0</v>
      </c>
      <c r="Q37" s="98">
        <v>0</v>
      </c>
      <c r="R37" s="98">
        <v>3.1643071473941296E-5</v>
      </c>
      <c r="S37" s="98">
        <v>9.708456836575864E-5</v>
      </c>
      <c r="T37" s="98">
        <v>3.8953368921064268E-5</v>
      </c>
      <c r="U37" s="98">
        <v>4.3984714821252555E-5</v>
      </c>
      <c r="V37" s="98">
        <v>0</v>
      </c>
      <c r="W37" s="98">
        <v>0</v>
      </c>
      <c r="X37" s="98">
        <v>0</v>
      </c>
      <c r="Y37" s="98">
        <v>0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4.45321226147888E-4</v>
      </c>
      <c r="O38" s="98">
        <v>2.2353614348718669E-4</v>
      </c>
      <c r="P38" s="98">
        <v>0</v>
      </c>
      <c r="Q38" s="98">
        <v>0</v>
      </c>
      <c r="R38" s="98">
        <v>4.4363871871018574E-5</v>
      </c>
      <c r="S38" s="98">
        <v>1.3482897196460597E-4</v>
      </c>
      <c r="T38" s="98">
        <v>4.1950023334986297E-5</v>
      </c>
      <c r="U38" s="98">
        <v>3.9655375613492653E-5</v>
      </c>
      <c r="V38" s="98">
        <v>0</v>
      </c>
      <c r="W38" s="98">
        <v>0</v>
      </c>
      <c r="X38" s="98">
        <v>0</v>
      </c>
      <c r="Y38" s="98">
        <v>0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1.0225402675986036E-3</v>
      </c>
      <c r="O39" s="122">
        <v>5.4730312746018961E-4</v>
      </c>
      <c r="P39" s="122">
        <v>0</v>
      </c>
      <c r="Q39" s="122">
        <v>0</v>
      </c>
      <c r="R39" s="122">
        <v>4.1373859239425424E-5</v>
      </c>
      <c r="S39" s="122">
        <v>1.0940898189951483E-4</v>
      </c>
      <c r="T39" s="122">
        <v>4.2807425022864632E-5</v>
      </c>
      <c r="U39" s="122">
        <v>9.3566499213037409E-5</v>
      </c>
      <c r="V39" s="122">
        <v>0</v>
      </c>
      <c r="W39" s="122">
        <v>0</v>
      </c>
      <c r="X39" s="122">
        <v>0</v>
      </c>
      <c r="Y39" s="122">
        <v>0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3.1155588449121701E-5</v>
      </c>
      <c r="O40" s="98">
        <v>4.4819389900155591E-5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9.9138467914948198E-4</v>
      </c>
      <c r="O41" s="33">
        <v>5.0248373756003406E-4</v>
      </c>
      <c r="P41" s="33">
        <v>0</v>
      </c>
      <c r="Q41" s="33">
        <v>0</v>
      </c>
      <c r="R41" s="33">
        <v>4.1373859239425424E-5</v>
      </c>
      <c r="S41" s="33">
        <v>1.0940898189951483E-4</v>
      </c>
      <c r="T41" s="33">
        <v>4.2807425022864632E-5</v>
      </c>
      <c r="U41" s="33">
        <v>9.3566499213037409E-5</v>
      </c>
      <c r="V41" s="33">
        <v>0</v>
      </c>
      <c r="W41" s="33">
        <v>0</v>
      </c>
      <c r="X41" s="33">
        <v>0</v>
      </c>
      <c r="Y41" s="33">
        <v>0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3.8673251717071371</v>
      </c>
      <c r="D43" s="117">
        <f t="shared" si="14"/>
        <v>2.7915703029636187</v>
      </c>
      <c r="E43" s="117">
        <f t="shared" si="14"/>
        <v>2.9152671925169793</v>
      </c>
      <c r="F43" s="117">
        <f t="shared" si="14"/>
        <v>3.5027582496408338</v>
      </c>
      <c r="G43" s="117">
        <f t="shared" si="14"/>
        <v>3.8082322173912408</v>
      </c>
      <c r="H43" s="117">
        <f t="shared" si="14"/>
        <v>7.7502123713620943</v>
      </c>
      <c r="I43" s="117">
        <f t="shared" si="14"/>
        <v>3.3796427804842009</v>
      </c>
      <c r="J43" s="117">
        <f t="shared" si="14"/>
        <v>3.4123918129627095</v>
      </c>
      <c r="K43" s="117">
        <f t="shared" si="14"/>
        <v>2.2773362154498278</v>
      </c>
      <c r="L43" s="117">
        <f t="shared" si="14"/>
        <v>1.3854485985760057</v>
      </c>
      <c r="M43" s="117">
        <f t="shared" si="14"/>
        <v>3.1343072060695403</v>
      </c>
      <c r="N43" s="117">
        <f t="shared" si="14"/>
        <v>6.4182819090706626</v>
      </c>
      <c r="O43" s="117">
        <f t="shared" si="14"/>
        <v>3.6462782198578556</v>
      </c>
      <c r="P43" s="117">
        <f t="shared" si="14"/>
        <v>2.6273006037391076</v>
      </c>
      <c r="Q43" s="117">
        <f t="shared" si="14"/>
        <v>2.742319066679817</v>
      </c>
      <c r="R43" s="117">
        <f t="shared" ref="R43:V43" si="15">R44+R47+R49+R58</f>
        <v>2.9337693299985355</v>
      </c>
      <c r="S43" s="117">
        <f t="shared" si="15"/>
        <v>1.604896787092108</v>
      </c>
      <c r="T43" s="117">
        <f t="shared" si="15"/>
        <v>2.449713710937055</v>
      </c>
      <c r="U43" s="117">
        <f t="shared" si="15"/>
        <v>1.6787871535142598</v>
      </c>
      <c r="V43" s="117">
        <f t="shared" si="15"/>
        <v>4.4621367095704558</v>
      </c>
      <c r="W43" s="117">
        <f t="shared" ref="W43:Y43" si="16">W44+W47+W49+W58</f>
        <v>3.12402562967466</v>
      </c>
      <c r="X43" s="117">
        <f t="shared" si="16"/>
        <v>2.9286607761021437</v>
      </c>
      <c r="Y43" s="117">
        <f t="shared" si="16"/>
        <v>2.1503367528263619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3.4415360845293823</v>
      </c>
      <c r="D44" s="122">
        <f t="shared" si="17"/>
        <v>2.4659351251343229</v>
      </c>
      <c r="E44" s="122">
        <f t="shared" si="17"/>
        <v>2.5195621054325108</v>
      </c>
      <c r="F44" s="122">
        <f t="shared" si="17"/>
        <v>3.1379325425856912</v>
      </c>
      <c r="G44" s="122">
        <f t="shared" si="17"/>
        <v>3.3916796530836129</v>
      </c>
      <c r="H44" s="122">
        <f t="shared" si="17"/>
        <v>6.7337372843801102</v>
      </c>
      <c r="I44" s="122">
        <f t="shared" si="17"/>
        <v>2.9845270999206512</v>
      </c>
      <c r="J44" s="122">
        <f t="shared" si="17"/>
        <v>3.0163173789454993</v>
      </c>
      <c r="K44" s="122">
        <f t="shared" si="17"/>
        <v>2.016172088728891</v>
      </c>
      <c r="L44" s="122">
        <f t="shared" si="17"/>
        <v>1.1774505153096173</v>
      </c>
      <c r="M44" s="122">
        <f t="shared" si="17"/>
        <v>2.5978885276088342</v>
      </c>
      <c r="N44" s="122">
        <f t="shared" si="17"/>
        <v>5.5280244366022826</v>
      </c>
      <c r="O44" s="122">
        <f t="shared" si="17"/>
        <v>3.0659453206481349</v>
      </c>
      <c r="P44" s="122">
        <f t="shared" si="17"/>
        <v>2.1060740465918562</v>
      </c>
      <c r="Q44" s="122">
        <f t="shared" si="17"/>
        <v>2.3196938925350303</v>
      </c>
      <c r="R44" s="122">
        <f t="shared" ref="R44:V44" si="18">SUM(R45:R46)</f>
        <v>2.5101054550941555</v>
      </c>
      <c r="S44" s="122">
        <f t="shared" si="18"/>
        <v>1.3993475633620833</v>
      </c>
      <c r="T44" s="122">
        <f t="shared" si="18"/>
        <v>2.0303858338197696</v>
      </c>
      <c r="U44" s="122">
        <f t="shared" si="18"/>
        <v>1.3257456558373915</v>
      </c>
      <c r="V44" s="122">
        <f t="shared" si="18"/>
        <v>3.6699450477658928</v>
      </c>
      <c r="W44" s="122">
        <f t="shared" ref="W44:Y44" si="19">SUM(W45:W46)</f>
        <v>2.543650645840664</v>
      </c>
      <c r="X44" s="122">
        <f t="shared" si="19"/>
        <v>2.2725130853817515</v>
      </c>
      <c r="Y44" s="122">
        <f t="shared" si="19"/>
        <v>1.6049758504613441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3.3592996992623005</v>
      </c>
      <c r="D45" s="98">
        <v>2.4081509741542502</v>
      </c>
      <c r="E45" s="98">
        <v>2.463045435339926</v>
      </c>
      <c r="F45" s="98">
        <v>3.0666681862084899</v>
      </c>
      <c r="G45" s="98">
        <v>3.3161959000626862</v>
      </c>
      <c r="H45" s="98">
        <v>6.5889825388512522</v>
      </c>
      <c r="I45" s="98">
        <v>2.9199098360782738</v>
      </c>
      <c r="J45" s="98">
        <v>2.95165430288941</v>
      </c>
      <c r="K45" s="98">
        <v>1.9737468547636137</v>
      </c>
      <c r="L45" s="98">
        <v>1.153164757469225</v>
      </c>
      <c r="M45" s="98">
        <v>2.5445456809316633</v>
      </c>
      <c r="N45" s="98">
        <v>5.4177073685089558</v>
      </c>
      <c r="O45" s="98">
        <v>3.0048618555553306</v>
      </c>
      <c r="P45" s="98">
        <v>2.0640249791949823</v>
      </c>
      <c r="Q45" s="98">
        <v>2.2743760745693136</v>
      </c>
      <c r="R45" s="98">
        <v>2.4613555133573799</v>
      </c>
      <c r="S45" s="98">
        <v>1.3725882636071143</v>
      </c>
      <c r="T45" s="98">
        <v>1.9913065953993194</v>
      </c>
      <c r="U45" s="98">
        <v>1.2999623184076816</v>
      </c>
      <c r="V45" s="98">
        <v>3.5999397563746927</v>
      </c>
      <c r="W45" s="98">
        <v>2.4953349760077077</v>
      </c>
      <c r="X45" s="98">
        <v>2.2292101343010029</v>
      </c>
      <c r="Y45" s="98">
        <v>1.575052030127619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8.2236385267081866E-2</v>
      </c>
      <c r="D46" s="98">
        <v>5.7784150980072786E-2</v>
      </c>
      <c r="E46" s="98">
        <v>5.6516670092584556E-2</v>
      </c>
      <c r="F46" s="98">
        <v>7.1264356377201507E-2</v>
      </c>
      <c r="G46" s="98">
        <v>7.5483753020926844E-2</v>
      </c>
      <c r="H46" s="98">
        <v>0.14475474552885795</v>
      </c>
      <c r="I46" s="98">
        <v>6.4617263842377481E-2</v>
      </c>
      <c r="J46" s="98">
        <v>6.4663076056089328E-2</v>
      </c>
      <c r="K46" s="98">
        <v>4.242523396527715E-2</v>
      </c>
      <c r="L46" s="98">
        <v>2.4285757840392368E-2</v>
      </c>
      <c r="M46" s="98">
        <v>5.3342846677170694E-2</v>
      </c>
      <c r="N46" s="98">
        <v>0.11031706809332713</v>
      </c>
      <c r="O46" s="98">
        <v>6.1083465092804205E-2</v>
      </c>
      <c r="P46" s="98">
        <v>4.2049067396874008E-2</v>
      </c>
      <c r="Q46" s="98">
        <v>4.5317817965716933E-2</v>
      </c>
      <c r="R46" s="98">
        <v>4.8749941736775541E-2</v>
      </c>
      <c r="S46" s="98">
        <v>2.6759299754969015E-2</v>
      </c>
      <c r="T46" s="98">
        <v>3.9079238420450239E-2</v>
      </c>
      <c r="U46" s="98">
        <v>2.578333742970992E-2</v>
      </c>
      <c r="V46" s="98">
        <v>7.0005291391200167E-2</v>
      </c>
      <c r="W46" s="98">
        <v>4.8315669832956258E-2</v>
      </c>
      <c r="X46" s="98">
        <v>4.3302951080748407E-2</v>
      </c>
      <c r="Y46" s="98">
        <v>2.9923820333724992E-2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1.2158873316497953E-2</v>
      </c>
      <c r="D47" s="122">
        <f t="shared" si="20"/>
        <v>6.6533828439440019E-4</v>
      </c>
      <c r="E47" s="122">
        <f t="shared" si="20"/>
        <v>8.1228342322882938E-2</v>
      </c>
      <c r="F47" s="122">
        <f t="shared" si="20"/>
        <v>5.9720603004521661E-4</v>
      </c>
      <c r="G47" s="122">
        <f t="shared" si="20"/>
        <v>5.6631666447418882E-3</v>
      </c>
      <c r="H47" s="122">
        <f t="shared" si="20"/>
        <v>0.19642781406721857</v>
      </c>
      <c r="I47" s="122">
        <f t="shared" si="20"/>
        <v>2.766805328728545E-2</v>
      </c>
      <c r="J47" s="122">
        <f t="shared" si="20"/>
        <v>2.1555770512924791E-2</v>
      </c>
      <c r="K47" s="122">
        <f t="shared" si="20"/>
        <v>2.0418416463642411E-2</v>
      </c>
      <c r="L47" s="122">
        <f t="shared" si="20"/>
        <v>6.2725483539553276E-2</v>
      </c>
      <c r="M47" s="122">
        <f t="shared" si="20"/>
        <v>0.12172911901361669</v>
      </c>
      <c r="N47" s="122">
        <f t="shared" si="20"/>
        <v>0.11538004566684397</v>
      </c>
      <c r="O47" s="122">
        <f t="shared" si="20"/>
        <v>6.9974312597105084E-2</v>
      </c>
      <c r="P47" s="122">
        <f t="shared" si="20"/>
        <v>3.4885156645266258E-2</v>
      </c>
      <c r="Q47" s="122">
        <f t="shared" si="20"/>
        <v>7.4879833072616309E-2</v>
      </c>
      <c r="R47" s="122">
        <f t="shared" si="20"/>
        <v>4.4121320584522498E-2</v>
      </c>
      <c r="S47" s="122">
        <f t="shared" si="20"/>
        <v>1.7702562366657515E-2</v>
      </c>
      <c r="T47" s="122">
        <f t="shared" si="20"/>
        <v>6.7440638705852624E-2</v>
      </c>
      <c r="U47" s="122">
        <f t="shared" si="20"/>
        <v>3.4152677041713521E-2</v>
      </c>
      <c r="V47" s="122">
        <f t="shared" si="20"/>
        <v>0.20373230347741067</v>
      </c>
      <c r="W47" s="122">
        <f t="shared" si="20"/>
        <v>0.11350578363665165</v>
      </c>
      <c r="X47" s="122">
        <f t="shared" si="20"/>
        <v>0.13479267037608897</v>
      </c>
      <c r="Y47" s="122">
        <f t="shared" si="20"/>
        <v>0.15556747875652274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1.2158873316497953E-2</v>
      </c>
      <c r="D48" s="98">
        <v>6.6533828439440019E-4</v>
      </c>
      <c r="E48" s="98">
        <v>8.1228342322882938E-2</v>
      </c>
      <c r="F48" s="98">
        <v>5.9720603004521661E-4</v>
      </c>
      <c r="G48" s="98">
        <v>5.6631666447418882E-3</v>
      </c>
      <c r="H48" s="98">
        <v>0.19642781406721857</v>
      </c>
      <c r="I48" s="98">
        <v>2.766805328728545E-2</v>
      </c>
      <c r="J48" s="98">
        <v>2.1555770512924791E-2</v>
      </c>
      <c r="K48" s="98">
        <v>2.0418416463642411E-2</v>
      </c>
      <c r="L48" s="98">
        <v>6.2725483539553276E-2</v>
      </c>
      <c r="M48" s="98">
        <v>0.12172911901361669</v>
      </c>
      <c r="N48" s="98">
        <v>0.11538004566684397</v>
      </c>
      <c r="O48" s="98">
        <v>6.9974312597105084E-2</v>
      </c>
      <c r="P48" s="98">
        <v>3.4885156645266258E-2</v>
      </c>
      <c r="Q48" s="98">
        <v>7.4879833072616309E-2</v>
      </c>
      <c r="R48" s="98">
        <v>4.4121320584522498E-2</v>
      </c>
      <c r="S48" s="98">
        <v>1.7702562366657515E-2</v>
      </c>
      <c r="T48" s="98">
        <v>6.7440638705852624E-2</v>
      </c>
      <c r="U48" s="98">
        <v>3.4152677041713521E-2</v>
      </c>
      <c r="V48" s="98">
        <v>0.20373230347741067</v>
      </c>
      <c r="W48" s="98">
        <v>0.11350578363665165</v>
      </c>
      <c r="X48" s="98">
        <v>0.13479267037608897</v>
      </c>
      <c r="Y48" s="98">
        <v>0.15556747875652274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0.27390269868481709</v>
      </c>
      <c r="D49" s="122">
        <v>0.21295294729945166</v>
      </c>
      <c r="E49" s="122">
        <v>0.207799857351461</v>
      </c>
      <c r="F49" s="122">
        <v>0.24172195844049182</v>
      </c>
      <c r="G49" s="122">
        <v>0.25868253926078938</v>
      </c>
      <c r="H49" s="122">
        <v>0.52024727122147862</v>
      </c>
      <c r="I49" s="122">
        <v>0.2378800662313896</v>
      </c>
      <c r="J49" s="122">
        <v>0.23644732177758165</v>
      </c>
      <c r="K49" s="122">
        <v>0.14998934516326776</v>
      </c>
      <c r="L49" s="122">
        <v>9.5257564347359588E-2</v>
      </c>
      <c r="M49" s="122">
        <v>0.25212079819400213</v>
      </c>
      <c r="N49" s="122">
        <v>0.46337496751207152</v>
      </c>
      <c r="O49" s="122">
        <v>0.32387016643594074</v>
      </c>
      <c r="P49" s="122">
        <v>0.32310199870481837</v>
      </c>
      <c r="Q49" s="122">
        <v>0.23772170116868832</v>
      </c>
      <c r="R49" s="122">
        <v>0.25719994794054829</v>
      </c>
      <c r="S49" s="122">
        <v>0.12296147637840178</v>
      </c>
      <c r="T49" s="122">
        <v>0.23202810524014245</v>
      </c>
      <c r="U49" s="122">
        <v>0.20712533884580758</v>
      </c>
      <c r="V49" s="122">
        <v>0.42504825442628708</v>
      </c>
      <c r="W49" s="122">
        <v>0.36293165421742979</v>
      </c>
      <c r="X49" s="122">
        <v>0.39206692793422165</v>
      </c>
      <c r="Y49" s="122">
        <v>0.28593356745780196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0.12230139591299807</v>
      </c>
      <c r="D50" s="98">
        <v>0.11675611304929269</v>
      </c>
      <c r="E50" s="98">
        <v>0.11804052335966018</v>
      </c>
      <c r="F50" s="98">
        <v>0.13142680128111359</v>
      </c>
      <c r="G50" s="98">
        <v>0.15215807196501738</v>
      </c>
      <c r="H50" s="98">
        <v>0.24968427496896892</v>
      </c>
      <c r="I50" s="98">
        <v>0.23500115882459094</v>
      </c>
      <c r="J50" s="98">
        <v>0.23484538052872114</v>
      </c>
      <c r="K50" s="98">
        <v>0.14721682131550498</v>
      </c>
      <c r="L50" s="98">
        <v>7.6964050301087036E-2</v>
      </c>
      <c r="M50" s="98">
        <v>0.1351044870185262</v>
      </c>
      <c r="N50" s="98">
        <v>0.25377720072311161</v>
      </c>
      <c r="O50" s="98">
        <v>0.11159861603845758</v>
      </c>
      <c r="P50" s="98">
        <v>5.3963004791101478E-2</v>
      </c>
      <c r="Q50" s="98">
        <v>0.23552408404187386</v>
      </c>
      <c r="R50" s="98">
        <v>0.25302831044719698</v>
      </c>
      <c r="S50" s="98">
        <v>9.6136810213522939E-2</v>
      </c>
      <c r="T50" s="98">
        <v>0.14960110575141805</v>
      </c>
      <c r="U50" s="98">
        <v>0.10342471555991145</v>
      </c>
      <c r="V50" s="98">
        <v>0.22606142128619483</v>
      </c>
      <c r="W50" s="98">
        <v>0.2670723766640048</v>
      </c>
      <c r="X50" s="98">
        <v>0.33519625482434545</v>
      </c>
      <c r="Y50" s="98">
        <v>0.13761015328758625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9.3739004874236992E-5</v>
      </c>
      <c r="D51" s="98">
        <v>2.8213101716240141E-4</v>
      </c>
      <c r="E51" s="98">
        <v>2.7897351138653833E-4</v>
      </c>
      <c r="F51" s="98">
        <v>2.7300302672560455E-4</v>
      </c>
      <c r="G51" s="98">
        <v>4.2889877510420682E-4</v>
      </c>
      <c r="H51" s="98">
        <v>1.1493499933853107E-3</v>
      </c>
      <c r="I51" s="98">
        <v>1.3600231083319106E-3</v>
      </c>
      <c r="J51" s="98">
        <v>1.6019412488605081E-3</v>
      </c>
      <c r="K51" s="98">
        <v>2.7725238477627695E-3</v>
      </c>
      <c r="L51" s="98">
        <v>6.4212052924276337E-4</v>
      </c>
      <c r="M51" s="98">
        <v>4.2599538740681884E-4</v>
      </c>
      <c r="N51" s="98">
        <v>7.5576043531421482E-3</v>
      </c>
      <c r="O51" s="98">
        <v>0</v>
      </c>
      <c r="P51" s="98">
        <v>0</v>
      </c>
      <c r="Q51" s="98">
        <v>2.1976171268144624E-3</v>
      </c>
      <c r="R51" s="98">
        <v>4.0196236066614207E-3</v>
      </c>
      <c r="S51" s="98">
        <v>0</v>
      </c>
      <c r="T51" s="98">
        <v>1.5684670314501888E-3</v>
      </c>
      <c r="U51" s="98">
        <v>0</v>
      </c>
      <c r="V51" s="98">
        <v>3.6384709203581213E-3</v>
      </c>
      <c r="W51" s="98">
        <v>5.4956515916921734E-3</v>
      </c>
      <c r="X51" s="98">
        <v>2.4833608484615749E-3</v>
      </c>
      <c r="Y51" s="98">
        <v>7.2838401402694898E-4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4.6766283993782442E-5</v>
      </c>
      <c r="D52" s="101">
        <v>1.4145182261282482E-4</v>
      </c>
      <c r="E52" s="101">
        <v>1.3900596978940047E-4</v>
      </c>
      <c r="F52" s="101">
        <v>1.3800954402180956E-4</v>
      </c>
      <c r="G52" s="101">
        <v>2.1606202595289916E-4</v>
      </c>
      <c r="H52" s="101">
        <v>5.6356283817294499E-4</v>
      </c>
      <c r="I52" s="101">
        <v>6.5987070230680376E-4</v>
      </c>
      <c r="J52" s="101">
        <v>7.5894383842507447E-4</v>
      </c>
      <c r="K52" s="101">
        <v>1.235428164150741E-3</v>
      </c>
      <c r="L52" s="101">
        <v>3.0387007626128031E-4</v>
      </c>
      <c r="M52" s="101">
        <v>2.1396991189793688E-4</v>
      </c>
      <c r="N52" s="101">
        <v>3.441067329770041E-3</v>
      </c>
      <c r="O52" s="101">
        <v>0</v>
      </c>
      <c r="P52" s="101">
        <v>0</v>
      </c>
      <c r="Q52" s="101">
        <v>9.6667098008789082E-4</v>
      </c>
      <c r="R52" s="101">
        <v>1.7346452969356639E-3</v>
      </c>
      <c r="S52" s="101">
        <v>0</v>
      </c>
      <c r="T52" s="101">
        <v>7.5059588243644223E-4</v>
      </c>
      <c r="U52" s="101">
        <v>0</v>
      </c>
      <c r="V52" s="101">
        <v>1.8464416480572152E-3</v>
      </c>
      <c r="W52" s="101">
        <v>2.9061456359587611E-3</v>
      </c>
      <c r="X52" s="101">
        <v>1.3717439292756644E-3</v>
      </c>
      <c r="Y52" s="101">
        <v>3.8462767111579761E-4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4.6972720880454556E-5</v>
      </c>
      <c r="D53" s="104">
        <v>1.4067919454957656E-4</v>
      </c>
      <c r="E53" s="104">
        <v>1.3996754159713786E-4</v>
      </c>
      <c r="F53" s="104">
        <v>1.3499348270379496E-4</v>
      </c>
      <c r="G53" s="104">
        <v>2.1283674915130766E-4</v>
      </c>
      <c r="H53" s="104">
        <v>5.8578715521236579E-4</v>
      </c>
      <c r="I53" s="104">
        <v>7.0015240602510687E-4</v>
      </c>
      <c r="J53" s="104">
        <v>8.4299741043543364E-4</v>
      </c>
      <c r="K53" s="104">
        <v>1.5370956836120284E-3</v>
      </c>
      <c r="L53" s="104">
        <v>3.3825045298148306E-4</v>
      </c>
      <c r="M53" s="104">
        <v>2.1202547550888199E-4</v>
      </c>
      <c r="N53" s="104">
        <v>4.1165370233721072E-3</v>
      </c>
      <c r="O53" s="104">
        <v>0</v>
      </c>
      <c r="P53" s="104">
        <v>0</v>
      </c>
      <c r="Q53" s="104">
        <v>1.2309461467265713E-3</v>
      </c>
      <c r="R53" s="104">
        <v>2.2849783097257568E-3</v>
      </c>
      <c r="S53" s="104">
        <v>0</v>
      </c>
      <c r="T53" s="104">
        <v>8.1787114901374673E-4</v>
      </c>
      <c r="U53" s="104">
        <v>0</v>
      </c>
      <c r="V53" s="104">
        <v>1.7920292723009061E-3</v>
      </c>
      <c r="W53" s="104">
        <v>2.5895059557334127E-3</v>
      </c>
      <c r="X53" s="104">
        <v>1.1116169191859107E-3</v>
      </c>
      <c r="Y53" s="104">
        <v>3.4375634291115132E-4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0.14314461760876637</v>
      </c>
      <c r="D54" s="101">
        <v>7.7874613545691196E-2</v>
      </c>
      <c r="E54" s="101">
        <v>7.5513104658783969E-2</v>
      </c>
      <c r="F54" s="101">
        <v>9.604893868179526E-2</v>
      </c>
      <c r="G54" s="101">
        <v>8.9653171333256662E-2</v>
      </c>
      <c r="H54" s="101">
        <v>0.23394016840602669</v>
      </c>
      <c r="I54" s="101">
        <v>0</v>
      </c>
      <c r="J54" s="101">
        <v>0</v>
      </c>
      <c r="K54" s="101">
        <v>0</v>
      </c>
      <c r="L54" s="101">
        <v>1.1260130068071528E-2</v>
      </c>
      <c r="M54" s="101">
        <v>6.7752408076574205E-2</v>
      </c>
      <c r="N54" s="101">
        <v>8.1880554364566066E-2</v>
      </c>
      <c r="O54" s="101">
        <v>0.10246722503794957</v>
      </c>
      <c r="P54" s="101">
        <v>0.17886535519199612</v>
      </c>
      <c r="Q54" s="101">
        <v>0</v>
      </c>
      <c r="R54" s="101">
        <v>0</v>
      </c>
      <c r="S54" s="101">
        <v>0</v>
      </c>
      <c r="T54" s="101">
        <v>1.5569494906641376E-2</v>
      </c>
      <c r="U54" s="101">
        <v>7.3673830819822608E-2</v>
      </c>
      <c r="V54" s="101">
        <v>2.6659201534085944E-3</v>
      </c>
      <c r="W54" s="101">
        <v>5.237918148338111E-2</v>
      </c>
      <c r="X54" s="101">
        <v>5.8434680914397638E-3</v>
      </c>
      <c r="Y54" s="101">
        <v>1.2200108173538398E-2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8.362946158178397E-3</v>
      </c>
      <c r="D55" s="104">
        <v>1.8040089687305395E-2</v>
      </c>
      <c r="E55" s="104">
        <v>1.3967255821630345E-2</v>
      </c>
      <c r="F55" s="104">
        <v>1.3973215450857364E-2</v>
      </c>
      <c r="G55" s="104">
        <v>1.6442397187411147E-2</v>
      </c>
      <c r="H55" s="104">
        <v>3.5473477853097783E-2</v>
      </c>
      <c r="I55" s="104">
        <v>1.5188842984667575E-3</v>
      </c>
      <c r="J55" s="104">
        <v>0</v>
      </c>
      <c r="K55" s="104">
        <v>0</v>
      </c>
      <c r="L55" s="104">
        <v>6.3912634489582693E-3</v>
      </c>
      <c r="M55" s="104">
        <v>4.8837907711494918E-2</v>
      </c>
      <c r="N55" s="104">
        <v>0.1201596080712517</v>
      </c>
      <c r="O55" s="104">
        <v>0.10980432535953361</v>
      </c>
      <c r="P55" s="104">
        <v>9.0273638721720756E-2</v>
      </c>
      <c r="Q55" s="104">
        <v>0</v>
      </c>
      <c r="R55" s="104">
        <v>1.5201388668991973E-4</v>
      </c>
      <c r="S55" s="104">
        <v>2.6824666164878844E-2</v>
      </c>
      <c r="T55" s="104">
        <v>6.5289037550632797E-2</v>
      </c>
      <c r="U55" s="104">
        <v>3.0026792466073531E-2</v>
      </c>
      <c r="V55" s="104">
        <v>0.19268244206632551</v>
      </c>
      <c r="W55" s="104">
        <v>3.7984444478351677E-2</v>
      </c>
      <c r="X55" s="104">
        <v>4.8543844169974856E-2</v>
      </c>
      <c r="Y55" s="104">
        <v>0.13539492198265041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4.17297464136212E-3</v>
      </c>
      <c r="D56" s="98">
        <v>9.044113561211627E-3</v>
      </c>
      <c r="E56" s="98">
        <v>6.9563997243705933E-3</v>
      </c>
      <c r="F56" s="98">
        <v>7.0680075550483574E-3</v>
      </c>
      <c r="G56" s="98">
        <v>8.2781453357357853E-3</v>
      </c>
      <c r="H56" s="98">
        <v>1.7395219412589296E-2</v>
      </c>
      <c r="I56" s="98">
        <v>7.333733809140792E-4</v>
      </c>
      <c r="J56" s="98">
        <v>0</v>
      </c>
      <c r="K56" s="98">
        <v>0</v>
      </c>
      <c r="L56" s="98">
        <v>2.7929619393540039E-3</v>
      </c>
      <c r="M56" s="98">
        <v>2.3552111451046014E-2</v>
      </c>
      <c r="N56" s="98">
        <v>5.319948915774201E-2</v>
      </c>
      <c r="O56" s="98">
        <v>6.0268715962773035E-2</v>
      </c>
      <c r="P56" s="98">
        <v>5.4566846610268435E-2</v>
      </c>
      <c r="Q56" s="98">
        <v>0</v>
      </c>
      <c r="R56" s="98">
        <v>6.3286142947882593E-5</v>
      </c>
      <c r="S56" s="98">
        <v>1.122944840763942E-2</v>
      </c>
      <c r="T56" s="98">
        <v>3.1435368719298855E-2</v>
      </c>
      <c r="U56" s="98">
        <v>1.5790512620829665E-2</v>
      </c>
      <c r="V56" s="98">
        <v>9.8510799191424012E-2</v>
      </c>
      <c r="W56" s="98">
        <v>1.904475933677718E-2</v>
      </c>
      <c r="X56" s="98">
        <v>2.6449760024639456E-2</v>
      </c>
      <c r="Y56" s="98">
        <v>7.27531923721009E-2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4.1899715168162779E-3</v>
      </c>
      <c r="D57" s="98">
        <v>8.9959761260937667E-3</v>
      </c>
      <c r="E57" s="98">
        <v>7.0108560972597517E-3</v>
      </c>
      <c r="F57" s="98">
        <v>6.9052078958090068E-3</v>
      </c>
      <c r="G57" s="98">
        <v>8.1642518516753613E-3</v>
      </c>
      <c r="H57" s="98">
        <v>1.8078258440508487E-2</v>
      </c>
      <c r="I57" s="98">
        <v>7.8551091755267827E-4</v>
      </c>
      <c r="J57" s="98">
        <v>0</v>
      </c>
      <c r="K57" s="98">
        <v>0</v>
      </c>
      <c r="L57" s="98">
        <v>3.598301509604265E-3</v>
      </c>
      <c r="M57" s="98">
        <v>2.5285796260448908E-2</v>
      </c>
      <c r="N57" s="98">
        <v>6.6960118913509697E-2</v>
      </c>
      <c r="O57" s="98">
        <v>4.9535609396760563E-2</v>
      </c>
      <c r="P57" s="98">
        <v>3.5706792111452314E-2</v>
      </c>
      <c r="Q57" s="98">
        <v>0</v>
      </c>
      <c r="R57" s="98">
        <v>8.8727743742037147E-5</v>
      </c>
      <c r="S57" s="98">
        <v>1.5595217757239424E-2</v>
      </c>
      <c r="T57" s="98">
        <v>3.3853668831333943E-2</v>
      </c>
      <c r="U57" s="98">
        <v>1.4236279845243864E-2</v>
      </c>
      <c r="V57" s="98">
        <v>9.4171642874901512E-2</v>
      </c>
      <c r="W57" s="98">
        <v>1.8939685141574496E-2</v>
      </c>
      <c r="X57" s="98">
        <v>2.2094084145335403E-2</v>
      </c>
      <c r="Y57" s="98">
        <v>6.2641729610549521E-2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0.1397275151764393</v>
      </c>
      <c r="D58" s="122">
        <v>0.11201689224544953</v>
      </c>
      <c r="E58" s="122">
        <v>0.10667688741012485</v>
      </c>
      <c r="F58" s="122">
        <v>0.12250654258460528</v>
      </c>
      <c r="G58" s="122">
        <v>0.15220685840209719</v>
      </c>
      <c r="H58" s="122">
        <v>0.2998000016932868</v>
      </c>
      <c r="I58" s="122">
        <v>0.12956756104487432</v>
      </c>
      <c r="J58" s="122">
        <v>0.13807134172670377</v>
      </c>
      <c r="K58" s="122">
        <v>9.0756365094026209E-2</v>
      </c>
      <c r="L58" s="122">
        <v>5.0015035379475499E-2</v>
      </c>
      <c r="M58" s="122">
        <v>0.16256876125308747</v>
      </c>
      <c r="N58" s="122">
        <v>0.31150245928946524</v>
      </c>
      <c r="O58" s="122">
        <v>0.18648842017667466</v>
      </c>
      <c r="P58" s="122">
        <v>0.1632394017971672</v>
      </c>
      <c r="Q58" s="122">
        <v>0.1100236399034818</v>
      </c>
      <c r="R58" s="122">
        <v>0.12234260637930895</v>
      </c>
      <c r="S58" s="122">
        <v>6.488518498496533E-2</v>
      </c>
      <c r="T58" s="122">
        <v>0.1198591331712906</v>
      </c>
      <c r="U58" s="122">
        <v>0.11176348178934703</v>
      </c>
      <c r="V58" s="122">
        <v>0.16341110390086466</v>
      </c>
      <c r="W58" s="122">
        <v>0.10393754597991492</v>
      </c>
      <c r="X58" s="122">
        <v>0.12928809241008168</v>
      </c>
      <c r="Y58" s="122">
        <v>0.10385985615069347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1.1197319665061647E-2</v>
      </c>
      <c r="D59" s="98">
        <v>3.6038806242057426E-5</v>
      </c>
      <c r="E59" s="98">
        <v>2.1596558093256092E-5</v>
      </c>
      <c r="F59" s="98">
        <v>1.9922257125804151E-2</v>
      </c>
      <c r="G59" s="98">
        <v>6.4836886980567152E-2</v>
      </c>
      <c r="H59" s="98">
        <v>9.4251946204760434E-2</v>
      </c>
      <c r="I59" s="98">
        <v>3.4376036384620593E-3</v>
      </c>
      <c r="J59" s="98">
        <v>2.2669075913752871E-3</v>
      </c>
      <c r="K59" s="98">
        <v>1.2231504328385981E-2</v>
      </c>
      <c r="L59" s="98">
        <v>2.0789062748100009E-3</v>
      </c>
      <c r="M59" s="98">
        <v>1.9978735457972358E-3</v>
      </c>
      <c r="N59" s="98">
        <v>5.1095165056559587E-3</v>
      </c>
      <c r="O59" s="98">
        <v>9.7258076083337613E-3</v>
      </c>
      <c r="P59" s="98">
        <v>1.5136600941387917E-2</v>
      </c>
      <c r="Q59" s="98">
        <v>4.1540512864464696E-3</v>
      </c>
      <c r="R59" s="98">
        <v>6.6199220866360693E-3</v>
      </c>
      <c r="S59" s="98">
        <v>4.2361393520009552E-3</v>
      </c>
      <c r="T59" s="98">
        <v>9.2447469122084076E-3</v>
      </c>
      <c r="U59" s="98">
        <v>1.0477746391234043E-2</v>
      </c>
      <c r="V59" s="98">
        <v>1.3296440171559799E-2</v>
      </c>
      <c r="W59" s="98">
        <v>1.8247797757994243E-4</v>
      </c>
      <c r="X59" s="98">
        <v>1.6947848387092665E-4</v>
      </c>
      <c r="Y59" s="98">
        <v>0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0.12853019551137765</v>
      </c>
      <c r="D60" s="33">
        <v>0.11198085343920747</v>
      </c>
      <c r="E60" s="33">
        <v>0.1066552908520316</v>
      </c>
      <c r="F60" s="33">
        <v>0.10258428545880112</v>
      </c>
      <c r="G60" s="33">
        <v>8.7369971421530024E-2</v>
      </c>
      <c r="H60" s="33">
        <v>0.20554805548852637</v>
      </c>
      <c r="I60" s="33">
        <v>0.12612995740641225</v>
      </c>
      <c r="J60" s="33">
        <v>0.13580443413532847</v>
      </c>
      <c r="K60" s="33">
        <v>7.8524860765640234E-2</v>
      </c>
      <c r="L60" s="33">
        <v>4.7936129104665499E-2</v>
      </c>
      <c r="M60" s="33">
        <v>0.16057088770729025</v>
      </c>
      <c r="N60" s="33">
        <v>0.3063929427838093</v>
      </c>
      <c r="O60" s="33">
        <v>0.17676261256834092</v>
      </c>
      <c r="P60" s="33">
        <v>0.14810280085577929</v>
      </c>
      <c r="Q60" s="33">
        <v>0.10586958861703533</v>
      </c>
      <c r="R60" s="33">
        <v>0.11572268429267288</v>
      </c>
      <c r="S60" s="33">
        <v>6.0649045632964381E-2</v>
      </c>
      <c r="T60" s="33">
        <v>0.1106143862590822</v>
      </c>
      <c r="U60" s="33">
        <v>0.10128573539811299</v>
      </c>
      <c r="V60" s="33">
        <v>0.15011466372930488</v>
      </c>
      <c r="W60" s="33">
        <v>0.10375506800233497</v>
      </c>
      <c r="X60" s="33">
        <v>0.12911861392621077</v>
      </c>
      <c r="Y60" s="33">
        <v>0.10385985615069347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3.7201925559770301</v>
      </c>
      <c r="D62" s="117">
        <f t="shared" si="21"/>
        <v>4.3779131869213694</v>
      </c>
      <c r="E62" s="117">
        <f t="shared" si="21"/>
        <v>4.2496982124519276</v>
      </c>
      <c r="F62" s="117">
        <f t="shared" si="21"/>
        <v>3.9907911504558755</v>
      </c>
      <c r="G62" s="117">
        <f t="shared" si="21"/>
        <v>3.6515027036832022</v>
      </c>
      <c r="H62" s="117">
        <f t="shared" si="21"/>
        <v>4.0287754569389955</v>
      </c>
      <c r="I62" s="117">
        <f t="shared" si="21"/>
        <v>3.4043891210754031</v>
      </c>
      <c r="J62" s="117">
        <f t="shared" si="21"/>
        <v>4.6630917712051936</v>
      </c>
      <c r="K62" s="117">
        <f t="shared" si="21"/>
        <v>5.5520628431849071</v>
      </c>
      <c r="L62" s="117">
        <f t="shared" si="21"/>
        <v>4.0865763766643619</v>
      </c>
      <c r="M62" s="117">
        <f t="shared" si="21"/>
        <v>4.3138022306814445</v>
      </c>
      <c r="N62" s="117">
        <f t="shared" si="21"/>
        <v>7.160975434265227</v>
      </c>
      <c r="O62" s="117">
        <f t="shared" si="21"/>
        <v>3.9438549130058509</v>
      </c>
      <c r="P62" s="117">
        <f t="shared" si="21"/>
        <v>9.3680552355669757</v>
      </c>
      <c r="Q62" s="117">
        <f t="shared" si="21"/>
        <v>7.2799117200768517</v>
      </c>
      <c r="R62" s="117">
        <f t="shared" ref="R62:V62" si="22">R63+R66+R68+R77</f>
        <v>10.31939443515528</v>
      </c>
      <c r="S62" s="117">
        <f t="shared" si="22"/>
        <v>10.619153828167393</v>
      </c>
      <c r="T62" s="117">
        <f t="shared" si="22"/>
        <v>8.0150735356342526</v>
      </c>
      <c r="U62" s="117">
        <f t="shared" si="22"/>
        <v>6.0191255610591226</v>
      </c>
      <c r="V62" s="117">
        <f t="shared" si="22"/>
        <v>6.4889129109104271</v>
      </c>
      <c r="W62" s="117">
        <f t="shared" ref="W62:Y62" si="23">W63+W66+W68+W77</f>
        <v>1.76148865596833</v>
      </c>
      <c r="X62" s="117">
        <f t="shared" si="23"/>
        <v>1.1385206812289674</v>
      </c>
      <c r="Y62" s="117">
        <f t="shared" si="23"/>
        <v>1.8878242633995326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3.291166066691074</v>
      </c>
      <c r="D63" s="122">
        <f t="shared" si="24"/>
        <v>3.8732198349766844</v>
      </c>
      <c r="E63" s="122">
        <f t="shared" si="24"/>
        <v>3.6797978847670603</v>
      </c>
      <c r="F63" s="122">
        <f t="shared" si="24"/>
        <v>3.5757979683729837</v>
      </c>
      <c r="G63" s="122">
        <f t="shared" si="24"/>
        <v>3.2686633440569799</v>
      </c>
      <c r="H63" s="122">
        <f t="shared" si="24"/>
        <v>3.5023657814110623</v>
      </c>
      <c r="I63" s="122">
        <f t="shared" si="24"/>
        <v>3.0046456672125892</v>
      </c>
      <c r="J63" s="122">
        <f t="shared" si="24"/>
        <v>4.1185484514507484</v>
      </c>
      <c r="K63" s="122">
        <f t="shared" si="24"/>
        <v>4.9052510739306392</v>
      </c>
      <c r="L63" s="122">
        <f t="shared" si="24"/>
        <v>3.4949867285221772</v>
      </c>
      <c r="M63" s="122">
        <f t="shared" si="24"/>
        <v>3.6209563374825589</v>
      </c>
      <c r="N63" s="122">
        <f t="shared" si="24"/>
        <v>6.0964612588883336</v>
      </c>
      <c r="O63" s="122">
        <f t="shared" si="24"/>
        <v>3.3291882567352049</v>
      </c>
      <c r="P63" s="122">
        <f t="shared" si="24"/>
        <v>7.7191383129880897</v>
      </c>
      <c r="Q63" s="122">
        <f t="shared" si="24"/>
        <v>6.1461518344481147</v>
      </c>
      <c r="R63" s="122">
        <f t="shared" ref="R63:V63" si="25">SUM(R64:R65)</f>
        <v>8.8674250340512781</v>
      </c>
      <c r="S63" s="122">
        <f t="shared" si="25"/>
        <v>9.2399014377188209</v>
      </c>
      <c r="T63" s="122">
        <f t="shared" si="25"/>
        <v>6.6695484175122974</v>
      </c>
      <c r="U63" s="122">
        <f t="shared" si="25"/>
        <v>4.8763135006566234</v>
      </c>
      <c r="V63" s="122">
        <f t="shared" si="25"/>
        <v>5.3213950790867841</v>
      </c>
      <c r="W63" s="122">
        <f t="shared" ref="W63:Y63" si="26">SUM(W64:W65)</f>
        <v>1.4309874453436811</v>
      </c>
      <c r="X63" s="122">
        <f t="shared" si="26"/>
        <v>0.88613552888058711</v>
      </c>
      <c r="Y63" s="122">
        <f t="shared" si="26"/>
        <v>1.3923973571252906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3.2125228114728555</v>
      </c>
      <c r="D64" s="98">
        <v>3.7824588423446848</v>
      </c>
      <c r="E64" s="98">
        <v>3.5972557943727175</v>
      </c>
      <c r="F64" s="98">
        <v>3.4945894218880982</v>
      </c>
      <c r="G64" s="98">
        <v>3.1959173887168189</v>
      </c>
      <c r="H64" s="98">
        <v>3.427075634791716</v>
      </c>
      <c r="I64" s="98">
        <v>2.939592821206837</v>
      </c>
      <c r="J64" s="98">
        <v>4.0302560145819353</v>
      </c>
      <c r="K64" s="98">
        <v>4.8020324917305768</v>
      </c>
      <c r="L64" s="98">
        <v>3.4229001310468212</v>
      </c>
      <c r="M64" s="98">
        <v>3.5466066813359021</v>
      </c>
      <c r="N64" s="98">
        <v>5.974800484856285</v>
      </c>
      <c r="O64" s="98">
        <v>3.2628601479792834</v>
      </c>
      <c r="P64" s="98">
        <v>7.5650209552940986</v>
      </c>
      <c r="Q64" s="98">
        <v>6.0260798754195939</v>
      </c>
      <c r="R64" s="98">
        <v>8.6952065908428793</v>
      </c>
      <c r="S64" s="98">
        <v>9.0632096002140372</v>
      </c>
      <c r="T64" s="98">
        <v>6.5411782976940582</v>
      </c>
      <c r="U64" s="98">
        <v>4.7814780879612178</v>
      </c>
      <c r="V64" s="98">
        <v>5.2198878880333526</v>
      </c>
      <c r="W64" s="98">
        <v>1.4038063868687738</v>
      </c>
      <c r="X64" s="98">
        <v>0.86925013283826547</v>
      </c>
      <c r="Y64" s="98">
        <v>1.3664369363901163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7.8643255218218786E-2</v>
      </c>
      <c r="D65" s="98">
        <v>9.0760992631999618E-2</v>
      </c>
      <c r="E65" s="98">
        <v>8.2542090394342599E-2</v>
      </c>
      <c r="F65" s="98">
        <v>8.1208546484885624E-2</v>
      </c>
      <c r="G65" s="98">
        <v>7.2745955340161192E-2</v>
      </c>
      <c r="H65" s="98">
        <v>7.529014661934641E-2</v>
      </c>
      <c r="I65" s="98">
        <v>6.5052846005752146E-2</v>
      </c>
      <c r="J65" s="98">
        <v>8.8292436868812899E-2</v>
      </c>
      <c r="K65" s="98">
        <v>0.10321858220006234</v>
      </c>
      <c r="L65" s="98">
        <v>7.2086597475355868E-2</v>
      </c>
      <c r="M65" s="98">
        <v>7.4349656146656937E-2</v>
      </c>
      <c r="N65" s="98">
        <v>0.12166077403204897</v>
      </c>
      <c r="O65" s="98">
        <v>6.6328108755921655E-2</v>
      </c>
      <c r="P65" s="98">
        <v>0.15411735769399118</v>
      </c>
      <c r="Q65" s="98">
        <v>0.12007195902852112</v>
      </c>
      <c r="R65" s="98">
        <v>0.17221844320839874</v>
      </c>
      <c r="S65" s="98">
        <v>0.17669183750478284</v>
      </c>
      <c r="T65" s="98">
        <v>0.1283701198182394</v>
      </c>
      <c r="U65" s="98">
        <v>9.4835412695405227E-2</v>
      </c>
      <c r="V65" s="98">
        <v>0.10150719105343198</v>
      </c>
      <c r="W65" s="98">
        <v>2.7181058474907316E-2</v>
      </c>
      <c r="X65" s="98">
        <v>1.6885396042321647E-2</v>
      </c>
      <c r="Y65" s="98">
        <v>2.5960420735174322E-2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1.1867991179739629E-2</v>
      </c>
      <c r="D66" s="122">
        <f t="shared" si="27"/>
        <v>9.9800742659160034E-4</v>
      </c>
      <c r="E66" s="122">
        <f t="shared" si="27"/>
        <v>0.11654501289804942</v>
      </c>
      <c r="F66" s="122">
        <f t="shared" si="27"/>
        <v>7.1664723605425985E-4</v>
      </c>
      <c r="G66" s="122">
        <f t="shared" si="27"/>
        <v>5.2101133131625373E-3</v>
      </c>
      <c r="H66" s="122">
        <f t="shared" si="27"/>
        <v>0.10616671188228205</v>
      </c>
      <c r="I66" s="122">
        <f t="shared" si="27"/>
        <v>2.8403905768330281E-2</v>
      </c>
      <c r="J66" s="122">
        <f t="shared" si="27"/>
        <v>2.9574811420463365E-2</v>
      </c>
      <c r="K66" s="122">
        <f t="shared" si="27"/>
        <v>5.5067850462550749E-2</v>
      </c>
      <c r="L66" s="122">
        <f t="shared" si="27"/>
        <v>0.1642283952291094</v>
      </c>
      <c r="M66" s="122">
        <f t="shared" si="27"/>
        <v>0.1489257828162279</v>
      </c>
      <c r="N66" s="122">
        <f t="shared" si="27"/>
        <v>0.14027306339339138</v>
      </c>
      <c r="O66" s="122">
        <f t="shared" si="27"/>
        <v>7.6353186397393649E-2</v>
      </c>
      <c r="P66" s="122">
        <f t="shared" si="27"/>
        <v>0.12150341490652397</v>
      </c>
      <c r="Q66" s="122">
        <f t="shared" si="27"/>
        <v>0.20492352679900172</v>
      </c>
      <c r="R66" s="122">
        <f t="shared" si="27"/>
        <v>0.16214090681173177</v>
      </c>
      <c r="S66" s="122">
        <f t="shared" si="27"/>
        <v>0.10733797571587947</v>
      </c>
      <c r="T66" s="122">
        <f t="shared" si="27"/>
        <v>0.22244767343580374</v>
      </c>
      <c r="U66" s="122">
        <f t="shared" si="27"/>
        <v>0.10657281149161206</v>
      </c>
      <c r="V66" s="122">
        <f t="shared" si="27"/>
        <v>0.28448046031501845</v>
      </c>
      <c r="W66" s="122">
        <f t="shared" si="27"/>
        <v>6.2937501824169018E-2</v>
      </c>
      <c r="X66" s="122">
        <f t="shared" si="27"/>
        <v>5.330061533555331E-2</v>
      </c>
      <c r="Y66" s="122">
        <f t="shared" si="27"/>
        <v>0.14399580670526446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1.1867991179739629E-2</v>
      </c>
      <c r="D67" s="98">
        <v>9.9800742659160034E-4</v>
      </c>
      <c r="E67" s="98">
        <v>0.11654501289804942</v>
      </c>
      <c r="F67" s="98">
        <v>7.1664723605425985E-4</v>
      </c>
      <c r="G67" s="98">
        <v>5.2101133131625373E-3</v>
      </c>
      <c r="H67" s="98">
        <v>0.10616671188228205</v>
      </c>
      <c r="I67" s="98">
        <v>2.8403905768330281E-2</v>
      </c>
      <c r="J67" s="98">
        <v>2.9574811420463365E-2</v>
      </c>
      <c r="K67" s="98">
        <v>5.5067850462550749E-2</v>
      </c>
      <c r="L67" s="98">
        <v>0.1642283952291094</v>
      </c>
      <c r="M67" s="98">
        <v>0.1489257828162279</v>
      </c>
      <c r="N67" s="98">
        <v>0.14027306339339138</v>
      </c>
      <c r="O67" s="98">
        <v>7.6353186397393649E-2</v>
      </c>
      <c r="P67" s="98">
        <v>0.12150341490652397</v>
      </c>
      <c r="Q67" s="98">
        <v>0.20492352679900172</v>
      </c>
      <c r="R67" s="98">
        <v>0.16214090681173177</v>
      </c>
      <c r="S67" s="98">
        <v>0.10733797571587947</v>
      </c>
      <c r="T67" s="98">
        <v>0.22244767343580374</v>
      </c>
      <c r="U67" s="98">
        <v>0.10657281149161206</v>
      </c>
      <c r="V67" s="98">
        <v>0.28448046031501845</v>
      </c>
      <c r="W67" s="98">
        <v>6.2937501824169018E-2</v>
      </c>
      <c r="X67" s="98">
        <v>5.330061533555331E-2</v>
      </c>
      <c r="Y67" s="98">
        <v>0.14399580670526446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0.26337889663894726</v>
      </c>
      <c r="D68" s="122">
        <v>0.33111119069349521</v>
      </c>
      <c r="E68" s="122">
        <v>0.30247022596712103</v>
      </c>
      <c r="F68" s="122">
        <v>0.27383418106843399</v>
      </c>
      <c r="G68" s="122">
        <v>0.25062246021075085</v>
      </c>
      <c r="H68" s="122">
        <v>0.27355778828407046</v>
      </c>
      <c r="I68" s="122">
        <v>0.24310337669395454</v>
      </c>
      <c r="J68" s="122">
        <v>0.33046248122648009</v>
      </c>
      <c r="K68" s="122">
        <v>0.35349639650077386</v>
      </c>
      <c r="L68" s="122">
        <v>0.28231874837649318</v>
      </c>
      <c r="M68" s="122">
        <v>0.35138805778145088</v>
      </c>
      <c r="N68" s="122">
        <v>0.52751456191811952</v>
      </c>
      <c r="O68" s="122">
        <v>0.34135413474871246</v>
      </c>
      <c r="P68" s="122">
        <v>1.03598191466469</v>
      </c>
      <c r="Q68" s="122">
        <v>0.5997251715104247</v>
      </c>
      <c r="R68" s="122">
        <v>0.85122921057309231</v>
      </c>
      <c r="S68" s="122">
        <v>0.80742391004168712</v>
      </c>
      <c r="T68" s="122">
        <v>0.74148057976985027</v>
      </c>
      <c r="U68" s="122">
        <v>0.73953412479542302</v>
      </c>
      <c r="V68" s="122">
        <v>0.61382109359166059</v>
      </c>
      <c r="W68" s="122">
        <v>0.20414926044939682</v>
      </c>
      <c r="X68" s="122">
        <v>0.14973642367034012</v>
      </c>
      <c r="Y68" s="122">
        <v>0.25731181182814689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0.21138607441568819</v>
      </c>
      <c r="D69" s="98">
        <v>0.29795691523679169</v>
      </c>
      <c r="E69" s="98">
        <v>0.26626343403676511</v>
      </c>
      <c r="F69" s="98">
        <v>0.23017278289527807</v>
      </c>
      <c r="G69" s="98">
        <v>0.20914197289225647</v>
      </c>
      <c r="H69" s="98">
        <v>0.25513676271302965</v>
      </c>
      <c r="I69" s="98">
        <v>0.20942318477169508</v>
      </c>
      <c r="J69" s="98">
        <v>0.28329126403553656</v>
      </c>
      <c r="K69" s="98">
        <v>0.26219944351386931</v>
      </c>
      <c r="L69" s="98">
        <v>0.19040369376594685</v>
      </c>
      <c r="M69" s="98">
        <v>0.30913751297207975</v>
      </c>
      <c r="N69" s="98">
        <v>0.40293350227083125</v>
      </c>
      <c r="O69" s="98">
        <v>0.29953406373561181</v>
      </c>
      <c r="P69" s="98">
        <v>0.95646914581205167</v>
      </c>
      <c r="Q69" s="98">
        <v>0.31864710097889459</v>
      </c>
      <c r="R69" s="98">
        <v>0.6717881042017031</v>
      </c>
      <c r="S69" s="98">
        <v>0.660398259068949</v>
      </c>
      <c r="T69" s="98">
        <v>0.59793600027482874</v>
      </c>
      <c r="U69" s="98">
        <v>0.55075261225802263</v>
      </c>
      <c r="V69" s="98">
        <v>0.37217963402161003</v>
      </c>
      <c r="W69" s="98">
        <v>7.7047639410328772E-2</v>
      </c>
      <c r="X69" s="98">
        <v>7.8655961628852619E-2</v>
      </c>
      <c r="Y69" s="98">
        <v>0.25401198684461862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2.2953539760096568E-3</v>
      </c>
      <c r="D70" s="98">
        <v>7.3819376038856965E-3</v>
      </c>
      <c r="E70" s="98">
        <v>8.5676881605404598E-3</v>
      </c>
      <c r="F70" s="98">
        <v>8.7991980748682325E-3</v>
      </c>
      <c r="G70" s="98">
        <v>1.4778003213559977E-2</v>
      </c>
      <c r="H70" s="98">
        <v>1.8421025571040812E-2</v>
      </c>
      <c r="I70" s="98">
        <v>3.3680191922259461E-2</v>
      </c>
      <c r="J70" s="98">
        <v>4.7171217190943519E-2</v>
      </c>
      <c r="K70" s="98">
        <v>6.7289653335268679E-2</v>
      </c>
      <c r="L70" s="98">
        <v>9.1915054610546304E-2</v>
      </c>
      <c r="M70" s="98">
        <v>4.2250544809371106E-2</v>
      </c>
      <c r="N70" s="98">
        <v>0.1131791007769363</v>
      </c>
      <c r="O70" s="98">
        <v>0</v>
      </c>
      <c r="P70" s="98">
        <v>0</v>
      </c>
      <c r="Q70" s="98">
        <v>0.24270856215051373</v>
      </c>
      <c r="R70" s="98">
        <v>0.15747509974469584</v>
      </c>
      <c r="S70" s="98">
        <v>0.11834567648521629</v>
      </c>
      <c r="T70" s="98">
        <v>0.14338277271050945</v>
      </c>
      <c r="U70" s="98">
        <v>0.18878151253740039</v>
      </c>
      <c r="V70" s="98">
        <v>0.17000866893521752</v>
      </c>
      <c r="W70" s="98">
        <v>8.8688222589606805E-2</v>
      </c>
      <c r="X70" s="98">
        <v>0</v>
      </c>
      <c r="Y70" s="98">
        <v>3.2998249835282912E-3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1.1452658483095566E-3</v>
      </c>
      <c r="D71" s="101">
        <v>3.7010541498453627E-3</v>
      </c>
      <c r="E71" s="101">
        <v>4.2705848435943636E-3</v>
      </c>
      <c r="F71" s="101">
        <v>4.4469531520235856E-3</v>
      </c>
      <c r="G71" s="101">
        <v>7.4527824034530095E-3</v>
      </c>
      <c r="H71" s="101">
        <v>9.0266034824517602E-3</v>
      </c>
      <c r="I71" s="101">
        <v>1.6372493144972508E-2</v>
      </c>
      <c r="J71" s="101">
        <v>2.2481201959060098E-2</v>
      </c>
      <c r="K71" s="101">
        <v>2.9763925497850029E-2</v>
      </c>
      <c r="L71" s="101">
        <v>4.4246745666946689E-2</v>
      </c>
      <c r="M71" s="101">
        <v>2.1475016955792001E-2</v>
      </c>
      <c r="N71" s="101">
        <v>5.1398661494085812E-2</v>
      </c>
      <c r="O71" s="101">
        <v>0</v>
      </c>
      <c r="P71" s="101">
        <v>0</v>
      </c>
      <c r="Q71" s="101">
        <v>0.10731264343866891</v>
      </c>
      <c r="R71" s="101">
        <v>6.8041737144719519E-2</v>
      </c>
      <c r="S71" s="101">
        <v>4.9497059971272246E-2</v>
      </c>
      <c r="T71" s="101">
        <v>6.8387373823466935E-2</v>
      </c>
      <c r="U71" s="101">
        <v>0.10565476029868011</v>
      </c>
      <c r="V71" s="101">
        <v>8.6413737985693476E-2</v>
      </c>
      <c r="W71" s="101">
        <v>4.7343456931826434E-2</v>
      </c>
      <c r="X71" s="101">
        <v>0</v>
      </c>
      <c r="Y71" s="101">
        <v>1.7343992404231995E-3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1.1500881277001001E-3</v>
      </c>
      <c r="D72" s="104">
        <v>3.6808834540403338E-3</v>
      </c>
      <c r="E72" s="104">
        <v>4.2971033169460953E-3</v>
      </c>
      <c r="F72" s="104">
        <v>4.352244922844647E-3</v>
      </c>
      <c r="G72" s="104">
        <v>7.3252208101069662E-3</v>
      </c>
      <c r="H72" s="104">
        <v>9.3944220885890523E-3</v>
      </c>
      <c r="I72" s="104">
        <v>1.730769877728695E-2</v>
      </c>
      <c r="J72" s="104">
        <v>2.4690015231883421E-2</v>
      </c>
      <c r="K72" s="104">
        <v>3.7525727837418657E-2</v>
      </c>
      <c r="L72" s="104">
        <v>4.7668308943599615E-2</v>
      </c>
      <c r="M72" s="104">
        <v>2.0775527853579105E-2</v>
      </c>
      <c r="N72" s="104">
        <v>6.1780439282850493E-2</v>
      </c>
      <c r="O72" s="104">
        <v>0</v>
      </c>
      <c r="P72" s="104">
        <v>0</v>
      </c>
      <c r="Q72" s="104">
        <v>0.13539591871184484</v>
      </c>
      <c r="R72" s="104">
        <v>8.9433362599976321E-2</v>
      </c>
      <c r="S72" s="104">
        <v>6.8848616513944055E-2</v>
      </c>
      <c r="T72" s="104">
        <v>7.4995398887042514E-2</v>
      </c>
      <c r="U72" s="104">
        <v>8.3126752238720264E-2</v>
      </c>
      <c r="V72" s="104">
        <v>8.3594930949524041E-2</v>
      </c>
      <c r="W72" s="104">
        <v>4.134476565778037E-2</v>
      </c>
      <c r="X72" s="104">
        <v>0</v>
      </c>
      <c r="Y72" s="104">
        <v>1.5654257431050916E-3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4.6909819527856597E-2</v>
      </c>
      <c r="D73" s="101">
        <v>2.0955350554113267E-2</v>
      </c>
      <c r="E73" s="101">
        <v>2.3291679772354419E-2</v>
      </c>
      <c r="F73" s="101">
        <v>3.0454541533252152E-2</v>
      </c>
      <c r="G73" s="101">
        <v>2.2591884808081608E-2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4.6457052121739598E-3</v>
      </c>
      <c r="O73" s="101">
        <v>2.0215970897235699E-2</v>
      </c>
      <c r="P73" s="101">
        <v>5.2860551706225653E-2</v>
      </c>
      <c r="Q73" s="101">
        <v>3.2493905112582228E-3</v>
      </c>
      <c r="R73" s="101">
        <v>0</v>
      </c>
      <c r="S73" s="101">
        <v>0</v>
      </c>
      <c r="T73" s="101">
        <v>0</v>
      </c>
      <c r="U73" s="101">
        <v>0</v>
      </c>
      <c r="V73" s="101">
        <v>9.9019891412319215E-4</v>
      </c>
      <c r="W73" s="101">
        <v>2.2255836245983315E-2</v>
      </c>
      <c r="X73" s="101">
        <v>7.6118860664807463E-3</v>
      </c>
      <c r="Y73" s="101">
        <v>0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2.7876487193927999E-3</v>
      </c>
      <c r="D74" s="104">
        <v>4.8169872987045819E-3</v>
      </c>
      <c r="E74" s="104">
        <v>4.3474239974610994E-3</v>
      </c>
      <c r="F74" s="104">
        <v>4.4076585650355445E-3</v>
      </c>
      <c r="G74" s="104">
        <v>4.1105992968527866E-3</v>
      </c>
      <c r="H74" s="104">
        <v>0</v>
      </c>
      <c r="I74" s="104">
        <v>0</v>
      </c>
      <c r="J74" s="104">
        <v>0</v>
      </c>
      <c r="K74" s="104">
        <v>2.4007299651635894E-2</v>
      </c>
      <c r="L74" s="104">
        <v>0</v>
      </c>
      <c r="M74" s="104">
        <v>0</v>
      </c>
      <c r="N74" s="104">
        <v>6.7562536581779985E-3</v>
      </c>
      <c r="O74" s="104">
        <v>2.1604100115864916E-2</v>
      </c>
      <c r="P74" s="104">
        <v>2.6652217146412797E-2</v>
      </c>
      <c r="Q74" s="104">
        <v>3.5120117869758091E-2</v>
      </c>
      <c r="R74" s="104">
        <v>2.1966006626693402E-2</v>
      </c>
      <c r="S74" s="104">
        <v>2.8679974487521756E-2</v>
      </c>
      <c r="T74" s="104">
        <v>1.6180678451210113E-4</v>
      </c>
      <c r="U74" s="104">
        <v>0</v>
      </c>
      <c r="V74" s="104">
        <v>7.0642591720709913E-2</v>
      </c>
      <c r="W74" s="104">
        <v>1.615756220347795E-2</v>
      </c>
      <c r="X74" s="104">
        <v>6.3468575975006769E-2</v>
      </c>
      <c r="Y74" s="104">
        <v>0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1.3909915471207069E-3</v>
      </c>
      <c r="D75" s="98">
        <v>2.4149203749832095E-3</v>
      </c>
      <c r="E75" s="98">
        <v>2.1652370003007806E-3</v>
      </c>
      <c r="F75" s="98">
        <v>2.2295057388407569E-3</v>
      </c>
      <c r="G75" s="98">
        <v>2.0695363339339463E-3</v>
      </c>
      <c r="H75" s="98">
        <v>0</v>
      </c>
      <c r="I75" s="98">
        <v>0</v>
      </c>
      <c r="J75" s="98">
        <v>0</v>
      </c>
      <c r="K75" s="98">
        <v>1.076625070681164E-2</v>
      </c>
      <c r="L75" s="98">
        <v>0</v>
      </c>
      <c r="M75" s="98">
        <v>0</v>
      </c>
      <c r="N75" s="98">
        <v>2.9912651098367637E-3</v>
      </c>
      <c r="O75" s="98">
        <v>1.1857924259823578E-2</v>
      </c>
      <c r="P75" s="98">
        <v>1.6110211856364968E-2</v>
      </c>
      <c r="Q75" s="98">
        <v>1.4850778954255487E-2</v>
      </c>
      <c r="R75" s="98">
        <v>9.1448476559690337E-3</v>
      </c>
      <c r="S75" s="98">
        <v>1.2006124954565487E-2</v>
      </c>
      <c r="T75" s="98">
        <v>7.7906737842128537E-5</v>
      </c>
      <c r="U75" s="98">
        <v>0</v>
      </c>
      <c r="V75" s="98">
        <v>3.6116721859717482E-2</v>
      </c>
      <c r="W75" s="98">
        <v>8.1011289716141736E-3</v>
      </c>
      <c r="X75" s="98">
        <v>3.4581698922864591E-2</v>
      </c>
      <c r="Y75" s="98">
        <v>0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1.3966571722720928E-3</v>
      </c>
      <c r="D76" s="98">
        <v>2.4020669237213728E-3</v>
      </c>
      <c r="E76" s="98">
        <v>2.1821869971603192E-3</v>
      </c>
      <c r="F76" s="98">
        <v>2.178152826194788E-3</v>
      </c>
      <c r="G76" s="98">
        <v>2.0410629629188403E-3</v>
      </c>
      <c r="H76" s="98">
        <v>0</v>
      </c>
      <c r="I76" s="98">
        <v>0</v>
      </c>
      <c r="J76" s="98">
        <v>0</v>
      </c>
      <c r="K76" s="98">
        <v>1.3241048944824254E-2</v>
      </c>
      <c r="L76" s="98">
        <v>0</v>
      </c>
      <c r="M76" s="98">
        <v>0</v>
      </c>
      <c r="N76" s="98">
        <v>3.7649885483412343E-3</v>
      </c>
      <c r="O76" s="98">
        <v>9.7461758560413378E-3</v>
      </c>
      <c r="P76" s="98">
        <v>1.0542005290047828E-2</v>
      </c>
      <c r="Q76" s="98">
        <v>2.0269338915502606E-2</v>
      </c>
      <c r="R76" s="98">
        <v>1.282115897072437E-2</v>
      </c>
      <c r="S76" s="98">
        <v>1.667384953295627E-2</v>
      </c>
      <c r="T76" s="98">
        <v>8.3900046669972594E-5</v>
      </c>
      <c r="U76" s="98">
        <v>0</v>
      </c>
      <c r="V76" s="98">
        <v>3.4525869860992431E-2</v>
      </c>
      <c r="W76" s="98">
        <v>8.0564332318637782E-3</v>
      </c>
      <c r="X76" s="98">
        <v>2.8886877052142171E-2</v>
      </c>
      <c r="Y76" s="98">
        <v>0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0.15377960146726885</v>
      </c>
      <c r="D77" s="122">
        <v>0.17258415382459794</v>
      </c>
      <c r="E77" s="122">
        <v>0.15088508881969728</v>
      </c>
      <c r="F77" s="122">
        <v>0.14044235377840356</v>
      </c>
      <c r="G77" s="122">
        <v>0.12700678610230914</v>
      </c>
      <c r="H77" s="122">
        <v>0.14668517536158082</v>
      </c>
      <c r="I77" s="122">
        <v>0.12823617140052973</v>
      </c>
      <c r="J77" s="122">
        <v>0.18450602710750172</v>
      </c>
      <c r="K77" s="122">
        <v>0.23824752229094359</v>
      </c>
      <c r="L77" s="122">
        <v>0.14504250453658202</v>
      </c>
      <c r="M77" s="122">
        <v>0.19253205260120701</v>
      </c>
      <c r="N77" s="122">
        <v>0.39672655006538304</v>
      </c>
      <c r="O77" s="122">
        <v>0.19695933512453989</v>
      </c>
      <c r="P77" s="122">
        <v>0.49143159300767264</v>
      </c>
      <c r="Q77" s="122">
        <v>0.32911118731931022</v>
      </c>
      <c r="R77" s="122">
        <v>0.43859928371917634</v>
      </c>
      <c r="S77" s="122">
        <v>0.46449050469100761</v>
      </c>
      <c r="T77" s="122">
        <v>0.38159686491630129</v>
      </c>
      <c r="U77" s="122">
        <v>0.29670512411546401</v>
      </c>
      <c r="V77" s="122">
        <v>0.26921627791696456</v>
      </c>
      <c r="W77" s="122">
        <v>6.3414448351083008E-2</v>
      </c>
      <c r="X77" s="122">
        <v>4.9348113342486809E-2</v>
      </c>
      <c r="Y77" s="122">
        <v>9.4119287740830893E-2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0.10582544222825231</v>
      </c>
      <c r="D78" s="98">
        <v>2.2351433635360303E-2</v>
      </c>
      <c r="E78" s="98">
        <v>2.8850485938555763E-2</v>
      </c>
      <c r="F78" s="98">
        <v>2.9221411919890469E-2</v>
      </c>
      <c r="G78" s="98">
        <v>4.330012585149319E-2</v>
      </c>
      <c r="H78" s="98">
        <v>6.8902952921963662E-2</v>
      </c>
      <c r="I78" s="98">
        <v>9.1130773049074867E-2</v>
      </c>
      <c r="J78" s="98">
        <v>0.14943400890087249</v>
      </c>
      <c r="K78" s="98">
        <v>0.12938351077494234</v>
      </c>
      <c r="L78" s="98">
        <v>8.6431352608438927E-2</v>
      </c>
      <c r="M78" s="98">
        <v>5.4294765582220877E-2</v>
      </c>
      <c r="N78" s="98">
        <v>0.15201976509531923</v>
      </c>
      <c r="O78" s="98">
        <v>9.1270255657746033E-2</v>
      </c>
      <c r="P78" s="98">
        <v>0.23694591657680308</v>
      </c>
      <c r="Q78" s="98">
        <v>0.27190190330581848</v>
      </c>
      <c r="R78" s="98">
        <v>0.43830966670450033</v>
      </c>
      <c r="S78" s="98">
        <v>0.3931193788318908</v>
      </c>
      <c r="T78" s="98">
        <v>0.1916603200898509</v>
      </c>
      <c r="U78" s="98">
        <v>0.18475280780706477</v>
      </c>
      <c r="V78" s="98">
        <v>0.26804286752969675</v>
      </c>
      <c r="W78" s="98">
        <v>4.3999471155986312E-2</v>
      </c>
      <c r="X78" s="98">
        <v>4.8070975717103913E-2</v>
      </c>
      <c r="Y78" s="98">
        <v>6.6129936676491474E-2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4.7954159239016532E-2</v>
      </c>
      <c r="D79" s="33">
        <v>0.15023272018923764</v>
      </c>
      <c r="E79" s="33">
        <v>0.12203460288114151</v>
      </c>
      <c r="F79" s="33">
        <v>0.11122094185851308</v>
      </c>
      <c r="G79" s="33">
        <v>8.3706660250815967E-2</v>
      </c>
      <c r="H79" s="33">
        <v>7.778222243961716E-2</v>
      </c>
      <c r="I79" s="33">
        <v>3.7105398351454863E-2</v>
      </c>
      <c r="J79" s="33">
        <v>3.5072018206629231E-2</v>
      </c>
      <c r="K79" s="33">
        <v>0.10886401151600125</v>
      </c>
      <c r="L79" s="33">
        <v>5.861115192814309E-2</v>
      </c>
      <c r="M79" s="33">
        <v>0.13823728701898613</v>
      </c>
      <c r="N79" s="33">
        <v>0.24470678497006382</v>
      </c>
      <c r="O79" s="33">
        <v>0.10568907946679384</v>
      </c>
      <c r="P79" s="33">
        <v>0.25448567643086956</v>
      </c>
      <c r="Q79" s="33">
        <v>5.7209284013491721E-2</v>
      </c>
      <c r="R79" s="33">
        <v>2.8961701467597798E-4</v>
      </c>
      <c r="S79" s="33">
        <v>7.1371125859116827E-2</v>
      </c>
      <c r="T79" s="33">
        <v>0.18993654482645037</v>
      </c>
      <c r="U79" s="33">
        <v>0.11195231630839925</v>
      </c>
      <c r="V79" s="33">
        <v>1.1734103872677894E-3</v>
      </c>
      <c r="W79" s="33">
        <v>1.9414977195096699E-2</v>
      </c>
      <c r="X79" s="33">
        <v>1.2771376253828957E-3</v>
      </c>
      <c r="Y79" s="33">
        <v>2.7989351064339425E-2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0.25378588159999838</v>
      </c>
      <c r="D81" s="117">
        <f t="shared" si="28"/>
        <v>0.22821903612608069</v>
      </c>
      <c r="E81" s="117">
        <f t="shared" si="28"/>
        <v>0.24641377364883169</v>
      </c>
      <c r="F81" s="117">
        <f t="shared" si="28"/>
        <v>0.29841816607601684</v>
      </c>
      <c r="G81" s="117">
        <f t="shared" si="28"/>
        <v>0.29316836076788783</v>
      </c>
      <c r="H81" s="117">
        <f t="shared" si="28"/>
        <v>0.46963743568494876</v>
      </c>
      <c r="I81" s="117">
        <f t="shared" si="28"/>
        <v>0.31139937156179209</v>
      </c>
      <c r="J81" s="117">
        <f t="shared" si="28"/>
        <v>0.52033252850939071</v>
      </c>
      <c r="K81" s="117">
        <f t="shared" si="28"/>
        <v>0.54181163067820215</v>
      </c>
      <c r="L81" s="117">
        <f t="shared" si="28"/>
        <v>0.4212290440545356</v>
      </c>
      <c r="M81" s="117">
        <f t="shared" si="28"/>
        <v>0.39000182999134553</v>
      </c>
      <c r="N81" s="117">
        <f t="shared" si="28"/>
        <v>1.1014507428061977</v>
      </c>
      <c r="O81" s="117">
        <f t="shared" si="28"/>
        <v>0.8485510327654705</v>
      </c>
      <c r="P81" s="117">
        <f t="shared" si="28"/>
        <v>1.6353888152318619</v>
      </c>
      <c r="Q81" s="117">
        <f t="shared" si="28"/>
        <v>0.65227421076342584</v>
      </c>
      <c r="R81" s="117">
        <f t="shared" ref="R81:V81" si="29">R82+R85+R87+R100</f>
        <v>0.80196312835157024</v>
      </c>
      <c r="S81" s="117">
        <f t="shared" si="29"/>
        <v>9.0278974434643902E-2</v>
      </c>
      <c r="T81" s="117">
        <f t="shared" si="29"/>
        <v>0.20595665802233909</v>
      </c>
      <c r="U81" s="117">
        <f t="shared" si="29"/>
        <v>0</v>
      </c>
      <c r="V81" s="117">
        <f t="shared" si="29"/>
        <v>1.8606608140273793E-2</v>
      </c>
      <c r="W81" s="117">
        <f t="shared" ref="W81:Y81" si="30">W82+W85+W87+W100</f>
        <v>0.5190608356237143</v>
      </c>
      <c r="X81" s="117">
        <f t="shared" si="30"/>
        <v>1.1243952272047184</v>
      </c>
      <c r="Y81" s="117">
        <f t="shared" si="30"/>
        <v>1.1472671456866632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0.22581033837111736</v>
      </c>
      <c r="D82" s="122">
        <f t="shared" si="31"/>
        <v>0.20191157639954763</v>
      </c>
      <c r="E82" s="122">
        <f t="shared" si="31"/>
        <v>0.21314903342986388</v>
      </c>
      <c r="F82" s="122">
        <f t="shared" si="31"/>
        <v>0.26728304211434295</v>
      </c>
      <c r="G82" s="122">
        <f t="shared" si="31"/>
        <v>0.26035536499115497</v>
      </c>
      <c r="H82" s="122">
        <f t="shared" si="31"/>
        <v>0.4078144713325641</v>
      </c>
      <c r="I82" s="122">
        <f t="shared" si="31"/>
        <v>0.27347976607519692</v>
      </c>
      <c r="J82" s="122">
        <f t="shared" si="31"/>
        <v>0.45892335174830162</v>
      </c>
      <c r="K82" s="122">
        <f t="shared" si="31"/>
        <v>0.48129477977154639</v>
      </c>
      <c r="L82" s="122">
        <f t="shared" si="31"/>
        <v>0.36406170817400124</v>
      </c>
      <c r="M82" s="122">
        <f t="shared" si="31"/>
        <v>0.31874097574285337</v>
      </c>
      <c r="N82" s="122">
        <f t="shared" si="31"/>
        <v>0.94894870060989878</v>
      </c>
      <c r="O82" s="122">
        <f t="shared" si="31"/>
        <v>0.71353501957558962</v>
      </c>
      <c r="P82" s="122">
        <f t="shared" si="31"/>
        <v>1.3406831268865584</v>
      </c>
      <c r="Q82" s="122">
        <f t="shared" si="31"/>
        <v>0.54821948485115612</v>
      </c>
      <c r="R82" s="122">
        <f t="shared" ref="R82:V82" si="32">SUM(R83:R84)</f>
        <v>0.7000464546109868</v>
      </c>
      <c r="S82" s="122">
        <f t="shared" si="32"/>
        <v>7.8612954961899087E-2</v>
      </c>
      <c r="T82" s="122">
        <f t="shared" si="32"/>
        <v>0.17261863302178421</v>
      </c>
      <c r="U82" s="122">
        <f t="shared" si="32"/>
        <v>0</v>
      </c>
      <c r="V82" s="122">
        <f t="shared" si="32"/>
        <v>1.4675511043234942E-2</v>
      </c>
      <c r="W82" s="122">
        <f t="shared" ref="W82:Y82" si="33">SUM(W83:W84)</f>
        <v>0.41005486095313221</v>
      </c>
      <c r="X82" s="122">
        <f t="shared" si="33"/>
        <v>0.87900661231989885</v>
      </c>
      <c r="Y82" s="122">
        <f t="shared" si="33"/>
        <v>0.87024730380686932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0.22362062580201744</v>
      </c>
      <c r="D83" s="98">
        <v>0.19999203397713694</v>
      </c>
      <c r="E83" s="98">
        <v>0.21121047194146528</v>
      </c>
      <c r="F83" s="98">
        <v>0.2648214351862368</v>
      </c>
      <c r="G83" s="98">
        <v>0.25800625402861116</v>
      </c>
      <c r="H83" s="98">
        <v>0.40426194499757534</v>
      </c>
      <c r="I83" s="98">
        <v>0.27108017700521242</v>
      </c>
      <c r="J83" s="98">
        <v>0.45493675884558327</v>
      </c>
      <c r="K83" s="98">
        <v>0.47719192754938561</v>
      </c>
      <c r="L83" s="98">
        <v>0.36102045830264468</v>
      </c>
      <c r="M83" s="98">
        <v>0.31609041806829574</v>
      </c>
      <c r="N83" s="98">
        <v>0.94128202786441073</v>
      </c>
      <c r="O83" s="98">
        <v>0.70777986030787465</v>
      </c>
      <c r="P83" s="98">
        <v>1.3298462820796781</v>
      </c>
      <c r="Q83" s="98">
        <v>0.54388464059868691</v>
      </c>
      <c r="R83" s="98">
        <v>0.69454396177943456</v>
      </c>
      <c r="S83" s="98">
        <v>7.8004658911165703E-2</v>
      </c>
      <c r="T83" s="98">
        <v>0.17127413633313102</v>
      </c>
      <c r="U83" s="98">
        <v>0</v>
      </c>
      <c r="V83" s="98">
        <v>1.4562238729302703E-2</v>
      </c>
      <c r="W83" s="98">
        <v>0.40690341058216112</v>
      </c>
      <c r="X83" s="98">
        <v>0.87222930544092281</v>
      </c>
      <c r="Y83" s="98">
        <v>0.86368378264246659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2.1897125690999264E-3</v>
      </c>
      <c r="D84" s="98">
        <v>1.9195424224106813E-3</v>
      </c>
      <c r="E84" s="98">
        <v>1.9385614883986033E-3</v>
      </c>
      <c r="F84" s="98">
        <v>2.4616069281061634E-3</v>
      </c>
      <c r="G84" s="98">
        <v>2.3491109625438053E-3</v>
      </c>
      <c r="H84" s="98">
        <v>3.5525263349887445E-3</v>
      </c>
      <c r="I84" s="98">
        <v>2.3995890699845075E-3</v>
      </c>
      <c r="J84" s="98">
        <v>3.986592902718379E-3</v>
      </c>
      <c r="K84" s="98">
        <v>4.1028522221607626E-3</v>
      </c>
      <c r="L84" s="98">
        <v>3.04124987135656E-3</v>
      </c>
      <c r="M84" s="98">
        <v>2.6505576745576545E-3</v>
      </c>
      <c r="N84" s="98">
        <v>7.6666727454880318E-3</v>
      </c>
      <c r="O84" s="98">
        <v>5.7551592677149346E-3</v>
      </c>
      <c r="P84" s="98">
        <v>1.0836844806880261E-2</v>
      </c>
      <c r="Q84" s="98">
        <v>4.334844252469207E-3</v>
      </c>
      <c r="R84" s="98">
        <v>5.5024928315522822E-3</v>
      </c>
      <c r="S84" s="98">
        <v>6.0829605073338259E-4</v>
      </c>
      <c r="T84" s="98">
        <v>1.3444966886531934E-3</v>
      </c>
      <c r="U84" s="98">
        <v>0</v>
      </c>
      <c r="V84" s="98">
        <v>1.1327231393223902E-4</v>
      </c>
      <c r="W84" s="98">
        <v>3.1514503709710842E-3</v>
      </c>
      <c r="X84" s="98">
        <v>6.7773068789760754E-3</v>
      </c>
      <c r="Y84" s="98">
        <v>6.5635211644026947E-3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8.1446998292330781E-4</v>
      </c>
      <c r="D85" s="122">
        <f t="shared" si="34"/>
        <v>6.6533828439440022E-5</v>
      </c>
      <c r="E85" s="122">
        <f t="shared" si="34"/>
        <v>6.9220674327326332E-3</v>
      </c>
      <c r="F85" s="122">
        <f t="shared" si="34"/>
        <v>5.9720603004521652E-5</v>
      </c>
      <c r="G85" s="122">
        <f t="shared" si="34"/>
        <v>3.7754444298279254E-4</v>
      </c>
      <c r="H85" s="122">
        <f t="shared" si="34"/>
        <v>1.1767564898036138E-2</v>
      </c>
      <c r="I85" s="122">
        <f t="shared" si="34"/>
        <v>2.7226541798658558E-3</v>
      </c>
      <c r="J85" s="122">
        <f t="shared" si="34"/>
        <v>3.384182401346554E-3</v>
      </c>
      <c r="K85" s="122">
        <f t="shared" si="34"/>
        <v>4.8725766560964844E-3</v>
      </c>
      <c r="L85" s="122">
        <f t="shared" si="34"/>
        <v>1.740839411009628E-2</v>
      </c>
      <c r="M85" s="122">
        <f t="shared" si="34"/>
        <v>1.6090630674213704E-2</v>
      </c>
      <c r="N85" s="122">
        <f t="shared" si="34"/>
        <v>2.0895598821554416E-2</v>
      </c>
      <c r="O85" s="122">
        <f t="shared" si="34"/>
        <v>1.6333782912860167E-2</v>
      </c>
      <c r="P85" s="122">
        <f t="shared" si="34"/>
        <v>1.9523795054310948E-2</v>
      </c>
      <c r="Q85" s="122">
        <f t="shared" si="34"/>
        <v>1.7979332361228468E-2</v>
      </c>
      <c r="R85" s="122">
        <f t="shared" si="34"/>
        <v>1.1673353876622545E-2</v>
      </c>
      <c r="S85" s="122">
        <f t="shared" si="34"/>
        <v>9.4989359040601308E-4</v>
      </c>
      <c r="T85" s="122">
        <f t="shared" si="34"/>
        <v>5.0314393295614584E-3</v>
      </c>
      <c r="U85" s="122">
        <f t="shared" si="34"/>
        <v>0</v>
      </c>
      <c r="V85" s="122">
        <f t="shared" si="34"/>
        <v>9.7995335967970506E-4</v>
      </c>
      <c r="W85" s="122">
        <f t="shared" si="34"/>
        <v>2.2191835903319711E-2</v>
      </c>
      <c r="X85" s="122">
        <f t="shared" si="34"/>
        <v>5.1270831676794575E-2</v>
      </c>
      <c r="Y85" s="122">
        <f t="shared" si="34"/>
        <v>7.7231159533117016E-2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8.1446998292330781E-4</v>
      </c>
      <c r="D86" s="98">
        <v>6.6533828439440022E-5</v>
      </c>
      <c r="E86" s="98">
        <v>6.9220674327326332E-3</v>
      </c>
      <c r="F86" s="98">
        <v>5.9720603004521652E-5</v>
      </c>
      <c r="G86" s="98">
        <v>3.7754444298279254E-4</v>
      </c>
      <c r="H86" s="98">
        <v>1.1767564898036138E-2</v>
      </c>
      <c r="I86" s="98">
        <v>2.7226541798658558E-3</v>
      </c>
      <c r="J86" s="98">
        <v>3.384182401346554E-3</v>
      </c>
      <c r="K86" s="98">
        <v>4.8725766560964844E-3</v>
      </c>
      <c r="L86" s="98">
        <v>1.740839411009628E-2</v>
      </c>
      <c r="M86" s="98">
        <v>1.6090630674213704E-2</v>
      </c>
      <c r="N86" s="98">
        <v>2.0895598821554416E-2</v>
      </c>
      <c r="O86" s="98">
        <v>1.6333782912860167E-2</v>
      </c>
      <c r="P86" s="98">
        <v>1.9523795054310948E-2</v>
      </c>
      <c r="Q86" s="98">
        <v>1.7979332361228468E-2</v>
      </c>
      <c r="R86" s="98">
        <v>1.1673353876622545E-2</v>
      </c>
      <c r="S86" s="98">
        <v>9.4989359040601308E-4</v>
      </c>
      <c r="T86" s="98">
        <v>5.0314393295614584E-3</v>
      </c>
      <c r="U86" s="98">
        <v>0</v>
      </c>
      <c r="V86" s="98">
        <v>9.7995335967970506E-4</v>
      </c>
      <c r="W86" s="98">
        <v>2.2191835903319711E-2</v>
      </c>
      <c r="X86" s="98">
        <v>5.1270831676794575E-2</v>
      </c>
      <c r="Y86" s="98">
        <v>7.7231159533117016E-2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1.7975329597195937E-2</v>
      </c>
      <c r="D87" s="122">
        <v>1.7074351612140794E-2</v>
      </c>
      <c r="E87" s="122">
        <v>1.7296018651464622E-2</v>
      </c>
      <c r="F87" s="122">
        <v>2.0655154890737035E-2</v>
      </c>
      <c r="G87" s="122">
        <v>2.0795391611889459E-2</v>
      </c>
      <c r="H87" s="122">
        <v>3.207959939693749E-2</v>
      </c>
      <c r="I87" s="122">
        <v>2.24707370144017E-2</v>
      </c>
      <c r="J87" s="122">
        <v>3.6243777268521404E-2</v>
      </c>
      <c r="K87" s="122">
        <v>3.4121315263240512E-2</v>
      </c>
      <c r="L87" s="122">
        <v>2.5878630882801699E-2</v>
      </c>
      <c r="M87" s="122">
        <v>3.360757345343357E-2</v>
      </c>
      <c r="N87" s="122">
        <v>7.5264387542138655E-2</v>
      </c>
      <c r="O87" s="122">
        <v>7.4969448806607733E-2</v>
      </c>
      <c r="P87" s="122">
        <v>0.18363063381443559</v>
      </c>
      <c r="Q87" s="122">
        <v>5.9739845982690276E-2</v>
      </c>
      <c r="R87" s="122">
        <v>5.7831668422742497E-2</v>
      </c>
      <c r="S87" s="122">
        <v>7.1255760289758588E-3</v>
      </c>
      <c r="T87" s="122">
        <v>1.9293678316025607E-2</v>
      </c>
      <c r="U87" s="122">
        <v>0</v>
      </c>
      <c r="V87" s="122">
        <v>2.1638828221993934E-3</v>
      </c>
      <c r="W87" s="122">
        <v>6.6531966311840746E-2</v>
      </c>
      <c r="X87" s="122">
        <v>0.14491703455533408</v>
      </c>
      <c r="Y87" s="122">
        <v>0.14823596924524307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5.6137296363192347E-4</v>
      </c>
      <c r="D88" s="98">
        <v>9.3889541621050847E-4</v>
      </c>
      <c r="E88" s="98">
        <v>1.3913608981110936E-3</v>
      </c>
      <c r="F88" s="98">
        <v>1.9172323151253284E-3</v>
      </c>
      <c r="G88" s="98">
        <v>1.823637944797424E-3</v>
      </c>
      <c r="H88" s="98">
        <v>3.5297348610743473E-3</v>
      </c>
      <c r="I88" s="98">
        <v>6.5410723091062313E-3</v>
      </c>
      <c r="J88" s="98">
        <v>1.3928330818107524E-2</v>
      </c>
      <c r="K88" s="98">
        <v>1.297743164148437E-2</v>
      </c>
      <c r="L88" s="98">
        <v>7.6045545205731119E-3</v>
      </c>
      <c r="M88" s="98">
        <v>3.2339333471710077E-3</v>
      </c>
      <c r="N88" s="98">
        <v>4.3101705035969067E-3</v>
      </c>
      <c r="O88" s="98">
        <v>5.7978606866879272E-3</v>
      </c>
      <c r="P88" s="98">
        <v>9.2878685783352358E-2</v>
      </c>
      <c r="Q88" s="98">
        <v>4.5848450290372565E-2</v>
      </c>
      <c r="R88" s="98">
        <v>1.7623995393258721E-2</v>
      </c>
      <c r="S88" s="98">
        <v>6.9762087460501993E-3</v>
      </c>
      <c r="T88" s="98">
        <v>1.3901501208064184E-2</v>
      </c>
      <c r="U88" s="98">
        <v>0</v>
      </c>
      <c r="V88" s="98">
        <v>1.5529198667770371E-3</v>
      </c>
      <c r="W88" s="98">
        <v>1.9729229813493253E-2</v>
      </c>
      <c r="X88" s="98">
        <v>3.3526866993853655E-2</v>
      </c>
      <c r="Y88" s="98">
        <v>5.0971814512875371E-2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8.0543531362501692E-5</v>
      </c>
      <c r="K89" s="98">
        <v>1.6041547499152722E-4</v>
      </c>
      <c r="L89" s="98">
        <v>8.9553138547737479E-5</v>
      </c>
      <c r="M89" s="98">
        <v>9.8108419282948303E-5</v>
      </c>
      <c r="N89" s="98">
        <v>7.3140535599894969E-5</v>
      </c>
      <c r="O89" s="98">
        <v>0</v>
      </c>
      <c r="P89" s="98">
        <v>6.7026575148012538E-4</v>
      </c>
      <c r="Q89" s="98">
        <v>1.2778029094505179E-3</v>
      </c>
      <c r="R89" s="98">
        <v>0</v>
      </c>
      <c r="S89" s="98">
        <v>7.2062769482204939E-5</v>
      </c>
      <c r="T89" s="98">
        <v>3.7895599837290382E-4</v>
      </c>
      <c r="U89" s="98">
        <v>0</v>
      </c>
      <c r="V89" s="98">
        <v>0</v>
      </c>
      <c r="W89" s="98">
        <v>2.3888922744722723E-4</v>
      </c>
      <c r="X89" s="98">
        <v>0</v>
      </c>
      <c r="Y89" s="98">
        <v>9.4045962695869139E-4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3.8097467003740486E-5</v>
      </c>
      <c r="K90" s="101">
        <v>7.1193036628694849E-5</v>
      </c>
      <c r="L90" s="101">
        <v>4.2287552916434389E-5</v>
      </c>
      <c r="M90" s="101">
        <v>4.9262694499823912E-5</v>
      </c>
      <c r="N90" s="101">
        <v>3.2949187397370427E-5</v>
      </c>
      <c r="O90" s="101">
        <v>0</v>
      </c>
      <c r="P90" s="101">
        <v>4.0346364430038503E-4</v>
      </c>
      <c r="Q90" s="101">
        <v>5.6524958296789269E-4</v>
      </c>
      <c r="R90" s="101">
        <v>0</v>
      </c>
      <c r="S90" s="101">
        <v>3.0082240353001009E-5</v>
      </c>
      <c r="T90" s="101">
        <v>1.8194905998866545E-4</v>
      </c>
      <c r="U90" s="101">
        <v>0</v>
      </c>
      <c r="V90" s="101">
        <v>0</v>
      </c>
      <c r="W90" s="101">
        <v>1.2615943639598338E-4</v>
      </c>
      <c r="X90" s="101">
        <v>0</v>
      </c>
      <c r="Y90" s="101">
        <v>4.9732313178506207E-4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4.2446064358761199E-5</v>
      </c>
      <c r="K91" s="104">
        <v>8.9222438362832369E-5</v>
      </c>
      <c r="L91" s="104">
        <v>4.7265585631303091E-5</v>
      </c>
      <c r="M91" s="104">
        <v>4.8845724783124391E-5</v>
      </c>
      <c r="N91" s="104">
        <v>4.0191348202524535E-5</v>
      </c>
      <c r="O91" s="104">
        <v>0</v>
      </c>
      <c r="P91" s="104">
        <v>2.6680210717974035E-4</v>
      </c>
      <c r="Q91" s="104">
        <v>7.1255332648262522E-4</v>
      </c>
      <c r="R91" s="104">
        <v>0</v>
      </c>
      <c r="S91" s="104">
        <v>4.1980529129203927E-5</v>
      </c>
      <c r="T91" s="104">
        <v>1.9700693838423837E-4</v>
      </c>
      <c r="U91" s="104">
        <v>0</v>
      </c>
      <c r="V91" s="104">
        <v>0</v>
      </c>
      <c r="W91" s="104">
        <v>1.1272979105124386E-4</v>
      </c>
      <c r="X91" s="104">
        <v>0</v>
      </c>
      <c r="Y91" s="104">
        <v>4.4313649517362932E-4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6.0042526651200357E-4</v>
      </c>
      <c r="D92" s="101">
        <v>9.3638955916971458E-4</v>
      </c>
      <c r="E92" s="101">
        <v>1.9009741658221804E-4</v>
      </c>
      <c r="F92" s="101">
        <v>8.3825427434994898E-4</v>
      </c>
      <c r="G92" s="101">
        <v>2.4501148611285948E-3</v>
      </c>
      <c r="H92" s="101">
        <v>4.5963481770844071E-3</v>
      </c>
      <c r="I92" s="101">
        <v>3.1890941549824159E-4</v>
      </c>
      <c r="J92" s="101">
        <v>2.7025348568354474E-4</v>
      </c>
      <c r="K92" s="101">
        <v>8.5076432498134614E-4</v>
      </c>
      <c r="L92" s="101">
        <v>4.6131775778635346E-4</v>
      </c>
      <c r="M92" s="101">
        <v>4.9341204744113266E-4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1.5884315127254411E-2</v>
      </c>
      <c r="D96" s="101">
        <v>1.2365544696346114E-2</v>
      </c>
      <c r="E96" s="101">
        <v>1.3217103997804295E-2</v>
      </c>
      <c r="F96" s="101">
        <v>1.5648949034009568E-2</v>
      </c>
      <c r="G96" s="101">
        <v>1.3930174031860598E-2</v>
      </c>
      <c r="H96" s="101">
        <v>2.0821013541202082E-2</v>
      </c>
      <c r="I96" s="101">
        <v>0</v>
      </c>
      <c r="J96" s="101">
        <v>0</v>
      </c>
      <c r="K96" s="101">
        <v>0</v>
      </c>
      <c r="L96" s="101">
        <v>1.1260130068071528E-2</v>
      </c>
      <c r="M96" s="101">
        <v>1.7339879719972178E-2</v>
      </c>
      <c r="N96" s="101">
        <v>2.8745301000326382E-2</v>
      </c>
      <c r="O96" s="101">
        <v>3.3395991139060929E-2</v>
      </c>
      <c r="P96" s="101">
        <v>5.9867648095190441E-2</v>
      </c>
      <c r="Q96" s="101">
        <v>1.0579410966887238E-3</v>
      </c>
      <c r="R96" s="101">
        <v>0</v>
      </c>
      <c r="S96" s="101">
        <v>0</v>
      </c>
      <c r="T96" s="101">
        <v>9.6805149678599227E-4</v>
      </c>
      <c r="U96" s="101">
        <v>0</v>
      </c>
      <c r="V96" s="101">
        <v>0</v>
      </c>
      <c r="W96" s="101">
        <v>2.7004693024584844E-2</v>
      </c>
      <c r="X96" s="101">
        <v>1.1917599397015309E-2</v>
      </c>
      <c r="Y96" s="101">
        <v>7.9408988111788412E-3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9.2921623979760003E-4</v>
      </c>
      <c r="D97" s="104">
        <v>2.8335219404144593E-3</v>
      </c>
      <c r="E97" s="104">
        <v>2.4974563389670154E-3</v>
      </c>
      <c r="F97" s="104">
        <v>2.2507192672521926E-3</v>
      </c>
      <c r="G97" s="104">
        <v>2.5914647741028438E-3</v>
      </c>
      <c r="H97" s="104">
        <v>3.1325028175766545E-3</v>
      </c>
      <c r="I97" s="104">
        <v>1.5610755289797228E-2</v>
      </c>
      <c r="J97" s="104">
        <v>2.1964649433367837E-2</v>
      </c>
      <c r="K97" s="104">
        <v>2.0132703821783268E-2</v>
      </c>
      <c r="L97" s="104">
        <v>6.4630753978229694E-3</v>
      </c>
      <c r="M97" s="104">
        <v>1.2442239919566299E-2</v>
      </c>
      <c r="N97" s="104">
        <v>4.2135775502615477E-2</v>
      </c>
      <c r="O97" s="104">
        <v>3.5775596980858873E-2</v>
      </c>
      <c r="P97" s="104">
        <v>3.0214034184412659E-2</v>
      </c>
      <c r="Q97" s="104">
        <v>1.1555651686178472E-2</v>
      </c>
      <c r="R97" s="104">
        <v>4.0207673029483776E-2</v>
      </c>
      <c r="S97" s="104">
        <v>7.7304513443454884E-5</v>
      </c>
      <c r="T97" s="104">
        <v>4.0451696128025278E-3</v>
      </c>
      <c r="U97" s="104">
        <v>0</v>
      </c>
      <c r="V97" s="104">
        <v>6.1096295542235608E-4</v>
      </c>
      <c r="W97" s="104">
        <v>1.9559154246315415E-2</v>
      </c>
      <c r="X97" s="104">
        <v>9.9472568164465119E-2</v>
      </c>
      <c r="Y97" s="104">
        <v>8.8382796294230154E-2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4.6366384904023564E-4</v>
      </c>
      <c r="D98" s="98">
        <v>1.4205413970489464E-3</v>
      </c>
      <c r="E98" s="98">
        <v>1.2438595533642782E-3</v>
      </c>
      <c r="F98" s="98">
        <v>1.1384710155782586E-3</v>
      </c>
      <c r="G98" s="98">
        <v>1.3047076887844442E-3</v>
      </c>
      <c r="H98" s="98">
        <v>1.5360933610162389E-3</v>
      </c>
      <c r="I98" s="98">
        <v>7.5374486371724793E-3</v>
      </c>
      <c r="J98" s="98">
        <v>1.0204247449829703E-2</v>
      </c>
      <c r="K98" s="98">
        <v>9.0286596117249533E-3</v>
      </c>
      <c r="L98" s="98">
        <v>2.824343534178206E-3</v>
      </c>
      <c r="M98" s="98">
        <v>6.0002779606651013E-3</v>
      </c>
      <c r="N98" s="98">
        <v>1.8655201760272293E-2</v>
      </c>
      <c r="O98" s="98">
        <v>1.9636287421084003E-2</v>
      </c>
      <c r="P98" s="98">
        <v>1.8263189477722496E-2</v>
      </c>
      <c r="Q98" s="98">
        <v>4.8863853333356768E-3</v>
      </c>
      <c r="R98" s="98">
        <v>1.6739184809714945E-2</v>
      </c>
      <c r="S98" s="98">
        <v>3.2361522788586216E-5</v>
      </c>
      <c r="T98" s="98">
        <v>1.9476684460532129E-3</v>
      </c>
      <c r="U98" s="98">
        <v>0</v>
      </c>
      <c r="V98" s="98">
        <v>3.1236083770566473E-4</v>
      </c>
      <c r="W98" s="98">
        <v>9.8066298077434735E-3</v>
      </c>
      <c r="X98" s="98">
        <v>5.4198953584562309E-2</v>
      </c>
      <c r="Y98" s="98">
        <v>4.7491667242899202E-2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4.6555239075736439E-4</v>
      </c>
      <c r="D99" s="98">
        <v>1.4129805433655131E-3</v>
      </c>
      <c r="E99" s="98">
        <v>1.253596785602737E-3</v>
      </c>
      <c r="F99" s="98">
        <v>1.112248251673934E-3</v>
      </c>
      <c r="G99" s="98">
        <v>1.2867570853183996E-3</v>
      </c>
      <c r="H99" s="98">
        <v>1.5964094565604156E-3</v>
      </c>
      <c r="I99" s="98">
        <v>8.0733066526247482E-3</v>
      </c>
      <c r="J99" s="98">
        <v>1.1760401983538137E-2</v>
      </c>
      <c r="K99" s="98">
        <v>1.1104044210058313E-2</v>
      </c>
      <c r="L99" s="98">
        <v>3.638731863644763E-3</v>
      </c>
      <c r="M99" s="98">
        <v>6.4419619589011967E-3</v>
      </c>
      <c r="N99" s="98">
        <v>2.3480573742343188E-2</v>
      </c>
      <c r="O99" s="98">
        <v>1.6139309559774873E-2</v>
      </c>
      <c r="P99" s="98">
        <v>1.1950844706690163E-2</v>
      </c>
      <c r="Q99" s="98">
        <v>6.6692663528427941E-3</v>
      </c>
      <c r="R99" s="98">
        <v>2.3468488219768827E-2</v>
      </c>
      <c r="S99" s="98">
        <v>4.4942990654868669E-5</v>
      </c>
      <c r="T99" s="98">
        <v>2.0975011667493152E-3</v>
      </c>
      <c r="U99" s="98">
        <v>0</v>
      </c>
      <c r="V99" s="98">
        <v>2.9860211771669129E-4</v>
      </c>
      <c r="W99" s="98">
        <v>9.7525244385719412E-3</v>
      </c>
      <c r="X99" s="98">
        <v>4.527361457990281E-2</v>
      </c>
      <c r="Y99" s="98">
        <v>4.0891129051330945E-2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9.1857436487617645E-3</v>
      </c>
      <c r="D100" s="122">
        <v>9.1665742859528242E-3</v>
      </c>
      <c r="E100" s="122">
        <v>9.0466541347705379E-3</v>
      </c>
      <c r="F100" s="122">
        <v>1.0420248467932311E-2</v>
      </c>
      <c r="G100" s="122">
        <v>1.1640059721860625E-2</v>
      </c>
      <c r="H100" s="122">
        <v>1.7975800057410982E-2</v>
      </c>
      <c r="I100" s="122">
        <v>1.272621429232763E-2</v>
      </c>
      <c r="J100" s="122">
        <v>2.1781217091221126E-2</v>
      </c>
      <c r="K100" s="122">
        <v>2.1522958987318867E-2</v>
      </c>
      <c r="L100" s="122">
        <v>1.3880310887636438E-2</v>
      </c>
      <c r="M100" s="122">
        <v>2.1562650120844924E-2</v>
      </c>
      <c r="N100" s="122">
        <v>5.6342055832605813E-2</v>
      </c>
      <c r="O100" s="122">
        <v>4.3712781470412972E-2</v>
      </c>
      <c r="P100" s="122">
        <v>9.1551259476556845E-2</v>
      </c>
      <c r="Q100" s="122">
        <v>2.6335547568350916E-2</v>
      </c>
      <c r="R100" s="122">
        <v>3.2411651441218492E-2</v>
      </c>
      <c r="S100" s="122">
        <v>3.5905498533629521E-3</v>
      </c>
      <c r="T100" s="122">
        <v>9.0129073549678335E-3</v>
      </c>
      <c r="U100" s="122">
        <v>0</v>
      </c>
      <c r="V100" s="122">
        <v>7.8726091515975301E-4</v>
      </c>
      <c r="W100" s="122">
        <v>2.0282172455421615E-2</v>
      </c>
      <c r="X100" s="122">
        <v>4.92007486526908E-2</v>
      </c>
      <c r="Y100" s="122">
        <v>5.1552713101433806E-2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7.5065830156837853E-4</v>
      </c>
      <c r="D102" s="98">
        <v>0</v>
      </c>
      <c r="E102" s="98">
        <v>0</v>
      </c>
      <c r="F102" s="98">
        <v>1.6876292193346489E-3</v>
      </c>
      <c r="G102" s="98">
        <v>4.9545168353074889E-3</v>
      </c>
      <c r="H102" s="98">
        <v>5.6707602488341351E-3</v>
      </c>
      <c r="I102" s="98">
        <v>3.2619596569348003E-4</v>
      </c>
      <c r="J102" s="98">
        <v>3.5938778887656983E-4</v>
      </c>
      <c r="K102" s="98">
        <v>2.8780010184437594E-3</v>
      </c>
      <c r="L102" s="98">
        <v>5.6697443858454567E-4</v>
      </c>
      <c r="M102" s="98">
        <v>2.7421793765844416E-4</v>
      </c>
      <c r="N102" s="98">
        <v>9.3466765347365098E-4</v>
      </c>
      <c r="O102" s="98">
        <v>2.2857888849079351E-3</v>
      </c>
      <c r="P102" s="98">
        <v>8.4634757951846419E-3</v>
      </c>
      <c r="Q102" s="98">
        <v>9.7222476916832262E-4</v>
      </c>
      <c r="R102" s="98">
        <v>1.7536217448042568E-3</v>
      </c>
      <c r="S102" s="98">
        <v>2.3534107511116414E-4</v>
      </c>
      <c r="T102" s="98">
        <v>7.0826690053209576E-4</v>
      </c>
      <c r="U102" s="98">
        <v>0</v>
      </c>
      <c r="V102" s="98">
        <v>7.7756960067601162E-5</v>
      </c>
      <c r="W102" s="98">
        <v>4.0550661684431656E-5</v>
      </c>
      <c r="X102" s="98">
        <v>5.6492827956975543E-5</v>
      </c>
      <c r="Y102" s="98">
        <v>0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8.4350853471933853E-3</v>
      </c>
      <c r="D103" s="33">
        <v>9.1665742859528242E-3</v>
      </c>
      <c r="E103" s="33">
        <v>9.0466541347705379E-3</v>
      </c>
      <c r="F103" s="33">
        <v>8.732619248597662E-3</v>
      </c>
      <c r="G103" s="33">
        <v>6.6855428865531356E-3</v>
      </c>
      <c r="H103" s="33">
        <v>1.2305039808576846E-2</v>
      </c>
      <c r="I103" s="33">
        <v>1.2400018326634151E-2</v>
      </c>
      <c r="J103" s="33">
        <v>2.1421829302344556E-2</v>
      </c>
      <c r="K103" s="33">
        <v>1.8644957968875109E-2</v>
      </c>
      <c r="L103" s="33">
        <v>1.3313336449051893E-2</v>
      </c>
      <c r="M103" s="33">
        <v>2.1288432183186479E-2</v>
      </c>
      <c r="N103" s="33">
        <v>5.5407388179132162E-2</v>
      </c>
      <c r="O103" s="33">
        <v>4.1426992585505036E-2</v>
      </c>
      <c r="P103" s="33">
        <v>8.3087783681372207E-2</v>
      </c>
      <c r="Q103" s="33">
        <v>2.5363322799182592E-2</v>
      </c>
      <c r="R103" s="33">
        <v>3.0658029696414232E-2</v>
      </c>
      <c r="S103" s="33">
        <v>3.3552087782517878E-3</v>
      </c>
      <c r="T103" s="33">
        <v>8.3046404544357376E-3</v>
      </c>
      <c r="U103" s="33">
        <v>0</v>
      </c>
      <c r="V103" s="33">
        <v>7.0950395509215185E-4</v>
      </c>
      <c r="W103" s="33">
        <v>2.0241621793737181E-2</v>
      </c>
      <c r="X103" s="33">
        <v>4.9144255824733828E-2</v>
      </c>
      <c r="Y103" s="33">
        <v>5.1552713101433806E-2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2.6085180517967372E-3</v>
      </c>
      <c r="D143" s="117">
        <f t="shared" si="49"/>
        <v>5.8853166694805255E-3</v>
      </c>
      <c r="E143" s="117">
        <f t="shared" si="49"/>
        <v>7.2487150126497582E-3</v>
      </c>
      <c r="F143" s="117">
        <f t="shared" si="49"/>
        <v>6.4740153035738757E-3</v>
      </c>
      <c r="G143" s="117">
        <f t="shared" si="49"/>
        <v>8.9884854923864988E-3</v>
      </c>
      <c r="H143" s="117">
        <f t="shared" si="49"/>
        <v>1.8585445338970084E-2</v>
      </c>
      <c r="I143" s="117">
        <f t="shared" si="49"/>
        <v>1.9406047847105114E-2</v>
      </c>
      <c r="J143" s="117">
        <f t="shared" si="49"/>
        <v>3.8860192788071735E-2</v>
      </c>
      <c r="K143" s="117">
        <f t="shared" si="49"/>
        <v>5.2766911580512312E-2</v>
      </c>
      <c r="L143" s="117">
        <f t="shared" si="49"/>
        <v>4.7466016104303149E-2</v>
      </c>
      <c r="M143" s="117">
        <f t="shared" si="49"/>
        <v>7.4391676493503769E-2</v>
      </c>
      <c r="N143" s="117">
        <f t="shared" si="49"/>
        <v>0.13850829005585966</v>
      </c>
      <c r="O143" s="117">
        <f t="shared" si="49"/>
        <v>0.12884827267027396</v>
      </c>
      <c r="P143" s="117">
        <f t="shared" si="49"/>
        <v>0.37808220794664593</v>
      </c>
      <c r="Q143" s="117">
        <f t="shared" si="49"/>
        <v>0.34488810482516336</v>
      </c>
      <c r="R143" s="117">
        <f t="shared" ref="R143:V143" si="50">R144+R146+R148+R157</f>
        <v>0.43663330221878044</v>
      </c>
      <c r="S143" s="117">
        <f t="shared" si="50"/>
        <v>0.46523700838398169</v>
      </c>
      <c r="T143" s="117">
        <f t="shared" si="50"/>
        <v>0.55516787188348038</v>
      </c>
      <c r="U143" s="117">
        <f t="shared" si="50"/>
        <v>0.45948680373860384</v>
      </c>
      <c r="V143" s="117">
        <f t="shared" si="50"/>
        <v>0.41779244180619701</v>
      </c>
      <c r="W143" s="117">
        <f t="shared" ref="W143:Y143" si="51">W144+W146+W148+W157</f>
        <v>0.310230950236633</v>
      </c>
      <c r="X143" s="117">
        <f t="shared" si="51"/>
        <v>0.31109260794752669</v>
      </c>
      <c r="Y143" s="117">
        <f t="shared" si="51"/>
        <v>0.19158883449725733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2.2713547980159994E-3</v>
      </c>
      <c r="D144" s="122">
        <f t="shared" si="52"/>
        <v>5.165546803303782E-3</v>
      </c>
      <c r="E144" s="122">
        <f t="shared" si="52"/>
        <v>6.1246375344354148E-3</v>
      </c>
      <c r="F144" s="122">
        <f t="shared" si="52"/>
        <v>5.7723228214940983E-3</v>
      </c>
      <c r="G144" s="122">
        <f t="shared" si="52"/>
        <v>7.8182886056855361E-3</v>
      </c>
      <c r="H144" s="122">
        <f t="shared" si="52"/>
        <v>1.5066011412264432E-2</v>
      </c>
      <c r="I144" s="122">
        <f t="shared" si="52"/>
        <v>1.6139705957212151E-2</v>
      </c>
      <c r="J144" s="122">
        <f t="shared" si="52"/>
        <v>3.2888491407832836E-2</v>
      </c>
      <c r="K144" s="122">
        <f t="shared" si="52"/>
        <v>4.4720657212764393E-2</v>
      </c>
      <c r="L144" s="122">
        <f t="shared" si="52"/>
        <v>3.975435743788968E-2</v>
      </c>
      <c r="M144" s="122">
        <f t="shared" si="52"/>
        <v>6.0353818288851405E-2</v>
      </c>
      <c r="N144" s="122">
        <f t="shared" si="52"/>
        <v>0.11306519996919341</v>
      </c>
      <c r="O144" s="122">
        <f t="shared" si="52"/>
        <v>0.1003115173109911</v>
      </c>
      <c r="P144" s="122">
        <f t="shared" si="52"/>
        <v>0.28692054922366728</v>
      </c>
      <c r="Q144" s="122">
        <f t="shared" si="52"/>
        <v>0.28081801151455449</v>
      </c>
      <c r="R144" s="122">
        <f t="shared" si="52"/>
        <v>0.35388123892539725</v>
      </c>
      <c r="S144" s="122">
        <f t="shared" si="52"/>
        <v>0.37978425324600273</v>
      </c>
      <c r="T144" s="122">
        <f t="shared" si="52"/>
        <v>0.43932788316697868</v>
      </c>
      <c r="U144" s="122">
        <f t="shared" si="52"/>
        <v>0.35133122806032213</v>
      </c>
      <c r="V144" s="122">
        <f t="shared" si="52"/>
        <v>0.32388790321876326</v>
      </c>
      <c r="W144" s="122">
        <f t="shared" si="52"/>
        <v>0.23888175487648297</v>
      </c>
      <c r="X144" s="122">
        <f t="shared" si="52"/>
        <v>0.22970132189791162</v>
      </c>
      <c r="Y144" s="122">
        <f t="shared" si="52"/>
        <v>0.13784367095257413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2.2713547980159994E-3</v>
      </c>
      <c r="D145" s="98">
        <v>5.165546803303782E-3</v>
      </c>
      <c r="E145" s="98">
        <v>6.1246375344354148E-3</v>
      </c>
      <c r="F145" s="98">
        <v>5.7723228214940983E-3</v>
      </c>
      <c r="G145" s="98">
        <v>7.8182886056855361E-3</v>
      </c>
      <c r="H145" s="98">
        <v>1.5066011412264432E-2</v>
      </c>
      <c r="I145" s="98">
        <v>1.6139705957212151E-2</v>
      </c>
      <c r="J145" s="98">
        <v>3.2888491407832836E-2</v>
      </c>
      <c r="K145" s="98">
        <v>4.4720657212764393E-2</v>
      </c>
      <c r="L145" s="98">
        <v>3.975435743788968E-2</v>
      </c>
      <c r="M145" s="98">
        <v>6.0353818288851405E-2</v>
      </c>
      <c r="N145" s="98">
        <v>0.11306519996919341</v>
      </c>
      <c r="O145" s="98">
        <v>0.1003115173109911</v>
      </c>
      <c r="P145" s="98">
        <v>0.28692054922366728</v>
      </c>
      <c r="Q145" s="98">
        <v>0.28081801151455449</v>
      </c>
      <c r="R145" s="98">
        <v>0.35388123892539725</v>
      </c>
      <c r="S145" s="98">
        <v>0.37978425324600273</v>
      </c>
      <c r="T145" s="98">
        <v>0.43932788316697868</v>
      </c>
      <c r="U145" s="98">
        <v>0.35133122806032213</v>
      </c>
      <c r="V145" s="98">
        <v>0.32388790321876326</v>
      </c>
      <c r="W145" s="98">
        <v>0.23888175487648297</v>
      </c>
      <c r="X145" s="98">
        <v>0.22970132189791162</v>
      </c>
      <c r="Y145" s="98">
        <v>0.13784367095257413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5.8176427351664845E-5</v>
      </c>
      <c r="D146" s="122">
        <f t="shared" si="53"/>
        <v>0</v>
      </c>
      <c r="E146" s="122">
        <f t="shared" si="53"/>
        <v>4.2380004690199791E-4</v>
      </c>
      <c r="F146" s="122">
        <f t="shared" si="53"/>
        <v>0</v>
      </c>
      <c r="G146" s="122">
        <f t="shared" si="53"/>
        <v>1.5101777719311703E-4</v>
      </c>
      <c r="H146" s="122">
        <f t="shared" si="53"/>
        <v>1.42245289976261E-3</v>
      </c>
      <c r="I146" s="122">
        <f t="shared" si="53"/>
        <v>9.5660822535827356E-4</v>
      </c>
      <c r="J146" s="122">
        <f t="shared" si="53"/>
        <v>1.7656603833112457E-3</v>
      </c>
      <c r="K146" s="122">
        <f t="shared" si="53"/>
        <v>2.6296445445600073E-3</v>
      </c>
      <c r="L146" s="122">
        <f t="shared" si="53"/>
        <v>3.0395608763660173E-3</v>
      </c>
      <c r="M146" s="122">
        <f t="shared" si="53"/>
        <v>4.7222503065627169E-3</v>
      </c>
      <c r="N146" s="122">
        <f t="shared" si="53"/>
        <v>9.4484446845289529E-3</v>
      </c>
      <c r="O146" s="122">
        <f t="shared" si="53"/>
        <v>9.5683107004328749E-3</v>
      </c>
      <c r="P146" s="122">
        <f t="shared" si="53"/>
        <v>2.7947767539673537E-2</v>
      </c>
      <c r="Q146" s="122">
        <f t="shared" si="53"/>
        <v>2.6662532649321766E-2</v>
      </c>
      <c r="R146" s="122">
        <f t="shared" si="53"/>
        <v>3.3635087441115805E-2</v>
      </c>
      <c r="S146" s="122">
        <f t="shared" si="53"/>
        <v>3.2641797924861174E-2</v>
      </c>
      <c r="T146" s="122">
        <f t="shared" si="53"/>
        <v>4.5379712414698542E-2</v>
      </c>
      <c r="U146" s="122">
        <f t="shared" si="53"/>
        <v>4.2587976792980112E-2</v>
      </c>
      <c r="V146" s="122">
        <f t="shared" si="53"/>
        <v>4.1844008458323402E-2</v>
      </c>
      <c r="W146" s="122">
        <f t="shared" si="53"/>
        <v>3.2014451794953026E-2</v>
      </c>
      <c r="X146" s="122">
        <f t="shared" si="53"/>
        <v>3.2100652677406576E-2</v>
      </c>
      <c r="Y146" s="122">
        <f t="shared" si="53"/>
        <v>2.0217921392928787E-2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5.8176427351664845E-5</v>
      </c>
      <c r="D147" s="98">
        <v>0</v>
      </c>
      <c r="E147" s="98">
        <v>4.2380004690199791E-4</v>
      </c>
      <c r="F147" s="98">
        <v>0</v>
      </c>
      <c r="G147" s="98">
        <v>1.5101777719311703E-4</v>
      </c>
      <c r="H147" s="98">
        <v>1.42245289976261E-3</v>
      </c>
      <c r="I147" s="98">
        <v>9.5660822535827356E-4</v>
      </c>
      <c r="J147" s="98">
        <v>1.7656603833112457E-3</v>
      </c>
      <c r="K147" s="98">
        <v>2.6296445445600073E-3</v>
      </c>
      <c r="L147" s="98">
        <v>3.0395608763660173E-3</v>
      </c>
      <c r="M147" s="98">
        <v>4.7222503065627169E-3</v>
      </c>
      <c r="N147" s="98">
        <v>9.4484446845289529E-3</v>
      </c>
      <c r="O147" s="98">
        <v>9.5683107004328749E-3</v>
      </c>
      <c r="P147" s="98">
        <v>2.7947767539673537E-2</v>
      </c>
      <c r="Q147" s="98">
        <v>2.6662532649321766E-2</v>
      </c>
      <c r="R147" s="98">
        <v>3.3635087441115805E-2</v>
      </c>
      <c r="S147" s="98">
        <v>3.2641797924861174E-2</v>
      </c>
      <c r="T147" s="98">
        <v>4.5379712414698542E-2</v>
      </c>
      <c r="U147" s="98">
        <v>4.2587976792980112E-2</v>
      </c>
      <c r="V147" s="98">
        <v>4.1844008458323402E-2</v>
      </c>
      <c r="W147" s="98">
        <v>3.2014451794953026E-2</v>
      </c>
      <c r="X147" s="98">
        <v>3.2100652677406576E-2</v>
      </c>
      <c r="Y147" s="98">
        <v>2.0217921392928787E-2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1.8578146347665984E-4</v>
      </c>
      <c r="D148" s="122">
        <v>4.7202461520504536E-4</v>
      </c>
      <c r="E148" s="122">
        <v>4.6220758566048865E-4</v>
      </c>
      <c r="F148" s="122">
        <v>4.686050960319448E-4</v>
      </c>
      <c r="G148" s="122">
        <v>6.5251292744223602E-4</v>
      </c>
      <c r="H148" s="122">
        <v>1.3422584692817344E-3</v>
      </c>
      <c r="I148" s="122">
        <v>1.4800603253691466E-3</v>
      </c>
      <c r="J148" s="122">
        <v>2.6340313443226813E-3</v>
      </c>
      <c r="K148" s="122">
        <v>3.2971891652071859E-3</v>
      </c>
      <c r="L148" s="122">
        <v>2.9855230144666895E-3</v>
      </c>
      <c r="M148" s="122">
        <v>5.6458485734289018E-3</v>
      </c>
      <c r="N148" s="122">
        <v>9.1506380007720899E-3</v>
      </c>
      <c r="O148" s="122">
        <v>1.2189264004159425E-2</v>
      </c>
      <c r="P148" s="122">
        <v>4.2890201047414547E-2</v>
      </c>
      <c r="Q148" s="122">
        <v>2.4320819857300752E-2</v>
      </c>
      <c r="R148" s="122">
        <v>3.1770902318193225E-2</v>
      </c>
      <c r="S148" s="122">
        <v>3.594659875120651E-2</v>
      </c>
      <c r="T148" s="122">
        <v>4.6250940175309743E-2</v>
      </c>
      <c r="U148" s="122">
        <v>4.2065661606056994E-2</v>
      </c>
      <c r="V148" s="122">
        <v>3.8107405789156619E-2</v>
      </c>
      <c r="W148" s="122">
        <v>2.9908593206580698E-2</v>
      </c>
      <c r="X148" s="122">
        <v>3.7001865754554206E-2</v>
      </c>
      <c r="Y148" s="122">
        <v>2.4876445416684538E-2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1.166721362442188E-4</v>
      </c>
      <c r="H149" s="98">
        <v>2.4191306195181088E-4</v>
      </c>
      <c r="I149" s="98">
        <v>4.5558487928320225E-5</v>
      </c>
      <c r="J149" s="98">
        <v>4.5042247613924129E-5</v>
      </c>
      <c r="K149" s="98">
        <v>1.0634554062266827E-4</v>
      </c>
      <c r="L149" s="98">
        <v>1.1532943944658836E-4</v>
      </c>
      <c r="M149" s="98">
        <v>6.1676505930141582E-5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1.8578146347665984E-4</v>
      </c>
      <c r="D153" s="101">
        <v>3.7757388385789667E-4</v>
      </c>
      <c r="E153" s="101">
        <v>3.697092027357844E-4</v>
      </c>
      <c r="F153" s="101">
        <v>3.7482512656310344E-4</v>
      </c>
      <c r="G153" s="101">
        <v>4.4647993691860884E-4</v>
      </c>
      <c r="H153" s="101">
        <v>9.3102093070415834E-4</v>
      </c>
      <c r="I153" s="101">
        <v>0</v>
      </c>
      <c r="J153" s="101">
        <v>0</v>
      </c>
      <c r="K153" s="101">
        <v>0</v>
      </c>
      <c r="L153" s="101">
        <v>1.7930143420496064E-3</v>
      </c>
      <c r="M153" s="101">
        <v>3.2142216066289894E-3</v>
      </c>
      <c r="N153" s="101">
        <v>3.7020463409511246E-3</v>
      </c>
      <c r="O153" s="101">
        <v>5.8467758967495412E-3</v>
      </c>
      <c r="P153" s="101">
        <v>2.8520111618242673E-2</v>
      </c>
      <c r="Q153" s="101">
        <v>2.0403149721853957E-3</v>
      </c>
      <c r="R153" s="101">
        <v>0</v>
      </c>
      <c r="S153" s="101">
        <v>0</v>
      </c>
      <c r="T153" s="101">
        <v>8.954476345270428E-3</v>
      </c>
      <c r="U153" s="101">
        <v>2.9854208402584192E-2</v>
      </c>
      <c r="V153" s="101">
        <v>5.331840306817188E-4</v>
      </c>
      <c r="W153" s="101">
        <v>1.736522254861755E-2</v>
      </c>
      <c r="X153" s="101">
        <v>3.9212746403082628E-3</v>
      </c>
      <c r="Y153" s="101">
        <v>2.0213196973909772E-3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9.4450731347148659E-5</v>
      </c>
      <c r="E154" s="104">
        <v>9.2498382924704269E-5</v>
      </c>
      <c r="F154" s="104">
        <v>9.3779969468841371E-5</v>
      </c>
      <c r="G154" s="104">
        <v>8.9360854279408415E-5</v>
      </c>
      <c r="H154" s="104">
        <v>1.6932447662576505E-4</v>
      </c>
      <c r="I154" s="104">
        <v>1.4345018374408265E-3</v>
      </c>
      <c r="J154" s="104">
        <v>2.5889890967087572E-3</v>
      </c>
      <c r="K154" s="104">
        <v>3.1908436245845174E-3</v>
      </c>
      <c r="L154" s="104">
        <v>1.0771792329704946E-3</v>
      </c>
      <c r="M154" s="104">
        <v>2.3699504608697712E-3</v>
      </c>
      <c r="N154" s="104">
        <v>5.4485916598209661E-3</v>
      </c>
      <c r="O154" s="104">
        <v>6.3424881074098834E-3</v>
      </c>
      <c r="P154" s="104">
        <v>1.4370089429171874E-2</v>
      </c>
      <c r="Q154" s="104">
        <v>2.2280504885115356E-2</v>
      </c>
      <c r="R154" s="104">
        <v>3.1770902318193225E-2</v>
      </c>
      <c r="S154" s="104">
        <v>3.594659875120651E-2</v>
      </c>
      <c r="T154" s="104">
        <v>3.7296463830039317E-2</v>
      </c>
      <c r="U154" s="104">
        <v>1.2211453203472802E-2</v>
      </c>
      <c r="V154" s="104">
        <v>3.7574221758474899E-2</v>
      </c>
      <c r="W154" s="104">
        <v>1.2543370657963147E-2</v>
      </c>
      <c r="X154" s="104">
        <v>3.3080591114245946E-2</v>
      </c>
      <c r="Y154" s="104">
        <v>2.2855125719293559E-2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4.735137990163155E-5</v>
      </c>
      <c r="E155" s="98">
        <v>4.606887234682512E-5</v>
      </c>
      <c r="F155" s="98">
        <v>4.7436292315760781E-5</v>
      </c>
      <c r="G155" s="98">
        <v>4.4989920302911873E-5</v>
      </c>
      <c r="H155" s="98">
        <v>8.3032073568445336E-5</v>
      </c>
      <c r="I155" s="98">
        <v>6.9263041530774139E-4</v>
      </c>
      <c r="J155" s="98">
        <v>1.2027820188012198E-3</v>
      </c>
      <c r="K155" s="98">
        <v>1.4309573724243319E-3</v>
      </c>
      <c r="L155" s="98">
        <v>4.7072392236303435E-4</v>
      </c>
      <c r="M155" s="98">
        <v>1.1429100877457339E-3</v>
      </c>
      <c r="N155" s="98">
        <v>2.4123105724490031E-3</v>
      </c>
      <c r="O155" s="98">
        <v>3.4812254707738948E-3</v>
      </c>
      <c r="P155" s="98">
        <v>8.6861510930631401E-3</v>
      </c>
      <c r="Q155" s="98">
        <v>9.4214619172158492E-3</v>
      </c>
      <c r="R155" s="98">
        <v>1.3226803876107463E-2</v>
      </c>
      <c r="S155" s="98">
        <v>1.5048108096692592E-2</v>
      </c>
      <c r="T155" s="98">
        <v>1.7957503072610629E-2</v>
      </c>
      <c r="U155" s="98">
        <v>6.4217683639028727E-3</v>
      </c>
      <c r="V155" s="98">
        <v>1.9210191518898377E-2</v>
      </c>
      <c r="W155" s="98">
        <v>6.2890343332267932E-3</v>
      </c>
      <c r="X155" s="98">
        <v>1.802440065070518E-2</v>
      </c>
      <c r="Y155" s="98">
        <v>1.2280987601273444E-2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4.7099351445517115E-5</v>
      </c>
      <c r="E156" s="98">
        <v>4.6429510577879149E-5</v>
      </c>
      <c r="F156" s="98">
        <v>4.634367715308059E-5</v>
      </c>
      <c r="G156" s="98">
        <v>4.4370933976496542E-5</v>
      </c>
      <c r="H156" s="98">
        <v>8.6292403057319731E-5</v>
      </c>
      <c r="I156" s="98">
        <v>7.4187142213308506E-4</v>
      </c>
      <c r="J156" s="98">
        <v>1.3862070779075374E-3</v>
      </c>
      <c r="K156" s="98">
        <v>1.7598862521601855E-3</v>
      </c>
      <c r="L156" s="98">
        <v>6.0645531060746032E-4</v>
      </c>
      <c r="M156" s="98">
        <v>1.2270403731240373E-3</v>
      </c>
      <c r="N156" s="98">
        <v>3.036281087371963E-3</v>
      </c>
      <c r="O156" s="98">
        <v>2.861262636635989E-3</v>
      </c>
      <c r="P156" s="98">
        <v>5.683938336108735E-3</v>
      </c>
      <c r="Q156" s="98">
        <v>1.2859042967899505E-2</v>
      </c>
      <c r="R156" s="98">
        <v>1.8544098442085762E-2</v>
      </c>
      <c r="S156" s="98">
        <v>2.0898490654513921E-2</v>
      </c>
      <c r="T156" s="98">
        <v>1.9338960757428685E-2</v>
      </c>
      <c r="U156" s="98">
        <v>5.789684839569929E-3</v>
      </c>
      <c r="V156" s="98">
        <v>1.8364030239576522E-2</v>
      </c>
      <c r="W156" s="98">
        <v>6.2543363247363534E-3</v>
      </c>
      <c r="X156" s="98">
        <v>1.5056190463540764E-2</v>
      </c>
      <c r="Y156" s="98">
        <v>1.0574138118020113E-2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9.3205362952413092E-5</v>
      </c>
      <c r="D157" s="122">
        <v>2.4774525097169797E-4</v>
      </c>
      <c r="E157" s="122">
        <v>2.3806984565185623E-4</v>
      </c>
      <c r="F157" s="122">
        <v>2.3308738604783203E-4</v>
      </c>
      <c r="G157" s="122">
        <v>3.6666618206560942E-4</v>
      </c>
      <c r="H157" s="122">
        <v>7.5472255766130775E-4</v>
      </c>
      <c r="I157" s="122">
        <v>8.2967333916554294E-4</v>
      </c>
      <c r="J157" s="122">
        <v>1.5720096526049697E-3</v>
      </c>
      <c r="K157" s="122">
        <v>2.1194206579807215E-3</v>
      </c>
      <c r="L157" s="122">
        <v>1.686574775580763E-3</v>
      </c>
      <c r="M157" s="122">
        <v>3.6697593246607508E-3</v>
      </c>
      <c r="N157" s="122">
        <v>6.8440074013651972E-3</v>
      </c>
      <c r="O157" s="122">
        <v>6.7791806546905701E-3</v>
      </c>
      <c r="P157" s="122">
        <v>2.0323690135890585E-2</v>
      </c>
      <c r="Q157" s="122">
        <v>1.3086740803986375E-2</v>
      </c>
      <c r="R157" s="122">
        <v>1.7346073534074129E-2</v>
      </c>
      <c r="S157" s="122">
        <v>1.6864358461911335E-2</v>
      </c>
      <c r="T157" s="122">
        <v>2.4209336126493487E-2</v>
      </c>
      <c r="U157" s="122">
        <v>2.3501937279244572E-2</v>
      </c>
      <c r="V157" s="122">
        <v>1.3953124339953731E-2</v>
      </c>
      <c r="W157" s="122">
        <v>9.4261503586163375E-3</v>
      </c>
      <c r="X157" s="122">
        <v>1.2288767617654288E-2</v>
      </c>
      <c r="Y157" s="122">
        <v>8.6507967350698683E-3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4.1161688276454847E-5</v>
      </c>
      <c r="G158" s="98">
        <v>1.8350062352990706E-4</v>
      </c>
      <c r="H158" s="98">
        <v>2.6072460914179928E-4</v>
      </c>
      <c r="I158" s="98">
        <v>2.5091997361036933E-5</v>
      </c>
      <c r="J158" s="98">
        <v>2.7645214528966911E-5</v>
      </c>
      <c r="K158" s="98">
        <v>2.8780010184437598E-4</v>
      </c>
      <c r="L158" s="98">
        <v>6.2997159842727304E-5</v>
      </c>
      <c r="M158" s="98">
        <v>3.9173991094063446E-5</v>
      </c>
      <c r="N158" s="98">
        <v>1.246223537964868E-4</v>
      </c>
      <c r="O158" s="98">
        <v>3.5855511920124473E-4</v>
      </c>
      <c r="P158" s="98">
        <v>1.8988567489196314E-3</v>
      </c>
      <c r="Q158" s="98">
        <v>4.8611238458416131E-4</v>
      </c>
      <c r="R158" s="98">
        <v>9.2065141602223465E-4</v>
      </c>
      <c r="S158" s="98">
        <v>1.1094650683812024E-3</v>
      </c>
      <c r="T158" s="98">
        <v>1.8638602645581466E-3</v>
      </c>
      <c r="U158" s="98">
        <v>2.2155587082785641E-3</v>
      </c>
      <c r="V158" s="98">
        <v>1.127475920980217E-3</v>
      </c>
      <c r="W158" s="98">
        <v>2.0275330842215828E-5</v>
      </c>
      <c r="X158" s="98">
        <v>2.8246413978487772E-5</v>
      </c>
      <c r="Y158" s="98">
        <v>0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9.3205362952413092E-5</v>
      </c>
      <c r="D159" s="33">
        <v>2.4774525097169797E-4</v>
      </c>
      <c r="E159" s="33">
        <v>2.3806984565185623E-4</v>
      </c>
      <c r="F159" s="33">
        <v>1.9192569777137718E-4</v>
      </c>
      <c r="G159" s="33">
        <v>1.8316555853570236E-4</v>
      </c>
      <c r="H159" s="33">
        <v>4.9399794851950841E-4</v>
      </c>
      <c r="I159" s="33">
        <v>8.0458134180450599E-4</v>
      </c>
      <c r="J159" s="33">
        <v>1.5443644380760029E-3</v>
      </c>
      <c r="K159" s="33">
        <v>1.8316205561363455E-3</v>
      </c>
      <c r="L159" s="33">
        <v>1.6235776157380356E-3</v>
      </c>
      <c r="M159" s="33">
        <v>3.6305853335666873E-3</v>
      </c>
      <c r="N159" s="33">
        <v>6.7193850475687107E-3</v>
      </c>
      <c r="O159" s="33">
        <v>6.4206255354893257E-3</v>
      </c>
      <c r="P159" s="33">
        <v>1.8424833386970953E-2</v>
      </c>
      <c r="Q159" s="33">
        <v>1.2600628419402213E-2</v>
      </c>
      <c r="R159" s="33">
        <v>1.6425422118051893E-2</v>
      </c>
      <c r="S159" s="33">
        <v>1.5754893393530131E-2</v>
      </c>
      <c r="T159" s="33">
        <v>2.2345475861935339E-2</v>
      </c>
      <c r="U159" s="33">
        <v>2.1286378570966009E-2</v>
      </c>
      <c r="V159" s="33">
        <v>1.2825648418973514E-2</v>
      </c>
      <c r="W159" s="33">
        <v>9.4058750277741209E-3</v>
      </c>
      <c r="X159" s="33">
        <v>1.22605212036758E-2</v>
      </c>
      <c r="Y159" s="33">
        <v>8.6507967350698683E-3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0.21214608161966061</v>
      </c>
      <c r="D161" s="117">
        <f t="shared" si="54"/>
        <v>0.17220254564809134</v>
      </c>
      <c r="E161" s="117">
        <f t="shared" si="54"/>
        <v>0.24866510483856347</v>
      </c>
      <c r="F161" s="117">
        <f t="shared" si="54"/>
        <v>0.31041888869332135</v>
      </c>
      <c r="G161" s="117">
        <f t="shared" si="54"/>
        <v>0.36467958402001965</v>
      </c>
      <c r="H161" s="117">
        <f t="shared" si="54"/>
        <v>0</v>
      </c>
      <c r="I161" s="117">
        <f t="shared" si="54"/>
        <v>0.23984719877879412</v>
      </c>
      <c r="J161" s="117">
        <f t="shared" si="54"/>
        <v>8.7920379511357116E-2</v>
      </c>
      <c r="K161" s="117">
        <f t="shared" si="54"/>
        <v>0.71681890249641877</v>
      </c>
      <c r="L161" s="117">
        <f t="shared" si="54"/>
        <v>0.24168448750867944</v>
      </c>
      <c r="M161" s="117">
        <f t="shared" si="54"/>
        <v>0.65035055413026943</v>
      </c>
      <c r="N161" s="117">
        <f t="shared" si="54"/>
        <v>0.45274231815554239</v>
      </c>
      <c r="O161" s="117">
        <f t="shared" si="54"/>
        <v>0.3505153347328937</v>
      </c>
      <c r="P161" s="117">
        <f t="shared" si="54"/>
        <v>0.3602242017629384</v>
      </c>
      <c r="Q161" s="117">
        <f t="shared" si="54"/>
        <v>0.22575791657199276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0.12350101347694298</v>
      </c>
      <c r="U161" s="117">
        <f t="shared" si="55"/>
        <v>0.22964626967643595</v>
      </c>
      <c r="V161" s="117">
        <f t="shared" si="55"/>
        <v>0.53935947680209329</v>
      </c>
      <c r="W161" s="117">
        <f t="shared" ref="W161:Y161" si="56">W162+W164+W166+W175</f>
        <v>0.37009451880732708</v>
      </c>
      <c r="X161" s="117">
        <f t="shared" si="56"/>
        <v>0.40568069919823141</v>
      </c>
      <c r="Y161" s="117">
        <f t="shared" si="56"/>
        <v>0.24202338245418328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0.18631537861617042</v>
      </c>
      <c r="D162" s="122">
        <f t="shared" si="57"/>
        <v>0.15215221047833077</v>
      </c>
      <c r="E162" s="122">
        <f t="shared" si="57"/>
        <v>0.20495021394023044</v>
      </c>
      <c r="F162" s="122">
        <f t="shared" si="57"/>
        <v>0.27790912848786792</v>
      </c>
      <c r="G162" s="122">
        <f t="shared" si="57"/>
        <v>0.32499654638825176</v>
      </c>
      <c r="H162" s="122">
        <f t="shared" si="57"/>
        <v>0</v>
      </c>
      <c r="I162" s="122">
        <f t="shared" si="57"/>
        <v>0.20807910695026005</v>
      </c>
      <c r="J162" s="122">
        <f t="shared" si="57"/>
        <v>6.4560754979076013E-2</v>
      </c>
      <c r="K162" s="122">
        <f t="shared" si="57"/>
        <v>0.64183825850111975</v>
      </c>
      <c r="L162" s="122">
        <f t="shared" si="57"/>
        <v>0.19727327024410932</v>
      </c>
      <c r="M162" s="122">
        <f t="shared" si="57"/>
        <v>0.48812249460831192</v>
      </c>
      <c r="N162" s="122">
        <f t="shared" si="57"/>
        <v>0.36381243736002866</v>
      </c>
      <c r="O162" s="122">
        <f t="shared" si="57"/>
        <v>0.28151408604267214</v>
      </c>
      <c r="P162" s="122">
        <f t="shared" si="57"/>
        <v>0.27753055506863716</v>
      </c>
      <c r="Q162" s="122">
        <f t="shared" si="57"/>
        <v>0.18916205554354329</v>
      </c>
      <c r="R162" s="122">
        <f t="shared" si="57"/>
        <v>0</v>
      </c>
      <c r="S162" s="122">
        <f t="shared" si="57"/>
        <v>0</v>
      </c>
      <c r="T162" s="122">
        <f t="shared" si="57"/>
        <v>9.2336848968896712E-2</v>
      </c>
      <c r="U162" s="122">
        <f t="shared" si="57"/>
        <v>0.1563776771947574</v>
      </c>
      <c r="V162" s="122">
        <f t="shared" si="57"/>
        <v>0.42493329673531965</v>
      </c>
      <c r="W162" s="122">
        <f t="shared" si="57"/>
        <v>0.27892377287424414</v>
      </c>
      <c r="X162" s="122">
        <f t="shared" si="57"/>
        <v>0.29895489222096988</v>
      </c>
      <c r="Y162" s="122">
        <f t="shared" si="57"/>
        <v>0.17138170908006009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0.18631537861617042</v>
      </c>
      <c r="D163" s="33">
        <v>0.15215221047833077</v>
      </c>
      <c r="E163" s="33">
        <v>0.20495021394023044</v>
      </c>
      <c r="F163" s="33">
        <v>0.27790912848786792</v>
      </c>
      <c r="G163" s="33">
        <v>0.32499654638825176</v>
      </c>
      <c r="H163" s="33">
        <v>0</v>
      </c>
      <c r="I163" s="33">
        <v>0.20807910695026005</v>
      </c>
      <c r="J163" s="33">
        <v>6.4560754979076013E-2</v>
      </c>
      <c r="K163" s="33">
        <v>0.64183825850111975</v>
      </c>
      <c r="L163" s="33">
        <v>0.19727327024410932</v>
      </c>
      <c r="M163" s="33">
        <v>0.48812249460831192</v>
      </c>
      <c r="N163" s="33">
        <v>0.36381243736002866</v>
      </c>
      <c r="O163" s="33">
        <v>0.28151408604267214</v>
      </c>
      <c r="P163" s="33">
        <v>0.27753055506863716</v>
      </c>
      <c r="Q163" s="33">
        <v>0.18916205554354329</v>
      </c>
      <c r="R163" s="33">
        <v>0</v>
      </c>
      <c r="S163" s="33">
        <v>0</v>
      </c>
      <c r="T163" s="33">
        <v>9.2336848968896712E-2</v>
      </c>
      <c r="U163" s="33">
        <v>0.1563776771947574</v>
      </c>
      <c r="V163" s="33">
        <v>0.42493329673531965</v>
      </c>
      <c r="W163" s="33">
        <v>0.27892377287424414</v>
      </c>
      <c r="X163" s="33">
        <v>0.29895489222096988</v>
      </c>
      <c r="Y163" s="33">
        <v>0.17138170908006009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3.3160563590448966E-3</v>
      </c>
      <c r="D164" s="122">
        <f t="shared" si="58"/>
        <v>1.9960148531832005E-4</v>
      </c>
      <c r="E164" s="122">
        <f t="shared" si="58"/>
        <v>1.7517068605282578E-2</v>
      </c>
      <c r="F164" s="122">
        <f t="shared" si="58"/>
        <v>2.9860301502260831E-4</v>
      </c>
      <c r="G164" s="122">
        <f t="shared" si="58"/>
        <v>2.4162844350898724E-3</v>
      </c>
      <c r="H164" s="122">
        <f t="shared" si="58"/>
        <v>0</v>
      </c>
      <c r="I164" s="122">
        <f t="shared" si="58"/>
        <v>8.7566445244334282E-3</v>
      </c>
      <c r="J164" s="122">
        <f t="shared" si="58"/>
        <v>5.2969811499337383E-3</v>
      </c>
      <c r="K164" s="122">
        <f t="shared" si="58"/>
        <v>2.2893376034993008E-2</v>
      </c>
      <c r="L164" s="122">
        <f t="shared" si="58"/>
        <v>1.740839411009628E-2</v>
      </c>
      <c r="M164" s="122">
        <f t="shared" si="58"/>
        <v>5.4480776684973559E-2</v>
      </c>
      <c r="N164" s="122">
        <f t="shared" si="58"/>
        <v>3.2797005106874548E-2</v>
      </c>
      <c r="O164" s="122">
        <f t="shared" si="58"/>
        <v>2.3195904728322121E-2</v>
      </c>
      <c r="P164" s="122">
        <f t="shared" si="58"/>
        <v>2.1109483992732134E-2</v>
      </c>
      <c r="Q164" s="122">
        <f t="shared" si="58"/>
        <v>1.5221139328540013E-2</v>
      </c>
      <c r="R164" s="122">
        <f t="shared" si="58"/>
        <v>0</v>
      </c>
      <c r="S164" s="122">
        <f t="shared" si="58"/>
        <v>0</v>
      </c>
      <c r="T164" s="122">
        <f t="shared" si="58"/>
        <v>1.2191564529321996E-2</v>
      </c>
      <c r="U164" s="122">
        <f t="shared" si="58"/>
        <v>2.5820246799608714E-2</v>
      </c>
      <c r="V164" s="122">
        <f t="shared" si="58"/>
        <v>5.0467598023504805E-2</v>
      </c>
      <c r="W164" s="122">
        <f t="shared" si="58"/>
        <v>4.0836616067994061E-2</v>
      </c>
      <c r="X164" s="122">
        <f t="shared" si="58"/>
        <v>4.1347444900640795E-2</v>
      </c>
      <c r="Y164" s="122">
        <f t="shared" si="58"/>
        <v>2.600375741855792E-2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3.3160563590448966E-3</v>
      </c>
      <c r="D165" s="98">
        <v>1.9960148531832005E-4</v>
      </c>
      <c r="E165" s="98">
        <v>1.7517068605282578E-2</v>
      </c>
      <c r="F165" s="98">
        <v>2.9860301502260831E-4</v>
      </c>
      <c r="G165" s="98">
        <v>2.4162844350898724E-3</v>
      </c>
      <c r="H165" s="98">
        <v>0</v>
      </c>
      <c r="I165" s="98">
        <v>8.7566445244334282E-3</v>
      </c>
      <c r="J165" s="98">
        <v>5.2969811499337383E-3</v>
      </c>
      <c r="K165" s="98">
        <v>2.2893376034993008E-2</v>
      </c>
      <c r="L165" s="98">
        <v>1.740839411009628E-2</v>
      </c>
      <c r="M165" s="98">
        <v>5.4480776684973559E-2</v>
      </c>
      <c r="N165" s="98">
        <v>3.2797005106874548E-2</v>
      </c>
      <c r="O165" s="98">
        <v>2.3195904728322121E-2</v>
      </c>
      <c r="P165" s="98">
        <v>2.1109483992732134E-2</v>
      </c>
      <c r="Q165" s="98">
        <v>1.5221139328540013E-2</v>
      </c>
      <c r="R165" s="98">
        <v>0</v>
      </c>
      <c r="S165" s="98">
        <v>0</v>
      </c>
      <c r="T165" s="98">
        <v>1.2191564529321996E-2</v>
      </c>
      <c r="U165" s="98">
        <v>2.5820246799608714E-2</v>
      </c>
      <c r="V165" s="98">
        <v>5.0467598023504805E-2</v>
      </c>
      <c r="W165" s="98">
        <v>4.0836616067994061E-2</v>
      </c>
      <c r="X165" s="98">
        <v>4.1347444900640795E-2</v>
      </c>
      <c r="Y165" s="98">
        <v>2.600375741855792E-2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1.4898695838374011E-2</v>
      </c>
      <c r="D166" s="122">
        <v>1.2913866657234704E-2</v>
      </c>
      <c r="E166" s="122">
        <v>1.719878212741029E-2</v>
      </c>
      <c r="F166" s="122">
        <v>2.1420696799288551E-2</v>
      </c>
      <c r="G166" s="122">
        <v>2.3931071798385301E-2</v>
      </c>
      <c r="H166" s="122">
        <v>0</v>
      </c>
      <c r="I166" s="122">
        <v>1.4787134224030048E-2</v>
      </c>
      <c r="J166" s="122">
        <v>1.1326240902808656E-2</v>
      </c>
      <c r="K166" s="122">
        <v>3.1741430876088834E-2</v>
      </c>
      <c r="L166" s="122">
        <v>1.7208090024136872E-2</v>
      </c>
      <c r="M166" s="122">
        <v>6.5266254141982588E-2</v>
      </c>
      <c r="N166" s="122">
        <v>3.2099851519071229E-2</v>
      </c>
      <c r="O166" s="122">
        <v>2.9432611215831038E-2</v>
      </c>
      <c r="P166" s="122">
        <v>4.1784148122322083E-2</v>
      </c>
      <c r="Q166" s="122">
        <v>1.3897634253308011E-2</v>
      </c>
      <c r="R166" s="122">
        <v>0</v>
      </c>
      <c r="S166" s="122">
        <v>0</v>
      </c>
      <c r="T166" s="122">
        <v>1.2452149381715251E-2</v>
      </c>
      <c r="U166" s="122">
        <v>3.0441145003405404E-2</v>
      </c>
      <c r="V166" s="122">
        <v>4.681342668173763E-2</v>
      </c>
      <c r="W166" s="122">
        <v>3.8271653489186708E-2</v>
      </c>
      <c r="X166" s="122">
        <v>4.9079382315264167E-2</v>
      </c>
      <c r="Y166" s="122">
        <v>3.3120285418757126E-2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5.0035438876000298E-4</v>
      </c>
      <c r="D167" s="98">
        <v>7.3573465363334736E-4</v>
      </c>
      <c r="E167" s="98">
        <v>1.9009741658221804E-4</v>
      </c>
      <c r="F167" s="98">
        <v>9.9066414241357598E-4</v>
      </c>
      <c r="G167" s="98">
        <v>3.0334755423496885E-3</v>
      </c>
      <c r="H167" s="98">
        <v>0</v>
      </c>
      <c r="I167" s="98">
        <v>2.7335092756992137E-4</v>
      </c>
      <c r="J167" s="98">
        <v>1.3512674284177237E-4</v>
      </c>
      <c r="K167" s="98">
        <v>1.1698009468493508E-3</v>
      </c>
      <c r="L167" s="98">
        <v>3.4598831833976507E-4</v>
      </c>
      <c r="M167" s="98">
        <v>1.0485006008124067E-3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1.0667056118254009E-4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4.7489749170497013E-5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5.9180812012043074E-5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1.3562046833796167E-2</v>
      </c>
      <c r="D171" s="101">
        <v>9.9113144512697898E-3</v>
      </c>
      <c r="E171" s="101">
        <v>1.4326231606011647E-2</v>
      </c>
      <c r="F171" s="101">
        <v>1.7804193511747418E-2</v>
      </c>
      <c r="G171" s="101">
        <v>1.7680605501976913E-2</v>
      </c>
      <c r="H171" s="101">
        <v>0</v>
      </c>
      <c r="I171" s="101">
        <v>0</v>
      </c>
      <c r="J171" s="101">
        <v>0</v>
      </c>
      <c r="K171" s="101">
        <v>0</v>
      </c>
      <c r="L171" s="101">
        <v>1.0758086052297637E-2</v>
      </c>
      <c r="M171" s="101">
        <v>3.7301887592720642E-2</v>
      </c>
      <c r="N171" s="101">
        <v>1.2993456765299043E-2</v>
      </c>
      <c r="O171" s="101">
        <v>1.4170999207376007E-2</v>
      </c>
      <c r="P171" s="101">
        <v>2.7782522524667435E-2</v>
      </c>
      <c r="Q171" s="101">
        <v>1.209075539072827E-3</v>
      </c>
      <c r="R171" s="101">
        <v>0</v>
      </c>
      <c r="S171" s="101">
        <v>0</v>
      </c>
      <c r="T171" s="101">
        <v>2.4201287419649809E-3</v>
      </c>
      <c r="U171" s="101">
        <v>2.1658935507757156E-2</v>
      </c>
      <c r="V171" s="101">
        <v>6.0935317792196447E-4</v>
      </c>
      <c r="W171" s="101">
        <v>2.2184957786601203E-2</v>
      </c>
      <c r="X171" s="101">
        <v>5.228366187077684E-3</v>
      </c>
      <c r="Y171" s="101">
        <v>2.7432195893163265E-3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8.3629461581783999E-4</v>
      </c>
      <c r="D172" s="104">
        <v>2.2668175523315676E-3</v>
      </c>
      <c r="E172" s="104">
        <v>2.6824531048164233E-3</v>
      </c>
      <c r="F172" s="104">
        <v>2.625839145127558E-3</v>
      </c>
      <c r="G172" s="104">
        <v>3.2169907540587021E-3</v>
      </c>
      <c r="H172" s="104">
        <v>0</v>
      </c>
      <c r="I172" s="104">
        <v>1.4513783296460126E-2</v>
      </c>
      <c r="J172" s="104">
        <v>1.1191114159966884E-2</v>
      </c>
      <c r="K172" s="104">
        <v>3.0464959368056946E-2</v>
      </c>
      <c r="L172" s="104">
        <v>6.1040156534994706E-3</v>
      </c>
      <c r="M172" s="104">
        <v>2.6915865948449538E-2</v>
      </c>
      <c r="N172" s="104">
        <v>1.9106394753772189E-2</v>
      </c>
      <c r="O172" s="104">
        <v>1.5261612008455033E-2</v>
      </c>
      <c r="P172" s="104">
        <v>1.4001625597654648E-2</v>
      </c>
      <c r="Q172" s="104">
        <v>1.2688558714235184E-2</v>
      </c>
      <c r="R172" s="104">
        <v>0</v>
      </c>
      <c r="S172" s="104">
        <v>0</v>
      </c>
      <c r="T172" s="104">
        <v>1.0032020639750269E-2</v>
      </c>
      <c r="U172" s="104">
        <v>8.7822094956482473E-3</v>
      </c>
      <c r="V172" s="104">
        <v>4.6204073503815668E-2</v>
      </c>
      <c r="W172" s="104">
        <v>1.6086695702585502E-2</v>
      </c>
      <c r="X172" s="104">
        <v>4.3851016128186482E-2</v>
      </c>
      <c r="Y172" s="104">
        <v>3.0377065829440796E-2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4.1729746413621201E-4</v>
      </c>
      <c r="D173" s="98">
        <v>1.1364331176391572E-3</v>
      </c>
      <c r="E173" s="98">
        <v>1.3359972980579284E-3</v>
      </c>
      <c r="F173" s="98">
        <v>1.3282161848413019E-3</v>
      </c>
      <c r="G173" s="98">
        <v>1.6196371309048271E-3</v>
      </c>
      <c r="H173" s="98">
        <v>0</v>
      </c>
      <c r="I173" s="98">
        <v>7.0077900842900895E-3</v>
      </c>
      <c r="J173" s="98">
        <v>5.1991222748181756E-3</v>
      </c>
      <c r="K173" s="98">
        <v>1.3662235865289458E-2</v>
      </c>
      <c r="L173" s="98">
        <v>2.6674355600571952E-3</v>
      </c>
      <c r="M173" s="98">
        <v>1.2980193139397975E-2</v>
      </c>
      <c r="N173" s="98">
        <v>8.4591690740545029E-3</v>
      </c>
      <c r="O173" s="98">
        <v>8.3766987890496851E-3</v>
      </c>
      <c r="P173" s="98">
        <v>8.4634292701640836E-3</v>
      </c>
      <c r="Q173" s="98">
        <v>5.3654427189568209E-3</v>
      </c>
      <c r="R173" s="98">
        <v>0</v>
      </c>
      <c r="S173" s="98">
        <v>0</v>
      </c>
      <c r="T173" s="98">
        <v>4.8302177462119684E-3</v>
      </c>
      <c r="U173" s="98">
        <v>4.6183950562315177E-3</v>
      </c>
      <c r="V173" s="98">
        <v>2.362228835149089E-2</v>
      </c>
      <c r="W173" s="98">
        <v>8.0655977041948126E-3</v>
      </c>
      <c r="X173" s="98">
        <v>2.3892810164888263E-2</v>
      </c>
      <c r="Y173" s="98">
        <v>1.6322831621945713E-2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4.1899715168162798E-4</v>
      </c>
      <c r="D174" s="33">
        <v>1.1303844346924104E-3</v>
      </c>
      <c r="E174" s="33">
        <v>1.346455806758495E-3</v>
      </c>
      <c r="F174" s="33">
        <v>1.2976229602862563E-3</v>
      </c>
      <c r="G174" s="33">
        <v>1.597353623153875E-3</v>
      </c>
      <c r="H174" s="33">
        <v>0</v>
      </c>
      <c r="I174" s="33">
        <v>7.5059932121700375E-3</v>
      </c>
      <c r="J174" s="33">
        <v>5.9919918851487081E-3</v>
      </c>
      <c r="K174" s="33">
        <v>1.6802723502767486E-2</v>
      </c>
      <c r="L174" s="33">
        <v>3.4365800934422759E-3</v>
      </c>
      <c r="M174" s="33">
        <v>1.3935672809051563E-2</v>
      </c>
      <c r="N174" s="33">
        <v>1.0647225679717688E-2</v>
      </c>
      <c r="O174" s="33">
        <v>6.8849132194053475E-3</v>
      </c>
      <c r="P174" s="33">
        <v>5.5381963274905638E-3</v>
      </c>
      <c r="Q174" s="33">
        <v>7.3231159952783622E-3</v>
      </c>
      <c r="R174" s="33">
        <v>0</v>
      </c>
      <c r="S174" s="33">
        <v>0</v>
      </c>
      <c r="T174" s="33">
        <v>5.2018028935383008E-3</v>
      </c>
      <c r="U174" s="33">
        <v>4.1638144394167288E-3</v>
      </c>
      <c r="V174" s="33">
        <v>2.2581785152324781E-2</v>
      </c>
      <c r="W174" s="33">
        <v>8.0210979983906909E-3</v>
      </c>
      <c r="X174" s="33">
        <v>1.9958205963298219E-2</v>
      </c>
      <c r="Y174" s="33">
        <v>1.4054234207495084E-2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7.6159508060712972E-3</v>
      </c>
      <c r="D175" s="122">
        <v>6.9368670272075411E-3</v>
      </c>
      <c r="E175" s="122">
        <v>8.9990401656401663E-3</v>
      </c>
      <c r="F175" s="122">
        <v>1.0790460391142285E-2</v>
      </c>
      <c r="G175" s="122">
        <v>1.3335681398292693E-2</v>
      </c>
      <c r="H175" s="122">
        <v>0</v>
      </c>
      <c r="I175" s="122">
        <v>8.2243130800705982E-3</v>
      </c>
      <c r="J175" s="122">
        <v>6.7364024795387176E-3</v>
      </c>
      <c r="K175" s="122">
        <v>2.0345837084217201E-2</v>
      </c>
      <c r="L175" s="122">
        <v>9.794733130336972E-3</v>
      </c>
      <c r="M175" s="122">
        <v>4.2481028695001331E-2</v>
      </c>
      <c r="N175" s="122">
        <v>2.4033024169567905E-2</v>
      </c>
      <c r="O175" s="122">
        <v>1.6372732746068454E-2</v>
      </c>
      <c r="P175" s="122">
        <v>1.9800014579247037E-2</v>
      </c>
      <c r="Q175" s="122">
        <v>7.4770874466014558E-3</v>
      </c>
      <c r="R175" s="122">
        <v>0</v>
      </c>
      <c r="S175" s="122">
        <v>0</v>
      </c>
      <c r="T175" s="122">
        <v>6.5204505970090296E-3</v>
      </c>
      <c r="U175" s="122">
        <v>1.7007200678664437E-2</v>
      </c>
      <c r="V175" s="122">
        <v>1.7145155361531116E-2</v>
      </c>
      <c r="W175" s="122">
        <v>1.2062476375902197E-2</v>
      </c>
      <c r="X175" s="122">
        <v>1.629897976135658E-2</v>
      </c>
      <c r="Y175" s="122">
        <v>1.1517630536808139E-2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6.255485846403154E-4</v>
      </c>
      <c r="D176" s="98">
        <v>0</v>
      </c>
      <c r="E176" s="98">
        <v>0</v>
      </c>
      <c r="F176" s="98">
        <v>1.7699525958875587E-3</v>
      </c>
      <c r="G176" s="98">
        <v>5.6885193294271179E-3</v>
      </c>
      <c r="H176" s="98">
        <v>0</v>
      </c>
      <c r="I176" s="98">
        <v>2.2582797624933241E-4</v>
      </c>
      <c r="J176" s="98">
        <v>1.1058085811586764E-4</v>
      </c>
      <c r="K176" s="98">
        <v>2.7341009675215717E-3</v>
      </c>
      <c r="L176" s="98">
        <v>3.7798295905636374E-4</v>
      </c>
      <c r="M176" s="98">
        <v>5.0926188422282495E-4</v>
      </c>
      <c r="N176" s="98">
        <v>4.0502264983858203E-4</v>
      </c>
      <c r="O176" s="98">
        <v>8.5156840810295619E-4</v>
      </c>
      <c r="P176" s="98">
        <v>1.844603698950499E-3</v>
      </c>
      <c r="Q176" s="98">
        <v>2.6515220977317886E-4</v>
      </c>
      <c r="R176" s="98">
        <v>0</v>
      </c>
      <c r="S176" s="98">
        <v>0</v>
      </c>
      <c r="T176" s="98">
        <v>4.8460366878511806E-4</v>
      </c>
      <c r="U176" s="98">
        <v>1.6155115581197865E-3</v>
      </c>
      <c r="V176" s="98">
        <v>1.3996252812168211E-3</v>
      </c>
      <c r="W176" s="98">
        <v>2.0275330842215828E-5</v>
      </c>
      <c r="X176" s="98">
        <v>2.8246413978487772E-5</v>
      </c>
      <c r="Y176" s="98">
        <v>0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6.9904022214309818E-3</v>
      </c>
      <c r="D177" s="33">
        <v>6.9368670272075411E-3</v>
      </c>
      <c r="E177" s="33">
        <v>8.9990401656401663E-3</v>
      </c>
      <c r="F177" s="33">
        <v>9.0205077952547272E-3</v>
      </c>
      <c r="G177" s="33">
        <v>7.6471620688655737E-3</v>
      </c>
      <c r="H177" s="33">
        <v>0</v>
      </c>
      <c r="I177" s="33">
        <v>7.9984851038212654E-3</v>
      </c>
      <c r="J177" s="33">
        <v>6.6258216214228503E-3</v>
      </c>
      <c r="K177" s="33">
        <v>1.7611736116695628E-2</v>
      </c>
      <c r="L177" s="33">
        <v>9.4167501712806075E-3</v>
      </c>
      <c r="M177" s="33">
        <v>4.1971766810778507E-2</v>
      </c>
      <c r="N177" s="33">
        <v>2.3628001519729321E-2</v>
      </c>
      <c r="O177" s="33">
        <v>1.55211643379655E-2</v>
      </c>
      <c r="P177" s="33">
        <v>1.7955410880296539E-2</v>
      </c>
      <c r="Q177" s="33">
        <v>7.2119352368282767E-3</v>
      </c>
      <c r="R177" s="33">
        <v>0</v>
      </c>
      <c r="S177" s="33">
        <v>0</v>
      </c>
      <c r="T177" s="33">
        <v>6.0358469282239119E-3</v>
      </c>
      <c r="U177" s="33">
        <v>1.5391689120544651E-2</v>
      </c>
      <c r="V177" s="33">
        <v>1.5745530080314294E-2</v>
      </c>
      <c r="W177" s="33">
        <v>1.2042201045059981E-2</v>
      </c>
      <c r="X177" s="33">
        <v>1.6270733347378094E-2</v>
      </c>
      <c r="Y177" s="33">
        <v>1.1517630536808139E-2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>
        <f>IF(RES_hhdet_in_tes!K3=0,"",RES_hhdet_in_tes!K3/RES_hhdet_in_fec!K3)</f>
        <v>0.73480359102798598</v>
      </c>
      <c r="L3" s="119">
        <f>IF(RES_hhdet_in_tes!L3=0,"",RES_hhdet_in_tes!L3/RES_hhdet_in_fec!L3)</f>
        <v>0.75349843126895777</v>
      </c>
      <c r="M3" s="119">
        <f>IF(RES_hhdet_in_tes!M3=0,"",RES_hhdet_in_tes!M3/RES_hhdet_in_fec!M3)</f>
        <v>0.7594449648322027</v>
      </c>
      <c r="N3" s="119">
        <f>IF(RES_hhdet_in_tes!N3=0,"",RES_hhdet_in_tes!N3/RES_hhdet_in_fec!N3)</f>
        <v>0.75917025295355067</v>
      </c>
      <c r="O3" s="119">
        <f>IF(RES_hhdet_in_tes!O3=0,"",RES_hhdet_in_tes!O3/RES_hhdet_in_fec!O3)</f>
        <v>0.76089658850847519</v>
      </c>
      <c r="P3" s="119">
        <f>IF(RES_hhdet_in_tes!P3=0,"",RES_hhdet_in_tes!P3/RES_hhdet_in_fec!P3)</f>
        <v>0.76520318810220911</v>
      </c>
      <c r="Q3" s="119">
        <f>IF(RES_hhdet_in_tes!Q3=0,"",RES_hhdet_in_tes!Q3/RES_hhdet_in_fec!Q3)</f>
        <v>0.80083362093393695</v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>
        <f>IF(RES_hhdet_in_tes!V3=0,"",RES_hhdet_in_tes!V3/RES_hhdet_in_fec!V3)</f>
        <v>0.91169795587294111</v>
      </c>
      <c r="W3" s="119">
        <f>IF(RES_hhdet_in_tes!W3=0,"",RES_hhdet_in_tes!W3/RES_hhdet_in_fec!W3)</f>
        <v>0.912173288691141</v>
      </c>
      <c r="X3" s="119">
        <f>IF(RES_hhdet_in_tes!X3=0,"",RES_hhdet_in_tes!X3/RES_hhdet_in_fec!X3)</f>
        <v>0.89327996519702224</v>
      </c>
      <c r="Y3" s="119">
        <f>IF(RES_hhdet_in_tes!Y3=0,"",RES_hhdet_in_tes!Y3/RES_hhdet_in_fec!Y3)</f>
        <v>0.98534051644436982</v>
      </c>
      <c r="DA3" s="129" t="s">
        <v>3588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>
        <f>IF(RES_hhdet_in_tes!K4=0,"",RES_hhdet_in_tes!K4/RES_hhdet_in_fec!K4)</f>
        <v>0.72015755578551433</v>
      </c>
      <c r="L4" s="124">
        <f>IF(RES_hhdet_in_tes!L4=0,"",RES_hhdet_in_tes!L4/RES_hhdet_in_fec!L4)</f>
        <v>0.72681210212286218</v>
      </c>
      <c r="M4" s="124">
        <f>IF(RES_hhdet_in_tes!M4=0,"",RES_hhdet_in_tes!M4/RES_hhdet_in_fec!M4)</f>
        <v>0.73347821681745295</v>
      </c>
      <c r="N4" s="124">
        <f>IF(RES_hhdet_in_tes!N4=0,"",RES_hhdet_in_tes!N4/RES_hhdet_in_fec!N4)</f>
        <v>0.73966562521761836</v>
      </c>
      <c r="O4" s="124">
        <f>IF(RES_hhdet_in_tes!O4=0,"",RES_hhdet_in_tes!O4/RES_hhdet_in_fec!O4)</f>
        <v>0.7452321275259991</v>
      </c>
      <c r="P4" s="124">
        <f>IF(RES_hhdet_in_tes!P4=0,"",RES_hhdet_in_tes!P4/RES_hhdet_in_fec!P4)</f>
        <v>0.75078014339902932</v>
      </c>
      <c r="Q4" s="124">
        <f>IF(RES_hhdet_in_tes!Q4=0,"",RES_hhdet_in_tes!Q4/RES_hhdet_in_fec!Q4)</f>
        <v>0.75978009678933944</v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>
        <f>IF(RES_hhdet_in_tes!V4=0,"",RES_hhdet_in_tes!V4/RES_hhdet_in_fec!V4)</f>
        <v>0.86433570126955106</v>
      </c>
      <c r="W4" s="124">
        <f>IF(RES_hhdet_in_tes!W4=0,"",RES_hhdet_in_tes!W4/RES_hhdet_in_fec!W4)</f>
        <v>0.876753686728732</v>
      </c>
      <c r="X4" s="124">
        <f>IF(RES_hhdet_in_tes!X4=0,"",RES_hhdet_in_tes!X4/RES_hhdet_in_fec!X4)</f>
        <v>0.88139102483900578</v>
      </c>
      <c r="Y4" s="124">
        <f>IF(RES_hhdet_in_tes!Y4=0,"",RES_hhdet_in_tes!Y4/RES_hhdet_in_fec!Y4)</f>
        <v>0.88524222490001081</v>
      </c>
      <c r="DA4" s="130" t="s">
        <v>3589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>
        <f>IF(RES_hhdet_in_tes!K5=0,"",RES_hhdet_in_tes!K5/RES_hhdet_in_fec!K5)</f>
        <v>0.71842897289483032</v>
      </c>
      <c r="L5" s="111">
        <f>IF(RES_hhdet_in_tes!L5=0,"",RES_hhdet_in_tes!L5/RES_hhdet_in_fec!L5)</f>
        <v>0.72514329715606285</v>
      </c>
      <c r="M5" s="111">
        <f>IF(RES_hhdet_in_tes!M5=0,"",RES_hhdet_in_tes!M5/RES_hhdet_in_fec!M5)</f>
        <v>0.73184261970340569</v>
      </c>
      <c r="N5" s="111">
        <f>IF(RES_hhdet_in_tes!N5=0,"",RES_hhdet_in_tes!N5/RES_hhdet_in_fec!N5)</f>
        <v>0.73810055363263816</v>
      </c>
      <c r="O5" s="111">
        <f>IF(RES_hhdet_in_tes!O5=0,"",RES_hhdet_in_tes!O5/RES_hhdet_in_fec!O5)</f>
        <v>0.74369150364231951</v>
      </c>
      <c r="P5" s="111">
        <f>IF(RES_hhdet_in_tes!P5=0,"",RES_hhdet_in_tes!P5/RES_hhdet_in_fec!P5)</f>
        <v>0.74925849005402079</v>
      </c>
      <c r="Q5" s="111">
        <f>IF(RES_hhdet_in_tes!Q5=0,"",RES_hhdet_in_tes!Q5/RES_hhdet_in_fec!Q5)</f>
        <v>0.75832820949960911</v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>
        <f>IF(RES_hhdet_in_tes!V5=0,"",RES_hhdet_in_tes!V5/RES_hhdet_in_fec!V5)</f>
        <v>0.86342456025165959</v>
      </c>
      <c r="W5" s="111">
        <f>IF(RES_hhdet_in_tes!W5=0,"",RES_hhdet_in_tes!W5/RES_hhdet_in_fec!W5)</f>
        <v>0.87591759037949368</v>
      </c>
      <c r="X5" s="111">
        <f>IF(RES_hhdet_in_tes!X5=0,"",RES_hhdet_in_tes!X5/RES_hhdet_in_fec!X5)</f>
        <v>0.88057947986726903</v>
      </c>
      <c r="Y5" s="111">
        <f>IF(RES_hhdet_in_tes!Y5=0,"",RES_hhdet_in_tes!Y5/RES_hhdet_in_fec!Y5)</f>
        <v>0.88447088147070341</v>
      </c>
      <c r="DA5" s="63" t="s">
        <v>3590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>
        <f>IF(RES_hhdet_in_tes!V6=0,"",RES_hhdet_in_tes!V6/RES_hhdet_in_fec!V6)</f>
        <v>1</v>
      </c>
      <c r="W6" s="111">
        <f>IF(RES_hhdet_in_tes!W6=0,"",RES_hhdet_in_tes!W6/RES_hhdet_in_fec!W6)</f>
        <v>1</v>
      </c>
      <c r="X6" s="111">
        <f>IF(RES_hhdet_in_tes!X6=0,"",RES_hhdet_in_tes!X6/RES_hhdet_in_fec!X6)</f>
        <v>1</v>
      </c>
      <c r="Y6" s="111">
        <f>IF(RES_hhdet_in_tes!Y6=0,"",RES_hhdet_in_tes!Y6/RES_hhdet_in_fec!Y6)</f>
        <v>1</v>
      </c>
      <c r="DA6" s="63" t="s">
        <v>3591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>
        <f>IF(RES_hhdet_in_tes!K7=0,"",RES_hhdet_in_tes!K7/RES_hhdet_in_fec!K7)</f>
        <v>3.3256313919282632</v>
      </c>
      <c r="L7" s="124">
        <f>IF(RES_hhdet_in_tes!L7=0,"",RES_hhdet_in_tes!L7/RES_hhdet_in_fec!L7)</f>
        <v>3.4466631054565386</v>
      </c>
      <c r="M7" s="124">
        <f>IF(RES_hhdet_in_tes!M7=0,"",RES_hhdet_in_tes!M7/RES_hhdet_in_fec!M7)</f>
        <v>3.5853565279310171</v>
      </c>
      <c r="N7" s="124">
        <f>IF(RES_hhdet_in_tes!N7=0,"",RES_hhdet_in_tes!N7/RES_hhdet_in_fec!N7)</f>
        <v>3.7461639884145534</v>
      </c>
      <c r="O7" s="124">
        <f>IF(RES_hhdet_in_tes!O7=0,"",RES_hhdet_in_tes!O7/RES_hhdet_in_fec!O7)</f>
        <v>3.9287986223025428</v>
      </c>
      <c r="P7" s="124">
        <f>IF(RES_hhdet_in_tes!P7=0,"",RES_hhdet_in_tes!P7/RES_hhdet_in_fec!P7)</f>
        <v>4.115486426445818</v>
      </c>
      <c r="Q7" s="124">
        <f>IF(RES_hhdet_in_tes!Q7=0,"",RES_hhdet_in_tes!Q7/RES_hhdet_in_fec!Q7)</f>
        <v>4.2587664537914662</v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>
        <f>IF(RES_hhdet_in_tes!V7=0,"",RES_hhdet_in_tes!V7/RES_hhdet_in_fec!V7)</f>
        <v>4.3135223572825199</v>
      </c>
      <c r="W7" s="124">
        <f>IF(RES_hhdet_in_tes!W7=0,"",RES_hhdet_in_tes!W7/RES_hhdet_in_fec!W7)</f>
        <v>4.3534643017679464</v>
      </c>
      <c r="X7" s="124">
        <f>IF(RES_hhdet_in_tes!X7=0,"",RES_hhdet_in_tes!X7/RES_hhdet_in_fec!X7)</f>
        <v>4.4007794982793058</v>
      </c>
      <c r="Y7" s="124">
        <f>IF(RES_hhdet_in_tes!Y7=0,"",RES_hhdet_in_tes!Y7/RES_hhdet_in_fec!Y7)</f>
        <v>4.4541121353176383</v>
      </c>
      <c r="DA7" s="130" t="s">
        <v>3592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>
        <f>IF(RES_hhdet_in_tes!K8=0,"",RES_hhdet_in_tes!K8/RES_hhdet_in_fec!K8)</f>
        <v>3.3256313919282632</v>
      </c>
      <c r="L8" s="111">
        <f>IF(RES_hhdet_in_tes!L8=0,"",RES_hhdet_in_tes!L8/RES_hhdet_in_fec!L8)</f>
        <v>3.4466631054565386</v>
      </c>
      <c r="M8" s="111">
        <f>IF(RES_hhdet_in_tes!M8=0,"",RES_hhdet_in_tes!M8/RES_hhdet_in_fec!M8)</f>
        <v>3.5853565279310171</v>
      </c>
      <c r="N8" s="111">
        <f>IF(RES_hhdet_in_tes!N8=0,"",RES_hhdet_in_tes!N8/RES_hhdet_in_fec!N8)</f>
        <v>3.7461639884145534</v>
      </c>
      <c r="O8" s="111">
        <f>IF(RES_hhdet_in_tes!O8=0,"",RES_hhdet_in_tes!O8/RES_hhdet_in_fec!O8)</f>
        <v>3.9287986223025428</v>
      </c>
      <c r="P8" s="111">
        <f>IF(RES_hhdet_in_tes!P8=0,"",RES_hhdet_in_tes!P8/RES_hhdet_in_fec!P8)</f>
        <v>4.115486426445818</v>
      </c>
      <c r="Q8" s="111">
        <f>IF(RES_hhdet_in_tes!Q8=0,"",RES_hhdet_in_tes!Q8/RES_hhdet_in_fec!Q8)</f>
        <v>4.2587664537914662</v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>
        <f>IF(RES_hhdet_in_tes!V8=0,"",RES_hhdet_in_tes!V8/RES_hhdet_in_fec!V8)</f>
        <v>4.3135223572825199</v>
      </c>
      <c r="W8" s="111">
        <f>IF(RES_hhdet_in_tes!W8=0,"",RES_hhdet_in_tes!W8/RES_hhdet_in_fec!W8)</f>
        <v>4.3534643017679464</v>
      </c>
      <c r="X8" s="111">
        <f>IF(RES_hhdet_in_tes!X8=0,"",RES_hhdet_in_tes!X8/RES_hhdet_in_fec!X8)</f>
        <v>4.4007794982793058</v>
      </c>
      <c r="Y8" s="111">
        <f>IF(RES_hhdet_in_tes!Y8=0,"",RES_hhdet_in_tes!Y8/RES_hhdet_in_fec!Y8)</f>
        <v>4.4541121353176383</v>
      </c>
      <c r="DA8" s="63" t="s">
        <v>3593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>
        <f>IF(RES_hhdet_in_tes!K9=0,"",RES_hhdet_in_tes!K9/RES_hhdet_in_fec!K9)</f>
        <v>0.83121433541811152</v>
      </c>
      <c r="L9" s="124">
        <f>IF(RES_hhdet_in_tes!L9=0,"",RES_hhdet_in_tes!L9/RES_hhdet_in_fec!L9)</f>
        <v>0.75728439317170926</v>
      </c>
      <c r="M9" s="124">
        <f>IF(RES_hhdet_in_tes!M9=0,"",RES_hhdet_in_tes!M9/RES_hhdet_in_fec!M9)</f>
        <v>0.75923735619575317</v>
      </c>
      <c r="N9" s="124">
        <f>IF(RES_hhdet_in_tes!N9=0,"",RES_hhdet_in_tes!N9/RES_hhdet_in_fec!N9)</f>
        <v>0.7967132175052839</v>
      </c>
      <c r="O9" s="124">
        <f>IF(RES_hhdet_in_tes!O9=0,"",RES_hhdet_in_tes!O9/RES_hhdet_in_fec!O9)</f>
        <v>0.78232229526874486</v>
      </c>
      <c r="P9" s="124">
        <f>IF(RES_hhdet_in_tes!P9=0,"",RES_hhdet_in_tes!P9/RES_hhdet_in_fec!P9)</f>
        <v>0.77125444429269807</v>
      </c>
      <c r="Q9" s="124">
        <f>IF(RES_hhdet_in_tes!Q9=0,"",RES_hhdet_in_tes!Q9/RES_hhdet_in_fec!Q9)</f>
        <v>0.88116888534661808</v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>
        <f>IF(RES_hhdet_in_tes!V9=0,"",RES_hhdet_in_tes!V9/RES_hhdet_in_fec!V9)</f>
        <v>0.88678841503201833</v>
      </c>
      <c r="W9" s="124">
        <f>IF(RES_hhdet_in_tes!W9=0,"",RES_hhdet_in_tes!W9/RES_hhdet_in_fec!W9)</f>
        <v>0.84229934938882323</v>
      </c>
      <c r="X9" s="124">
        <f>IF(RES_hhdet_in_tes!X9=0,"",RES_hhdet_in_tes!X9/RES_hhdet_in_fec!X9)</f>
        <v>0.89317596081181927</v>
      </c>
      <c r="Y9" s="124">
        <f>IF(RES_hhdet_in_tes!Y9=0,"",RES_hhdet_in_tes!Y9/RES_hhdet_in_fec!Y9)</f>
        <v>0.90180028026575398</v>
      </c>
      <c r="DA9" s="130" t="s">
        <v>3594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X10" s="111" t="str">
        <f>IF(RES_hhdet_in_tes!X10=0,"",RES_hhdet_in_tes!X10/RES_hhdet_in_fec!X10)</f>
        <v/>
      </c>
      <c r="Y10" s="111" t="str">
        <f>IF(RES_hhdet_in_tes!Y10=0,"",RES_hhdet_in_tes!Y10/RES_hhdet_in_fec!Y10)</f>
        <v/>
      </c>
      <c r="DA10" s="63" t="s">
        <v>3595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>
        <f>IF(RES_hhdet_in_tes!K11=0,"",RES_hhdet_in_tes!K11/RES_hhdet_in_fec!K11)</f>
        <v>0.654747506573369</v>
      </c>
      <c r="L11" s="111" t="str">
        <f>IF(RES_hhdet_in_tes!L11=0,"",RES_hhdet_in_tes!L11/RES_hhdet_in_fec!L11)</f>
        <v/>
      </c>
      <c r="M11" s="111">
        <f>IF(RES_hhdet_in_tes!M11=0,"",RES_hhdet_in_tes!M11/RES_hhdet_in_fec!M11)</f>
        <v>0.67500656304372197</v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X11" s="111" t="str">
        <f>IF(RES_hhdet_in_tes!X11=0,"",RES_hhdet_in_tes!X11/RES_hhdet_in_fec!X11)</f>
        <v/>
      </c>
      <c r="Y11" s="111" t="str">
        <f>IF(RES_hhdet_in_tes!Y11=0,"",RES_hhdet_in_tes!Y11/RES_hhdet_in_fec!Y11)</f>
        <v/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 t="str">
        <f>IF(RES_hhdet_in_tes!X12=0,"",RES_hhdet_in_tes!X12/RES_hhdet_in_fec!X12)</f>
        <v/>
      </c>
      <c r="Y12" s="111" t="str">
        <f>IF(RES_hhdet_in_tes!Y12=0,"",RES_hhdet_in_tes!Y12/RES_hhdet_in_fec!Y12)</f>
        <v/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 t="str">
        <f>IF(RES_hhdet_in_tes!X13=0,"",RES_hhdet_in_tes!X13/RES_hhdet_in_fec!X13)</f>
        <v/>
      </c>
      <c r="Y13" s="112" t="str">
        <f>IF(RES_hhdet_in_tes!Y13=0,"",RES_hhdet_in_tes!Y13/RES_hhdet_in_fec!Y13)</f>
        <v/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 t="str">
        <f>IF(RES_hhdet_in_tes!X14=0,"",RES_hhdet_in_tes!X14/RES_hhdet_in_fec!X14)</f>
        <v/>
      </c>
      <c r="Y14" s="113" t="str">
        <f>IF(RES_hhdet_in_tes!Y14=0,"",RES_hhdet_in_tes!Y14/RES_hhdet_in_fec!Y14)</f>
        <v/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>
        <f>IF(RES_hhdet_in_tes!L15=0,"",RES_hhdet_in_tes!L15/RES_hhdet_in_fec!L15)</f>
        <v>0.71104947289334619</v>
      </c>
      <c r="M15" s="112">
        <f>IF(RES_hhdet_in_tes!M15=0,"",RES_hhdet_in_tes!M15/RES_hhdet_in_fec!M15)</f>
        <v>0.71512461834686325</v>
      </c>
      <c r="N15" s="112">
        <f>IF(RES_hhdet_in_tes!N15=0,"",RES_hhdet_in_tes!N15/RES_hhdet_in_fec!N15)</f>
        <v>0.72184416618389136</v>
      </c>
      <c r="O15" s="112">
        <f>IF(RES_hhdet_in_tes!O15=0,"",RES_hhdet_in_tes!O15/RES_hhdet_in_fec!O15)</f>
        <v>0.7320906031532689</v>
      </c>
      <c r="P15" s="112">
        <f>IF(RES_hhdet_in_tes!P15=0,"",RES_hhdet_in_tes!P15/RES_hhdet_in_fec!P15)</f>
        <v>0.74537814275852921</v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>
        <f>IF(RES_hhdet_in_tes!W15=0,"",RES_hhdet_in_tes!W15/RES_hhdet_in_fec!W15)</f>
        <v>0.80768774409920352</v>
      </c>
      <c r="X15" s="112" t="str">
        <f>IF(RES_hhdet_in_tes!X15=0,"",RES_hhdet_in_tes!X15/RES_hhdet_in_fec!X15)</f>
        <v/>
      </c>
      <c r="Y15" s="112" t="str">
        <f>IF(RES_hhdet_in_tes!Y15=0,"",RES_hhdet_in_tes!Y15/RES_hhdet_in_fec!Y15)</f>
        <v/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>
        <f>IF(RES_hhdet_in_tes!K16=0,"",RES_hhdet_in_tes!K16/RES_hhdet_in_fec!K16)</f>
        <v>0.84448935650331181</v>
      </c>
      <c r="L16" s="113">
        <f>IF(RES_hhdet_in_tes!L16=0,"",RES_hhdet_in_tes!L16/RES_hhdet_in_fec!L16)</f>
        <v>0.84919687023475665</v>
      </c>
      <c r="M16" s="113">
        <f>IF(RES_hhdet_in_tes!M16=0,"",RES_hhdet_in_tes!M16/RES_hhdet_in_fec!M16)</f>
        <v>0.83885000374084306</v>
      </c>
      <c r="N16" s="113">
        <f>IF(RES_hhdet_in_tes!N16=0,"",RES_hhdet_in_tes!N16/RES_hhdet_in_fec!N16)</f>
        <v>0.85425857033438324</v>
      </c>
      <c r="O16" s="113">
        <f>IF(RES_hhdet_in_tes!O16=0,"",RES_hhdet_in_tes!O16/RES_hhdet_in_fec!O16)</f>
        <v>0.83273585032768915</v>
      </c>
      <c r="P16" s="113">
        <f>IF(RES_hhdet_in_tes!P16=0,"",RES_hhdet_in_tes!P16/RES_hhdet_in_fec!P16)</f>
        <v>0.82885458103688348</v>
      </c>
      <c r="Q16" s="113">
        <f>IF(RES_hhdet_in_tes!Q16=0,"",RES_hhdet_in_tes!Q16/RES_hhdet_in_fec!Q16)</f>
        <v>0.88116888534661808</v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>
        <f>IF(RES_hhdet_in_tes!V16=0,"",RES_hhdet_in_tes!V16/RES_hhdet_in_fec!V16)</f>
        <v>0.88678841503201833</v>
      </c>
      <c r="W16" s="113">
        <f>IF(RES_hhdet_in_tes!W16=0,"",RES_hhdet_in_tes!W16/RES_hhdet_in_fec!W16)</f>
        <v>0.89335132480593116</v>
      </c>
      <c r="X16" s="113">
        <f>IF(RES_hhdet_in_tes!X16=0,"",RES_hhdet_in_tes!X16/RES_hhdet_in_fec!X16)</f>
        <v>0.89317596081181927</v>
      </c>
      <c r="Y16" s="113">
        <f>IF(RES_hhdet_in_tes!Y16=0,"",RES_hhdet_in_tes!Y16/RES_hhdet_in_fec!Y16)</f>
        <v>0.90180028026575398</v>
      </c>
      <c r="DA16" s="132" t="s">
        <v>3601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>
        <f>IF(RES_hhdet_in_tes!K17=0,"",RES_hhdet_in_tes!K17/RES_hhdet_in_fec!K17)</f>
        <v>0.70890592356412518</v>
      </c>
      <c r="L17" s="111">
        <f>IF(RES_hhdet_in_tes!L17=0,"",RES_hhdet_in_tes!L17/RES_hhdet_in_fec!L17)</f>
        <v>0.71104947289334619</v>
      </c>
      <c r="M17" s="111">
        <f>IF(RES_hhdet_in_tes!M17=0,"",RES_hhdet_in_tes!M17/RES_hhdet_in_fec!M17)</f>
        <v>0.71512461834686325</v>
      </c>
      <c r="N17" s="111">
        <f>IF(RES_hhdet_in_tes!N17=0,"",RES_hhdet_in_tes!N17/RES_hhdet_in_fec!N17)</f>
        <v>0.72184416618389136</v>
      </c>
      <c r="O17" s="111">
        <f>IF(RES_hhdet_in_tes!O17=0,"",RES_hhdet_in_tes!O17/RES_hhdet_in_fec!O17)</f>
        <v>0.7320906031532689</v>
      </c>
      <c r="P17" s="111">
        <f>IF(RES_hhdet_in_tes!P17=0,"",RES_hhdet_in_tes!P17/RES_hhdet_in_fec!P17)</f>
        <v>0.74537814275852909</v>
      </c>
      <c r="Q17" s="111">
        <f>IF(RES_hhdet_in_tes!Q17=0,"",RES_hhdet_in_tes!Q17/RES_hhdet_in_fec!Q17)</f>
        <v>0.75819779142768329</v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>
        <f>IF(RES_hhdet_in_tes!V17=0,"",RES_hhdet_in_tes!V17/RES_hhdet_in_fec!V17)</f>
        <v>0.80018813746778605</v>
      </c>
      <c r="W17" s="111">
        <f>IF(RES_hhdet_in_tes!W17=0,"",RES_hhdet_in_tes!W17/RES_hhdet_in_fec!W17)</f>
        <v>0.80768774409920352</v>
      </c>
      <c r="X17" s="111">
        <f>IF(RES_hhdet_in_tes!X17=0,"",RES_hhdet_in_tes!X17/RES_hhdet_in_fec!X17)</f>
        <v>0.82000484445237565</v>
      </c>
      <c r="Y17" s="111">
        <f>IF(RES_hhdet_in_tes!Y17=0,"",RES_hhdet_in_tes!Y17/RES_hhdet_in_fec!Y17)</f>
        <v>0.83149595044696922</v>
      </c>
      <c r="DA17" s="63" t="s">
        <v>3602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>
        <f>IF(RES_hhdet_in_tes!P18=0,"",RES_hhdet_in_tes!P18/RES_hhdet_in_fec!P18)</f>
        <v>1</v>
      </c>
      <c r="Q18" s="111">
        <f>IF(RES_hhdet_in_tes!Q18=0,"",RES_hhdet_in_tes!Q18/RES_hhdet_in_fec!Q18)</f>
        <v>1</v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>
        <f>IF(RES_hhdet_in_tes!V18=0,"",RES_hhdet_in_tes!V18/RES_hhdet_in_fec!V18)</f>
        <v>1</v>
      </c>
      <c r="W18" s="111">
        <f>IF(RES_hhdet_in_tes!W18=0,"",RES_hhdet_in_tes!W18/RES_hhdet_in_fec!W18)</f>
        <v>1</v>
      </c>
      <c r="X18" s="111">
        <f>IF(RES_hhdet_in_tes!X18=0,"",RES_hhdet_in_tes!X18/RES_hhdet_in_fec!X18)</f>
        <v>1</v>
      </c>
      <c r="Y18" s="111">
        <f>IF(RES_hhdet_in_tes!Y18=0,"",RES_hhdet_in_tes!Y18/RES_hhdet_in_fec!Y18)</f>
        <v>1</v>
      </c>
      <c r="DA18" s="63" t="s">
        <v>3603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>
        <f>IF(RES_hhdet_in_tes!K19=0,"",RES_hhdet_in_tes!K19/RES_hhdet_in_fec!K19)</f>
        <v>0.75964658716591937</v>
      </c>
      <c r="L19" s="124">
        <f>IF(RES_hhdet_in_tes!L19=0,"",RES_hhdet_in_tes!L19/RES_hhdet_in_fec!L19)</f>
        <v>0.77206141011865037</v>
      </c>
      <c r="M19" s="124">
        <f>IF(RES_hhdet_in_tes!M19=0,"",RES_hhdet_in_tes!M19/RES_hhdet_in_fec!M19)</f>
        <v>0.78267239876596861</v>
      </c>
      <c r="N19" s="124">
        <f>IF(RES_hhdet_in_tes!N19=0,"",RES_hhdet_in_tes!N19/RES_hhdet_in_fec!N19)</f>
        <v>0.78764465336793166</v>
      </c>
      <c r="O19" s="124">
        <f>IF(RES_hhdet_in_tes!O19=0,"",RES_hhdet_in_tes!O19/RES_hhdet_in_fec!O19)</f>
        <v>0.78518755988145128</v>
      </c>
      <c r="P19" s="124">
        <f>IF(RES_hhdet_in_tes!P19=0,"",RES_hhdet_in_tes!P19/RES_hhdet_in_fec!P19)</f>
        <v>0.76791115362629103</v>
      </c>
      <c r="Q19" s="124">
        <f>IF(RES_hhdet_in_tes!Q19=0,"",RES_hhdet_in_tes!Q19/RES_hhdet_in_fec!Q19)</f>
        <v>0.81204184720056438</v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>
        <f>IF(RES_hhdet_in_tes!V19=0,"",RES_hhdet_in_tes!V19/RES_hhdet_in_fec!V19)</f>
        <v>0.85166797575546727</v>
      </c>
      <c r="W19" s="124">
        <f>IF(RES_hhdet_in_tes!W19=0,"",RES_hhdet_in_tes!W19/RES_hhdet_in_fec!W19)</f>
        <v>0.89250580418461023</v>
      </c>
      <c r="X19" s="124">
        <f>IF(RES_hhdet_in_tes!X19=0,"",RES_hhdet_in_tes!X19/RES_hhdet_in_fec!X19)</f>
        <v>0.89962112936130467</v>
      </c>
      <c r="Y19" s="124">
        <f>IF(RES_hhdet_in_tes!Y19=0,"",RES_hhdet_in_tes!Y19/RES_hhdet_in_fec!Y19)</f>
        <v>0.9059309700175272</v>
      </c>
      <c r="DA19" s="130" t="s">
        <v>3604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X20" s="111" t="str">
        <f>IF(RES_hhdet_in_tes!X20=0,"",RES_hhdet_in_tes!X20/RES_hhdet_in_fec!X20)</f>
        <v/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>
        <f>IF(RES_hhdet_in_tes!K21=0,"",RES_hhdet_in_tes!K21/RES_hhdet_in_fec!K21)</f>
        <v>0.61982394167931953</v>
      </c>
      <c r="L21" s="111">
        <f>IF(RES_hhdet_in_tes!L21=0,"",RES_hhdet_in_tes!L21/RES_hhdet_in_fec!L21)</f>
        <v>0.61993696274153542</v>
      </c>
      <c r="M21" s="111">
        <f>IF(RES_hhdet_in_tes!M21=0,"",RES_hhdet_in_tes!M21/RES_hhdet_in_fec!M21)</f>
        <v>0.6200227957877521</v>
      </c>
      <c r="N21" s="111">
        <f>IF(RES_hhdet_in_tes!N21=0,"",RES_hhdet_in_tes!N21/RES_hhdet_in_fec!N21)</f>
        <v>0.62007077242314068</v>
      </c>
      <c r="O21" s="111">
        <f>IF(RES_hhdet_in_tes!O21=0,"",RES_hhdet_in_tes!O21/RES_hhdet_in_fec!O21)</f>
        <v>0.62009944679782658</v>
      </c>
      <c r="P21" s="111">
        <f>IF(RES_hhdet_in_tes!P21=0,"",RES_hhdet_in_tes!P21/RES_hhdet_in_fec!P21)</f>
        <v>0.62017945790015971</v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>
        <f>IF(RES_hhdet_in_tes!V21=0,"",RES_hhdet_in_tes!V21/RES_hhdet_in_fec!V21)</f>
        <v>0.62595516946655938</v>
      </c>
      <c r="W21" s="111" t="str">
        <f>IF(RES_hhdet_in_tes!W21=0,"",RES_hhdet_in_tes!W21/RES_hhdet_in_fec!W21)</f>
        <v/>
      </c>
      <c r="X21" s="111" t="str">
        <f>IF(RES_hhdet_in_tes!X21=0,"",RES_hhdet_in_tes!X21/RES_hhdet_in_fec!X21)</f>
        <v/>
      </c>
      <c r="Y21" s="111" t="str">
        <f>IF(RES_hhdet_in_tes!Y21=0,"",RES_hhdet_in_tes!Y21/RES_hhdet_in_fec!Y21)</f>
        <v/>
      </c>
      <c r="DA21" s="63" t="s">
        <v>3606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>
        <f>IF(RES_hhdet_in_tes!K22=0,"",RES_hhdet_in_tes!K22/RES_hhdet_in_fec!K22)</f>
        <v>0.78318268464571894</v>
      </c>
      <c r="L22" s="45">
        <f>IF(RES_hhdet_in_tes!L22=0,"",RES_hhdet_in_tes!L22/RES_hhdet_in_fec!L22)</f>
        <v>0.78506116146160543</v>
      </c>
      <c r="M22" s="45">
        <f>IF(RES_hhdet_in_tes!M22=0,"",RES_hhdet_in_tes!M22/RES_hhdet_in_fec!M22)</f>
        <v>0.78774696820690704</v>
      </c>
      <c r="N22" s="45">
        <f>IF(RES_hhdet_in_tes!N22=0,"",RES_hhdet_in_tes!N22/RES_hhdet_in_fec!N22)</f>
        <v>0.79142552035964553</v>
      </c>
      <c r="O22" s="45">
        <f>IF(RES_hhdet_in_tes!O22=0,"",RES_hhdet_in_tes!O22/RES_hhdet_in_fec!O22)</f>
        <v>0.79653650044446378</v>
      </c>
      <c r="P22" s="45">
        <f>IF(RES_hhdet_in_tes!P22=0,"",RES_hhdet_in_tes!P22/RES_hhdet_in_fec!P22)</f>
        <v>0.80329555921974716</v>
      </c>
      <c r="Q22" s="45">
        <f>IF(RES_hhdet_in_tes!Q22=0,"",RES_hhdet_in_tes!Q22/RES_hhdet_in_fec!Q22)</f>
        <v>0.81204184720056438</v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>
        <f>IF(RES_hhdet_in_tes!V22=0,"",RES_hhdet_in_tes!V22/RES_hhdet_in_fec!V22)</f>
        <v>0.88295104810510872</v>
      </c>
      <c r="W22" s="45">
        <f>IF(RES_hhdet_in_tes!W22=0,"",RES_hhdet_in_tes!W22/RES_hhdet_in_fec!W22)</f>
        <v>0.89250580418461023</v>
      </c>
      <c r="X22" s="45">
        <f>IF(RES_hhdet_in_tes!X22=0,"",RES_hhdet_in_tes!X22/RES_hhdet_in_fec!X22)</f>
        <v>0.89962112936130467</v>
      </c>
      <c r="Y22" s="45">
        <f>IF(RES_hhdet_in_tes!Y22=0,"",RES_hhdet_in_tes!Y22/RES_hhdet_in_fec!Y22)</f>
        <v>0.9059309700175272</v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 t="str">
        <f>IF(RES_hhdet_in_tes!D24=0,"",RES_hhdet_in_tes!D24/RES_hhdet_in_fec!D24)</f>
        <v/>
      </c>
      <c r="E24" s="119" t="str">
        <f>IF(RES_hhdet_in_tes!E24=0,"",RES_hhdet_in_tes!E24/RES_hhdet_in_fec!E24)</f>
        <v/>
      </c>
      <c r="F24" s="119" t="str">
        <f>IF(RES_hhdet_in_tes!F24=0,"",RES_hhdet_in_tes!F24/RES_hhdet_in_fec!F24)</f>
        <v/>
      </c>
      <c r="G24" s="119" t="str">
        <f>IF(RES_hhdet_in_tes!G24=0,"",RES_hhdet_in_tes!G24/RES_hhdet_in_fec!G24)</f>
        <v/>
      </c>
      <c r="H24" s="119" t="str">
        <f>IF(RES_hhdet_in_tes!H24=0,"",RES_hhdet_in_tes!H24/RES_hhdet_in_fec!H24)</f>
        <v/>
      </c>
      <c r="I24" s="119" t="str">
        <f>IF(RES_hhdet_in_tes!I24=0,"",RES_hhdet_in_tes!I24/RES_hhdet_in_fec!I24)</f>
        <v/>
      </c>
      <c r="J24" s="119" t="str">
        <f>IF(RES_hhdet_in_tes!J24=0,"",RES_hhdet_in_tes!J24/RES_hhdet_in_fec!J24)</f>
        <v/>
      </c>
      <c r="K24" s="119" t="str">
        <f>IF(RES_hhdet_in_tes!K24=0,"",RES_hhdet_in_tes!K24/RES_hhdet_in_fec!K24)</f>
        <v/>
      </c>
      <c r="L24" s="119" t="str">
        <f>IF(RES_hhdet_in_tes!L24=0,"",RES_hhdet_in_tes!L24/RES_hhdet_in_fec!L24)</f>
        <v/>
      </c>
      <c r="M24" s="119" t="str">
        <f>IF(RES_hhdet_in_tes!M24=0,"",RES_hhdet_in_tes!M24/RES_hhdet_in_fec!M24)</f>
        <v/>
      </c>
      <c r="N24" s="119">
        <f>IF(RES_hhdet_in_tes!N24=0,"",RES_hhdet_in_tes!N24/RES_hhdet_in_fec!N24)</f>
        <v>0.78856198192645033</v>
      </c>
      <c r="O24" s="119">
        <f>IF(RES_hhdet_in_tes!O24=0,"",RES_hhdet_in_tes!O24/RES_hhdet_in_fec!O24)</f>
        <v>0.76834707975892114</v>
      </c>
      <c r="P24" s="119" t="str">
        <f>IF(RES_hhdet_in_tes!P24=0,"",RES_hhdet_in_tes!P24/RES_hhdet_in_fec!P24)</f>
        <v/>
      </c>
      <c r="Q24" s="119" t="str">
        <f>IF(RES_hhdet_in_tes!Q24=0,"",RES_hhdet_in_tes!Q24/RES_hhdet_in_fec!Q24)</f>
        <v/>
      </c>
      <c r="R24" s="119">
        <f>IF(RES_hhdet_in_tes!R24=0,"",RES_hhdet_in_tes!R24/RES_hhdet_in_fec!R24)</f>
        <v>0.74791237278470935</v>
      </c>
      <c r="S24" s="119">
        <f>IF(RES_hhdet_in_tes!S24=0,"",RES_hhdet_in_tes!S24/RES_hhdet_in_fec!S24)</f>
        <v>0.75867556783354728</v>
      </c>
      <c r="T24" s="119">
        <f>IF(RES_hhdet_in_tes!T24=0,"",RES_hhdet_in_tes!T24/RES_hhdet_in_fec!T24)</f>
        <v>0.75920142839259064</v>
      </c>
      <c r="U24" s="119">
        <f>IF(RES_hhdet_in_tes!U24=0,"",RES_hhdet_in_tes!U24/RES_hhdet_in_fec!U24)</f>
        <v>0.75187298262356217</v>
      </c>
      <c r="V24" s="119" t="str">
        <f>IF(RES_hhdet_in_tes!V24=0,"",RES_hhdet_in_tes!V24/RES_hhdet_in_fec!V24)</f>
        <v/>
      </c>
      <c r="W24" s="119" t="str">
        <f>IF(RES_hhdet_in_tes!W24=0,"",RES_hhdet_in_tes!W24/RES_hhdet_in_fec!W24)</f>
        <v/>
      </c>
      <c r="X24" s="119" t="str">
        <f>IF(RES_hhdet_in_tes!X24=0,"",RES_hhdet_in_tes!X24/RES_hhdet_in_fec!X24)</f>
        <v/>
      </c>
      <c r="Y24" s="119" t="str">
        <f>IF(RES_hhdet_in_tes!Y24=0,"",RES_hhdet_in_tes!Y24/RES_hhdet_in_fec!Y24)</f>
        <v/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 t="str">
        <f>IF(RES_hhdet_in_tes!D25=0,"",RES_hhdet_in_tes!D25/RES_hhdet_in_fec!D25)</f>
        <v/>
      </c>
      <c r="E25" s="124" t="str">
        <f>IF(RES_hhdet_in_tes!E25=0,"",RES_hhdet_in_tes!E25/RES_hhdet_in_fec!E25)</f>
        <v/>
      </c>
      <c r="F25" s="124" t="str">
        <f>IF(RES_hhdet_in_tes!F25=0,"",RES_hhdet_in_tes!F25/RES_hhdet_in_fec!F25)</f>
        <v/>
      </c>
      <c r="G25" s="124" t="str">
        <f>IF(RES_hhdet_in_tes!G25=0,"",RES_hhdet_in_tes!G25/RES_hhdet_in_fec!G25)</f>
        <v/>
      </c>
      <c r="H25" s="124" t="str">
        <f>IF(RES_hhdet_in_tes!H25=0,"",RES_hhdet_in_tes!H25/RES_hhdet_in_fec!H25)</f>
        <v/>
      </c>
      <c r="I25" s="124" t="str">
        <f>IF(RES_hhdet_in_tes!I25=0,"",RES_hhdet_in_tes!I25/RES_hhdet_in_fec!I25)</f>
        <v/>
      </c>
      <c r="J25" s="124" t="str">
        <f>IF(RES_hhdet_in_tes!J25=0,"",RES_hhdet_in_tes!J25/RES_hhdet_in_fec!J25)</f>
        <v/>
      </c>
      <c r="K25" s="124" t="str">
        <f>IF(RES_hhdet_in_tes!K25=0,"",RES_hhdet_in_tes!K25/RES_hhdet_in_fec!K25)</f>
        <v/>
      </c>
      <c r="L25" s="124" t="str">
        <f>IF(RES_hhdet_in_tes!L25=0,"",RES_hhdet_in_tes!L25/RES_hhdet_in_fec!L25)</f>
        <v/>
      </c>
      <c r="M25" s="124" t="str">
        <f>IF(RES_hhdet_in_tes!M25=0,"",RES_hhdet_in_tes!M25/RES_hhdet_in_fec!M25)</f>
        <v/>
      </c>
      <c r="N25" s="124">
        <f>IF(RES_hhdet_in_tes!N25=0,"",RES_hhdet_in_tes!N25/RES_hhdet_in_fec!N25)</f>
        <v>0.63096601363108307</v>
      </c>
      <c r="O25" s="124">
        <f>IF(RES_hhdet_in_tes!O25=0,"",RES_hhdet_in_tes!O25/RES_hhdet_in_fec!O25)</f>
        <v>0.66131153999245273</v>
      </c>
      <c r="P25" s="124" t="str">
        <f>IF(RES_hhdet_in_tes!P25=0,"",RES_hhdet_in_tes!P25/RES_hhdet_in_fec!P25)</f>
        <v/>
      </c>
      <c r="Q25" s="124" t="str">
        <f>IF(RES_hhdet_in_tes!Q25=0,"",RES_hhdet_in_tes!Q25/RES_hhdet_in_fec!Q25)</f>
        <v/>
      </c>
      <c r="R25" s="124">
        <f>IF(RES_hhdet_in_tes!R25=0,"",RES_hhdet_in_tes!R25/RES_hhdet_in_fec!R25)</f>
        <v>0.73453951855456723</v>
      </c>
      <c r="S25" s="124">
        <f>IF(RES_hhdet_in_tes!S25=0,"",RES_hhdet_in_tes!S25/RES_hhdet_in_fec!S25)</f>
        <v>0.73932145062982946</v>
      </c>
      <c r="T25" s="124">
        <f>IF(RES_hhdet_in_tes!T25=0,"",RES_hhdet_in_tes!T25/RES_hhdet_in_fec!T25)</f>
        <v>0.74088084391987308</v>
      </c>
      <c r="U25" s="124">
        <f>IF(RES_hhdet_in_tes!U25=0,"",RES_hhdet_in_tes!U25/RES_hhdet_in_fec!U25)</f>
        <v>0.74143574826692238</v>
      </c>
      <c r="V25" s="124" t="str">
        <f>IF(RES_hhdet_in_tes!V25=0,"",RES_hhdet_in_tes!V25/RES_hhdet_in_fec!V25)</f>
        <v/>
      </c>
      <c r="W25" s="124" t="str">
        <f>IF(RES_hhdet_in_tes!W25=0,"",RES_hhdet_in_tes!W25/RES_hhdet_in_fec!W25)</f>
        <v/>
      </c>
      <c r="X25" s="124" t="str">
        <f>IF(RES_hhdet_in_tes!X25=0,"",RES_hhdet_in_tes!X25/RES_hhdet_in_fec!X25)</f>
        <v/>
      </c>
      <c r="Y25" s="124" t="str">
        <f>IF(RES_hhdet_in_tes!Y25=0,"",RES_hhdet_in_tes!Y25/RES_hhdet_in_fec!Y25)</f>
        <v/>
      </c>
      <c r="DA25" s="130" t="s">
        <v>3609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 t="str">
        <f>IF(RES_hhdet_in_tes!D26=0,"",RES_hhdet_in_tes!D26/RES_hhdet_in_fec!D26)</f>
        <v/>
      </c>
      <c r="E26" s="111" t="str">
        <f>IF(RES_hhdet_in_tes!E26=0,"",RES_hhdet_in_tes!E26/RES_hhdet_in_fec!E26)</f>
        <v/>
      </c>
      <c r="F26" s="111" t="str">
        <f>IF(RES_hhdet_in_tes!F26=0,"",RES_hhdet_in_tes!F26/RES_hhdet_in_fec!F26)</f>
        <v/>
      </c>
      <c r="G26" s="111" t="str">
        <f>IF(RES_hhdet_in_tes!G26=0,"",RES_hhdet_in_tes!G26/RES_hhdet_in_fec!G26)</f>
        <v/>
      </c>
      <c r="H26" s="111" t="str">
        <f>IF(RES_hhdet_in_tes!H26=0,"",RES_hhdet_in_tes!H26/RES_hhdet_in_fec!H26)</f>
        <v/>
      </c>
      <c r="I26" s="111" t="str">
        <f>IF(RES_hhdet_in_tes!I26=0,"",RES_hhdet_in_tes!I26/RES_hhdet_in_fec!I26)</f>
        <v/>
      </c>
      <c r="J26" s="111" t="str">
        <f>IF(RES_hhdet_in_tes!J26=0,"",RES_hhdet_in_tes!J26/RES_hhdet_in_fec!J26)</f>
        <v/>
      </c>
      <c r="K26" s="111" t="str">
        <f>IF(RES_hhdet_in_tes!K26=0,"",RES_hhdet_in_tes!K26/RES_hhdet_in_fec!K26)</f>
        <v/>
      </c>
      <c r="L26" s="111" t="str">
        <f>IF(RES_hhdet_in_tes!L26=0,"",RES_hhdet_in_tes!L26/RES_hhdet_in_fec!L26)</f>
        <v/>
      </c>
      <c r="M26" s="111" t="str">
        <f>IF(RES_hhdet_in_tes!M26=0,"",RES_hhdet_in_tes!M26/RES_hhdet_in_fec!M26)</f>
        <v/>
      </c>
      <c r="N26" s="111">
        <f>IF(RES_hhdet_in_tes!N26=0,"",RES_hhdet_in_tes!N26/RES_hhdet_in_fec!N26)</f>
        <v>0.62626005350576042</v>
      </c>
      <c r="O26" s="111">
        <f>IF(RES_hhdet_in_tes!O26=0,"",RES_hhdet_in_tes!O26/RES_hhdet_in_fec!O26)</f>
        <v>0.65678958938491405</v>
      </c>
      <c r="P26" s="111" t="str">
        <f>IF(RES_hhdet_in_tes!P26=0,"",RES_hhdet_in_tes!P26/RES_hhdet_in_fec!P26)</f>
        <v/>
      </c>
      <c r="Q26" s="111" t="str">
        <f>IF(RES_hhdet_in_tes!Q26=0,"",RES_hhdet_in_tes!Q26/RES_hhdet_in_fec!Q26)</f>
        <v/>
      </c>
      <c r="R26" s="111">
        <f>IF(RES_hhdet_in_tes!R26=0,"",RES_hhdet_in_tes!R26/RES_hhdet_in_fec!R26)</f>
        <v>0.73069769540248652</v>
      </c>
      <c r="S26" s="111">
        <f>IF(RES_hhdet_in_tes!S26=0,"",RES_hhdet_in_tes!S26/RES_hhdet_in_fec!S26)</f>
        <v>0.73558317306050514</v>
      </c>
      <c r="T26" s="111">
        <f>IF(RES_hhdet_in_tes!T26=0,"",RES_hhdet_in_tes!T26/RES_hhdet_in_fec!T26)</f>
        <v>0.73713238314447871</v>
      </c>
      <c r="U26" s="111">
        <f>IF(RES_hhdet_in_tes!U26=0,"",RES_hhdet_in_tes!U26/RES_hhdet_in_fec!U26)</f>
        <v>0.73765281350043876</v>
      </c>
      <c r="V26" s="111" t="str">
        <f>IF(RES_hhdet_in_tes!V26=0,"",RES_hhdet_in_tes!V26/RES_hhdet_in_fec!V26)</f>
        <v/>
      </c>
      <c r="W26" s="111" t="str">
        <f>IF(RES_hhdet_in_tes!W26=0,"",RES_hhdet_in_tes!W26/RES_hhdet_in_fec!W26)</f>
        <v/>
      </c>
      <c r="X26" s="111" t="str">
        <f>IF(RES_hhdet_in_tes!X26=0,"",RES_hhdet_in_tes!X26/RES_hhdet_in_fec!X26)</f>
        <v/>
      </c>
      <c r="Y26" s="111" t="str">
        <f>IF(RES_hhdet_in_tes!Y26=0,"",RES_hhdet_in_tes!Y26/RES_hhdet_in_fec!Y26)</f>
        <v/>
      </c>
      <c r="DA26" s="63" t="s">
        <v>3610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 t="str">
        <f>IF(RES_hhdet_in_tes!D27=0,"",RES_hhdet_in_tes!D27/RES_hhdet_in_fec!D27)</f>
        <v/>
      </c>
      <c r="E27" s="111" t="str">
        <f>IF(RES_hhdet_in_tes!E27=0,"",RES_hhdet_in_tes!E27/RES_hhdet_in_fec!E27)</f>
        <v/>
      </c>
      <c r="F27" s="111" t="str">
        <f>IF(RES_hhdet_in_tes!F27=0,"",RES_hhdet_in_tes!F27/RES_hhdet_in_fec!F27)</f>
        <v/>
      </c>
      <c r="G27" s="111" t="str">
        <f>IF(RES_hhdet_in_tes!G27=0,"",RES_hhdet_in_tes!G27/RES_hhdet_in_fec!G27)</f>
        <v/>
      </c>
      <c r="H27" s="111" t="str">
        <f>IF(RES_hhdet_in_tes!H27=0,"",RES_hhdet_in_tes!H27/RES_hhdet_in_fec!H27)</f>
        <v/>
      </c>
      <c r="I27" s="111" t="str">
        <f>IF(RES_hhdet_in_tes!I27=0,"",RES_hhdet_in_tes!I27/RES_hhdet_in_fec!I27)</f>
        <v/>
      </c>
      <c r="J27" s="111" t="str">
        <f>IF(RES_hhdet_in_tes!J27=0,"",RES_hhdet_in_tes!J27/RES_hhdet_in_fec!J27)</f>
        <v/>
      </c>
      <c r="K27" s="111" t="str">
        <f>IF(RES_hhdet_in_tes!K27=0,"",RES_hhdet_in_tes!K27/RES_hhdet_in_fec!K27)</f>
        <v/>
      </c>
      <c r="L27" s="111" t="str">
        <f>IF(RES_hhdet_in_tes!L27=0,"",RES_hhdet_in_tes!L27/RES_hhdet_in_fec!L27)</f>
        <v/>
      </c>
      <c r="M27" s="111" t="str">
        <f>IF(RES_hhdet_in_tes!M27=0,"",RES_hhdet_in_tes!M27/RES_hhdet_in_fec!M27)</f>
        <v/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 t="str">
        <f>IF(RES_hhdet_in_tes!P27=0,"",RES_hhdet_in_tes!P27/RES_hhdet_in_fec!P27)</f>
        <v/>
      </c>
      <c r="Q27" s="111" t="str">
        <f>IF(RES_hhdet_in_tes!Q27=0,"",RES_hhdet_in_tes!Q27/RES_hhdet_in_fec!Q27)</f>
        <v/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 t="str">
        <f>IF(RES_hhdet_in_tes!V27=0,"",RES_hhdet_in_tes!V27/RES_hhdet_in_fec!V27)</f>
        <v/>
      </c>
      <c r="W27" s="111" t="str">
        <f>IF(RES_hhdet_in_tes!W27=0,"",RES_hhdet_in_tes!W27/RES_hhdet_in_fec!W27)</f>
        <v/>
      </c>
      <c r="X27" s="111" t="str">
        <f>IF(RES_hhdet_in_tes!X27=0,"",RES_hhdet_in_tes!X27/RES_hhdet_in_fec!X27)</f>
        <v/>
      </c>
      <c r="Y27" s="111" t="str">
        <f>IF(RES_hhdet_in_tes!Y27=0,"",RES_hhdet_in_tes!Y27/RES_hhdet_in_fec!Y27)</f>
        <v/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 t="str">
        <f>IF(RES_hhdet_in_tes!K28=0,"",RES_hhdet_in_tes!K28/RES_hhdet_in_fec!K28)</f>
        <v/>
      </c>
      <c r="L28" s="124" t="str">
        <f>IF(RES_hhdet_in_tes!L28=0,"",RES_hhdet_in_tes!L28/RES_hhdet_in_fec!L28)</f>
        <v/>
      </c>
      <c r="M28" s="124" t="str">
        <f>IF(RES_hhdet_in_tes!M28=0,"",RES_hhdet_in_tes!M28/RES_hhdet_in_fec!M28)</f>
        <v/>
      </c>
      <c r="N28" s="124">
        <f>IF(RES_hhdet_in_tes!N28=0,"",RES_hhdet_in_tes!N28/RES_hhdet_in_fec!N28)</f>
        <v>3.7461639884145539</v>
      </c>
      <c r="O28" s="124">
        <f>IF(RES_hhdet_in_tes!O28=0,"",RES_hhdet_in_tes!O28/RES_hhdet_in_fec!O28)</f>
        <v>3.9287986223025424</v>
      </c>
      <c r="P28" s="124" t="str">
        <f>IF(RES_hhdet_in_tes!P28=0,"",RES_hhdet_in_tes!P28/RES_hhdet_in_fec!P28)</f>
        <v/>
      </c>
      <c r="Q28" s="124" t="str">
        <f>IF(RES_hhdet_in_tes!Q28=0,"",RES_hhdet_in_tes!Q28/RES_hhdet_in_fec!Q28)</f>
        <v/>
      </c>
      <c r="R28" s="124" t="str">
        <f>IF(RES_hhdet_in_tes!R28=0,"",RES_hhdet_in_tes!R28/RES_hhdet_in_fec!R28)</f>
        <v/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 t="str">
        <f>IF(RES_hhdet_in_tes!V28=0,"",RES_hhdet_in_tes!V28/RES_hhdet_in_fec!V28)</f>
        <v/>
      </c>
      <c r="W28" s="124" t="str">
        <f>IF(RES_hhdet_in_tes!W28=0,"",RES_hhdet_in_tes!W28/RES_hhdet_in_fec!W28)</f>
        <v/>
      </c>
      <c r="X28" s="124" t="str">
        <f>IF(RES_hhdet_in_tes!X28=0,"",RES_hhdet_in_tes!X28/RES_hhdet_in_fec!X28)</f>
        <v/>
      </c>
      <c r="Y28" s="124" t="str">
        <f>IF(RES_hhdet_in_tes!Y28=0,"",RES_hhdet_in_tes!Y28/RES_hhdet_in_fec!Y28)</f>
        <v/>
      </c>
      <c r="DA28" s="130" t="s">
        <v>3612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 t="str">
        <f>IF(RES_hhdet_in_tes!K29=0,"",RES_hhdet_in_tes!K29/RES_hhdet_in_fec!K29)</f>
        <v/>
      </c>
      <c r="L29" s="111" t="str">
        <f>IF(RES_hhdet_in_tes!L29=0,"",RES_hhdet_in_tes!L29/RES_hhdet_in_fec!L29)</f>
        <v/>
      </c>
      <c r="M29" s="111" t="str">
        <f>IF(RES_hhdet_in_tes!M29=0,"",RES_hhdet_in_tes!M29/RES_hhdet_in_fec!M29)</f>
        <v/>
      </c>
      <c r="N29" s="111">
        <f>IF(RES_hhdet_in_tes!N29=0,"",RES_hhdet_in_tes!N29/RES_hhdet_in_fec!N29)</f>
        <v>3.7461639884145539</v>
      </c>
      <c r="O29" s="111">
        <f>IF(RES_hhdet_in_tes!O29=0,"",RES_hhdet_in_tes!O29/RES_hhdet_in_fec!O29)</f>
        <v>3.9287986223025424</v>
      </c>
      <c r="P29" s="111" t="str">
        <f>IF(RES_hhdet_in_tes!P29=0,"",RES_hhdet_in_tes!P29/RES_hhdet_in_fec!P29)</f>
        <v/>
      </c>
      <c r="Q29" s="111" t="str">
        <f>IF(RES_hhdet_in_tes!Q29=0,"",RES_hhdet_in_tes!Q29/RES_hhdet_in_fec!Q29)</f>
        <v/>
      </c>
      <c r="R29" s="111" t="str">
        <f>IF(RES_hhdet_in_tes!R29=0,"",RES_hhdet_in_tes!R29/RES_hhdet_in_fec!R29)</f>
        <v/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 t="str">
        <f>IF(RES_hhdet_in_tes!V29=0,"",RES_hhdet_in_tes!V29/RES_hhdet_in_fec!V29)</f>
        <v/>
      </c>
      <c r="W29" s="111" t="str">
        <f>IF(RES_hhdet_in_tes!W29=0,"",RES_hhdet_in_tes!W29/RES_hhdet_in_fec!W29)</f>
        <v/>
      </c>
      <c r="X29" s="111" t="str">
        <f>IF(RES_hhdet_in_tes!X29=0,"",RES_hhdet_in_tes!X29/RES_hhdet_in_fec!X29)</f>
        <v/>
      </c>
      <c r="Y29" s="111" t="str">
        <f>IF(RES_hhdet_in_tes!Y29=0,"",RES_hhdet_in_tes!Y29/RES_hhdet_in_fec!Y29)</f>
        <v/>
      </c>
      <c r="DA29" s="63" t="s">
        <v>3613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 t="str">
        <f>IF(RES_hhdet_in_tes!D30=0,"",RES_hhdet_in_tes!D30/RES_hhdet_in_fec!D30)</f>
        <v/>
      </c>
      <c r="E30" s="124" t="str">
        <f>IF(RES_hhdet_in_tes!E30=0,"",RES_hhdet_in_tes!E30/RES_hhdet_in_fec!E30)</f>
        <v/>
      </c>
      <c r="F30" s="124" t="str">
        <f>IF(RES_hhdet_in_tes!F30=0,"",RES_hhdet_in_tes!F30/RES_hhdet_in_fec!F30)</f>
        <v/>
      </c>
      <c r="G30" s="124" t="str">
        <f>IF(RES_hhdet_in_tes!G30=0,"",RES_hhdet_in_tes!G30/RES_hhdet_in_fec!G30)</f>
        <v/>
      </c>
      <c r="H30" s="124" t="str">
        <f>IF(RES_hhdet_in_tes!H30=0,"",RES_hhdet_in_tes!H30/RES_hhdet_in_fec!H30)</f>
        <v/>
      </c>
      <c r="I30" s="124" t="str">
        <f>IF(RES_hhdet_in_tes!I30=0,"",RES_hhdet_in_tes!I30/RES_hhdet_in_fec!I30)</f>
        <v/>
      </c>
      <c r="J30" s="124" t="str">
        <f>IF(RES_hhdet_in_tes!J30=0,"",RES_hhdet_in_tes!J30/RES_hhdet_in_fec!J30)</f>
        <v/>
      </c>
      <c r="K30" s="124" t="str">
        <f>IF(RES_hhdet_in_tes!K30=0,"",RES_hhdet_in_tes!K30/RES_hhdet_in_fec!K30)</f>
        <v/>
      </c>
      <c r="L30" s="124" t="str">
        <f>IF(RES_hhdet_in_tes!L30=0,"",RES_hhdet_in_tes!L30/RES_hhdet_in_fec!L30)</f>
        <v/>
      </c>
      <c r="M30" s="124" t="str">
        <f>IF(RES_hhdet_in_tes!M30=0,"",RES_hhdet_in_tes!M30/RES_hhdet_in_fec!M30)</f>
        <v/>
      </c>
      <c r="N30" s="124">
        <f>IF(RES_hhdet_in_tes!N30=0,"",RES_hhdet_in_tes!N30/RES_hhdet_in_fec!N30)</f>
        <v>0.793035204684302</v>
      </c>
      <c r="O30" s="124">
        <f>IF(RES_hhdet_in_tes!O30=0,"",RES_hhdet_in_tes!O30/RES_hhdet_in_fec!O30)</f>
        <v>0.77917749672373848</v>
      </c>
      <c r="P30" s="124" t="str">
        <f>IF(RES_hhdet_in_tes!P30=0,"",RES_hhdet_in_tes!P30/RES_hhdet_in_fec!P30)</f>
        <v/>
      </c>
      <c r="Q30" s="124" t="str">
        <f>IF(RES_hhdet_in_tes!Q30=0,"",RES_hhdet_in_tes!Q30/RES_hhdet_in_fec!Q30)</f>
        <v/>
      </c>
      <c r="R30" s="124">
        <f>IF(RES_hhdet_in_tes!R30=0,"",RES_hhdet_in_tes!R30/RES_hhdet_in_fec!R30)</f>
        <v>0.88765865282270984</v>
      </c>
      <c r="S30" s="124">
        <f>IF(RES_hhdet_in_tes!S30=0,"",RES_hhdet_in_tes!S30/RES_hhdet_in_fec!S30)</f>
        <v>0.89178861211613913</v>
      </c>
      <c r="T30" s="124">
        <f>IF(RES_hhdet_in_tes!T30=0,"",RES_hhdet_in_tes!T30/RES_hhdet_in_fec!T30)</f>
        <v>0.88265011839932894</v>
      </c>
      <c r="U30" s="124">
        <f>IF(RES_hhdet_in_tes!U30=0,"",RES_hhdet_in_tes!U30/RES_hhdet_in_fec!U30)</f>
        <v>0.83306204781645721</v>
      </c>
      <c r="V30" s="124" t="str">
        <f>IF(RES_hhdet_in_tes!V30=0,"",RES_hhdet_in_tes!V30/RES_hhdet_in_fec!V30)</f>
        <v/>
      </c>
      <c r="W30" s="124" t="str">
        <f>IF(RES_hhdet_in_tes!W30=0,"",RES_hhdet_in_tes!W30/RES_hhdet_in_fec!W30)</f>
        <v/>
      </c>
      <c r="X30" s="124" t="str">
        <f>IF(RES_hhdet_in_tes!X30=0,"",RES_hhdet_in_tes!X30/RES_hhdet_in_fec!X30)</f>
        <v/>
      </c>
      <c r="Y30" s="124" t="str">
        <f>IF(RES_hhdet_in_tes!Y30=0,"",RES_hhdet_in_tes!Y30/RES_hhdet_in_fec!Y30)</f>
        <v/>
      </c>
      <c r="DA30" s="130" t="s">
        <v>3614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 t="str">
        <f>IF(RES_hhdet_in_tes!O31=0,"",RES_hhdet_in_tes!O31/RES_hhdet_in_fec!O31)</f>
        <v/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X31" s="111" t="str">
        <f>IF(RES_hhdet_in_tes!X31=0,"",RES_hhdet_in_tes!X31/RES_hhdet_in_fec!X31)</f>
        <v/>
      </c>
      <c r="Y31" s="111" t="str">
        <f>IF(RES_hhdet_in_tes!Y31=0,"",RES_hhdet_in_tes!Y31/RES_hhdet_in_fec!Y31)</f>
        <v/>
      </c>
      <c r="DA31" s="63" t="s">
        <v>3615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X32" s="111" t="str">
        <f>IF(RES_hhdet_in_tes!X32=0,"",RES_hhdet_in_tes!X32/RES_hhdet_in_fec!X32)</f>
        <v/>
      </c>
      <c r="Y32" s="111" t="str">
        <f>IF(RES_hhdet_in_tes!Y32=0,"",RES_hhdet_in_tes!Y32/RES_hhdet_in_fec!Y32)</f>
        <v/>
      </c>
      <c r="DA32" s="63" t="s">
        <v>3616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X33" s="112" t="str">
        <f>IF(RES_hhdet_in_tes!X33=0,"",RES_hhdet_in_tes!X33/RES_hhdet_in_fec!X33)</f>
        <v/>
      </c>
      <c r="Y33" s="112" t="str">
        <f>IF(RES_hhdet_in_tes!Y33=0,"",RES_hhdet_in_tes!Y33/RES_hhdet_in_fec!Y33)</f>
        <v/>
      </c>
      <c r="DA33" s="131" t="s">
        <v>3617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X34" s="113" t="str">
        <f>IF(RES_hhdet_in_tes!X34=0,"",RES_hhdet_in_tes!X34/RES_hhdet_in_fec!X34)</f>
        <v/>
      </c>
      <c r="Y34" s="113" t="str">
        <f>IF(RES_hhdet_in_tes!Y34=0,"",RES_hhdet_in_tes!Y34/RES_hhdet_in_fec!Y34)</f>
        <v/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 t="str">
        <f>IF(RES_hhdet_in_tes!I35=0,"",RES_hhdet_in_tes!I35/RES_hhdet_in_fec!I35)</f>
        <v/>
      </c>
      <c r="J35" s="112" t="str">
        <f>IF(RES_hhdet_in_tes!J35=0,"",RES_hhdet_in_tes!J35/RES_hhdet_in_fec!J35)</f>
        <v/>
      </c>
      <c r="K35" s="112" t="str">
        <f>IF(RES_hhdet_in_tes!K35=0,"",RES_hhdet_in_tes!K35/RES_hhdet_in_fec!K35)</f>
        <v/>
      </c>
      <c r="L35" s="112" t="str">
        <f>IF(RES_hhdet_in_tes!L35=0,"",RES_hhdet_in_tes!L35/RES_hhdet_in_fec!L35)</f>
        <v/>
      </c>
      <c r="M35" s="112" t="str">
        <f>IF(RES_hhdet_in_tes!M35=0,"",RES_hhdet_in_tes!M35/RES_hhdet_in_fec!M35)</f>
        <v/>
      </c>
      <c r="N35" s="112">
        <f>IF(RES_hhdet_in_tes!N35=0,"",RES_hhdet_in_tes!N35/RES_hhdet_in_fec!N35)</f>
        <v>0.72184416618389136</v>
      </c>
      <c r="O35" s="112">
        <f>IF(RES_hhdet_in_tes!O35=0,"",RES_hhdet_in_tes!O35/RES_hhdet_in_fec!O35)</f>
        <v>0.7320906031532689</v>
      </c>
      <c r="P35" s="112" t="str">
        <f>IF(RES_hhdet_in_tes!P35=0,"",RES_hhdet_in_tes!P35/RES_hhdet_in_fec!P35)</f>
        <v/>
      </c>
      <c r="Q35" s="112" t="str">
        <f>IF(RES_hhdet_in_tes!Q35=0,"",RES_hhdet_in_tes!Q35/RES_hhdet_in_fec!Q35)</f>
        <v/>
      </c>
      <c r="R35" s="112" t="str">
        <f>IF(RES_hhdet_in_tes!R35=0,"",RES_hhdet_in_tes!R35/RES_hhdet_in_fec!R35)</f>
        <v/>
      </c>
      <c r="S35" s="112" t="str">
        <f>IF(RES_hhdet_in_tes!S35=0,"",RES_hhdet_in_tes!S35/RES_hhdet_in_fec!S35)</f>
        <v/>
      </c>
      <c r="T35" s="112" t="str">
        <f>IF(RES_hhdet_in_tes!T35=0,"",RES_hhdet_in_tes!T35/RES_hhdet_in_fec!T35)</f>
        <v/>
      </c>
      <c r="U35" s="112">
        <f>IF(RES_hhdet_in_tes!U35=0,"",RES_hhdet_in_tes!U35/RES_hhdet_in_fec!U35)</f>
        <v>0.79197687508370329</v>
      </c>
      <c r="V35" s="112" t="str">
        <f>IF(RES_hhdet_in_tes!V35=0,"",RES_hhdet_in_tes!V35/RES_hhdet_in_fec!V35)</f>
        <v/>
      </c>
      <c r="W35" s="112" t="str">
        <f>IF(RES_hhdet_in_tes!W35=0,"",RES_hhdet_in_tes!W35/RES_hhdet_in_fec!W35)</f>
        <v/>
      </c>
      <c r="X35" s="112" t="str">
        <f>IF(RES_hhdet_in_tes!X35=0,"",RES_hhdet_in_tes!X35/RES_hhdet_in_fec!X35)</f>
        <v/>
      </c>
      <c r="Y35" s="112" t="str">
        <f>IF(RES_hhdet_in_tes!Y35=0,"",RES_hhdet_in_tes!Y35/RES_hhdet_in_fec!Y35)</f>
        <v/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>
        <f>IF(RES_hhdet_in_tes!N36=0,"",RES_hhdet_in_tes!N36/RES_hhdet_in_fec!N36)</f>
        <v>0.85425857033438324</v>
      </c>
      <c r="O36" s="113">
        <f>IF(RES_hhdet_in_tes!O36=0,"",RES_hhdet_in_tes!O36/RES_hhdet_in_fec!O36)</f>
        <v>0.83273585032768926</v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>
        <f>IF(RES_hhdet_in_tes!R36=0,"",RES_hhdet_in_tes!R36/RES_hhdet_in_fec!R36)</f>
        <v>0.88765865282270984</v>
      </c>
      <c r="S36" s="113">
        <f>IF(RES_hhdet_in_tes!S36=0,"",RES_hhdet_in_tes!S36/RES_hhdet_in_fec!S36)</f>
        <v>0.89178861211613913</v>
      </c>
      <c r="T36" s="113">
        <f>IF(RES_hhdet_in_tes!T36=0,"",RES_hhdet_in_tes!T36/RES_hhdet_in_fec!T36)</f>
        <v>0.88265011839932894</v>
      </c>
      <c r="U36" s="113">
        <f>IF(RES_hhdet_in_tes!U36=0,"",RES_hhdet_in_tes!U36/RES_hhdet_in_fec!U36)</f>
        <v>0.87863464618222831</v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X36" s="113" t="str">
        <f>IF(RES_hhdet_in_tes!X36=0,"",RES_hhdet_in_tes!X36/RES_hhdet_in_fec!X36)</f>
        <v/>
      </c>
      <c r="Y36" s="113" t="str">
        <f>IF(RES_hhdet_in_tes!Y36=0,"",RES_hhdet_in_tes!Y36/RES_hhdet_in_fec!Y36)</f>
        <v/>
      </c>
      <c r="DA36" s="132" t="s">
        <v>3620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>
        <f>IF(RES_hhdet_in_tes!N37=0,"",RES_hhdet_in_tes!N37/RES_hhdet_in_fec!N37)</f>
        <v>0.72184416618389136</v>
      </c>
      <c r="O37" s="111">
        <f>IF(RES_hhdet_in_tes!O37=0,"",RES_hhdet_in_tes!O37/RES_hhdet_in_fec!O37)</f>
        <v>0.7320906031532689</v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>
        <f>IF(RES_hhdet_in_tes!R37=0,"",RES_hhdet_in_tes!R37/RES_hhdet_in_fec!R37)</f>
        <v>0.76687335219934627</v>
      </c>
      <c r="S37" s="111">
        <f>IF(RES_hhdet_in_tes!S37=0,"",RES_hhdet_in_tes!S37/RES_hhdet_in_fec!S37)</f>
        <v>0.77527847519240023</v>
      </c>
      <c r="T37" s="111">
        <f>IF(RES_hhdet_in_tes!T37=0,"",RES_hhdet_in_tes!T37/RES_hhdet_in_fec!T37)</f>
        <v>0.78361836993510969</v>
      </c>
      <c r="U37" s="111">
        <f>IF(RES_hhdet_in_tes!U37=0,"",RES_hhdet_in_tes!U37/RES_hhdet_in_fec!U37)</f>
        <v>0.79197687508370329</v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X37" s="111" t="str">
        <f>IF(RES_hhdet_in_tes!X37=0,"",RES_hhdet_in_tes!X37/RES_hhdet_in_fec!X37)</f>
        <v/>
      </c>
      <c r="Y37" s="111" t="str">
        <f>IF(RES_hhdet_in_tes!Y37=0,"",RES_hhdet_in_tes!Y37/RES_hhdet_in_fec!Y37)</f>
        <v/>
      </c>
      <c r="DA37" s="63" t="s">
        <v>3621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X38" s="111" t="str">
        <f>IF(RES_hhdet_in_tes!X38=0,"",RES_hhdet_in_tes!X38/RES_hhdet_in_fec!X38)</f>
        <v/>
      </c>
      <c r="Y38" s="111" t="str">
        <f>IF(RES_hhdet_in_tes!Y38=0,"",RES_hhdet_in_tes!Y38/RES_hhdet_in_fec!Y38)</f>
        <v/>
      </c>
      <c r="DA38" s="63" t="s">
        <v>3622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 t="str">
        <f>IF(RES_hhdet_in_tes!D39=0,"",RES_hhdet_in_tes!D39/RES_hhdet_in_fec!D39)</f>
        <v/>
      </c>
      <c r="E39" s="124" t="str">
        <f>IF(RES_hhdet_in_tes!E39=0,"",RES_hhdet_in_tes!E39/RES_hhdet_in_fec!E39)</f>
        <v/>
      </c>
      <c r="F39" s="124" t="str">
        <f>IF(RES_hhdet_in_tes!F39=0,"",RES_hhdet_in_tes!F39/RES_hhdet_in_fec!F39)</f>
        <v/>
      </c>
      <c r="G39" s="124" t="str">
        <f>IF(RES_hhdet_in_tes!G39=0,"",RES_hhdet_in_tes!G39/RES_hhdet_in_fec!G39)</f>
        <v/>
      </c>
      <c r="H39" s="124" t="str">
        <f>IF(RES_hhdet_in_tes!H39=0,"",RES_hhdet_in_tes!H39/RES_hhdet_in_fec!H39)</f>
        <v/>
      </c>
      <c r="I39" s="124" t="str">
        <f>IF(RES_hhdet_in_tes!I39=0,"",RES_hhdet_in_tes!I39/RES_hhdet_in_fec!I39)</f>
        <v/>
      </c>
      <c r="J39" s="124" t="str">
        <f>IF(RES_hhdet_in_tes!J39=0,"",RES_hhdet_in_tes!J39/RES_hhdet_in_fec!J39)</f>
        <v/>
      </c>
      <c r="K39" s="124" t="str">
        <f>IF(RES_hhdet_in_tes!K39=0,"",RES_hhdet_in_tes!K39/RES_hhdet_in_fec!K39)</f>
        <v/>
      </c>
      <c r="L39" s="124" t="str">
        <f>IF(RES_hhdet_in_tes!L39=0,"",RES_hhdet_in_tes!L39/RES_hhdet_in_fec!L39)</f>
        <v/>
      </c>
      <c r="M39" s="124" t="str">
        <f>IF(RES_hhdet_in_tes!M39=0,"",RES_hhdet_in_tes!M39/RES_hhdet_in_fec!M39)</f>
        <v/>
      </c>
      <c r="N39" s="124">
        <f>IF(RES_hhdet_in_tes!N39=0,"",RES_hhdet_in_tes!N39/RES_hhdet_in_fec!N39)</f>
        <v>0.78481738341928819</v>
      </c>
      <c r="O39" s="124">
        <f>IF(RES_hhdet_in_tes!O39=0,"",RES_hhdet_in_tes!O39/RES_hhdet_in_fec!O39)</f>
        <v>0.77839935519540493</v>
      </c>
      <c r="P39" s="124" t="str">
        <f>IF(RES_hhdet_in_tes!P39=0,"",RES_hhdet_in_tes!P39/RES_hhdet_in_fec!P39)</f>
        <v/>
      </c>
      <c r="Q39" s="124" t="str">
        <f>IF(RES_hhdet_in_tes!Q39=0,"",RES_hhdet_in_tes!Q39/RES_hhdet_in_fec!Q39)</f>
        <v/>
      </c>
      <c r="R39" s="124">
        <f>IF(RES_hhdet_in_tes!R39=0,"",RES_hhdet_in_tes!R39/RES_hhdet_in_fec!R39)</f>
        <v>0.82394345404773661</v>
      </c>
      <c r="S39" s="124">
        <f>IF(RES_hhdet_in_tes!S39=0,"",RES_hhdet_in_tes!S39/RES_hhdet_in_fec!S39)</f>
        <v>0.83883624938106238</v>
      </c>
      <c r="T39" s="124">
        <f>IF(RES_hhdet_in_tes!T39=0,"",RES_hhdet_in_tes!T39/RES_hhdet_in_fec!T39)</f>
        <v>0.85486916138124114</v>
      </c>
      <c r="U39" s="124">
        <f>IF(RES_hhdet_in_tes!U39=0,"",RES_hhdet_in_tes!U39/RES_hhdet_in_fec!U39)</f>
        <v>0.87019111822901574</v>
      </c>
      <c r="V39" s="124" t="str">
        <f>IF(RES_hhdet_in_tes!V39=0,"",RES_hhdet_in_tes!V39/RES_hhdet_in_fec!V39)</f>
        <v/>
      </c>
      <c r="W39" s="124" t="str">
        <f>IF(RES_hhdet_in_tes!W39=0,"",RES_hhdet_in_tes!W39/RES_hhdet_in_fec!W39)</f>
        <v/>
      </c>
      <c r="X39" s="124" t="str">
        <f>IF(RES_hhdet_in_tes!X39=0,"",RES_hhdet_in_tes!X39/RES_hhdet_in_fec!X39)</f>
        <v/>
      </c>
      <c r="Y39" s="124" t="str">
        <f>IF(RES_hhdet_in_tes!Y39=0,"",RES_hhdet_in_tes!Y39/RES_hhdet_in_fec!Y39)</f>
        <v/>
      </c>
      <c r="DA39" s="130" t="s">
        <v>3623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>
        <f>IF(RES_hhdet_in_tes!N40=0,"",RES_hhdet_in_tes!N40/RES_hhdet_in_fec!N40)</f>
        <v>0.62007077242314068</v>
      </c>
      <c r="O40" s="111">
        <f>IF(RES_hhdet_in_tes!O40=0,"",RES_hhdet_in_tes!O40/RES_hhdet_in_fec!O40)</f>
        <v>0.62009944679782658</v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X40" s="111" t="str">
        <f>IF(RES_hhdet_in_tes!X40=0,"",RES_hhdet_in_tes!X40/RES_hhdet_in_fec!X40)</f>
        <v/>
      </c>
      <c r="Y40" s="111" t="str">
        <f>IF(RES_hhdet_in_tes!Y40=0,"",RES_hhdet_in_tes!Y40/RES_hhdet_in_fec!Y40)</f>
        <v/>
      </c>
      <c r="DA40" s="63" t="s">
        <v>3624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 t="str">
        <f>IF(RES_hhdet_in_tes!D41=0,"",RES_hhdet_in_tes!D41/RES_hhdet_in_fec!D41)</f>
        <v/>
      </c>
      <c r="E41" s="45" t="str">
        <f>IF(RES_hhdet_in_tes!E41=0,"",RES_hhdet_in_tes!E41/RES_hhdet_in_fec!E41)</f>
        <v/>
      </c>
      <c r="F41" s="45" t="str">
        <f>IF(RES_hhdet_in_tes!F41=0,"",RES_hhdet_in_tes!F41/RES_hhdet_in_fec!F41)</f>
        <v/>
      </c>
      <c r="G41" s="45" t="str">
        <f>IF(RES_hhdet_in_tes!G41=0,"",RES_hhdet_in_tes!G41/RES_hhdet_in_fec!G41)</f>
        <v/>
      </c>
      <c r="H41" s="45" t="str">
        <f>IF(RES_hhdet_in_tes!H41=0,"",RES_hhdet_in_tes!H41/RES_hhdet_in_fec!H41)</f>
        <v/>
      </c>
      <c r="I41" s="45" t="str">
        <f>IF(RES_hhdet_in_tes!I41=0,"",RES_hhdet_in_tes!I41/RES_hhdet_in_fec!I41)</f>
        <v/>
      </c>
      <c r="J41" s="45" t="str">
        <f>IF(RES_hhdet_in_tes!J41=0,"",RES_hhdet_in_tes!J41/RES_hhdet_in_fec!J41)</f>
        <v/>
      </c>
      <c r="K41" s="45" t="str">
        <f>IF(RES_hhdet_in_tes!K41=0,"",RES_hhdet_in_tes!K41/RES_hhdet_in_fec!K41)</f>
        <v/>
      </c>
      <c r="L41" s="45" t="str">
        <f>IF(RES_hhdet_in_tes!L41=0,"",RES_hhdet_in_tes!L41/RES_hhdet_in_fec!L41)</f>
        <v/>
      </c>
      <c r="M41" s="45" t="str">
        <f>IF(RES_hhdet_in_tes!M41=0,"",RES_hhdet_in_tes!M41/RES_hhdet_in_fec!M41)</f>
        <v/>
      </c>
      <c r="N41" s="45">
        <f>IF(RES_hhdet_in_tes!N41=0,"",RES_hhdet_in_tes!N41/RES_hhdet_in_fec!N41)</f>
        <v>0.79142552035964553</v>
      </c>
      <c r="O41" s="45">
        <f>IF(RES_hhdet_in_tes!O41=0,"",RES_hhdet_in_tes!O41/RES_hhdet_in_fec!O41)</f>
        <v>0.79653650044446378</v>
      </c>
      <c r="P41" s="45" t="str">
        <f>IF(RES_hhdet_in_tes!P41=0,"",RES_hhdet_in_tes!P41/RES_hhdet_in_fec!P41)</f>
        <v/>
      </c>
      <c r="Q41" s="45" t="str">
        <f>IF(RES_hhdet_in_tes!Q41=0,"",RES_hhdet_in_tes!Q41/RES_hhdet_in_fec!Q41)</f>
        <v/>
      </c>
      <c r="R41" s="45">
        <f>IF(RES_hhdet_in_tes!R41=0,"",RES_hhdet_in_tes!R41/RES_hhdet_in_fec!R41)</f>
        <v>0.82394345404773661</v>
      </c>
      <c r="S41" s="45">
        <f>IF(RES_hhdet_in_tes!S41=0,"",RES_hhdet_in_tes!S41/RES_hhdet_in_fec!S41)</f>
        <v>0.83883624938106238</v>
      </c>
      <c r="T41" s="45">
        <f>IF(RES_hhdet_in_tes!T41=0,"",RES_hhdet_in_tes!T41/RES_hhdet_in_fec!T41)</f>
        <v>0.85486916138124114</v>
      </c>
      <c r="U41" s="45">
        <f>IF(RES_hhdet_in_tes!U41=0,"",RES_hhdet_in_tes!U41/RES_hhdet_in_fec!U41)</f>
        <v>0.87019111822901574</v>
      </c>
      <c r="V41" s="45" t="str">
        <f>IF(RES_hhdet_in_tes!V41=0,"",RES_hhdet_in_tes!V41/RES_hhdet_in_fec!V41)</f>
        <v/>
      </c>
      <c r="W41" s="45" t="str">
        <f>IF(RES_hhdet_in_tes!W41=0,"",RES_hhdet_in_tes!W41/RES_hhdet_in_fec!W41)</f>
        <v/>
      </c>
      <c r="X41" s="45" t="str">
        <f>IF(RES_hhdet_in_tes!X41=0,"",RES_hhdet_in_tes!X41/RES_hhdet_in_fec!X41)</f>
        <v/>
      </c>
      <c r="Y41" s="45" t="str">
        <f>IF(RES_hhdet_in_tes!Y41=0,"",RES_hhdet_in_tes!Y41/RES_hhdet_in_fec!Y41)</f>
        <v/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0.54054168352285803</v>
      </c>
      <c r="D43" s="119">
        <f>IF(RES_hhdet_in_tes!D43=0,"",RES_hhdet_in_tes!D43/RES_hhdet_in_fec!D43)</f>
        <v>0.54479391287998102</v>
      </c>
      <c r="E43" s="119">
        <f>IF(RES_hhdet_in_tes!E43=0,"",RES_hhdet_in_tes!E43/RES_hhdet_in_fec!E43)</f>
        <v>0.56086100254311033</v>
      </c>
      <c r="F43" s="119">
        <f>IF(RES_hhdet_in_tes!F43=0,"",RES_hhdet_in_tes!F43/RES_hhdet_in_fec!F43)</f>
        <v>0.55229247735200038</v>
      </c>
      <c r="G43" s="119">
        <f>IF(RES_hhdet_in_tes!G43=0,"",RES_hhdet_in_tes!G43/RES_hhdet_in_fec!G43)</f>
        <v>0.55723659836620398</v>
      </c>
      <c r="H43" s="119">
        <f>IF(RES_hhdet_in_tes!H43=0,"",RES_hhdet_in_tes!H43/RES_hhdet_in_fec!H43)</f>
        <v>0.57473342774286884</v>
      </c>
      <c r="I43" s="119">
        <f>IF(RES_hhdet_in_tes!I43=0,"",RES_hhdet_in_tes!I43/RES_hhdet_in_fec!I43)</f>
        <v>0.56958513278609435</v>
      </c>
      <c r="J43" s="119">
        <f>IF(RES_hhdet_in_tes!J43=0,"",RES_hhdet_in_tes!J43/RES_hhdet_in_fec!J43)</f>
        <v>0.57504172552239263</v>
      </c>
      <c r="K43" s="119">
        <f>IF(RES_hhdet_in_tes!K43=0,"",RES_hhdet_in_tes!K43/RES_hhdet_in_fec!K43)</f>
        <v>0.58246751375840755</v>
      </c>
      <c r="L43" s="119">
        <f>IF(RES_hhdet_in_tes!L43=0,"",RES_hhdet_in_tes!L43/RES_hhdet_in_fec!L43)</f>
        <v>0.61019104610169461</v>
      </c>
      <c r="M43" s="119">
        <f>IF(RES_hhdet_in_tes!M43=0,"",RES_hhdet_in_tes!M43/RES_hhdet_in_fec!M43)</f>
        <v>0.62693443568150076</v>
      </c>
      <c r="N43" s="119">
        <f>IF(RES_hhdet_in_tes!N43=0,"",RES_hhdet_in_tes!N43/RES_hhdet_in_fec!N43)</f>
        <v>0.63615407018361791</v>
      </c>
      <c r="O43" s="119">
        <f>IF(RES_hhdet_in_tes!O43=0,"",RES_hhdet_in_tes!O43/RES_hhdet_in_fec!O43)</f>
        <v>0.66922144451953081</v>
      </c>
      <c r="P43" s="119">
        <f>IF(RES_hhdet_in_tes!P43=0,"",RES_hhdet_in_tes!P43/RES_hhdet_in_fec!P43)</f>
        <v>0.70284515644990897</v>
      </c>
      <c r="Q43" s="119">
        <f>IF(RES_hhdet_in_tes!Q43=0,"",RES_hhdet_in_tes!Q43/RES_hhdet_in_fec!Q43)</f>
        <v>0.72898062729363267</v>
      </c>
      <c r="R43" s="119">
        <f>IF(RES_hhdet_in_tes!R43=0,"",RES_hhdet_in_tes!R43/RES_hhdet_in_fec!R43)</f>
        <v>0.73301595276917364</v>
      </c>
      <c r="S43" s="119">
        <f>IF(RES_hhdet_in_tes!S43=0,"",RES_hhdet_in_tes!S43/RES_hhdet_in_fec!S43)</f>
        <v>0.73844186489041574</v>
      </c>
      <c r="T43" s="119">
        <f>IF(RES_hhdet_in_tes!T43=0,"",RES_hhdet_in_tes!T43/RES_hhdet_in_fec!T43)</f>
        <v>0.75432070092636483</v>
      </c>
      <c r="U43" s="119">
        <f>IF(RES_hhdet_in_tes!U43=0,"",RES_hhdet_in_tes!U43/RES_hhdet_in_fec!U43)</f>
        <v>0.75421119066774223</v>
      </c>
      <c r="V43" s="119">
        <f>IF(RES_hhdet_in_tes!V43=0,"",RES_hhdet_in_tes!V43/RES_hhdet_in_fec!V43)</f>
        <v>0.77055081186261998</v>
      </c>
      <c r="W43" s="119">
        <f>IF(RES_hhdet_in_tes!W43=0,"",RES_hhdet_in_tes!W43/RES_hhdet_in_fec!W43)</f>
        <v>0.76598825346307786</v>
      </c>
      <c r="X43" s="119">
        <f>IF(RES_hhdet_in_tes!X43=0,"",RES_hhdet_in_tes!X43/RES_hhdet_in_fec!X43)</f>
        <v>0.77692112632688737</v>
      </c>
      <c r="Y43" s="119">
        <f>IF(RES_hhdet_in_tes!Y43=0,"",RES_hhdet_in_tes!Y43/RES_hhdet_in_fec!Y43)</f>
        <v>0.8020878970229367</v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0.52686749499068486</v>
      </c>
      <c r="D44" s="124">
        <f>IF(RES_hhdet_in_tes!D44=0,"",RES_hhdet_in_tes!D44/RES_hhdet_in_fec!D44)</f>
        <v>0.5316420584191357</v>
      </c>
      <c r="E44" s="124">
        <f>IF(RES_hhdet_in_tes!E44=0,"",RES_hhdet_in_tes!E44/RES_hhdet_in_fec!E44)</f>
        <v>0.53653893689351884</v>
      </c>
      <c r="F44" s="124">
        <f>IF(RES_hhdet_in_tes!F44=0,"",RES_hhdet_in_tes!F44/RES_hhdet_in_fec!F44)</f>
        <v>0.54173276448167018</v>
      </c>
      <c r="G44" s="124">
        <f>IF(RES_hhdet_in_tes!G44=0,"",RES_hhdet_in_tes!G44/RES_hhdet_in_fec!G44)</f>
        <v>0.54696797088179716</v>
      </c>
      <c r="H44" s="124">
        <f>IF(RES_hhdet_in_tes!H44=0,"",RES_hhdet_in_tes!H44/RES_hhdet_in_fec!H44)</f>
        <v>0.55231980463713937</v>
      </c>
      <c r="I44" s="124">
        <f>IF(RES_hhdet_in_tes!I44=0,"",RES_hhdet_in_tes!I44/RES_hhdet_in_fec!I44)</f>
        <v>0.55815517835427764</v>
      </c>
      <c r="J44" s="124">
        <f>IF(RES_hhdet_in_tes!J44=0,"",RES_hhdet_in_tes!J44/RES_hhdet_in_fec!J44)</f>
        <v>0.56440343100160062</v>
      </c>
      <c r="K44" s="124">
        <f>IF(RES_hhdet_in_tes!K44=0,"",RES_hhdet_in_tes!K44/RES_hhdet_in_fec!K44)</f>
        <v>0.5713215307523325</v>
      </c>
      <c r="L44" s="124">
        <f>IF(RES_hhdet_in_tes!L44=0,"",RES_hhdet_in_tes!L44/RES_hhdet_in_fec!L44)</f>
        <v>0.57899730469610533</v>
      </c>
      <c r="M44" s="124">
        <f>IF(RES_hhdet_in_tes!M44=0,"",RES_hhdet_in_tes!M44/RES_hhdet_in_fec!M44)</f>
        <v>0.59304510413521339</v>
      </c>
      <c r="N44" s="124">
        <f>IF(RES_hhdet_in_tes!N44=0,"",RES_hhdet_in_tes!N44/RES_hhdet_in_fec!N44)</f>
        <v>0.61490922975595907</v>
      </c>
      <c r="O44" s="124">
        <f>IF(RES_hhdet_in_tes!O44=0,"",RES_hhdet_in_tes!O44/RES_hhdet_in_fec!O44)</f>
        <v>0.64566125136604502</v>
      </c>
      <c r="P44" s="124">
        <f>IF(RES_hhdet_in_tes!P44=0,"",RES_hhdet_in_tes!P44/RES_hhdet_in_fec!P44)</f>
        <v>0.68107275926184119</v>
      </c>
      <c r="Q44" s="124">
        <f>IF(RES_hhdet_in_tes!Q44=0,"",RES_hhdet_in_tes!Q44/RES_hhdet_in_fec!Q44)</f>
        <v>0.70921462778433397</v>
      </c>
      <c r="R44" s="124">
        <f>IF(RES_hhdet_in_tes!R44=0,"",RES_hhdet_in_tes!R44/RES_hhdet_in_fec!R44)</f>
        <v>0.71994039654586106</v>
      </c>
      <c r="S44" s="124">
        <f>IF(RES_hhdet_in_tes!S44=0,"",RES_hhdet_in_tes!S44/RES_hhdet_in_fec!S44)</f>
        <v>0.72493795957015739</v>
      </c>
      <c r="T44" s="124">
        <f>IF(RES_hhdet_in_tes!T44=0,"",RES_hhdet_in_tes!T44/RES_hhdet_in_fec!T44)</f>
        <v>0.72664227524109803</v>
      </c>
      <c r="U44" s="124">
        <f>IF(RES_hhdet_in_tes!U44=0,"",RES_hhdet_in_tes!U44/RES_hhdet_in_fec!U44)</f>
        <v>0.72717501506507987</v>
      </c>
      <c r="V44" s="124">
        <f>IF(RES_hhdet_in_tes!V44=0,"",RES_hhdet_in_tes!V44/RES_hhdet_in_fec!V44)</f>
        <v>0.72851277908252032</v>
      </c>
      <c r="W44" s="124">
        <f>IF(RES_hhdet_in_tes!W44=0,"",RES_hhdet_in_tes!W44/RES_hhdet_in_fec!W44)</f>
        <v>0.73045192513579393</v>
      </c>
      <c r="X44" s="124">
        <f>IF(RES_hhdet_in_tes!X44=0,"",RES_hhdet_in_tes!X44/RES_hhdet_in_fec!X44)</f>
        <v>0.73162307264670401</v>
      </c>
      <c r="Y44" s="124">
        <f>IF(RES_hhdet_in_tes!Y44=0,"",RES_hhdet_in_tes!Y44/RES_hhdet_in_fec!Y44)</f>
        <v>0.73228375969745996</v>
      </c>
      <c r="DA44" s="130" t="s">
        <v>3627</v>
      </c>
    </row>
    <row r="45" spans="1:105" ht="12" customHeight="1" x14ac:dyDescent="0.25">
      <c r="A45" s="97" t="s">
        <v>211</v>
      </c>
      <c r="B45" s="111"/>
      <c r="C45" s="111">
        <f>IF(RES_hhdet_in_tes!C45=0,"",RES_hhdet_in_tes!C45/RES_hhdet_in_fec!C45)</f>
        <v>0.52083498299581765</v>
      </c>
      <c r="D45" s="111">
        <f>IF(RES_hhdet_in_tes!D45=0,"",RES_hhdet_in_tes!D45/RES_hhdet_in_fec!D45)</f>
        <v>0.52573367446475816</v>
      </c>
      <c r="E45" s="111">
        <f>IF(RES_hhdet_in_tes!E45=0,"",RES_hhdet_in_tes!E45/RES_hhdet_in_fec!E45)</f>
        <v>0.5308931495300635</v>
      </c>
      <c r="F45" s="111">
        <f>IF(RES_hhdet_in_tes!F45=0,"",RES_hhdet_in_tes!F45/RES_hhdet_in_fec!F45)</f>
        <v>0.53602443574775227</v>
      </c>
      <c r="G45" s="111">
        <f>IF(RES_hhdet_in_tes!G45=0,"",RES_hhdet_in_tes!G45/RES_hhdet_in_fec!G45)</f>
        <v>0.5413852154093054</v>
      </c>
      <c r="H45" s="111">
        <f>IF(RES_hhdet_in_tes!H45=0,"",RES_hhdet_in_tes!H45/RES_hhdet_in_fec!H45)</f>
        <v>0.54694054563336503</v>
      </c>
      <c r="I45" s="111">
        <f>IF(RES_hhdet_in_tes!I45=0,"",RES_hhdet_in_tes!I45/RES_hhdet_in_fec!I45)</f>
        <v>0.5527503991415994</v>
      </c>
      <c r="J45" s="111">
        <f>IF(RES_hhdet_in_tes!J45=0,"",RES_hhdet_in_tes!J45/RES_hhdet_in_fec!J45)</f>
        <v>0.55906835963600887</v>
      </c>
      <c r="K45" s="111">
        <f>IF(RES_hhdet_in_tes!K45=0,"",RES_hhdet_in_tes!K45/RES_hhdet_in_fec!K45)</f>
        <v>0.56610524177945887</v>
      </c>
      <c r="L45" s="111">
        <f>IF(RES_hhdet_in_tes!L45=0,"",RES_hhdet_in_tes!L45/RES_hhdet_in_fec!L45)</f>
        <v>0.57390882462503567</v>
      </c>
      <c r="M45" s="111">
        <f>IF(RES_hhdet_in_tes!M45=0,"",RES_hhdet_in_tes!M45/RES_hhdet_in_fec!M45)</f>
        <v>0.58802849132042745</v>
      </c>
      <c r="N45" s="111">
        <f>IF(RES_hhdet_in_tes!N45=0,"",RES_hhdet_in_tes!N45/RES_hhdet_in_fec!N45)</f>
        <v>0.61012503202449386</v>
      </c>
      <c r="O45" s="111">
        <f>IF(RES_hhdet_in_tes!O45=0,"",RES_hhdet_in_tes!O45/RES_hhdet_in_fec!O45)</f>
        <v>0.64104376647296446</v>
      </c>
      <c r="P45" s="111">
        <f>IF(RES_hhdet_in_tes!P45=0,"",RES_hhdet_in_tes!P45/RES_hhdet_in_fec!P45)</f>
        <v>0.67667618989165323</v>
      </c>
      <c r="Q45" s="111">
        <f>IF(RES_hhdet_in_tes!Q45=0,"",RES_hhdet_in_tes!Q45/RES_hhdet_in_fec!Q45)</f>
        <v>0.70512910245135507</v>
      </c>
      <c r="R45" s="111">
        <f>IF(RES_hhdet_in_tes!R45=0,"",RES_hhdet_in_tes!R45/RES_hhdet_in_fec!R45)</f>
        <v>0.71596898919114149</v>
      </c>
      <c r="S45" s="111">
        <f>IF(RES_hhdet_in_tes!S45=0,"",RES_hhdet_in_tes!S45/RES_hhdet_in_fec!S45)</f>
        <v>0.72107123449818789</v>
      </c>
      <c r="T45" s="111">
        <f>IF(RES_hhdet_in_tes!T45=0,"",RES_hhdet_in_tes!T45/RES_hhdet_in_fec!T45)</f>
        <v>0.72276491304372747</v>
      </c>
      <c r="U45" s="111">
        <f>IF(RES_hhdet_in_tes!U45=0,"",RES_hhdet_in_tes!U45/RES_hhdet_in_fec!U45)</f>
        <v>0.72326131315685316</v>
      </c>
      <c r="V45" s="111">
        <f>IF(RES_hhdet_in_tes!V45=0,"",RES_hhdet_in_tes!V45/RES_hhdet_in_fec!V45)</f>
        <v>0.72468686321875797</v>
      </c>
      <c r="W45" s="111">
        <f>IF(RES_hhdet_in_tes!W45=0,"",RES_hhdet_in_tes!W45/RES_hhdet_in_fec!W45)</f>
        <v>0.72665941899591302</v>
      </c>
      <c r="X45" s="111">
        <f>IF(RES_hhdet_in_tes!X45=0,"",RES_hhdet_in_tes!X45/RES_hhdet_in_fec!X45)</f>
        <v>0.72782869254306803</v>
      </c>
      <c r="Y45" s="111">
        <f>IF(RES_hhdet_in_tes!Y45=0,"",RES_hhdet_in_tes!Y45/RES_hhdet_in_fec!Y45)</f>
        <v>0.7285780369255731</v>
      </c>
      <c r="DA45" s="63" t="s">
        <v>3628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X46" s="111">
        <f>IF(RES_hhdet_in_tes!X46=0,"",RES_hhdet_in_tes!X46/RES_hhdet_in_fec!X46)</f>
        <v>1</v>
      </c>
      <c r="Y46" s="111">
        <f>IF(RES_hhdet_in_tes!Y46=0,"",RES_hhdet_in_tes!Y46/RES_hhdet_in_fec!Y46)</f>
        <v>1</v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2.4308114354209902</v>
      </c>
      <c r="D47" s="124">
        <f>IF(RES_hhdet_in_tes!D47=0,"",RES_hhdet_in_tes!D47/RES_hhdet_in_fec!D47)</f>
        <v>2.5375370643969375</v>
      </c>
      <c r="E47" s="124">
        <f>IF(RES_hhdet_in_tes!E47=0,"",RES_hhdet_in_tes!E47/RES_hhdet_in_fec!E47)</f>
        <v>2.6458627157739878</v>
      </c>
      <c r="F47" s="124">
        <f>IF(RES_hhdet_in_tes!F47=0,"",RES_hhdet_in_tes!F47/RES_hhdet_in_fec!F47)</f>
        <v>2.7550583909999204</v>
      </c>
      <c r="G47" s="124">
        <f>IF(RES_hhdet_in_tes!G47=0,"",RES_hhdet_in_tes!G47/RES_hhdet_in_fec!G47)</f>
        <v>2.8657566960708598</v>
      </c>
      <c r="H47" s="124">
        <f>IF(RES_hhdet_in_tes!H47=0,"",RES_hhdet_in_tes!H47/RES_hhdet_in_fec!H47)</f>
        <v>2.9778582096071666</v>
      </c>
      <c r="I47" s="124">
        <f>IF(RES_hhdet_in_tes!I47=0,"",RES_hhdet_in_tes!I47/RES_hhdet_in_fec!I47)</f>
        <v>3.0914955378498012</v>
      </c>
      <c r="J47" s="124">
        <f>IF(RES_hhdet_in_tes!J47=0,"",RES_hhdet_in_tes!J47/RES_hhdet_in_fec!J47)</f>
        <v>3.207263012001027</v>
      </c>
      <c r="K47" s="124">
        <f>IF(RES_hhdet_in_tes!K47=0,"",RES_hhdet_in_tes!K47/RES_hhdet_in_fec!K47)</f>
        <v>3.3256313919282632</v>
      </c>
      <c r="L47" s="124">
        <f>IF(RES_hhdet_in_tes!L47=0,"",RES_hhdet_in_tes!L47/RES_hhdet_in_fec!L47)</f>
        <v>3.4466631054565391</v>
      </c>
      <c r="M47" s="124">
        <f>IF(RES_hhdet_in_tes!M47=0,"",RES_hhdet_in_tes!M47/RES_hhdet_in_fec!M47)</f>
        <v>3.5853565279310171</v>
      </c>
      <c r="N47" s="124">
        <f>IF(RES_hhdet_in_tes!N47=0,"",RES_hhdet_in_tes!N47/RES_hhdet_in_fec!N47)</f>
        <v>3.7461639884145539</v>
      </c>
      <c r="O47" s="124">
        <f>IF(RES_hhdet_in_tes!O47=0,"",RES_hhdet_in_tes!O47/RES_hhdet_in_fec!O47)</f>
        <v>3.9287986223025424</v>
      </c>
      <c r="P47" s="124">
        <f>IF(RES_hhdet_in_tes!P47=0,"",RES_hhdet_in_tes!P47/RES_hhdet_in_fec!P47)</f>
        <v>4.115486426445818</v>
      </c>
      <c r="Q47" s="124">
        <f>IF(RES_hhdet_in_tes!Q47=0,"",RES_hhdet_in_tes!Q47/RES_hhdet_in_fec!Q47)</f>
        <v>4.2587664537914662</v>
      </c>
      <c r="R47" s="124">
        <f>IF(RES_hhdet_in_tes!R47=0,"",RES_hhdet_in_tes!R47/RES_hhdet_in_fec!R47)</f>
        <v>4.2898121005973113</v>
      </c>
      <c r="S47" s="124">
        <f>IF(RES_hhdet_in_tes!S47=0,"",RES_hhdet_in_tes!S47/RES_hhdet_in_fec!S47)</f>
        <v>4.2932616169090725</v>
      </c>
      <c r="T47" s="124">
        <f>IF(RES_hhdet_in_tes!T47=0,"",RES_hhdet_in_tes!T47/RES_hhdet_in_fec!T47)</f>
        <v>4.2970944128110284</v>
      </c>
      <c r="U47" s="124">
        <f>IF(RES_hhdet_in_tes!U47=0,"",RES_hhdet_in_tes!U47/RES_hhdet_in_fec!U47)</f>
        <v>4.3013530749243136</v>
      </c>
      <c r="V47" s="124">
        <f>IF(RES_hhdet_in_tes!V47=0,"",RES_hhdet_in_tes!V47/RES_hhdet_in_fec!V47)</f>
        <v>4.3135223572825199</v>
      </c>
      <c r="W47" s="124">
        <f>IF(RES_hhdet_in_tes!W47=0,"",RES_hhdet_in_tes!W47/RES_hhdet_in_fec!W47)</f>
        <v>4.3534643017679464</v>
      </c>
      <c r="X47" s="124">
        <f>IF(RES_hhdet_in_tes!X47=0,"",RES_hhdet_in_tes!X47/RES_hhdet_in_fec!X47)</f>
        <v>4.4007794982793049</v>
      </c>
      <c r="Y47" s="124">
        <f>IF(RES_hhdet_in_tes!Y47=0,"",RES_hhdet_in_tes!Y47/RES_hhdet_in_fec!Y47)</f>
        <v>4.4541121353176383</v>
      </c>
      <c r="DA47" s="130" t="s">
        <v>3630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2.4308114354209902</v>
      </c>
      <c r="D48" s="111">
        <f>IF(RES_hhdet_in_tes!D48=0,"",RES_hhdet_in_tes!D48/RES_hhdet_in_fec!D48)</f>
        <v>2.5375370643969375</v>
      </c>
      <c r="E48" s="111">
        <f>IF(RES_hhdet_in_tes!E48=0,"",RES_hhdet_in_tes!E48/RES_hhdet_in_fec!E48)</f>
        <v>2.6458627157739878</v>
      </c>
      <c r="F48" s="111">
        <f>IF(RES_hhdet_in_tes!F48=0,"",RES_hhdet_in_tes!F48/RES_hhdet_in_fec!F48)</f>
        <v>2.7550583909999204</v>
      </c>
      <c r="G48" s="111">
        <f>IF(RES_hhdet_in_tes!G48=0,"",RES_hhdet_in_tes!G48/RES_hhdet_in_fec!G48)</f>
        <v>2.8657566960708598</v>
      </c>
      <c r="H48" s="111">
        <f>IF(RES_hhdet_in_tes!H48=0,"",RES_hhdet_in_tes!H48/RES_hhdet_in_fec!H48)</f>
        <v>2.9778582096071666</v>
      </c>
      <c r="I48" s="111">
        <f>IF(RES_hhdet_in_tes!I48=0,"",RES_hhdet_in_tes!I48/RES_hhdet_in_fec!I48)</f>
        <v>3.0914955378498012</v>
      </c>
      <c r="J48" s="111">
        <f>IF(RES_hhdet_in_tes!J48=0,"",RES_hhdet_in_tes!J48/RES_hhdet_in_fec!J48)</f>
        <v>3.207263012001027</v>
      </c>
      <c r="K48" s="111">
        <f>IF(RES_hhdet_in_tes!K48=0,"",RES_hhdet_in_tes!K48/RES_hhdet_in_fec!K48)</f>
        <v>3.3256313919282632</v>
      </c>
      <c r="L48" s="111">
        <f>IF(RES_hhdet_in_tes!L48=0,"",RES_hhdet_in_tes!L48/RES_hhdet_in_fec!L48)</f>
        <v>3.4466631054565391</v>
      </c>
      <c r="M48" s="111">
        <f>IF(RES_hhdet_in_tes!M48=0,"",RES_hhdet_in_tes!M48/RES_hhdet_in_fec!M48)</f>
        <v>3.5853565279310171</v>
      </c>
      <c r="N48" s="111">
        <f>IF(RES_hhdet_in_tes!N48=0,"",RES_hhdet_in_tes!N48/RES_hhdet_in_fec!N48)</f>
        <v>3.7461639884145539</v>
      </c>
      <c r="O48" s="111">
        <f>IF(RES_hhdet_in_tes!O48=0,"",RES_hhdet_in_tes!O48/RES_hhdet_in_fec!O48)</f>
        <v>3.9287986223025424</v>
      </c>
      <c r="P48" s="111">
        <f>IF(RES_hhdet_in_tes!P48=0,"",RES_hhdet_in_tes!P48/RES_hhdet_in_fec!P48)</f>
        <v>4.115486426445818</v>
      </c>
      <c r="Q48" s="111">
        <f>IF(RES_hhdet_in_tes!Q48=0,"",RES_hhdet_in_tes!Q48/RES_hhdet_in_fec!Q48)</f>
        <v>4.2587664537914662</v>
      </c>
      <c r="R48" s="111">
        <f>IF(RES_hhdet_in_tes!R48=0,"",RES_hhdet_in_tes!R48/RES_hhdet_in_fec!R48)</f>
        <v>4.2898121005973113</v>
      </c>
      <c r="S48" s="111">
        <f>IF(RES_hhdet_in_tes!S48=0,"",RES_hhdet_in_tes!S48/RES_hhdet_in_fec!S48)</f>
        <v>4.2932616169090725</v>
      </c>
      <c r="T48" s="111">
        <f>IF(RES_hhdet_in_tes!T48=0,"",RES_hhdet_in_tes!T48/RES_hhdet_in_fec!T48)</f>
        <v>4.2970944128110284</v>
      </c>
      <c r="U48" s="111">
        <f>IF(RES_hhdet_in_tes!U48=0,"",RES_hhdet_in_tes!U48/RES_hhdet_in_fec!U48)</f>
        <v>4.3013530749243136</v>
      </c>
      <c r="V48" s="111">
        <f>IF(RES_hhdet_in_tes!V48=0,"",RES_hhdet_in_tes!V48/RES_hhdet_in_fec!V48)</f>
        <v>4.3135223572825199</v>
      </c>
      <c r="W48" s="111">
        <f>IF(RES_hhdet_in_tes!W48=0,"",RES_hhdet_in_tes!W48/RES_hhdet_in_fec!W48)</f>
        <v>4.3534643017679464</v>
      </c>
      <c r="X48" s="111">
        <f>IF(RES_hhdet_in_tes!X48=0,"",RES_hhdet_in_tes!X48/RES_hhdet_in_fec!X48)</f>
        <v>4.4007794982793049</v>
      </c>
      <c r="Y48" s="111">
        <f>IF(RES_hhdet_in_tes!Y48=0,"",RES_hhdet_in_tes!Y48/RES_hhdet_in_fec!Y48)</f>
        <v>4.4541121353176383</v>
      </c>
      <c r="DA48" s="63" t="s">
        <v>3631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0.6328104603001462</v>
      </c>
      <c r="D49" s="124">
        <f>IF(RES_hhdet_in_tes!D49=0,"",RES_hhdet_in_tes!D49/RES_hhdet_in_fec!D49)</f>
        <v>0.62528870022451266</v>
      </c>
      <c r="E49" s="124">
        <f>IF(RES_hhdet_in_tes!E49=0,"",RES_hhdet_in_tes!E49/RES_hhdet_in_fec!E49)</f>
        <v>0.6232474012125675</v>
      </c>
      <c r="F49" s="124">
        <f>IF(RES_hhdet_in_tes!F49=0,"",RES_hhdet_in_tes!F49/RES_hhdet_in_fec!F49)</f>
        <v>0.62757063036788052</v>
      </c>
      <c r="G49" s="124">
        <f>IF(RES_hhdet_in_tes!G49=0,"",RES_hhdet_in_tes!G49/RES_hhdet_in_fec!G49)</f>
        <v>0.62459340001734098</v>
      </c>
      <c r="H49" s="124">
        <f>IF(RES_hhdet_in_tes!H49=0,"",RES_hhdet_in_tes!H49/RES_hhdet_in_fec!H49)</f>
        <v>0.64150701210697769</v>
      </c>
      <c r="I49" s="124">
        <f>IF(RES_hhdet_in_tes!I49=0,"",RES_hhdet_in_tes!I49/RES_hhdet_in_fec!I49)</f>
        <v>0.5799668018839701</v>
      </c>
      <c r="J49" s="124">
        <f>IF(RES_hhdet_in_tes!J49=0,"",RES_hhdet_in_tes!J49/RES_hhdet_in_fec!J49)</f>
        <v>0.58274957703051511</v>
      </c>
      <c r="K49" s="124">
        <f>IF(RES_hhdet_in_tes!K49=0,"",RES_hhdet_in_tes!K49/RES_hhdet_in_fec!K49)</f>
        <v>0.58886647419986315</v>
      </c>
      <c r="L49" s="124">
        <f>IF(RES_hhdet_in_tes!L49=0,"",RES_hhdet_in_tes!L49/RES_hhdet_in_fec!L49)</f>
        <v>0.61735034792768073</v>
      </c>
      <c r="M49" s="124">
        <f>IF(RES_hhdet_in_tes!M49=0,"",RES_hhdet_in_tes!M49/RES_hhdet_in_fec!M49)</f>
        <v>0.6673103377216818</v>
      </c>
      <c r="N49" s="124">
        <f>IF(RES_hhdet_in_tes!N49=0,"",RES_hhdet_in_tes!N49/RES_hhdet_in_fec!N49)</f>
        <v>0.68849150505214063</v>
      </c>
      <c r="O49" s="124">
        <f>IF(RES_hhdet_in_tes!O49=0,"",RES_hhdet_in_tes!O49/RES_hhdet_in_fec!O49)</f>
        <v>0.72846388124276806</v>
      </c>
      <c r="P49" s="124">
        <f>IF(RES_hhdet_in_tes!P49=0,"",RES_hhdet_in_tes!P49/RES_hhdet_in_fec!P49)</f>
        <v>0.75394001075231443</v>
      </c>
      <c r="Q49" s="124">
        <f>IF(RES_hhdet_in_tes!Q49=0,"",RES_hhdet_in_tes!Q49/RES_hhdet_in_fec!Q49)</f>
        <v>0.70664212824059802</v>
      </c>
      <c r="R49" s="124">
        <f>IF(RES_hhdet_in_tes!R49=0,"",RES_hhdet_in_tes!R49/RES_hhdet_in_fec!R49)</f>
        <v>0.7257505478961096</v>
      </c>
      <c r="S49" s="124">
        <f>IF(RES_hhdet_in_tes!S49=0,"",RES_hhdet_in_tes!S49/RES_hhdet_in_fec!S49)</f>
        <v>0.7693419205003732</v>
      </c>
      <c r="T49" s="124">
        <f>IF(RES_hhdet_in_tes!T49=0,"",RES_hhdet_in_tes!T49/RES_hhdet_in_fec!T49)</f>
        <v>0.79064346179911049</v>
      </c>
      <c r="U49" s="124">
        <f>IF(RES_hhdet_in_tes!U49=0,"",RES_hhdet_in_tes!U49/RES_hhdet_in_fec!U49)</f>
        <v>0.79163362263678128</v>
      </c>
      <c r="V49" s="124">
        <f>IF(RES_hhdet_in_tes!V49=0,"",RES_hhdet_in_tes!V49/RES_hhdet_in_fec!V49)</f>
        <v>0.82570887377760038</v>
      </c>
      <c r="W49" s="124">
        <f>IF(RES_hhdet_in_tes!W49=0,"",RES_hhdet_in_tes!W49/RES_hhdet_in_fec!W49)</f>
        <v>0.80026810734826914</v>
      </c>
      <c r="X49" s="124">
        <f>IF(RES_hhdet_in_tes!X49=0,"",RES_hhdet_in_tes!X49/RES_hhdet_in_fec!X49)</f>
        <v>0.80173660897266585</v>
      </c>
      <c r="Y49" s="124">
        <f>IF(RES_hhdet_in_tes!Y49=0,"",RES_hhdet_in_tes!Y49/RES_hhdet_in_fec!Y49)</f>
        <v>0.84194016055524934</v>
      </c>
      <c r="DA49" s="130" t="s">
        <v>3632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0.56232071419884111</v>
      </c>
      <c r="D50" s="111">
        <f>IF(RES_hhdet_in_tes!D50=0,"",RES_hhdet_in_tes!D50/RES_hhdet_in_fec!D50)</f>
        <v>0.56441954018445573</v>
      </c>
      <c r="E50" s="111">
        <f>IF(RES_hhdet_in_tes!E50=0,"",RES_hhdet_in_tes!E50/RES_hhdet_in_fec!E50)</f>
        <v>0.56681011227161582</v>
      </c>
      <c r="F50" s="111">
        <f>IF(RES_hhdet_in_tes!F50=0,"",RES_hhdet_in_tes!F50/RES_hhdet_in_fec!F50)</f>
        <v>0.56924046791807759</v>
      </c>
      <c r="G50" s="111">
        <f>IF(RES_hhdet_in_tes!G50=0,"",RES_hhdet_in_tes!G50/RES_hhdet_in_fec!G50)</f>
        <v>0.57193950456383602</v>
      </c>
      <c r="H50" s="111">
        <f>IF(RES_hhdet_in_tes!H50=0,"",RES_hhdet_in_tes!H50/RES_hhdet_in_fec!H50)</f>
        <v>0.57487920807626336</v>
      </c>
      <c r="I50" s="111">
        <f>IF(RES_hhdet_in_tes!I50=0,"",RES_hhdet_in_tes!I50/RES_hhdet_in_fec!I50)</f>
        <v>0.57811597879126242</v>
      </c>
      <c r="J50" s="111">
        <f>IF(RES_hhdet_in_tes!J50=0,"",RES_hhdet_in_tes!J50/RES_hhdet_in_fec!J50)</f>
        <v>0.58188086897750169</v>
      </c>
      <c r="K50" s="111">
        <f>IF(RES_hhdet_in_tes!K50=0,"",RES_hhdet_in_tes!K50/RES_hhdet_in_fec!K50)</f>
        <v>0.58637033383732362</v>
      </c>
      <c r="L50" s="111">
        <f>IF(RES_hhdet_in_tes!L50=0,"",RES_hhdet_in_tes!L50/RES_hhdet_in_fec!L50)</f>
        <v>0.59163693319160937</v>
      </c>
      <c r="M50" s="111">
        <f>IF(RES_hhdet_in_tes!M50=0,"",RES_hhdet_in_tes!M50/RES_hhdet_in_fec!M50)</f>
        <v>0.60237322992171949</v>
      </c>
      <c r="N50" s="111">
        <f>IF(RES_hhdet_in_tes!N50=0,"",RES_hhdet_in_tes!N50/RES_hhdet_in_fec!N50)</f>
        <v>0.62007080908059864</v>
      </c>
      <c r="O50" s="111">
        <f>IF(RES_hhdet_in_tes!O50=0,"",RES_hhdet_in_tes!O50/RES_hhdet_in_fec!O50)</f>
        <v>0.6459436249033963</v>
      </c>
      <c r="P50" s="111">
        <f>IF(RES_hhdet_in_tes!P50=0,"",RES_hhdet_in_tes!P50/RES_hhdet_in_fec!P50)</f>
        <v>0.67731720517839566</v>
      </c>
      <c r="Q50" s="111">
        <f>IF(RES_hhdet_in_tes!Q50=0,"",RES_hhdet_in_tes!Q50/RES_hhdet_in_fec!Q50)</f>
        <v>0.70556477153227259</v>
      </c>
      <c r="R50" s="111">
        <f>IF(RES_hhdet_in_tes!R50=0,"",RES_hhdet_in_tes!R50/RES_hhdet_in_fec!R50)</f>
        <v>0.72389116924595365</v>
      </c>
      <c r="S50" s="111">
        <f>IF(RES_hhdet_in_tes!S50=0,"",RES_hhdet_in_tes!S50/RES_hhdet_in_fec!S50)</f>
        <v>0.7409547921160573</v>
      </c>
      <c r="T50" s="111">
        <f>IF(RES_hhdet_in_tes!T50=0,"",RES_hhdet_in_tes!T50/RES_hhdet_in_fec!T50)</f>
        <v>0.75625250607480921</v>
      </c>
      <c r="U50" s="111">
        <f>IF(RES_hhdet_in_tes!U50=0,"",RES_hhdet_in_tes!U50/RES_hhdet_in_fec!U50)</f>
        <v>0.76928117705448706</v>
      </c>
      <c r="V50" s="111">
        <f>IF(RES_hhdet_in_tes!V50=0,"",RES_hhdet_in_tes!V50/RES_hhdet_in_fec!V50)</f>
        <v>0.7795376709873475</v>
      </c>
      <c r="W50" s="111">
        <f>IF(RES_hhdet_in_tes!W50=0,"",RES_hhdet_in_tes!W50/RES_hhdet_in_fec!W50)</f>
        <v>0.78584185572908716</v>
      </c>
      <c r="X50" s="111">
        <f>IF(RES_hhdet_in_tes!X50=0,"",RES_hhdet_in_tes!X50/RES_hhdet_in_fec!X50)</f>
        <v>0.78926042757722237</v>
      </c>
      <c r="Y50" s="111">
        <f>IF(RES_hhdet_in_tes!Y50=0,"",RES_hhdet_in_tes!Y50/RES_hhdet_in_fec!Y50)</f>
        <v>0.79099150868969936</v>
      </c>
      <c r="DA50" s="63" t="s">
        <v>3633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0.7202975026221331</v>
      </c>
      <c r="D51" s="111">
        <f>IF(RES_hhdet_in_tes!D51=0,"",RES_hhdet_in_tes!D51/RES_hhdet_in_fec!D51)</f>
        <v>0.72102078591948915</v>
      </c>
      <c r="E51" s="111">
        <f>IF(RES_hhdet_in_tes!E51=0,"",RES_hhdet_in_tes!E51/RES_hhdet_in_fec!E51)</f>
        <v>0.72421128499330523</v>
      </c>
      <c r="F51" s="111">
        <f>IF(RES_hhdet_in_tes!F51=0,"",RES_hhdet_in_tes!F51/RES_hhdet_in_fec!F51)</f>
        <v>0.72330456475311322</v>
      </c>
      <c r="G51" s="111">
        <f>IF(RES_hhdet_in_tes!G51=0,"",RES_hhdet_in_tes!G51/RES_hhdet_in_fec!G51)</f>
        <v>0.72619931607255683</v>
      </c>
      <c r="H51" s="111">
        <f>IF(RES_hhdet_in_tes!H51=0,"",RES_hhdet_in_tes!H51/RES_hhdet_in_fec!H51)</f>
        <v>0.73389199231912805</v>
      </c>
      <c r="I51" s="111">
        <f>IF(RES_hhdet_in_tes!I51=0,"",RES_hhdet_in_tes!I51/RES_hhdet_in_fec!I51)</f>
        <v>0.73851357598785916</v>
      </c>
      <c r="J51" s="111">
        <f>IF(RES_hhdet_in_tes!J51=0,"",RES_hhdet_in_tes!J51/RES_hhdet_in_fec!J51)</f>
        <v>0.74602873978442041</v>
      </c>
      <c r="K51" s="111">
        <f>IF(RES_hhdet_in_tes!K51=0,"",RES_hhdet_in_tes!K51/RES_hhdet_in_fec!K51)</f>
        <v>0.76084557705275291</v>
      </c>
      <c r="L51" s="111">
        <f>IF(RES_hhdet_in_tes!L51=0,"",RES_hhdet_in_tes!L51/RES_hhdet_in_fec!L51)</f>
        <v>0.75378690480957311</v>
      </c>
      <c r="M51" s="111">
        <f>IF(RES_hhdet_in_tes!M51=0,"",RES_hhdet_in_tes!M51/RES_hhdet_in_fec!M51)</f>
        <v>0.75100070900028593</v>
      </c>
      <c r="N51" s="111">
        <f>IF(RES_hhdet_in_tes!N51=0,"",RES_hhdet_in_tes!N51/RES_hhdet_in_fec!N51)</f>
        <v>0.78187410594304241</v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>
        <f>IF(RES_hhdet_in_tes!Q51=0,"",RES_hhdet_in_tes!Q51/RES_hhdet_in_fec!Q51)</f>
        <v>0.84490813328137537</v>
      </c>
      <c r="R51" s="111">
        <f>IF(RES_hhdet_in_tes!R51=0,"",RES_hhdet_in_tes!R51/RES_hhdet_in_fec!R51)</f>
        <v>0.85866322532794703</v>
      </c>
      <c r="S51" s="111" t="str">
        <f>IF(RES_hhdet_in_tes!S51=0,"",RES_hhdet_in_tes!S51/RES_hhdet_in_fec!S51)</f>
        <v/>
      </c>
      <c r="T51" s="111">
        <f>IF(RES_hhdet_in_tes!T51=0,"",RES_hhdet_in_tes!T51/RES_hhdet_in_fec!T51)</f>
        <v>0.86636905293577005</v>
      </c>
      <c r="U51" s="111" t="str">
        <f>IF(RES_hhdet_in_tes!U51=0,"",RES_hhdet_in_tes!U51/RES_hhdet_in_fec!U51)</f>
        <v/>
      </c>
      <c r="V51" s="111">
        <f>IF(RES_hhdet_in_tes!V51=0,"",RES_hhdet_in_tes!V51/RES_hhdet_in_fec!V51)</f>
        <v>0.87449240565622699</v>
      </c>
      <c r="W51" s="111">
        <f>IF(RES_hhdet_in_tes!W51=0,"",RES_hhdet_in_tes!W51/RES_hhdet_in_fec!W51)</f>
        <v>0.87404094374276353</v>
      </c>
      <c r="X51" s="111">
        <f>IF(RES_hhdet_in_tes!X51=0,"",RES_hhdet_in_tes!X51/RES_hhdet_in_fec!X51)</f>
        <v>0.87146821605584912</v>
      </c>
      <c r="Y51" s="111">
        <f>IF(RES_hhdet_in_tes!Y51=0,"",RES_hhdet_in_tes!Y51/RES_hhdet_in_fec!Y51)</f>
        <v>0.87755363471523606</v>
      </c>
      <c r="DA51" s="63" t="s">
        <v>3634</v>
      </c>
    </row>
    <row r="52" spans="1:105" ht="12" customHeight="1" x14ac:dyDescent="0.25">
      <c r="A52" s="100" t="s">
        <v>211</v>
      </c>
      <c r="B52" s="112"/>
      <c r="C52" s="112">
        <f>IF(RES_hhdet_in_tes!C52=0,"",RES_hhdet_in_tes!C52/RES_hhdet_in_fec!C52)</f>
        <v>0.56232071419884111</v>
      </c>
      <c r="D52" s="112">
        <f>IF(RES_hhdet_in_tes!D52=0,"",RES_hhdet_in_tes!D52/RES_hhdet_in_fec!D52)</f>
        <v>0.56441954018445573</v>
      </c>
      <c r="E52" s="112">
        <f>IF(RES_hhdet_in_tes!E52=0,"",RES_hhdet_in_tes!E52/RES_hhdet_in_fec!E52)</f>
        <v>0.56681011227161582</v>
      </c>
      <c r="F52" s="112">
        <f>IF(RES_hhdet_in_tes!F52=0,"",RES_hhdet_in_tes!F52/RES_hhdet_in_fec!F52)</f>
        <v>0.56924046791807759</v>
      </c>
      <c r="G52" s="112">
        <f>IF(RES_hhdet_in_tes!G52=0,"",RES_hhdet_in_tes!G52/RES_hhdet_in_fec!G52)</f>
        <v>0.57193950456383602</v>
      </c>
      <c r="H52" s="112">
        <f>IF(RES_hhdet_in_tes!H52=0,"",RES_hhdet_in_tes!H52/RES_hhdet_in_fec!H52)</f>
        <v>0.57487920807626336</v>
      </c>
      <c r="I52" s="112">
        <f>IF(RES_hhdet_in_tes!I52=0,"",RES_hhdet_in_tes!I52/RES_hhdet_in_fec!I52)</f>
        <v>0.57811597879126242</v>
      </c>
      <c r="J52" s="112">
        <f>IF(RES_hhdet_in_tes!J52=0,"",RES_hhdet_in_tes!J52/RES_hhdet_in_fec!J52)</f>
        <v>0.58188086897750169</v>
      </c>
      <c r="K52" s="112">
        <f>IF(RES_hhdet_in_tes!K52=0,"",RES_hhdet_in_tes!K52/RES_hhdet_in_fec!K52)</f>
        <v>0.58637033383732362</v>
      </c>
      <c r="L52" s="112">
        <f>IF(RES_hhdet_in_tes!L52=0,"",RES_hhdet_in_tes!L52/RES_hhdet_in_fec!L52)</f>
        <v>0.59163693319160937</v>
      </c>
      <c r="M52" s="112">
        <f>IF(RES_hhdet_in_tes!M52=0,"",RES_hhdet_in_tes!M52/RES_hhdet_in_fec!M52)</f>
        <v>0.60237322992171949</v>
      </c>
      <c r="N52" s="112">
        <f>IF(RES_hhdet_in_tes!N52=0,"",RES_hhdet_in_tes!N52/RES_hhdet_in_fec!N52)</f>
        <v>0.62007080908059875</v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>
        <f>IF(RES_hhdet_in_tes!Q52=0,"",RES_hhdet_in_tes!Q52/RES_hhdet_in_fec!Q52)</f>
        <v>0.70556477153227259</v>
      </c>
      <c r="R52" s="112">
        <f>IF(RES_hhdet_in_tes!R52=0,"",RES_hhdet_in_tes!R52/RES_hhdet_in_fec!R52)</f>
        <v>0.72389116924595365</v>
      </c>
      <c r="S52" s="112" t="str">
        <f>IF(RES_hhdet_in_tes!S52=0,"",RES_hhdet_in_tes!S52/RES_hhdet_in_fec!S52)</f>
        <v/>
      </c>
      <c r="T52" s="112">
        <f>IF(RES_hhdet_in_tes!T52=0,"",RES_hhdet_in_tes!T52/RES_hhdet_in_fec!T52)</f>
        <v>0.75625250607480921</v>
      </c>
      <c r="U52" s="112" t="str">
        <f>IF(RES_hhdet_in_tes!U52=0,"",RES_hhdet_in_tes!U52/RES_hhdet_in_fec!U52)</f>
        <v/>
      </c>
      <c r="V52" s="112">
        <f>IF(RES_hhdet_in_tes!V52=0,"",RES_hhdet_in_tes!V52/RES_hhdet_in_fec!V52)</f>
        <v>0.7795376709873475</v>
      </c>
      <c r="W52" s="112">
        <f>IF(RES_hhdet_in_tes!W52=0,"",RES_hhdet_in_tes!W52/RES_hhdet_in_fec!W52)</f>
        <v>0.78584185572908716</v>
      </c>
      <c r="X52" s="112">
        <f>IF(RES_hhdet_in_tes!X52=0,"",RES_hhdet_in_tes!X52/RES_hhdet_in_fec!X52)</f>
        <v>0.78926042757722226</v>
      </c>
      <c r="Y52" s="112">
        <f>IF(RES_hhdet_in_tes!Y52=0,"",RES_hhdet_in_tes!Y52/RES_hhdet_in_fec!Y52)</f>
        <v>0.79099150868969936</v>
      </c>
      <c r="DA52" s="131" t="s">
        <v>3635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>
        <f>IF(RES_hhdet_in_tes!D53=0,"",RES_hhdet_in_tes!D53/RES_hhdet_in_fec!D53)</f>
        <v>1</v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>
        <f>IF(RES_hhdet_in_tes!Q53=0,"",RES_hhdet_in_tes!Q53/RES_hhdet_in_fec!Q53)</f>
        <v>1</v>
      </c>
      <c r="R53" s="113">
        <f>IF(RES_hhdet_in_tes!R53=0,"",RES_hhdet_in_tes!R53/RES_hhdet_in_fec!R53)</f>
        <v>1</v>
      </c>
      <c r="S53" s="113" t="str">
        <f>IF(RES_hhdet_in_tes!S53=0,"",RES_hhdet_in_tes!S53/RES_hhdet_in_fec!S53)</f>
        <v/>
      </c>
      <c r="T53" s="113">
        <f>IF(RES_hhdet_in_tes!T53=0,"",RES_hhdet_in_tes!T53/RES_hhdet_in_fec!T53)</f>
        <v>1</v>
      </c>
      <c r="U53" s="113" t="str">
        <f>IF(RES_hhdet_in_tes!U53=0,"",RES_hhdet_in_tes!U53/RES_hhdet_in_fec!U53)</f>
        <v/>
      </c>
      <c r="V53" s="113">
        <f>IF(RES_hhdet_in_tes!V53=0,"",RES_hhdet_in_tes!V53/RES_hhdet_in_fec!V53)</f>
        <v>1</v>
      </c>
      <c r="W53" s="113">
        <f>IF(RES_hhdet_in_tes!W53=0,"",RES_hhdet_in_tes!W53/RES_hhdet_in_fec!W53)</f>
        <v>1</v>
      </c>
      <c r="X53" s="113">
        <f>IF(RES_hhdet_in_tes!X53=0,"",RES_hhdet_in_tes!X53/RES_hhdet_in_fec!X53)</f>
        <v>1</v>
      </c>
      <c r="Y53" s="113">
        <f>IF(RES_hhdet_in_tes!Y53=0,"",RES_hhdet_in_tes!Y53/RES_hhdet_in_fec!Y53)</f>
        <v>1</v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0.69811765468347031</v>
      </c>
      <c r="D54" s="112">
        <f>IF(RES_hhdet_in_tes!D54=0,"",RES_hhdet_in_tes!D54/RES_hhdet_in_fec!D54)</f>
        <v>0.6991553348131363</v>
      </c>
      <c r="E54" s="112">
        <f>IF(RES_hhdet_in_tes!E54=0,"",RES_hhdet_in_tes!E54/RES_hhdet_in_fec!E54)</f>
        <v>0.70029133755416728</v>
      </c>
      <c r="F54" s="112">
        <f>IF(RES_hhdet_in_tes!F54=0,"",RES_hhdet_in_tes!F54/RES_hhdet_in_fec!F54)</f>
        <v>0.70144104671138452</v>
      </c>
      <c r="G54" s="112">
        <f>IF(RES_hhdet_in_tes!G54=0,"",RES_hhdet_in_tes!G54/RES_hhdet_in_fec!G54)</f>
        <v>0.70268207242153224</v>
      </c>
      <c r="H54" s="112">
        <f>IF(RES_hhdet_in_tes!H54=0,"",RES_hhdet_in_tes!H54/RES_hhdet_in_fec!H54)</f>
        <v>0.70400565416574667</v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>
        <f>IF(RES_hhdet_in_tes!L54=0,"",RES_hhdet_in_tes!L54/RES_hhdet_in_fec!L54)</f>
        <v>0.71104947289334619</v>
      </c>
      <c r="M54" s="112">
        <f>IF(RES_hhdet_in_tes!M54=0,"",RES_hhdet_in_tes!M54/RES_hhdet_in_fec!M54)</f>
        <v>0.71512461834686314</v>
      </c>
      <c r="N54" s="112">
        <f>IF(RES_hhdet_in_tes!N54=0,"",RES_hhdet_in_tes!N54/RES_hhdet_in_fec!N54)</f>
        <v>0.72184416618389136</v>
      </c>
      <c r="O54" s="112">
        <f>IF(RES_hhdet_in_tes!O54=0,"",RES_hhdet_in_tes!O54/RES_hhdet_in_fec!O54)</f>
        <v>0.7320906031532689</v>
      </c>
      <c r="P54" s="112">
        <f>IF(RES_hhdet_in_tes!P54=0,"",RES_hhdet_in_tes!P54/RES_hhdet_in_fec!P54)</f>
        <v>0.74537814275852909</v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>
        <f>IF(RES_hhdet_in_tes!T54=0,"",RES_hhdet_in_tes!T54/RES_hhdet_in_fec!T54)</f>
        <v>0.78361836993510969</v>
      </c>
      <c r="U54" s="112">
        <f>IF(RES_hhdet_in_tes!U54=0,"",RES_hhdet_in_tes!U54/RES_hhdet_in_fec!U54)</f>
        <v>0.7919768750837034</v>
      </c>
      <c r="V54" s="112">
        <f>IF(RES_hhdet_in_tes!V54=0,"",RES_hhdet_in_tes!V54/RES_hhdet_in_fec!V54)</f>
        <v>0.80018813746778605</v>
      </c>
      <c r="W54" s="112">
        <f>IF(RES_hhdet_in_tes!W54=0,"",RES_hhdet_in_tes!W54/RES_hhdet_in_fec!W54)</f>
        <v>0.80768774409920352</v>
      </c>
      <c r="X54" s="112">
        <f>IF(RES_hhdet_in_tes!X54=0,"",RES_hhdet_in_tes!X54/RES_hhdet_in_fec!X54)</f>
        <v>0.82000484445237565</v>
      </c>
      <c r="Y54" s="112">
        <f>IF(RES_hhdet_in_tes!Y54=0,"",RES_hhdet_in_tes!Y54/RES_hhdet_in_fec!Y54)</f>
        <v>0.83149595044696922</v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0.82252249208906325</v>
      </c>
      <c r="D55" s="113">
        <f>IF(RES_hhdet_in_tes!D55=0,"",RES_hhdet_in_tes!D55/RES_hhdet_in_fec!D55)</f>
        <v>0.82255596335525361</v>
      </c>
      <c r="E55" s="113">
        <f>IF(RES_hhdet_in_tes!E55=0,"",RES_hhdet_in_tes!E55/RES_hhdet_in_fec!E55)</f>
        <v>0.82429749182607626</v>
      </c>
      <c r="F55" s="113">
        <f>IF(RES_hhdet_in_tes!F55=0,"",RES_hhdet_in_tes!F55/RES_hhdet_in_fec!F55)</f>
        <v>0.8228435925787283</v>
      </c>
      <c r="G55" s="113">
        <f>IF(RES_hhdet_in_tes!G55=0,"",RES_hhdet_in_tes!G55/RES_hhdet_in_fec!G55)</f>
        <v>0.82438546391498957</v>
      </c>
      <c r="H55" s="113">
        <f>IF(RES_hhdet_in_tes!H55=0,"",RES_hhdet_in_tes!H55/RES_hhdet_in_fec!H55)</f>
        <v>0.82906793851458149</v>
      </c>
      <c r="I55" s="113">
        <f>IF(RES_hhdet_in_tes!I55=0,"",RES_hhdet_in_tes!I55/RES_hhdet_in_fec!I55)</f>
        <v>0.83221068072749704</v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>
        <f>IF(RES_hhdet_in_tes!L55=0,"",RES_hhdet_in_tes!L55/RES_hhdet_in_fec!L55)</f>
        <v>0.84919687023475665</v>
      </c>
      <c r="M55" s="113">
        <f>IF(RES_hhdet_in_tes!M55=0,"",RES_hhdet_in_tes!M55/RES_hhdet_in_fec!M55)</f>
        <v>0.83885000374084318</v>
      </c>
      <c r="N55" s="113">
        <f>IF(RES_hhdet_in_tes!N55=0,"",RES_hhdet_in_tes!N55/RES_hhdet_in_fec!N55)</f>
        <v>0.85425857033438324</v>
      </c>
      <c r="O55" s="113">
        <f>IF(RES_hhdet_in_tes!O55=0,"",RES_hhdet_in_tes!O55/RES_hhdet_in_fec!O55)</f>
        <v>0.83273585032768938</v>
      </c>
      <c r="P55" s="113">
        <f>IF(RES_hhdet_in_tes!P55=0,"",RES_hhdet_in_tes!P55/RES_hhdet_in_fec!P55)</f>
        <v>0.82885458103688348</v>
      </c>
      <c r="Q55" s="113" t="str">
        <f>IF(RES_hhdet_in_tes!Q55=0,"",RES_hhdet_in_tes!Q55/RES_hhdet_in_fec!Q55)</f>
        <v/>
      </c>
      <c r="R55" s="113">
        <f>IF(RES_hhdet_in_tes!R55=0,"",RES_hhdet_in_tes!R55/RES_hhdet_in_fec!R55)</f>
        <v>0.88765865282270984</v>
      </c>
      <c r="S55" s="113">
        <f>IF(RES_hhdet_in_tes!S55=0,"",RES_hhdet_in_tes!S55/RES_hhdet_in_fec!S55)</f>
        <v>0.89178861211613925</v>
      </c>
      <c r="T55" s="113">
        <f>IF(RES_hhdet_in_tes!T55=0,"",RES_hhdet_in_tes!T55/RES_hhdet_in_fec!T55)</f>
        <v>0.88265011839932883</v>
      </c>
      <c r="U55" s="113">
        <f>IF(RES_hhdet_in_tes!U55=0,"",RES_hhdet_in_tes!U55/RES_hhdet_in_fec!U55)</f>
        <v>0.87863464618222842</v>
      </c>
      <c r="V55" s="113">
        <f>IF(RES_hhdet_in_tes!V55=0,"",RES_hhdet_in_tes!V55/RES_hhdet_in_fec!V55)</f>
        <v>0.88678841503201811</v>
      </c>
      <c r="W55" s="113">
        <f>IF(RES_hhdet_in_tes!W55=0,"",RES_hhdet_in_tes!W55/RES_hhdet_in_fec!W55)</f>
        <v>0.89335132480593116</v>
      </c>
      <c r="X55" s="113">
        <f>IF(RES_hhdet_in_tes!X55=0,"",RES_hhdet_in_tes!X55/RES_hhdet_in_fec!X55)</f>
        <v>0.89317596081181916</v>
      </c>
      <c r="Y55" s="113">
        <f>IF(RES_hhdet_in_tes!Y55=0,"",RES_hhdet_in_tes!Y55/RES_hhdet_in_fec!Y55)</f>
        <v>0.90180028026575398</v>
      </c>
      <c r="DA55" s="132" t="s">
        <v>3638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0.69811765468347042</v>
      </c>
      <c r="D56" s="111">
        <f>IF(RES_hhdet_in_tes!D56=0,"",RES_hhdet_in_tes!D56/RES_hhdet_in_fec!D56)</f>
        <v>0.6991553348131363</v>
      </c>
      <c r="E56" s="111">
        <f>IF(RES_hhdet_in_tes!E56=0,"",RES_hhdet_in_tes!E56/RES_hhdet_in_fec!E56)</f>
        <v>0.70029133755416728</v>
      </c>
      <c r="F56" s="111">
        <f>IF(RES_hhdet_in_tes!F56=0,"",RES_hhdet_in_tes!F56/RES_hhdet_in_fec!F56)</f>
        <v>0.70144104671138452</v>
      </c>
      <c r="G56" s="111">
        <f>IF(RES_hhdet_in_tes!G56=0,"",RES_hhdet_in_tes!G56/RES_hhdet_in_fec!G56)</f>
        <v>0.70268207242153224</v>
      </c>
      <c r="H56" s="111">
        <f>IF(RES_hhdet_in_tes!H56=0,"",RES_hhdet_in_tes!H56/RES_hhdet_in_fec!H56)</f>
        <v>0.70400565416574667</v>
      </c>
      <c r="I56" s="111">
        <f>IF(RES_hhdet_in_tes!I56=0,"",RES_hhdet_in_tes!I56/RES_hhdet_in_fec!I56)</f>
        <v>0.7054319199679383</v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>
        <f>IF(RES_hhdet_in_tes!L56=0,"",RES_hhdet_in_tes!L56/RES_hhdet_in_fec!L56)</f>
        <v>0.71104947289334619</v>
      </c>
      <c r="M56" s="111">
        <f>IF(RES_hhdet_in_tes!M56=0,"",RES_hhdet_in_tes!M56/RES_hhdet_in_fec!M56)</f>
        <v>0.71512461834686325</v>
      </c>
      <c r="N56" s="111">
        <f>IF(RES_hhdet_in_tes!N56=0,"",RES_hhdet_in_tes!N56/RES_hhdet_in_fec!N56)</f>
        <v>0.72184416618389136</v>
      </c>
      <c r="O56" s="111">
        <f>IF(RES_hhdet_in_tes!O56=0,"",RES_hhdet_in_tes!O56/RES_hhdet_in_fec!O56)</f>
        <v>0.7320906031532689</v>
      </c>
      <c r="P56" s="111">
        <f>IF(RES_hhdet_in_tes!P56=0,"",RES_hhdet_in_tes!P56/RES_hhdet_in_fec!P56)</f>
        <v>0.74537814275852909</v>
      </c>
      <c r="Q56" s="111" t="str">
        <f>IF(RES_hhdet_in_tes!Q56=0,"",RES_hhdet_in_tes!Q56/RES_hhdet_in_fec!Q56)</f>
        <v/>
      </c>
      <c r="R56" s="111">
        <f>IF(RES_hhdet_in_tes!R56=0,"",RES_hhdet_in_tes!R56/RES_hhdet_in_fec!R56)</f>
        <v>0.76687335219934627</v>
      </c>
      <c r="S56" s="111">
        <f>IF(RES_hhdet_in_tes!S56=0,"",RES_hhdet_in_tes!S56/RES_hhdet_in_fec!S56)</f>
        <v>0.77527847519240023</v>
      </c>
      <c r="T56" s="111">
        <f>IF(RES_hhdet_in_tes!T56=0,"",RES_hhdet_in_tes!T56/RES_hhdet_in_fec!T56)</f>
        <v>0.78361836993510958</v>
      </c>
      <c r="U56" s="111">
        <f>IF(RES_hhdet_in_tes!U56=0,"",RES_hhdet_in_tes!U56/RES_hhdet_in_fec!U56)</f>
        <v>0.79197687508370318</v>
      </c>
      <c r="V56" s="111">
        <f>IF(RES_hhdet_in_tes!V56=0,"",RES_hhdet_in_tes!V56/RES_hhdet_in_fec!V56)</f>
        <v>0.80018813746778605</v>
      </c>
      <c r="W56" s="111">
        <f>IF(RES_hhdet_in_tes!W56=0,"",RES_hhdet_in_tes!W56/RES_hhdet_in_fec!W56)</f>
        <v>0.80768774409920352</v>
      </c>
      <c r="X56" s="111">
        <f>IF(RES_hhdet_in_tes!X56=0,"",RES_hhdet_in_tes!X56/RES_hhdet_in_fec!X56)</f>
        <v>0.82000484445237565</v>
      </c>
      <c r="Y56" s="111">
        <f>IF(RES_hhdet_in_tes!Y56=0,"",RES_hhdet_in_tes!Y56/RES_hhdet_in_fec!Y56)</f>
        <v>0.83149595044696911</v>
      </c>
      <c r="DA56" s="63" t="s">
        <v>3639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 t="str">
        <f>IF(RES_hhdet_in_tes!Q57=0,"",RES_hhdet_in_tes!Q57/RES_hhdet_in_fec!Q57)</f>
        <v/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X57" s="111">
        <f>IF(RES_hhdet_in_tes!X57=0,"",RES_hhdet_in_tes!X57/RES_hhdet_in_fec!X57)</f>
        <v>1</v>
      </c>
      <c r="Y57" s="111">
        <f>IF(RES_hhdet_in_tes!Y57=0,"",RES_hhdet_in_tes!Y57/RES_hhdet_in_fec!Y57)</f>
        <v>1</v>
      </c>
      <c r="DA57" s="63" t="s">
        <v>3640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0.75680652093968681</v>
      </c>
      <c r="D58" s="124">
        <f>IF(RES_hhdet_in_tes!D58=0,"",RES_hhdet_in_tes!D58/RES_hhdet_in_fec!D58)</f>
        <v>0.77296636892260895</v>
      </c>
      <c r="E58" s="124">
        <f>IF(RES_hhdet_in_tes!E58=0,"",RES_hhdet_in_tes!E58/RES_hhdet_in_fec!E58)</f>
        <v>0.77428993931105983</v>
      </c>
      <c r="F58" s="124">
        <f>IF(RES_hhdet_in_tes!F58=0,"",RES_hhdet_in_tes!F58/RES_hhdet_in_fec!F58)</f>
        <v>0.74504210101444213</v>
      </c>
      <c r="G58" s="124">
        <f>IF(RES_hhdet_in_tes!G58=0,"",RES_hhdet_in_tes!G58/RES_hhdet_in_fec!G58)</f>
        <v>0.70100466281177276</v>
      </c>
      <c r="H58" s="124">
        <f>IF(RES_hhdet_in_tes!H58=0,"",RES_hhdet_in_tes!H58/RES_hhdet_in_fec!H58)</f>
        <v>0.72031594738607929</v>
      </c>
      <c r="I58" s="124">
        <f>IF(RES_hhdet_in_tes!I58=0,"",RES_hhdet_in_tes!I58/RES_hhdet_in_fec!I58)</f>
        <v>0.77456709107953181</v>
      </c>
      <c r="J58" s="124">
        <f>IF(RES_hhdet_in_tes!J58=0,"",RES_hhdet_in_tes!J58/RES_hhdet_in_fec!J58)</f>
        <v>0.77812573009045327</v>
      </c>
      <c r="K58" s="124">
        <f>IF(RES_hhdet_in_tes!K58=0,"",RES_hhdet_in_tes!K58/RES_hhdet_in_fec!K58)</f>
        <v>0.7563180295835904</v>
      </c>
      <c r="L58" s="124">
        <f>IF(RES_hhdet_in_tes!L58=0,"",RES_hhdet_in_tes!L58/RES_hhdet_in_fec!L58)</f>
        <v>0.77646470944525048</v>
      </c>
      <c r="M58" s="124">
        <f>IF(RES_hhdet_in_tes!M58=0,"",RES_hhdet_in_tes!M58/RES_hhdet_in_fec!M58)</f>
        <v>0.78513682552682384</v>
      </c>
      <c r="N58" s="124">
        <f>IF(RES_hhdet_in_tes!N58=0,"",RES_hhdet_in_tes!N58/RES_hhdet_in_fec!N58)</f>
        <v>0.7878542797889061</v>
      </c>
      <c r="O58" s="124">
        <f>IF(RES_hhdet_in_tes!O58=0,"",RES_hhdet_in_tes!O58/RES_hhdet_in_fec!O58)</f>
        <v>0.78488958761406302</v>
      </c>
      <c r="P58" s="124">
        <f>IF(RES_hhdet_in_tes!P58=0,"",RES_hhdet_in_tes!P58/RES_hhdet_in_fec!P58)</f>
        <v>0.78188848377634335</v>
      </c>
      <c r="Q58" s="124">
        <f>IF(RES_hhdet_in_tes!Q58=0,"",RES_hhdet_in_tes!Q58/RES_hhdet_in_fec!Q58)</f>
        <v>0.80268695604595652</v>
      </c>
      <c r="R58" s="124">
        <f>IF(RES_hhdet_in_tes!R58=0,"",RES_hhdet_in_tes!R58/RES_hhdet_in_fec!R58)</f>
        <v>0.80965988106002962</v>
      </c>
      <c r="S58" s="124">
        <f>IF(RES_hhdet_in_tes!S58=0,"",RES_hhdet_in_tes!S58/RES_hhdet_in_fec!S58)</f>
        <v>0.82023379103410643</v>
      </c>
      <c r="T58" s="124">
        <f>IF(RES_hhdet_in_tes!T58=0,"",RES_hhdet_in_tes!T58/RES_hhdet_in_fec!T58)</f>
        <v>0.83113589382425423</v>
      </c>
      <c r="U58" s="124">
        <f>IF(RES_hhdet_in_tes!U58=0,"",RES_hhdet_in_tes!U58/RES_hhdet_in_fec!U58)</f>
        <v>0.83933885719200085</v>
      </c>
      <c r="V58" s="124">
        <f>IF(RES_hhdet_in_tes!V58=0,"",RES_hhdet_in_tes!V58/RES_hhdet_in_fec!V58)</f>
        <v>0.85440789157038743</v>
      </c>
      <c r="W58" s="124">
        <f>IF(RES_hhdet_in_tes!W58=0,"",RES_hhdet_in_tes!W58/RES_hhdet_in_fec!W58)</f>
        <v>0.89184052364930677</v>
      </c>
      <c r="X58" s="124">
        <f>IF(RES_hhdet_in_tes!X58=0,"",RES_hhdet_in_tes!X58/RES_hhdet_in_fec!X58)</f>
        <v>0.89910799920154949</v>
      </c>
      <c r="Y58" s="124">
        <f>IF(RES_hhdet_in_tes!Y58=0,"",RES_hhdet_in_tes!Y58/RES_hhdet_in_fec!Y58)</f>
        <v>0.9059309700175272</v>
      </c>
      <c r="DA58" s="130" t="s">
        <v>3641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0.61892040359592992</v>
      </c>
      <c r="D59" s="111">
        <f>IF(RES_hhdet_in_tes!D59=0,"",RES_hhdet_in_tes!D59/RES_hhdet_in_fec!D59)</f>
        <v>0.61903331422346108</v>
      </c>
      <c r="E59" s="111">
        <f>IF(RES_hhdet_in_tes!E59=0,"",RES_hhdet_in_tes!E59/RES_hhdet_in_fec!E59)</f>
        <v>0.61914623502182375</v>
      </c>
      <c r="F59" s="111">
        <f>IF(RES_hhdet_in_tes!F59=0,"",RES_hhdet_in_tes!F59/RES_hhdet_in_fec!F59)</f>
        <v>0.61925915720711788</v>
      </c>
      <c r="G59" s="111">
        <f>IF(RES_hhdet_in_tes!G59=0,"",RES_hhdet_in_tes!G59/RES_hhdet_in_fec!G59)</f>
        <v>0.61937208875914951</v>
      </c>
      <c r="H59" s="111">
        <f>IF(RES_hhdet_in_tes!H59=0,"",RES_hhdet_in_tes!H59/RES_hhdet_in_fec!H59)</f>
        <v>0.61948502870129185</v>
      </c>
      <c r="I59" s="111">
        <f>IF(RES_hhdet_in_tes!I59=0,"",RES_hhdet_in_tes!I59/RES_hhdet_in_fec!I59)</f>
        <v>0.61959797899976943</v>
      </c>
      <c r="J59" s="111">
        <f>IF(RES_hhdet_in_tes!J59=0,"",RES_hhdet_in_tes!J59/RES_hhdet_in_fec!J59)</f>
        <v>0.61971094770950985</v>
      </c>
      <c r="K59" s="111">
        <f>IF(RES_hhdet_in_tes!K59=0,"",RES_hhdet_in_tes!K59/RES_hhdet_in_fec!K59)</f>
        <v>0.61982394167931953</v>
      </c>
      <c r="L59" s="111">
        <f>IF(RES_hhdet_in_tes!L59=0,"",RES_hhdet_in_tes!L59/RES_hhdet_in_fec!L59)</f>
        <v>0.61993696274153554</v>
      </c>
      <c r="M59" s="111">
        <f>IF(RES_hhdet_in_tes!M59=0,"",RES_hhdet_in_tes!M59/RES_hhdet_in_fec!M59)</f>
        <v>0.6200227957877521</v>
      </c>
      <c r="N59" s="111">
        <f>IF(RES_hhdet_in_tes!N59=0,"",RES_hhdet_in_tes!N59/RES_hhdet_in_fec!N59)</f>
        <v>0.62007077242314068</v>
      </c>
      <c r="O59" s="111">
        <f>IF(RES_hhdet_in_tes!O59=0,"",RES_hhdet_in_tes!O59/RES_hhdet_in_fec!O59)</f>
        <v>0.62009944679782658</v>
      </c>
      <c r="P59" s="111">
        <f>IF(RES_hhdet_in_tes!P59=0,"",RES_hhdet_in_tes!P59/RES_hhdet_in_fec!P59)</f>
        <v>0.62017945790015971</v>
      </c>
      <c r="Q59" s="111">
        <f>IF(RES_hhdet_in_tes!Q59=0,"",RES_hhdet_in_tes!Q59/RES_hhdet_in_fec!Q59)</f>
        <v>0.62050512177760886</v>
      </c>
      <c r="R59" s="111">
        <f>IF(RES_hhdet_in_tes!R59=0,"",RES_hhdet_in_tes!R59/RES_hhdet_in_fec!R59)</f>
        <v>0.62136055969094284</v>
      </c>
      <c r="S59" s="111">
        <f>IF(RES_hhdet_in_tes!S59=0,"",RES_hhdet_in_tes!S59/RES_hhdet_in_fec!S59)</f>
        <v>0.62256725261816737</v>
      </c>
      <c r="T59" s="111">
        <f>IF(RES_hhdet_in_tes!T59=0,"",RES_hhdet_in_tes!T59/RES_hhdet_in_fec!T59)</f>
        <v>0.6238912313576187</v>
      </c>
      <c r="U59" s="111">
        <f>IF(RES_hhdet_in_tes!U59=0,"",RES_hhdet_in_tes!U59/RES_hhdet_in_fec!U59)</f>
        <v>0.62509852670763677</v>
      </c>
      <c r="V59" s="111">
        <f>IF(RES_hhdet_in_tes!V59=0,"",RES_hhdet_in_tes!V59/RES_hhdet_in_fec!V59)</f>
        <v>0.62595516946655938</v>
      </c>
      <c r="W59" s="111">
        <f>IF(RES_hhdet_in_tes!W59=0,"",RES_hhdet_in_tes!W59/RES_hhdet_in_fec!W59)</f>
        <v>0.62636687848049122</v>
      </c>
      <c r="X59" s="111">
        <f>IF(RES_hhdet_in_tes!X59=0,"",RES_hhdet_in_tes!X59/RES_hhdet_in_fec!X59)</f>
        <v>0.62675157945269255</v>
      </c>
      <c r="Y59" s="111" t="str">
        <f>IF(RES_hhdet_in_tes!Y59=0,"",RES_hhdet_in_tes!Y59/RES_hhdet_in_fec!Y59)</f>
        <v/>
      </c>
      <c r="DA59" s="63" t="s">
        <v>3642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0.7717858184097387</v>
      </c>
      <c r="D60" s="45">
        <f>IF(RES_hhdet_in_tes!D60=0,"",RES_hhdet_in_tes!D60/RES_hhdet_in_fec!D60)</f>
        <v>0.77302823318590808</v>
      </c>
      <c r="E60" s="45">
        <f>IF(RES_hhdet_in_tes!E60=0,"",RES_hhdet_in_tes!E60/RES_hhdet_in_fec!E60)</f>
        <v>0.77432922810618232</v>
      </c>
      <c r="F60" s="45">
        <f>IF(RES_hhdet_in_tes!F60=0,"",RES_hhdet_in_tes!F60/RES_hhdet_in_fec!F60)</f>
        <v>0.77563821122792553</v>
      </c>
      <c r="G60" s="45">
        <f>IF(RES_hhdet_in_tes!G60=0,"",RES_hhdet_in_tes!G60/RES_hhdet_in_fec!G60)</f>
        <v>0.77700114321676117</v>
      </c>
      <c r="H60" s="45">
        <f>IF(RES_hhdet_in_tes!H60=0,"",RES_hhdet_in_tes!H60/RES_hhdet_in_fec!H60)</f>
        <v>0.77841239907232918</v>
      </c>
      <c r="I60" s="45">
        <f>IF(RES_hhdet_in_tes!I60=0,"",RES_hhdet_in_tes!I60/RES_hhdet_in_fec!I60)</f>
        <v>0.77988330350398227</v>
      </c>
      <c r="J60" s="45">
        <f>IF(RES_hhdet_in_tes!J60=0,"",RES_hhdet_in_tes!J60/RES_hhdet_in_fec!J60)</f>
        <v>0.78146024984867513</v>
      </c>
      <c r="K60" s="45">
        <f>IF(RES_hhdet_in_tes!K60=0,"",RES_hhdet_in_tes!K60/RES_hhdet_in_fec!K60)</f>
        <v>0.78318268464571905</v>
      </c>
      <c r="L60" s="45">
        <f>IF(RES_hhdet_in_tes!L60=0,"",RES_hhdet_in_tes!L60/RES_hhdet_in_fec!L60)</f>
        <v>0.78506116146160543</v>
      </c>
      <c r="M60" s="45">
        <f>IF(RES_hhdet_in_tes!M60=0,"",RES_hhdet_in_tes!M60/RES_hhdet_in_fec!M60)</f>
        <v>0.78774696820690704</v>
      </c>
      <c r="N60" s="45">
        <f>IF(RES_hhdet_in_tes!N60=0,"",RES_hhdet_in_tes!N60/RES_hhdet_in_fec!N60)</f>
        <v>0.79142552035964542</v>
      </c>
      <c r="O60" s="45">
        <f>IF(RES_hhdet_in_tes!O60=0,"",RES_hhdet_in_tes!O60/RES_hhdet_in_fec!O60)</f>
        <v>0.79653650044446378</v>
      </c>
      <c r="P60" s="45">
        <f>IF(RES_hhdet_in_tes!P60=0,"",RES_hhdet_in_tes!P60/RES_hhdet_in_fec!P60)</f>
        <v>0.80329555921974705</v>
      </c>
      <c r="Q60" s="45">
        <f>IF(RES_hhdet_in_tes!Q60=0,"",RES_hhdet_in_tes!Q60/RES_hhdet_in_fec!Q60)</f>
        <v>0.81204184720056438</v>
      </c>
      <c r="R60" s="45">
        <f>IF(RES_hhdet_in_tes!R60=0,"",RES_hhdet_in_tes!R60/RES_hhdet_in_fec!R60)</f>
        <v>0.82394345404773661</v>
      </c>
      <c r="S60" s="45">
        <f>IF(RES_hhdet_in_tes!S60=0,"",RES_hhdet_in_tes!S60/RES_hhdet_in_fec!S60)</f>
        <v>0.83883624938106238</v>
      </c>
      <c r="T60" s="45">
        <f>IF(RES_hhdet_in_tes!T60=0,"",RES_hhdet_in_tes!T60/RES_hhdet_in_fec!T60)</f>
        <v>0.85486916138124114</v>
      </c>
      <c r="U60" s="45">
        <f>IF(RES_hhdet_in_tes!U60=0,"",RES_hhdet_in_tes!U60/RES_hhdet_in_fec!U60)</f>
        <v>0.87019111822901574</v>
      </c>
      <c r="V60" s="45">
        <f>IF(RES_hhdet_in_tes!V60=0,"",RES_hhdet_in_tes!V60/RES_hhdet_in_fec!V60)</f>
        <v>0.8829510481051086</v>
      </c>
      <c r="W60" s="45">
        <f>IF(RES_hhdet_in_tes!W60=0,"",RES_hhdet_in_tes!W60/RES_hhdet_in_fec!W60)</f>
        <v>0.89250580418461034</v>
      </c>
      <c r="X60" s="45">
        <f>IF(RES_hhdet_in_tes!X60=0,"",RES_hhdet_in_tes!X60/RES_hhdet_in_fec!X60)</f>
        <v>0.89962112936130467</v>
      </c>
      <c r="Y60" s="45">
        <f>IF(RES_hhdet_in_tes!Y60=0,"",RES_hhdet_in_tes!Y60/RES_hhdet_in_fec!Y60)</f>
        <v>0.9059309700175272</v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0.58238773785842002</v>
      </c>
      <c r="D62" s="119">
        <f>IF(RES_hhdet_in_tes!D62=0,"",RES_hhdet_in_tes!D62/RES_hhdet_in_fec!D62)</f>
        <v>0.58786613619346229</v>
      </c>
      <c r="E62" s="119">
        <f>IF(RES_hhdet_in_tes!E62=0,"",RES_hhdet_in_tes!E62/RES_hhdet_in_fec!E62)</f>
        <v>0.60482216903339092</v>
      </c>
      <c r="F62" s="119">
        <f>IF(RES_hhdet_in_tes!F62=0,"",RES_hhdet_in_tes!F62/RES_hhdet_in_fec!F62)</f>
        <v>0.59683930743697744</v>
      </c>
      <c r="G62" s="119">
        <f>IF(RES_hhdet_in_tes!G62=0,"",RES_hhdet_in_tes!G62/RES_hhdet_in_fec!G62)</f>
        <v>0.60217222670588588</v>
      </c>
      <c r="H62" s="119">
        <f>IF(RES_hhdet_in_tes!H62=0,"",RES_hhdet_in_tes!H62/RES_hhdet_in_fec!H62)</f>
        <v>0.61923435067242438</v>
      </c>
      <c r="I62" s="119">
        <f>IF(RES_hhdet_in_tes!I62=0,"",RES_hhdet_in_tes!I62/RES_hhdet_in_fec!I62)</f>
        <v>0.61577463724805126</v>
      </c>
      <c r="J62" s="119">
        <f>IF(RES_hhdet_in_tes!J62=0,"",RES_hhdet_in_tes!J62/RES_hhdet_in_fec!J62)</f>
        <v>0.6207232516380099</v>
      </c>
      <c r="K62" s="119">
        <f>IF(RES_hhdet_in_tes!K62=0,"",RES_hhdet_in_tes!K62/RES_hhdet_in_fec!K62)</f>
        <v>0.63172764729728625</v>
      </c>
      <c r="L62" s="119">
        <f>IF(RES_hhdet_in_tes!L62=0,"",RES_hhdet_in_tes!L62/RES_hhdet_in_fec!L62)</f>
        <v>0.65630598136458707</v>
      </c>
      <c r="M62" s="119">
        <f>IF(RES_hhdet_in_tes!M62=0,"",RES_hhdet_in_tes!M62/RES_hhdet_in_fec!M62)</f>
        <v>0.67003337241917793</v>
      </c>
      <c r="N62" s="119">
        <f>IF(RES_hhdet_in_tes!N62=0,"",RES_hhdet_in_tes!N62/RES_hhdet_in_fec!N62)</f>
        <v>0.68505105618465045</v>
      </c>
      <c r="O62" s="119">
        <f>IF(RES_hhdet_in_tes!O62=0,"",RES_hhdet_in_tes!O62/RES_hhdet_in_fec!O62)</f>
        <v>0.71584677011269715</v>
      </c>
      <c r="P62" s="119">
        <f>IF(RES_hhdet_in_tes!P62=0,"",RES_hhdet_in_tes!P62/RES_hhdet_in_fec!P62)</f>
        <v>0.75003862143074196</v>
      </c>
      <c r="Q62" s="119">
        <f>IF(RES_hhdet_in_tes!Q62=0,"",RES_hhdet_in_tes!Q62/RES_hhdet_in_fec!Q62)</f>
        <v>0.79100688501045835</v>
      </c>
      <c r="R62" s="119">
        <f>IF(RES_hhdet_in_tes!R62=0,"",RES_hhdet_in_tes!R62/RES_hhdet_in_fec!R62)</f>
        <v>0.79614610562282584</v>
      </c>
      <c r="S62" s="119">
        <f>IF(RES_hhdet_in_tes!S62=0,"",RES_hhdet_in_tes!S62/RES_hhdet_in_fec!S62)</f>
        <v>0.80607575808856868</v>
      </c>
      <c r="T62" s="119">
        <f>IF(RES_hhdet_in_tes!T62=0,"",RES_hhdet_in_tes!T62/RES_hhdet_in_fec!T62)</f>
        <v>0.83298059507353217</v>
      </c>
      <c r="U62" s="119">
        <f>IF(RES_hhdet_in_tes!U62=0,"",RES_hhdet_in_tes!U62/RES_hhdet_in_fec!U62)</f>
        <v>0.8348213631810194</v>
      </c>
      <c r="V62" s="119">
        <f>IF(RES_hhdet_in_tes!V62=0,"",RES_hhdet_in_tes!V62/RES_hhdet_in_fec!V62)</f>
        <v>0.85685771877537442</v>
      </c>
      <c r="W62" s="119">
        <f>IF(RES_hhdet_in_tes!W62=0,"",RES_hhdet_in_tes!W62/RES_hhdet_in_fec!W62)</f>
        <v>0.86345124444544652</v>
      </c>
      <c r="X62" s="119">
        <f>IF(RES_hhdet_in_tes!X62=0,"",RES_hhdet_in_tes!X62/RES_hhdet_in_fec!X62)</f>
        <v>0.86885809518789403</v>
      </c>
      <c r="Y62" s="119">
        <f>IF(RES_hhdet_in_tes!Y62=0,"",RES_hhdet_in_tes!Y62/RES_hhdet_in_fec!Y62)</f>
        <v>0.89560296906509218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0.57400183605984711</v>
      </c>
      <c r="D63" s="124">
        <f>IF(RES_hhdet_in_tes!D63=0,"",RES_hhdet_in_tes!D63/RES_hhdet_in_fec!D63)</f>
        <v>0.57869841865486404</v>
      </c>
      <c r="E63" s="124">
        <f>IF(RES_hhdet_in_tes!E63=0,"",RES_hhdet_in_tes!E63/RES_hhdet_in_fec!E63)</f>
        <v>0.58356391601330959</v>
      </c>
      <c r="F63" s="124">
        <f>IF(RES_hhdet_in_tes!F63=0,"",RES_hhdet_in_tes!F63/RES_hhdet_in_fec!F63)</f>
        <v>0.58872885058680269</v>
      </c>
      <c r="G63" s="124">
        <f>IF(RES_hhdet_in_tes!G63=0,"",RES_hhdet_in_tes!G63/RES_hhdet_in_fec!G63)</f>
        <v>0.59398246766647744</v>
      </c>
      <c r="H63" s="124">
        <f>IF(RES_hhdet_in_tes!H63=0,"",RES_hhdet_in_tes!H63/RES_hhdet_in_fec!H63)</f>
        <v>0.59939578091351831</v>
      </c>
      <c r="I63" s="124">
        <f>IF(RES_hhdet_in_tes!I63=0,"",RES_hhdet_in_tes!I63/RES_hhdet_in_fec!I63)</f>
        <v>0.60533667756977338</v>
      </c>
      <c r="J63" s="124">
        <f>IF(RES_hhdet_in_tes!J63=0,"",RES_hhdet_in_tes!J63/RES_hhdet_in_fec!J63)</f>
        <v>0.61178052856533871</v>
      </c>
      <c r="K63" s="124">
        <f>IF(RES_hhdet_in_tes!K63=0,"",RES_hhdet_in_tes!K63/RES_hhdet_in_fec!K63)</f>
        <v>0.61901698364778102</v>
      </c>
      <c r="L63" s="124">
        <f>IF(RES_hhdet_in_tes!L63=0,"",RES_hhdet_in_tes!L63/RES_hhdet_in_fec!L63)</f>
        <v>0.6271459494552124</v>
      </c>
      <c r="M63" s="124">
        <f>IF(RES_hhdet_in_tes!M63=0,"",RES_hhdet_in_tes!M63/RES_hhdet_in_fec!M63)</f>
        <v>0.6423438845042776</v>
      </c>
      <c r="N63" s="124">
        <f>IF(RES_hhdet_in_tes!N63=0,"",RES_hhdet_in_tes!N63/RES_hhdet_in_fec!N63)</f>
        <v>0.66630490542069221</v>
      </c>
      <c r="O63" s="124">
        <f>IF(RES_hhdet_in_tes!O63=0,"",RES_hhdet_in_tes!O63/RES_hhdet_in_fec!O63)</f>
        <v>0.70050517552294456</v>
      </c>
      <c r="P63" s="124">
        <f>IF(RES_hhdet_in_tes!P63=0,"",RES_hhdet_in_tes!P63/RES_hhdet_in_fec!P63)</f>
        <v>0.74075149999461909</v>
      </c>
      <c r="Q63" s="124">
        <f>IF(RES_hhdet_in_tes!Q63=0,"",RES_hhdet_in_tes!Q63/RES_hhdet_in_fec!Q63)</f>
        <v>0.77456892228366636</v>
      </c>
      <c r="R63" s="124">
        <f>IF(RES_hhdet_in_tes!R63=0,"",RES_hhdet_in_tes!R63/RES_hhdet_in_fec!R63)</f>
        <v>0.7917673862681831</v>
      </c>
      <c r="S63" s="124">
        <f>IF(RES_hhdet_in_tes!S63=0,"",RES_hhdet_in_tes!S63/RES_hhdet_in_fec!S63)</f>
        <v>0.80490503247512302</v>
      </c>
      <c r="T63" s="124">
        <f>IF(RES_hhdet_in_tes!T63=0,"",RES_hhdet_in_tes!T63/RES_hhdet_in_fec!T63)</f>
        <v>0.81565392498595801</v>
      </c>
      <c r="U63" s="124">
        <f>IF(RES_hhdet_in_tes!U63=0,"",RES_hhdet_in_tes!U63/RES_hhdet_in_fec!U63)</f>
        <v>0.82504304229259628</v>
      </c>
      <c r="V63" s="124">
        <f>IF(RES_hhdet_in_tes!V63=0,"",RES_hhdet_in_tes!V63/RES_hhdet_in_fec!V63)</f>
        <v>0.83351961516809958</v>
      </c>
      <c r="W63" s="124">
        <f>IF(RES_hhdet_in_tes!W63=0,"",RES_hhdet_in_tes!W63/RES_hhdet_in_fec!W63)</f>
        <v>0.83994125047819812</v>
      </c>
      <c r="X63" s="124">
        <f>IF(RES_hhdet_in_tes!X63=0,"",RES_hhdet_in_tes!X63/RES_hhdet_in_fec!X63)</f>
        <v>0.84394143673725697</v>
      </c>
      <c r="Y63" s="124">
        <f>IF(RES_hhdet_in_tes!Y63=0,"",RES_hhdet_in_tes!Y63/RES_hhdet_in_fec!Y63)</f>
        <v>0.84670548587597205</v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0.56807762297386499</v>
      </c>
      <c r="D64" s="111">
        <f>IF(RES_hhdet_in_tes!D64=0,"",RES_hhdet_in_tes!D64/RES_hhdet_in_fec!D64)</f>
        <v>0.572906771827418</v>
      </c>
      <c r="E64" s="111">
        <f>IF(RES_hhdet_in_tes!E64=0,"",RES_hhdet_in_tes!E64/RES_hhdet_in_fec!E64)</f>
        <v>0.57804046208491255</v>
      </c>
      <c r="F64" s="111">
        <f>IF(RES_hhdet_in_tes!F64=0,"",RES_hhdet_in_tes!F64/RES_hhdet_in_fec!F64)</f>
        <v>0.58315547664322542</v>
      </c>
      <c r="G64" s="111">
        <f>IF(RES_hhdet_in_tes!G64=0,"",RES_hhdet_in_tes!G64/RES_hhdet_in_fec!G64)</f>
        <v>0.58854324951992143</v>
      </c>
      <c r="H64" s="111">
        <f>IF(RES_hhdet_in_tes!H64=0,"",RES_hhdet_in_tes!H64/RES_hhdet_in_fec!H64)</f>
        <v>0.59416654580987349</v>
      </c>
      <c r="I64" s="111">
        <f>IF(RES_hhdet_in_tes!I64=0,"",RES_hhdet_in_tes!I64/RES_hhdet_in_fec!I64)</f>
        <v>0.60009553125908088</v>
      </c>
      <c r="J64" s="111">
        <f>IF(RES_hhdet_in_tes!J64=0,"",RES_hhdet_in_tes!J64/RES_hhdet_in_fec!J64)</f>
        <v>0.60662128740091992</v>
      </c>
      <c r="K64" s="111">
        <f>IF(RES_hhdet_in_tes!K64=0,"",RES_hhdet_in_tes!K64/RES_hhdet_in_fec!K64)</f>
        <v>0.61398894091845735</v>
      </c>
      <c r="L64" s="111">
        <f>IF(RES_hhdet_in_tes!L64=0,"",RES_hhdet_in_tes!L64/RES_hhdet_in_fec!L64)</f>
        <v>0.62225975353070595</v>
      </c>
      <c r="M64" s="111">
        <f>IF(RES_hhdet_in_tes!M64=0,"",RES_hhdet_in_tes!M64/RES_hhdet_in_fec!M64)</f>
        <v>0.63756358512998246</v>
      </c>
      <c r="N64" s="111">
        <f>IF(RES_hhdet_in_tes!N64=0,"",RES_hhdet_in_tes!N64/RES_hhdet_in_fec!N64)</f>
        <v>0.66180804886004463</v>
      </c>
      <c r="O64" s="111">
        <f>IF(RES_hhdet_in_tes!O64=0,"",RES_hhdet_in_tes!O64/RES_hhdet_in_fec!O64)</f>
        <v>0.69626617205288277</v>
      </c>
      <c r="P64" s="111">
        <f>IF(RES_hhdet_in_tes!P64=0,"",RES_hhdet_in_tes!P64/RES_hhdet_in_fec!P64)</f>
        <v>0.73685977164006089</v>
      </c>
      <c r="Q64" s="111">
        <f>IF(RES_hhdet_in_tes!Q64=0,"",RES_hhdet_in_tes!Q64/RES_hhdet_in_fec!Q64)</f>
        <v>0.77110527091847769</v>
      </c>
      <c r="R64" s="111">
        <f>IF(RES_hhdet_in_tes!R64=0,"",RES_hhdet_in_tes!R64/RES_hhdet_in_fec!R64)</f>
        <v>0.78851532556765935</v>
      </c>
      <c r="S64" s="111">
        <f>IF(RES_hhdet_in_tes!S64=0,"",RES_hhdet_in_tes!S64/RES_hhdet_in_fec!S64)</f>
        <v>0.80185519653225057</v>
      </c>
      <c r="T64" s="111">
        <f>IF(RES_hhdet_in_tes!T64=0,"",RES_hhdet_in_tes!T64/RES_hhdet_in_fec!T64)</f>
        <v>0.81271370761208317</v>
      </c>
      <c r="U64" s="111">
        <f>IF(RES_hhdet_in_tes!U64=0,"",RES_hhdet_in_tes!U64/RES_hhdet_in_fec!U64)</f>
        <v>0.82218997664422278</v>
      </c>
      <c r="V64" s="111">
        <f>IF(RES_hhdet_in_tes!V64=0,"",RES_hhdet_in_tes!V64/RES_hhdet_in_fec!V64)</f>
        <v>0.8308298720274524</v>
      </c>
      <c r="W64" s="111">
        <f>IF(RES_hhdet_in_tes!W64=0,"",RES_hhdet_in_tes!W64/RES_hhdet_in_fec!W64)</f>
        <v>0.83734621302046475</v>
      </c>
      <c r="X64" s="111">
        <f>IF(RES_hhdet_in_tes!X64=0,"",RES_hhdet_in_tes!X64/RES_hhdet_in_fec!X64)</f>
        <v>0.84139078103849829</v>
      </c>
      <c r="Y64" s="111">
        <f>IF(RES_hhdet_in_tes!Y64=0,"",RES_hhdet_in_tes!Y64/RES_hhdet_in_fec!Y64)</f>
        <v>0.844246714626671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2.4308114354209902</v>
      </c>
      <c r="D66" s="124">
        <f>IF(RES_hhdet_in_tes!D66=0,"",RES_hhdet_in_tes!D66/RES_hhdet_in_fec!D66)</f>
        <v>2.5375370643969375</v>
      </c>
      <c r="E66" s="124">
        <f>IF(RES_hhdet_in_tes!E66=0,"",RES_hhdet_in_tes!E66/RES_hhdet_in_fec!E66)</f>
        <v>2.6458627157739878</v>
      </c>
      <c r="F66" s="124">
        <f>IF(RES_hhdet_in_tes!F66=0,"",RES_hhdet_in_tes!F66/RES_hhdet_in_fec!F66)</f>
        <v>2.7550583909999204</v>
      </c>
      <c r="G66" s="124">
        <f>IF(RES_hhdet_in_tes!G66=0,"",RES_hhdet_in_tes!G66/RES_hhdet_in_fec!G66)</f>
        <v>2.8657566960708598</v>
      </c>
      <c r="H66" s="124">
        <f>IF(RES_hhdet_in_tes!H66=0,"",RES_hhdet_in_tes!H66/RES_hhdet_in_fec!H66)</f>
        <v>2.9778582096071666</v>
      </c>
      <c r="I66" s="124">
        <f>IF(RES_hhdet_in_tes!I66=0,"",RES_hhdet_in_tes!I66/RES_hhdet_in_fec!I66)</f>
        <v>3.0914955378498012</v>
      </c>
      <c r="J66" s="124">
        <f>IF(RES_hhdet_in_tes!J66=0,"",RES_hhdet_in_tes!J66/RES_hhdet_in_fec!J66)</f>
        <v>3.207263012001027</v>
      </c>
      <c r="K66" s="124">
        <f>IF(RES_hhdet_in_tes!K66=0,"",RES_hhdet_in_tes!K66/RES_hhdet_in_fec!K66)</f>
        <v>3.3256313919282632</v>
      </c>
      <c r="L66" s="124">
        <f>IF(RES_hhdet_in_tes!L66=0,"",RES_hhdet_in_tes!L66/RES_hhdet_in_fec!L66)</f>
        <v>3.4466631054565386</v>
      </c>
      <c r="M66" s="124">
        <f>IF(RES_hhdet_in_tes!M66=0,"",RES_hhdet_in_tes!M66/RES_hhdet_in_fec!M66)</f>
        <v>3.5853565279310171</v>
      </c>
      <c r="N66" s="124">
        <f>IF(RES_hhdet_in_tes!N66=0,"",RES_hhdet_in_tes!N66/RES_hhdet_in_fec!N66)</f>
        <v>3.7461639884145534</v>
      </c>
      <c r="O66" s="124">
        <f>IF(RES_hhdet_in_tes!O66=0,"",RES_hhdet_in_tes!O66/RES_hhdet_in_fec!O66)</f>
        <v>3.9287986223025428</v>
      </c>
      <c r="P66" s="124">
        <f>IF(RES_hhdet_in_tes!P66=0,"",RES_hhdet_in_tes!P66/RES_hhdet_in_fec!P66)</f>
        <v>4.115486426445818</v>
      </c>
      <c r="Q66" s="124">
        <f>IF(RES_hhdet_in_tes!Q66=0,"",RES_hhdet_in_tes!Q66/RES_hhdet_in_fec!Q66)</f>
        <v>4.2587664537914662</v>
      </c>
      <c r="R66" s="124">
        <f>IF(RES_hhdet_in_tes!R66=0,"",RES_hhdet_in_tes!R66/RES_hhdet_in_fec!R66)</f>
        <v>4.2898121005973113</v>
      </c>
      <c r="S66" s="124">
        <f>IF(RES_hhdet_in_tes!S66=0,"",RES_hhdet_in_tes!S66/RES_hhdet_in_fec!S66)</f>
        <v>4.2932616169090725</v>
      </c>
      <c r="T66" s="124">
        <f>IF(RES_hhdet_in_tes!T66=0,"",RES_hhdet_in_tes!T66/RES_hhdet_in_fec!T66)</f>
        <v>4.2970944128110284</v>
      </c>
      <c r="U66" s="124">
        <f>IF(RES_hhdet_in_tes!U66=0,"",RES_hhdet_in_tes!U66/RES_hhdet_in_fec!U66)</f>
        <v>4.3013530749243136</v>
      </c>
      <c r="V66" s="124">
        <f>IF(RES_hhdet_in_tes!V66=0,"",RES_hhdet_in_tes!V66/RES_hhdet_in_fec!V66)</f>
        <v>4.3135223572825199</v>
      </c>
      <c r="W66" s="124">
        <f>IF(RES_hhdet_in_tes!W66=0,"",RES_hhdet_in_tes!W66/RES_hhdet_in_fec!W66)</f>
        <v>4.3534643017679464</v>
      </c>
      <c r="X66" s="124">
        <f>IF(RES_hhdet_in_tes!X66=0,"",RES_hhdet_in_tes!X66/RES_hhdet_in_fec!X66)</f>
        <v>4.4007794982793058</v>
      </c>
      <c r="Y66" s="124">
        <f>IF(RES_hhdet_in_tes!Y66=0,"",RES_hhdet_in_tes!Y66/RES_hhdet_in_fec!Y66)</f>
        <v>4.4541121353176383</v>
      </c>
      <c r="DA66" s="130" t="s">
        <v>3648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2.4308114354209902</v>
      </c>
      <c r="D67" s="111">
        <f>IF(RES_hhdet_in_tes!D67=0,"",RES_hhdet_in_tes!D67/RES_hhdet_in_fec!D67)</f>
        <v>2.5375370643969375</v>
      </c>
      <c r="E67" s="111">
        <f>IF(RES_hhdet_in_tes!E67=0,"",RES_hhdet_in_tes!E67/RES_hhdet_in_fec!E67)</f>
        <v>2.6458627157739878</v>
      </c>
      <c r="F67" s="111">
        <f>IF(RES_hhdet_in_tes!F67=0,"",RES_hhdet_in_tes!F67/RES_hhdet_in_fec!F67)</f>
        <v>2.7550583909999204</v>
      </c>
      <c r="G67" s="111">
        <f>IF(RES_hhdet_in_tes!G67=0,"",RES_hhdet_in_tes!G67/RES_hhdet_in_fec!G67)</f>
        <v>2.8657566960708598</v>
      </c>
      <c r="H67" s="111">
        <f>IF(RES_hhdet_in_tes!H67=0,"",RES_hhdet_in_tes!H67/RES_hhdet_in_fec!H67)</f>
        <v>2.9778582096071666</v>
      </c>
      <c r="I67" s="111">
        <f>IF(RES_hhdet_in_tes!I67=0,"",RES_hhdet_in_tes!I67/RES_hhdet_in_fec!I67)</f>
        <v>3.0914955378498012</v>
      </c>
      <c r="J67" s="111">
        <f>IF(RES_hhdet_in_tes!J67=0,"",RES_hhdet_in_tes!J67/RES_hhdet_in_fec!J67)</f>
        <v>3.207263012001027</v>
      </c>
      <c r="K67" s="111">
        <f>IF(RES_hhdet_in_tes!K67=0,"",RES_hhdet_in_tes!K67/RES_hhdet_in_fec!K67)</f>
        <v>3.3256313919282632</v>
      </c>
      <c r="L67" s="111">
        <f>IF(RES_hhdet_in_tes!L67=0,"",RES_hhdet_in_tes!L67/RES_hhdet_in_fec!L67)</f>
        <v>3.4466631054565386</v>
      </c>
      <c r="M67" s="111">
        <f>IF(RES_hhdet_in_tes!M67=0,"",RES_hhdet_in_tes!M67/RES_hhdet_in_fec!M67)</f>
        <v>3.5853565279310171</v>
      </c>
      <c r="N67" s="111">
        <f>IF(RES_hhdet_in_tes!N67=0,"",RES_hhdet_in_tes!N67/RES_hhdet_in_fec!N67)</f>
        <v>3.7461639884145534</v>
      </c>
      <c r="O67" s="111">
        <f>IF(RES_hhdet_in_tes!O67=0,"",RES_hhdet_in_tes!O67/RES_hhdet_in_fec!O67)</f>
        <v>3.9287986223025428</v>
      </c>
      <c r="P67" s="111">
        <f>IF(RES_hhdet_in_tes!P67=0,"",RES_hhdet_in_tes!P67/RES_hhdet_in_fec!P67)</f>
        <v>4.115486426445818</v>
      </c>
      <c r="Q67" s="111">
        <f>IF(RES_hhdet_in_tes!Q67=0,"",RES_hhdet_in_tes!Q67/RES_hhdet_in_fec!Q67)</f>
        <v>4.2587664537914662</v>
      </c>
      <c r="R67" s="111">
        <f>IF(RES_hhdet_in_tes!R67=0,"",RES_hhdet_in_tes!R67/RES_hhdet_in_fec!R67)</f>
        <v>4.2898121005973113</v>
      </c>
      <c r="S67" s="111">
        <f>IF(RES_hhdet_in_tes!S67=0,"",RES_hhdet_in_tes!S67/RES_hhdet_in_fec!S67)</f>
        <v>4.2932616169090725</v>
      </c>
      <c r="T67" s="111">
        <f>IF(RES_hhdet_in_tes!T67=0,"",RES_hhdet_in_tes!T67/RES_hhdet_in_fec!T67)</f>
        <v>4.2970944128110284</v>
      </c>
      <c r="U67" s="111">
        <f>IF(RES_hhdet_in_tes!U67=0,"",RES_hhdet_in_tes!U67/RES_hhdet_in_fec!U67)</f>
        <v>4.3013530749243136</v>
      </c>
      <c r="V67" s="111">
        <f>IF(RES_hhdet_in_tes!V67=0,"",RES_hhdet_in_tes!V67/RES_hhdet_in_fec!V67)</f>
        <v>4.3135223572825199</v>
      </c>
      <c r="W67" s="111">
        <f>IF(RES_hhdet_in_tes!W67=0,"",RES_hhdet_in_tes!W67/RES_hhdet_in_fec!W67)</f>
        <v>4.3534643017679464</v>
      </c>
      <c r="X67" s="111">
        <f>IF(RES_hhdet_in_tes!X67=0,"",RES_hhdet_in_tes!X67/RES_hhdet_in_fec!X67)</f>
        <v>4.4007794982793058</v>
      </c>
      <c r="Y67" s="111">
        <f>IF(RES_hhdet_in_tes!Y67=0,"",RES_hhdet_in_tes!Y67/RES_hhdet_in_fec!Y67)</f>
        <v>4.4541121353176383</v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0.63331549724742053</v>
      </c>
      <c r="D68" s="124">
        <f>IF(RES_hhdet_in_tes!D68=0,"",RES_hhdet_in_tes!D68/RES_hhdet_in_fec!D68)</f>
        <v>0.63279116673177049</v>
      </c>
      <c r="E68" s="124">
        <f>IF(RES_hhdet_in_tes!E68=0,"",RES_hhdet_in_tes!E68/RES_hhdet_in_fec!E68)</f>
        <v>0.64037107624398781</v>
      </c>
      <c r="F68" s="124">
        <f>IF(RES_hhdet_in_tes!F68=0,"",RES_hhdet_in_tes!F68/RES_hhdet_in_fec!F68)</f>
        <v>0.64904455950547146</v>
      </c>
      <c r="G68" s="124">
        <f>IF(RES_hhdet_in_tes!G68=0,"",RES_hhdet_in_tes!G68/RES_hhdet_in_fec!G68)</f>
        <v>0.65707554596560425</v>
      </c>
      <c r="H68" s="124">
        <f>IF(RES_hhdet_in_tes!H68=0,"",RES_hhdet_in_tes!H68/RES_hhdet_in_fec!H68)</f>
        <v>0.65751148419197181</v>
      </c>
      <c r="I68" s="124">
        <f>IF(RES_hhdet_in_tes!I68=0,"",RES_hhdet_in_tes!I68/RES_hhdet_in_fec!I68)</f>
        <v>0.67312841960703163</v>
      </c>
      <c r="J68" s="124">
        <f>IF(RES_hhdet_in_tes!J68=0,"",RES_hhdet_in_tes!J68/RES_hhdet_in_fec!J68)</f>
        <v>0.68131128328372348</v>
      </c>
      <c r="K68" s="124">
        <f>IF(RES_hhdet_in_tes!K68=0,"",RES_hhdet_in_tes!K68/RES_hhdet_in_fec!K68)</f>
        <v>0.70675694756948726</v>
      </c>
      <c r="L68" s="124">
        <f>IF(RES_hhdet_in_tes!L68=0,"",RES_hhdet_in_tes!L68/RES_hhdet_in_fec!L68)</f>
        <v>0.71999820772293932</v>
      </c>
      <c r="M68" s="124">
        <f>IF(RES_hhdet_in_tes!M68=0,"",RES_hhdet_in_tes!M68/RES_hhdet_in_fec!M68)</f>
        <v>0.70766915538755626</v>
      </c>
      <c r="N68" s="124">
        <f>IF(RES_hhdet_in_tes!N68=0,"",RES_hhdet_in_tes!N68/RES_hhdet_in_fec!N68)</f>
        <v>0.74102130949890199</v>
      </c>
      <c r="O68" s="124">
        <f>IF(RES_hhdet_in_tes!O68=0,"",RES_hhdet_in_tes!O68/RES_hhdet_in_fec!O68)</f>
        <v>0.74598713103888237</v>
      </c>
      <c r="P68" s="124">
        <f>IF(RES_hhdet_in_tes!P68=0,"",RES_hhdet_in_tes!P68/RES_hhdet_in_fec!P68)</f>
        <v>0.77236409109020465</v>
      </c>
      <c r="Q68" s="124">
        <f>IF(RES_hhdet_in_tes!Q68=0,"",RES_hhdet_in_tes!Q68/RES_hhdet_in_fec!Q68)</f>
        <v>0.84205015040984355</v>
      </c>
      <c r="R68" s="124">
        <f>IF(RES_hhdet_in_tes!R68=0,"",RES_hhdet_in_tes!R68/RES_hhdet_in_fec!R68)</f>
        <v>0.83411288102952896</v>
      </c>
      <c r="S68" s="124">
        <f>IF(RES_hhdet_in_tes!S68=0,"",RES_hhdet_in_tes!S68/RES_hhdet_in_fec!S68)</f>
        <v>0.84472229141797583</v>
      </c>
      <c r="T68" s="124">
        <f>IF(RES_hhdet_in_tes!T68=0,"",RES_hhdet_in_tes!T68/RES_hhdet_in_fec!T68)</f>
        <v>0.85602022784881748</v>
      </c>
      <c r="U68" s="124">
        <f>IF(RES_hhdet_in_tes!U68=0,"",RES_hhdet_in_tes!U68/RES_hhdet_in_fec!U68)</f>
        <v>0.86664076497961484</v>
      </c>
      <c r="V68" s="124">
        <f>IF(RES_hhdet_in_tes!V68=0,"",RES_hhdet_in_tes!V68/RES_hhdet_in_fec!V68)</f>
        <v>0.87994709160362783</v>
      </c>
      <c r="W68" s="124">
        <f>IF(RES_hhdet_in_tes!W68=0,"",RES_hhdet_in_tes!W68/RES_hhdet_in_fec!W68)</f>
        <v>0.88494682516279188</v>
      </c>
      <c r="X68" s="124">
        <f>IF(RES_hhdet_in_tes!X68=0,"",RES_hhdet_in_tes!X68/RES_hhdet_in_fec!X68)</f>
        <v>0.87576980894154965</v>
      </c>
      <c r="Y68" s="124">
        <f>IF(RES_hhdet_in_tes!Y68=0,"",RES_hhdet_in_tes!Y68/RES_hhdet_in_fec!Y68)</f>
        <v>0.8698360128271142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0.6175738068287483</v>
      </c>
      <c r="D69" s="111">
        <f>IF(RES_hhdet_in_tes!D69=0,"",RES_hhdet_in_tes!D69/RES_hhdet_in_fec!D69)</f>
        <v>0.62358792047922729</v>
      </c>
      <c r="E69" s="111">
        <f>IF(RES_hhdet_in_tes!E69=0,"",RES_hhdet_in_tes!E69/RES_hhdet_in_fec!E69)</f>
        <v>0.62987443807666443</v>
      </c>
      <c r="F69" s="111">
        <f>IF(RES_hhdet_in_tes!F69=0,"",RES_hhdet_in_tes!F69/RES_hhdet_in_fec!F69)</f>
        <v>0.63620938823326845</v>
      </c>
      <c r="G69" s="111">
        <f>IF(RES_hhdet_in_tes!G69=0,"",RES_hhdet_in_tes!G69/RES_hhdet_in_fec!G69)</f>
        <v>0.64279325889356087</v>
      </c>
      <c r="H69" s="111">
        <f>IF(RES_hhdet_in_tes!H69=0,"",RES_hhdet_in_tes!H69/RES_hhdet_in_fec!H69)</f>
        <v>0.64959943226198447</v>
      </c>
      <c r="I69" s="111">
        <f>IF(RES_hhdet_in_tes!I69=0,"",RES_hhdet_in_tes!I69/RES_hhdet_in_fec!I69)</f>
        <v>0.65667517830648914</v>
      </c>
      <c r="J69" s="111">
        <f>IF(RES_hhdet_in_tes!J69=0,"",RES_hhdet_in_tes!J69/RES_hhdet_in_fec!J69)</f>
        <v>0.66421896616475229</v>
      </c>
      <c r="K69" s="111">
        <f>IF(RES_hhdet_in_tes!K69=0,"",RES_hhdet_in_tes!K69/RES_hhdet_in_fec!K69)</f>
        <v>0.67239675218189243</v>
      </c>
      <c r="L69" s="111">
        <f>IF(RES_hhdet_in_tes!L69=0,"",RES_hhdet_in_tes!L69/RES_hhdet_in_fec!L69)</f>
        <v>0.68124796706124857</v>
      </c>
      <c r="M69" s="111">
        <f>IF(RES_hhdet_in_tes!M69=0,"",RES_hhdet_in_tes!M69/RES_hhdet_in_fec!M69)</f>
        <v>0.69490382378761373</v>
      </c>
      <c r="N69" s="111">
        <f>IF(RES_hhdet_in_tes!N69=0,"",RES_hhdet_in_tes!N69/RES_hhdet_in_fec!N69)</f>
        <v>0.71463989517129833</v>
      </c>
      <c r="O69" s="111">
        <f>IF(RES_hhdet_in_tes!O69=0,"",RES_hhdet_in_tes!O69/RES_hhdet_in_fec!O69)</f>
        <v>0.74136660805933019</v>
      </c>
      <c r="P69" s="111">
        <f>IF(RES_hhdet_in_tes!P69=0,"",RES_hhdet_in_tes!P69/RES_hhdet_in_fec!P69)</f>
        <v>0.77244267385610621</v>
      </c>
      <c r="Q69" s="111">
        <f>IF(RES_hhdet_in_tes!Q69=0,"",RES_hhdet_in_tes!Q69/RES_hhdet_in_fec!Q69)</f>
        <v>0.79965053394039332</v>
      </c>
      <c r="R69" s="111">
        <f>IF(RES_hhdet_in_tes!R69=0,"",RES_hhdet_in_tes!R69/RES_hhdet_in_fec!R69)</f>
        <v>0.81628196934941355</v>
      </c>
      <c r="S69" s="111">
        <f>IF(RES_hhdet_in_tes!S69=0,"",RES_hhdet_in_tes!S69/RES_hhdet_in_fec!S69)</f>
        <v>0.83044551688399171</v>
      </c>
      <c r="T69" s="111">
        <f>IF(RES_hhdet_in_tes!T69=0,"",RES_hhdet_in_tes!T69/RES_hhdet_in_fec!T69)</f>
        <v>0.84236349251366105</v>
      </c>
      <c r="U69" s="111">
        <f>IF(RES_hhdet_in_tes!U69=0,"",RES_hhdet_in_tes!U69/RES_hhdet_in_fec!U69)</f>
        <v>0.85224760189894322</v>
      </c>
      <c r="V69" s="111">
        <f>IF(RES_hhdet_in_tes!V69=0,"",RES_hhdet_in_tes!V69/RES_hhdet_in_fec!V69)</f>
        <v>0.86028352485309145</v>
      </c>
      <c r="W69" s="111">
        <f>IF(RES_hhdet_in_tes!W69=0,"",RES_hhdet_in_tes!W69/RES_hhdet_in_fec!W69)</f>
        <v>0.86560174535681633</v>
      </c>
      <c r="X69" s="111">
        <f>IF(RES_hhdet_in_tes!X69=0,"",RES_hhdet_in_tes!X69/RES_hhdet_in_fec!X69)</f>
        <v>0.86783444262958098</v>
      </c>
      <c r="Y69" s="111">
        <f>IF(RES_hhdet_in_tes!Y69=0,"",RES_hhdet_in_tes!Y69/RES_hhdet_in_fec!Y69)</f>
        <v>0.86914353588992865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0.76395982669489404</v>
      </c>
      <c r="D70" s="111">
        <f>IF(RES_hhdet_in_tes!D70=0,"",RES_hhdet_in_tes!D70/RES_hhdet_in_fec!D70)</f>
        <v>0.76767402291549902</v>
      </c>
      <c r="E70" s="111">
        <f>IF(RES_hhdet_in_tes!E70=0,"",RES_hhdet_in_tes!E70/RES_hhdet_in_fec!E70)</f>
        <v>0.7734552545672807</v>
      </c>
      <c r="F70" s="111">
        <f>IF(RES_hhdet_in_tes!F70=0,"",RES_hhdet_in_tes!F70/RES_hhdet_in_fec!F70)</f>
        <v>0.77580599104057779</v>
      </c>
      <c r="G70" s="111">
        <f>IF(RES_hhdet_in_tes!G70=0,"",RES_hhdet_in_tes!G70/RES_hhdet_in_fec!G70)</f>
        <v>0.7810953174126215</v>
      </c>
      <c r="H70" s="111">
        <f>IF(RES_hhdet_in_tes!H70=0,"",RES_hhdet_in_tes!H70/RES_hhdet_in_fec!H70)</f>
        <v>0.79093911747247758</v>
      </c>
      <c r="I70" s="111">
        <f>IF(RES_hhdet_in_tes!I70=0,"",RES_hhdet_in_tes!I70/RES_hhdet_in_fec!I70)</f>
        <v>0.79735102217649045</v>
      </c>
      <c r="J70" s="111">
        <f>IF(RES_hhdet_in_tes!J70=0,"",RES_hhdet_in_tes!J70/RES_hhdet_in_fec!J70)</f>
        <v>0.80584850520403339</v>
      </c>
      <c r="K70" s="111">
        <f>IF(RES_hhdet_in_tes!K70=0,"",RES_hhdet_in_tes!K70/RES_hhdet_in_fec!K70)</f>
        <v>0.82270091650776422</v>
      </c>
      <c r="L70" s="111">
        <f>IF(RES_hhdet_in_tes!L70=0,"",RES_hhdet_in_tes!L70/RES_hhdet_in_fec!L70)</f>
        <v>0.81616769618027085</v>
      </c>
      <c r="M70" s="111">
        <f>IF(RES_hhdet_in_tes!M70=0,"",RES_hhdet_in_tes!M70/RES_hhdet_in_fec!M70)</f>
        <v>0.81755559131471112</v>
      </c>
      <c r="N70" s="111">
        <f>IF(RES_hhdet_in_tes!N70=0,"",RES_hhdet_in_tes!N70/RES_hhdet_in_fec!N70)</f>
        <v>0.84649696270845132</v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>
        <f>IF(RES_hhdet_in_tes!Q70=0,"",RES_hhdet_in_tes!Q70/RES_hhdet_in_fec!Q70)</f>
        <v>0.90026985268643178</v>
      </c>
      <c r="R70" s="111">
        <f>IF(RES_hhdet_in_tes!R70=0,"",RES_hhdet_in_tes!R70/RES_hhdet_in_fec!R70)</f>
        <v>0.91137203511256926</v>
      </c>
      <c r="S70" s="111">
        <f>IF(RES_hhdet_in_tes!S70=0,"",RES_hhdet_in_tes!S70/RES_hhdet_in_fec!S70)</f>
        <v>0.92132479245022836</v>
      </c>
      <c r="T70" s="111">
        <f>IF(RES_hhdet_in_tes!T70=0,"",RES_hhdet_in_tes!T70/RES_hhdet_in_fec!T70)</f>
        <v>0.91805803820536214</v>
      </c>
      <c r="U70" s="111">
        <f>IF(RES_hhdet_in_tes!U70=0,"",RES_hhdet_in_tes!U70/RES_hhdet_in_fec!U70)</f>
        <v>0.91155352423014324</v>
      </c>
      <c r="V70" s="111">
        <f>IF(RES_hhdet_in_tes!V70=0,"",RES_hhdet_in_tes!V70/RES_hhdet_in_fec!V70)</f>
        <v>0.92374475435834746</v>
      </c>
      <c r="W70" s="111">
        <f>IF(RES_hhdet_in_tes!W70=0,"",RES_hhdet_in_tes!W70/RES_hhdet_in_fec!W70)</f>
        <v>0.92346013818795736</v>
      </c>
      <c r="X70" s="111" t="str">
        <f>IF(RES_hhdet_in_tes!X70=0,"",RES_hhdet_in_tes!X70/RES_hhdet_in_fec!X70)</f>
        <v/>
      </c>
      <c r="Y70" s="111">
        <f>IF(RES_hhdet_in_tes!Y70=0,"",RES_hhdet_in_tes!Y70/RES_hhdet_in_fec!Y70)</f>
        <v>0.92666917647806291</v>
      </c>
      <c r="DA70" s="63" t="s">
        <v>3652</v>
      </c>
    </row>
    <row r="71" spans="1:105" ht="12" customHeight="1" x14ac:dyDescent="0.25">
      <c r="A71" s="100" t="s">
        <v>212</v>
      </c>
      <c r="B71" s="112"/>
      <c r="C71" s="112">
        <f>IF(RES_hhdet_in_tes!C71=0,"",RES_hhdet_in_tes!C71/RES_hhdet_in_fec!C71)</f>
        <v>0.6175738068287483</v>
      </c>
      <c r="D71" s="112">
        <f>IF(RES_hhdet_in_tes!D71=0,"",RES_hhdet_in_tes!D71/RES_hhdet_in_fec!D71)</f>
        <v>0.62358792047922729</v>
      </c>
      <c r="E71" s="112">
        <f>IF(RES_hhdet_in_tes!E71=0,"",RES_hhdet_in_tes!E71/RES_hhdet_in_fec!E71)</f>
        <v>0.62987443807666443</v>
      </c>
      <c r="F71" s="112">
        <f>IF(RES_hhdet_in_tes!F71=0,"",RES_hhdet_in_tes!F71/RES_hhdet_in_fec!F71)</f>
        <v>0.63620938823326845</v>
      </c>
      <c r="G71" s="112">
        <f>IF(RES_hhdet_in_tes!G71=0,"",RES_hhdet_in_tes!G71/RES_hhdet_in_fec!G71)</f>
        <v>0.64279325889356087</v>
      </c>
      <c r="H71" s="112">
        <f>IF(RES_hhdet_in_tes!H71=0,"",RES_hhdet_in_tes!H71/RES_hhdet_in_fec!H71)</f>
        <v>0.64959943226198447</v>
      </c>
      <c r="I71" s="112">
        <f>IF(RES_hhdet_in_tes!I71=0,"",RES_hhdet_in_tes!I71/RES_hhdet_in_fec!I71)</f>
        <v>0.65667517830648903</v>
      </c>
      <c r="J71" s="112">
        <f>IF(RES_hhdet_in_tes!J71=0,"",RES_hhdet_in_tes!J71/RES_hhdet_in_fec!J71)</f>
        <v>0.66421896616475229</v>
      </c>
      <c r="K71" s="112">
        <f>IF(RES_hhdet_in_tes!K71=0,"",RES_hhdet_in_tes!K71/RES_hhdet_in_fec!K71)</f>
        <v>0.67239675218189254</v>
      </c>
      <c r="L71" s="112">
        <f>IF(RES_hhdet_in_tes!L71=0,"",RES_hhdet_in_tes!L71/RES_hhdet_in_fec!L71)</f>
        <v>0.68124796706124857</v>
      </c>
      <c r="M71" s="112">
        <f>IF(RES_hhdet_in_tes!M71=0,"",RES_hhdet_in_tes!M71/RES_hhdet_in_fec!M71)</f>
        <v>0.69490382378761384</v>
      </c>
      <c r="N71" s="112">
        <f>IF(RES_hhdet_in_tes!N71=0,"",RES_hhdet_in_tes!N71/RES_hhdet_in_fec!N71)</f>
        <v>0.71463989517129833</v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>
        <f>IF(RES_hhdet_in_tes!Q71=0,"",RES_hhdet_in_tes!Q71/RES_hhdet_in_fec!Q71)</f>
        <v>0.79965053394039332</v>
      </c>
      <c r="R71" s="112">
        <f>IF(RES_hhdet_in_tes!R71=0,"",RES_hhdet_in_tes!R71/RES_hhdet_in_fec!R71)</f>
        <v>0.81628196934941366</v>
      </c>
      <c r="S71" s="112">
        <f>IF(RES_hhdet_in_tes!S71=0,"",RES_hhdet_in_tes!S71/RES_hhdet_in_fec!S71)</f>
        <v>0.83044551688399171</v>
      </c>
      <c r="T71" s="112">
        <f>IF(RES_hhdet_in_tes!T71=0,"",RES_hhdet_in_tes!T71/RES_hhdet_in_fec!T71)</f>
        <v>0.84236349251366116</v>
      </c>
      <c r="U71" s="112">
        <f>IF(RES_hhdet_in_tes!U71=0,"",RES_hhdet_in_tes!U71/RES_hhdet_in_fec!U71)</f>
        <v>0.85224760189894333</v>
      </c>
      <c r="V71" s="112">
        <f>IF(RES_hhdet_in_tes!V71=0,"",RES_hhdet_in_tes!V71/RES_hhdet_in_fec!V71)</f>
        <v>0.86028352485309145</v>
      </c>
      <c r="W71" s="112">
        <f>IF(RES_hhdet_in_tes!W71=0,"",RES_hhdet_in_tes!W71/RES_hhdet_in_fec!W71)</f>
        <v>0.86560174535681622</v>
      </c>
      <c r="X71" s="112" t="str">
        <f>IF(RES_hhdet_in_tes!X71=0,"",RES_hhdet_in_tes!X71/RES_hhdet_in_fec!X71)</f>
        <v/>
      </c>
      <c r="Y71" s="112">
        <f>IF(RES_hhdet_in_tes!Y71=0,"",RES_hhdet_in_tes!Y71/RES_hhdet_in_fec!Y71)</f>
        <v>0.86914353588992865</v>
      </c>
      <c r="DA71" s="131" t="s">
        <v>3653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X72" s="113" t="str">
        <f>IF(RES_hhdet_in_tes!X72=0,"",RES_hhdet_in_tes!X72/RES_hhdet_in_fec!X72)</f>
        <v/>
      </c>
      <c r="Y72" s="113">
        <f>IF(RES_hhdet_in_tes!Y72=0,"",RES_hhdet_in_tes!Y72/RES_hhdet_in_fec!Y72)</f>
        <v>1</v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0.69811765468347042</v>
      </c>
      <c r="D73" s="112">
        <f>IF(RES_hhdet_in_tes!D73=0,"",RES_hhdet_in_tes!D73/RES_hhdet_in_fec!D73)</f>
        <v>0.6991553348131363</v>
      </c>
      <c r="E73" s="112">
        <f>IF(RES_hhdet_in_tes!E73=0,"",RES_hhdet_in_tes!E73/RES_hhdet_in_fec!E73)</f>
        <v>0.70029133755416728</v>
      </c>
      <c r="F73" s="112">
        <f>IF(RES_hhdet_in_tes!F73=0,"",RES_hhdet_in_tes!F73/RES_hhdet_in_fec!F73)</f>
        <v>0.70144104671138452</v>
      </c>
      <c r="G73" s="112">
        <f>IF(RES_hhdet_in_tes!G73=0,"",RES_hhdet_in_tes!G73/RES_hhdet_in_fec!G73)</f>
        <v>0.70268207242153224</v>
      </c>
      <c r="H73" s="112" t="str">
        <f>IF(RES_hhdet_in_tes!H73=0,"",RES_hhdet_in_tes!H73/RES_hhdet_in_fec!H73)</f>
        <v/>
      </c>
      <c r="I73" s="112" t="str">
        <f>IF(RES_hhdet_in_tes!I73=0,"",RES_hhdet_in_tes!I73/RES_hhdet_in_fec!I73)</f>
        <v/>
      </c>
      <c r="J73" s="112" t="str">
        <f>IF(RES_hhdet_in_tes!J73=0,"",RES_hhdet_in_tes!J73/RES_hhdet_in_fec!J73)</f>
        <v/>
      </c>
      <c r="K73" s="112" t="str">
        <f>IF(RES_hhdet_in_tes!K73=0,"",RES_hhdet_in_tes!K73/RES_hhdet_in_fec!K73)</f>
        <v/>
      </c>
      <c r="L73" s="112" t="str">
        <f>IF(RES_hhdet_in_tes!L73=0,"",RES_hhdet_in_tes!L73/RES_hhdet_in_fec!L73)</f>
        <v/>
      </c>
      <c r="M73" s="112" t="str">
        <f>IF(RES_hhdet_in_tes!M73=0,"",RES_hhdet_in_tes!M73/RES_hhdet_in_fec!M73)</f>
        <v/>
      </c>
      <c r="N73" s="112">
        <f>IF(RES_hhdet_in_tes!N73=0,"",RES_hhdet_in_tes!N73/RES_hhdet_in_fec!N73)</f>
        <v>0.72184416618389136</v>
      </c>
      <c r="O73" s="112">
        <f>IF(RES_hhdet_in_tes!O73=0,"",RES_hhdet_in_tes!O73/RES_hhdet_in_fec!O73)</f>
        <v>0.73209060315326902</v>
      </c>
      <c r="P73" s="112">
        <f>IF(RES_hhdet_in_tes!P73=0,"",RES_hhdet_in_tes!P73/RES_hhdet_in_fec!P73)</f>
        <v>0.74537814275852909</v>
      </c>
      <c r="Q73" s="112">
        <f>IF(RES_hhdet_in_tes!Q73=0,"",RES_hhdet_in_tes!Q73/RES_hhdet_in_fec!Q73)</f>
        <v>0.75819779142768318</v>
      </c>
      <c r="R73" s="112" t="str">
        <f>IF(RES_hhdet_in_tes!R73=0,"",RES_hhdet_in_tes!R73/RES_hhdet_in_fec!R73)</f>
        <v/>
      </c>
      <c r="S73" s="112" t="str">
        <f>IF(RES_hhdet_in_tes!S73=0,"",RES_hhdet_in_tes!S73/RES_hhdet_in_fec!S73)</f>
        <v/>
      </c>
      <c r="T73" s="112" t="str">
        <f>IF(RES_hhdet_in_tes!T73=0,"",RES_hhdet_in_tes!T73/RES_hhdet_in_fec!T73)</f>
        <v/>
      </c>
      <c r="U73" s="112" t="str">
        <f>IF(RES_hhdet_in_tes!U73=0,"",RES_hhdet_in_tes!U73/RES_hhdet_in_fec!U73)</f>
        <v/>
      </c>
      <c r="V73" s="112">
        <f>IF(RES_hhdet_in_tes!V73=0,"",RES_hhdet_in_tes!V73/RES_hhdet_in_fec!V73)</f>
        <v>0.80018813746778605</v>
      </c>
      <c r="W73" s="112">
        <f>IF(RES_hhdet_in_tes!W73=0,"",RES_hhdet_in_tes!W73/RES_hhdet_in_fec!W73)</f>
        <v>0.80768774409920352</v>
      </c>
      <c r="X73" s="112">
        <f>IF(RES_hhdet_in_tes!X73=0,"",RES_hhdet_in_tes!X73/RES_hhdet_in_fec!X73)</f>
        <v>0.82000484445237565</v>
      </c>
      <c r="Y73" s="112" t="str">
        <f>IF(RES_hhdet_in_tes!Y73=0,"",RES_hhdet_in_tes!Y73/RES_hhdet_in_fec!Y73)</f>
        <v/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0.82252249208906336</v>
      </c>
      <c r="D74" s="113">
        <f>IF(RES_hhdet_in_tes!D74=0,"",RES_hhdet_in_tes!D74/RES_hhdet_in_fec!D74)</f>
        <v>0.82255596335525349</v>
      </c>
      <c r="E74" s="113">
        <f>IF(RES_hhdet_in_tes!E74=0,"",RES_hhdet_in_tes!E74/RES_hhdet_in_fec!E74)</f>
        <v>0.82429749182607626</v>
      </c>
      <c r="F74" s="113">
        <f>IF(RES_hhdet_in_tes!F74=0,"",RES_hhdet_in_tes!F74/RES_hhdet_in_fec!F74)</f>
        <v>0.8228435925787283</v>
      </c>
      <c r="G74" s="113">
        <f>IF(RES_hhdet_in_tes!G74=0,"",RES_hhdet_in_tes!G74/RES_hhdet_in_fec!G74)</f>
        <v>0.82438546391498957</v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>
        <f>IF(RES_hhdet_in_tes!K74=0,"",RES_hhdet_in_tes!K74/RES_hhdet_in_fec!K74)</f>
        <v>0.84448935650331181</v>
      </c>
      <c r="L74" s="113" t="str">
        <f>IF(RES_hhdet_in_tes!L74=0,"",RES_hhdet_in_tes!L74/RES_hhdet_in_fec!L74)</f>
        <v/>
      </c>
      <c r="M74" s="113" t="str">
        <f>IF(RES_hhdet_in_tes!M74=0,"",RES_hhdet_in_tes!M74/RES_hhdet_in_fec!M74)</f>
        <v/>
      </c>
      <c r="N74" s="113">
        <f>IF(RES_hhdet_in_tes!N74=0,"",RES_hhdet_in_tes!N74/RES_hhdet_in_fec!N74)</f>
        <v>0.85425857033438346</v>
      </c>
      <c r="O74" s="113">
        <f>IF(RES_hhdet_in_tes!O74=0,"",RES_hhdet_in_tes!O74/RES_hhdet_in_fec!O74)</f>
        <v>0.83273585032768915</v>
      </c>
      <c r="P74" s="113">
        <f>IF(RES_hhdet_in_tes!P74=0,"",RES_hhdet_in_tes!P74/RES_hhdet_in_fec!P74)</f>
        <v>0.82885458103688336</v>
      </c>
      <c r="Q74" s="113">
        <f>IF(RES_hhdet_in_tes!Q74=0,"",RES_hhdet_in_tes!Q74/RES_hhdet_in_fec!Q74)</f>
        <v>0.88116888534661786</v>
      </c>
      <c r="R74" s="113">
        <f>IF(RES_hhdet_in_tes!R74=0,"",RES_hhdet_in_tes!R74/RES_hhdet_in_fec!R74)</f>
        <v>0.88765865282270984</v>
      </c>
      <c r="S74" s="113">
        <f>IF(RES_hhdet_in_tes!S74=0,"",RES_hhdet_in_tes!S74/RES_hhdet_in_fec!S74)</f>
        <v>0.89178861211613925</v>
      </c>
      <c r="T74" s="113">
        <f>IF(RES_hhdet_in_tes!T74=0,"",RES_hhdet_in_tes!T74/RES_hhdet_in_fec!T74)</f>
        <v>0.88265011839932894</v>
      </c>
      <c r="U74" s="113" t="str">
        <f>IF(RES_hhdet_in_tes!U74=0,"",RES_hhdet_in_tes!U74/RES_hhdet_in_fec!U74)</f>
        <v/>
      </c>
      <c r="V74" s="113">
        <f>IF(RES_hhdet_in_tes!V74=0,"",RES_hhdet_in_tes!V74/RES_hhdet_in_fec!V74)</f>
        <v>0.88678841503201822</v>
      </c>
      <c r="W74" s="113">
        <f>IF(RES_hhdet_in_tes!W74=0,"",RES_hhdet_in_tes!W74/RES_hhdet_in_fec!W74)</f>
        <v>0.89335132480593105</v>
      </c>
      <c r="X74" s="113">
        <f>IF(RES_hhdet_in_tes!X74=0,"",RES_hhdet_in_tes!X74/RES_hhdet_in_fec!X74)</f>
        <v>0.89317596081181938</v>
      </c>
      <c r="Y74" s="113" t="str">
        <f>IF(RES_hhdet_in_tes!Y74=0,"",RES_hhdet_in_tes!Y74/RES_hhdet_in_fec!Y74)</f>
        <v/>
      </c>
      <c r="DA74" s="132" t="s">
        <v>3656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0.69811765468347042</v>
      </c>
      <c r="D75" s="111">
        <f>IF(RES_hhdet_in_tes!D75=0,"",RES_hhdet_in_tes!D75/RES_hhdet_in_fec!D75)</f>
        <v>0.69915533481313641</v>
      </c>
      <c r="E75" s="111">
        <f>IF(RES_hhdet_in_tes!E75=0,"",RES_hhdet_in_tes!E75/RES_hhdet_in_fec!E75)</f>
        <v>0.70029133755416728</v>
      </c>
      <c r="F75" s="111">
        <f>IF(RES_hhdet_in_tes!F75=0,"",RES_hhdet_in_tes!F75/RES_hhdet_in_fec!F75)</f>
        <v>0.70144104671138452</v>
      </c>
      <c r="G75" s="111">
        <f>IF(RES_hhdet_in_tes!G75=0,"",RES_hhdet_in_tes!G75/RES_hhdet_in_fec!G75)</f>
        <v>0.70268207242153224</v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>
        <f>IF(RES_hhdet_in_tes!K75=0,"",RES_hhdet_in_tes!K75/RES_hhdet_in_fec!K75)</f>
        <v>0.70890592356412518</v>
      </c>
      <c r="L75" s="111" t="str">
        <f>IF(RES_hhdet_in_tes!L75=0,"",RES_hhdet_in_tes!L75/RES_hhdet_in_fec!L75)</f>
        <v/>
      </c>
      <c r="M75" s="111" t="str">
        <f>IF(RES_hhdet_in_tes!M75=0,"",RES_hhdet_in_tes!M75/RES_hhdet_in_fec!M75)</f>
        <v/>
      </c>
      <c r="N75" s="111">
        <f>IF(RES_hhdet_in_tes!N75=0,"",RES_hhdet_in_tes!N75/RES_hhdet_in_fec!N75)</f>
        <v>0.72184416618389136</v>
      </c>
      <c r="O75" s="111">
        <f>IF(RES_hhdet_in_tes!O75=0,"",RES_hhdet_in_tes!O75/RES_hhdet_in_fec!O75)</f>
        <v>0.7320906031532689</v>
      </c>
      <c r="P75" s="111">
        <f>IF(RES_hhdet_in_tes!P75=0,"",RES_hhdet_in_tes!P75/RES_hhdet_in_fec!P75)</f>
        <v>0.74537814275852898</v>
      </c>
      <c r="Q75" s="111">
        <f>IF(RES_hhdet_in_tes!Q75=0,"",RES_hhdet_in_tes!Q75/RES_hhdet_in_fec!Q75)</f>
        <v>0.75819779142768318</v>
      </c>
      <c r="R75" s="111">
        <f>IF(RES_hhdet_in_tes!R75=0,"",RES_hhdet_in_tes!R75/RES_hhdet_in_fec!R75)</f>
        <v>0.76687335219934638</v>
      </c>
      <c r="S75" s="111">
        <f>IF(RES_hhdet_in_tes!S75=0,"",RES_hhdet_in_tes!S75/RES_hhdet_in_fec!S75)</f>
        <v>0.77527847519240023</v>
      </c>
      <c r="T75" s="111">
        <f>IF(RES_hhdet_in_tes!T75=0,"",RES_hhdet_in_tes!T75/RES_hhdet_in_fec!T75)</f>
        <v>0.78361836993510969</v>
      </c>
      <c r="U75" s="111" t="str">
        <f>IF(RES_hhdet_in_tes!U75=0,"",RES_hhdet_in_tes!U75/RES_hhdet_in_fec!U75)</f>
        <v/>
      </c>
      <c r="V75" s="111">
        <f>IF(RES_hhdet_in_tes!V75=0,"",RES_hhdet_in_tes!V75/RES_hhdet_in_fec!V75)</f>
        <v>0.80018813746778594</v>
      </c>
      <c r="W75" s="111">
        <f>IF(RES_hhdet_in_tes!W75=0,"",RES_hhdet_in_tes!W75/RES_hhdet_in_fec!W75)</f>
        <v>0.80768774409920352</v>
      </c>
      <c r="X75" s="111">
        <f>IF(RES_hhdet_in_tes!X75=0,"",RES_hhdet_in_tes!X75/RES_hhdet_in_fec!X75)</f>
        <v>0.82000484445237576</v>
      </c>
      <c r="Y75" s="111" t="str">
        <f>IF(RES_hhdet_in_tes!Y75=0,"",RES_hhdet_in_tes!Y75/RES_hhdet_in_fec!Y75)</f>
        <v/>
      </c>
      <c r="DA75" s="63" t="s">
        <v>3657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>
        <f>IF(RES_hhdet_in_tes!K76=0,"",RES_hhdet_in_tes!K76/RES_hhdet_in_fec!K76)</f>
        <v>1</v>
      </c>
      <c r="L76" s="111" t="str">
        <f>IF(RES_hhdet_in_tes!L76=0,"",RES_hhdet_in_tes!L76/RES_hhdet_in_fec!L76)</f>
        <v/>
      </c>
      <c r="M76" s="111" t="str">
        <f>IF(RES_hhdet_in_tes!M76=0,"",RES_hhdet_in_tes!M76/RES_hhdet_in_fec!M76)</f>
        <v/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 t="str">
        <f>IF(RES_hhdet_in_tes!U76=0,"",RES_hhdet_in_tes!U76/RES_hhdet_in_fec!U76)</f>
        <v/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X76" s="111">
        <f>IF(RES_hhdet_in_tes!X76=0,"",RES_hhdet_in_tes!X76/RES_hhdet_in_fec!X76)</f>
        <v>1</v>
      </c>
      <c r="Y76" s="111" t="str">
        <f>IF(RES_hhdet_in_tes!Y76=0,"",RES_hhdet_in_tes!Y76/RES_hhdet_in_fec!Y76)</f>
        <v/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0.65900311315047455</v>
      </c>
      <c r="D77" s="124">
        <f>IF(RES_hhdet_in_tes!D77=0,"",RES_hhdet_in_tes!D77/RES_hhdet_in_fec!D77)</f>
        <v>0.74876214972005561</v>
      </c>
      <c r="E77" s="124">
        <f>IF(RES_hhdet_in_tes!E77=0,"",RES_hhdet_in_tes!E77/RES_hhdet_in_fec!E77)</f>
        <v>0.73875066280943869</v>
      </c>
      <c r="F77" s="124">
        <f>IF(RES_hhdet_in_tes!F77=0,"",RES_hhdet_in_tes!F77/RES_hhdet_in_fec!F77)</f>
        <v>0.73677354679566709</v>
      </c>
      <c r="G77" s="124">
        <f>IF(RES_hhdet_in_tes!G77=0,"",RES_hhdet_in_tes!G77/RES_hhdet_in_fec!G77)</f>
        <v>0.71479630371773084</v>
      </c>
      <c r="H77" s="124">
        <f>IF(RES_hhdet_in_tes!H77=0,"",RES_hhdet_in_tes!H77/RES_hhdet_in_fec!H77)</f>
        <v>0.69454330015864951</v>
      </c>
      <c r="I77" s="124">
        <f>IF(RES_hhdet_in_tes!I77=0,"",RES_hhdet_in_tes!I77/RES_hhdet_in_fec!I77)</f>
        <v>0.65866242163316802</v>
      </c>
      <c r="J77" s="124">
        <f>IF(RES_hhdet_in_tes!J77=0,"",RES_hhdet_in_tes!J77/RES_hhdet_in_fec!J77)</f>
        <v>0.64507254024810456</v>
      </c>
      <c r="K77" s="124">
        <f>IF(RES_hhdet_in_tes!K77=0,"",RES_hhdet_in_tes!K77/RES_hhdet_in_fec!K77)</f>
        <v>0.68518596676148225</v>
      </c>
      <c r="L77" s="124">
        <f>IF(RES_hhdet_in_tes!L77=0,"",RES_hhdet_in_tes!L77/RES_hhdet_in_fec!L77)</f>
        <v>0.67767474633782021</v>
      </c>
      <c r="M77" s="124">
        <f>IF(RES_hhdet_in_tes!M77=0,"",RES_hhdet_in_tes!M77/RES_hhdet_in_fec!M77)</f>
        <v>0.73203150056811672</v>
      </c>
      <c r="N77" s="124">
        <f>IF(RES_hhdet_in_tes!N77=0,"",RES_hhdet_in_tes!N77/RES_hhdet_in_fec!N77)</f>
        <v>0.71582443244354321</v>
      </c>
      <c r="O77" s="124">
        <f>IF(RES_hhdet_in_tes!O77=0,"",RES_hhdet_in_tes!O77/RES_hhdet_in_fec!O77)</f>
        <v>0.70397554783891458</v>
      </c>
      <c r="P77" s="124">
        <f>IF(RES_hhdet_in_tes!P77=0,"",RES_hhdet_in_tes!P77/RES_hhdet_in_fec!P77)</f>
        <v>0.70347679564576604</v>
      </c>
      <c r="Q77" s="124">
        <f>IF(RES_hhdet_in_tes!Q77=0,"",RES_hhdet_in_tes!Q77/RES_hhdet_in_fec!Q77)</f>
        <v>0.64775762859268182</v>
      </c>
      <c r="R77" s="124">
        <f>IF(RES_hhdet_in_tes!R77=0,"",RES_hhdet_in_tes!R77/RES_hhdet_in_fec!R77)</f>
        <v>0.62315725861094351</v>
      </c>
      <c r="S77" s="124">
        <f>IF(RES_hhdet_in_tes!S77=0,"",RES_hhdet_in_tes!S77/RES_hhdet_in_fec!S77)</f>
        <v>0.65095629192968663</v>
      </c>
      <c r="T77" s="124">
        <f>IF(RES_hhdet_in_tes!T77=0,"",RES_hhdet_in_tes!T77/RES_hhdet_in_fec!T77)</f>
        <v>0.72372896423680078</v>
      </c>
      <c r="U77" s="124">
        <f>IF(RES_hhdet_in_tes!U77=0,"",RES_hhdet_in_tes!U77/RES_hhdet_in_fec!U77)</f>
        <v>0.70377523338465042</v>
      </c>
      <c r="V77" s="124">
        <f>IF(RES_hhdet_in_tes!V77=0,"",RES_hhdet_in_tes!V77/RES_hhdet_in_fec!V77)</f>
        <v>0.63322079018093702</v>
      </c>
      <c r="W77" s="124">
        <f>IF(RES_hhdet_in_tes!W77=0,"",RES_hhdet_in_tes!W77/RES_hhdet_in_fec!W77)</f>
        <v>0.69508829662669325</v>
      </c>
      <c r="X77" s="124">
        <f>IF(RES_hhdet_in_tes!X77=0,"",RES_hhdet_in_tes!X77/RES_hhdet_in_fec!X77)</f>
        <v>0.63856799289505251</v>
      </c>
      <c r="Y77" s="124">
        <f>IF(RES_hhdet_in_tes!Y77=0,"",RES_hhdet_in_tes!Y77/RES_hhdet_in_fec!Y77)</f>
        <v>0.69590588027211486</v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0.61807488009367251</v>
      </c>
      <c r="D78" s="111">
        <f>IF(RES_hhdet_in_tes!D78=0,"",RES_hhdet_in_tes!D78/RES_hhdet_in_fec!D78)</f>
        <v>0.61830540913298859</v>
      </c>
      <c r="E78" s="111">
        <f>IF(RES_hhdet_in_tes!E78=0,"",RES_hhdet_in_tes!E78/RES_hhdet_in_fec!E78)</f>
        <v>0.61853595893803826</v>
      </c>
      <c r="F78" s="111">
        <f>IF(RES_hhdet_in_tes!F78=0,"",RES_hhdet_in_tes!F78/RES_hhdet_in_fec!F78)</f>
        <v>0.61876651157477869</v>
      </c>
      <c r="G78" s="111">
        <f>IF(RES_hhdet_in_tes!G78=0,"",RES_hhdet_in_tes!G78/RES_hhdet_in_fec!G78)</f>
        <v>0.61899708333553816</v>
      </c>
      <c r="H78" s="111">
        <f>IF(RES_hhdet_in_tes!H78=0,"",RES_hhdet_in_tes!H78/RES_hhdet_in_fec!H78)</f>
        <v>0.61922767222634301</v>
      </c>
      <c r="I78" s="111">
        <f>IF(RES_hhdet_in_tes!I78=0,"",RES_hhdet_in_tes!I78/RES_hhdet_in_fec!I78)</f>
        <v>0.61945828226162347</v>
      </c>
      <c r="J78" s="111">
        <f>IF(RES_hhdet_in_tes!J78=0,"",RES_hhdet_in_tes!J78/RES_hhdet_in_fec!J78)</f>
        <v>0.6196889298870828</v>
      </c>
      <c r="K78" s="111">
        <f>IF(RES_hhdet_in_tes!K78=0,"",RES_hhdet_in_tes!K78/RES_hhdet_in_fec!K78)</f>
        <v>0.61991962908589437</v>
      </c>
      <c r="L78" s="111">
        <f>IF(RES_hhdet_in_tes!L78=0,"",RES_hhdet_in_tes!L78/RES_hhdet_in_fec!L78)</f>
        <v>0.62015038359913033</v>
      </c>
      <c r="M78" s="111">
        <f>IF(RES_hhdet_in_tes!M78=0,"",RES_hhdet_in_tes!M78/RES_hhdet_in_fec!M78)</f>
        <v>0.62032562848190664</v>
      </c>
      <c r="N78" s="111">
        <f>IF(RES_hhdet_in_tes!N78=0,"",RES_hhdet_in_tes!N78/RES_hhdet_in_fec!N78)</f>
        <v>0.62042358212814508</v>
      </c>
      <c r="O78" s="111">
        <f>IF(RES_hhdet_in_tes!O78=0,"",RES_hhdet_in_tes!O78/RES_hhdet_in_fec!O78)</f>
        <v>0.62048212644938272</v>
      </c>
      <c r="P78" s="111">
        <f>IF(RES_hhdet_in_tes!P78=0,"",RES_hhdet_in_tes!P78/RES_hhdet_in_fec!P78)</f>
        <v>0.62064548469969782</v>
      </c>
      <c r="Q78" s="111">
        <f>IF(RES_hhdet_in_tes!Q78=0,"",RES_hhdet_in_tes!Q78/RES_hhdet_in_fec!Q78)</f>
        <v>0.62131039093970242</v>
      </c>
      <c r="R78" s="111">
        <f>IF(RES_hhdet_in_tes!R78=0,"",RES_hhdet_in_tes!R78/RES_hhdet_in_fec!R78)</f>
        <v>0.62305693406560048</v>
      </c>
      <c r="S78" s="111">
        <f>IF(RES_hhdet_in_tes!S78=0,"",RES_hhdet_in_tes!S78/RES_hhdet_in_fec!S78)</f>
        <v>0.62552063272129821</v>
      </c>
      <c r="T78" s="111">
        <f>IF(RES_hhdet_in_tes!T78=0,"",RES_hhdet_in_tes!T78/RES_hhdet_in_fec!T78)</f>
        <v>0.62822379320808541</v>
      </c>
      <c r="U78" s="111">
        <f>IF(RES_hhdet_in_tes!U78=0,"",RES_hhdet_in_tes!U78/RES_hhdet_in_fec!U78)</f>
        <v>0.63068872182725855</v>
      </c>
      <c r="V78" s="111">
        <f>IF(RES_hhdet_in_tes!V78=0,"",RES_hhdet_in_tes!V78/RES_hhdet_in_fec!V78)</f>
        <v>0.63243772488011085</v>
      </c>
      <c r="W78" s="111">
        <f>IF(RES_hhdet_in_tes!W78=0,"",RES_hhdet_in_tes!W78/RES_hhdet_in_fec!W78)</f>
        <v>0.63327830902648163</v>
      </c>
      <c r="X78" s="111">
        <f>IF(RES_hhdet_in_tes!X78=0,"",RES_hhdet_in_tes!X78/RES_hhdet_in_fec!X78)</f>
        <v>0.63368264111859907</v>
      </c>
      <c r="Y78" s="111">
        <f>IF(RES_hhdet_in_tes!Y78=0,"",RES_hhdet_in_tes!Y78/RES_hhdet_in_fec!Y78)</f>
        <v>0.63372307432781083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0.7717858184097387</v>
      </c>
      <c r="D79" s="45">
        <f>IF(RES_hhdet_in_tes!D79=0,"",RES_hhdet_in_tes!D79/RES_hhdet_in_fec!D79)</f>
        <v>0.77302823318590819</v>
      </c>
      <c r="E79" s="45">
        <f>IF(RES_hhdet_in_tes!E79=0,"",RES_hhdet_in_tes!E79/RES_hhdet_in_fec!E79)</f>
        <v>0.77432922810618232</v>
      </c>
      <c r="F79" s="45">
        <f>IF(RES_hhdet_in_tes!F79=0,"",RES_hhdet_in_tes!F79/RES_hhdet_in_fec!F79)</f>
        <v>0.77563821122792553</v>
      </c>
      <c r="G79" s="45">
        <f>IF(RES_hhdet_in_tes!G79=0,"",RES_hhdet_in_tes!G79/RES_hhdet_in_fec!G79)</f>
        <v>0.77700114321676106</v>
      </c>
      <c r="H79" s="45">
        <f>IF(RES_hhdet_in_tes!H79=0,"",RES_hhdet_in_tes!H79/RES_hhdet_in_fec!H79)</f>
        <v>0.77841239907232929</v>
      </c>
      <c r="I79" s="45">
        <f>IF(RES_hhdet_in_tes!I79=0,"",RES_hhdet_in_tes!I79/RES_hhdet_in_fec!I79)</f>
        <v>0.77988330350398238</v>
      </c>
      <c r="J79" s="45">
        <f>IF(RES_hhdet_in_tes!J79=0,"",RES_hhdet_in_tes!J79/RES_hhdet_in_fec!J79)</f>
        <v>0.78146024984867535</v>
      </c>
      <c r="K79" s="45">
        <f>IF(RES_hhdet_in_tes!K79=0,"",RES_hhdet_in_tes!K79/RES_hhdet_in_fec!K79)</f>
        <v>0.78318268464571905</v>
      </c>
      <c r="L79" s="45">
        <f>IF(RES_hhdet_in_tes!L79=0,"",RES_hhdet_in_tes!L79/RES_hhdet_in_fec!L79)</f>
        <v>0.78506116146160543</v>
      </c>
      <c r="M79" s="45">
        <f>IF(RES_hhdet_in_tes!M79=0,"",RES_hhdet_in_tes!M79/RES_hhdet_in_fec!M79)</f>
        <v>0.78774696820690704</v>
      </c>
      <c r="N79" s="45">
        <f>IF(RES_hhdet_in_tes!N79=0,"",RES_hhdet_in_tes!N79/RES_hhdet_in_fec!N79)</f>
        <v>0.79142552035964553</v>
      </c>
      <c r="O79" s="45">
        <f>IF(RES_hhdet_in_tes!O79=0,"",RES_hhdet_in_tes!O79/RES_hhdet_in_fec!O79)</f>
        <v>0.79653650044446378</v>
      </c>
      <c r="P79" s="45">
        <f>IF(RES_hhdet_in_tes!P79=0,"",RES_hhdet_in_tes!P79/RES_hhdet_in_fec!P79)</f>
        <v>0.80329555921974705</v>
      </c>
      <c r="Q79" s="45">
        <f>IF(RES_hhdet_in_tes!Q79=0,"",RES_hhdet_in_tes!Q79/RES_hhdet_in_fec!Q79)</f>
        <v>0.81204184720056438</v>
      </c>
      <c r="R79" s="45">
        <f>IF(RES_hhdet_in_tes!R79=0,"",RES_hhdet_in_tes!R79/RES_hhdet_in_fec!R79)</f>
        <v>0.82394345404773661</v>
      </c>
      <c r="S79" s="45">
        <f>IF(RES_hhdet_in_tes!S79=0,"",RES_hhdet_in_tes!S79/RES_hhdet_in_fec!S79)</f>
        <v>0.83883624938106238</v>
      </c>
      <c r="T79" s="45">
        <f>IF(RES_hhdet_in_tes!T79=0,"",RES_hhdet_in_tes!T79/RES_hhdet_in_fec!T79)</f>
        <v>0.85486916138124114</v>
      </c>
      <c r="U79" s="45">
        <f>IF(RES_hhdet_in_tes!U79=0,"",RES_hhdet_in_tes!U79/RES_hhdet_in_fec!U79)</f>
        <v>0.87019111822901574</v>
      </c>
      <c r="V79" s="45">
        <f>IF(RES_hhdet_in_tes!V79=0,"",RES_hhdet_in_tes!V79/RES_hhdet_in_fec!V79)</f>
        <v>0.88295104810510872</v>
      </c>
      <c r="W79" s="45">
        <f>IF(RES_hhdet_in_tes!W79=0,"",RES_hhdet_in_tes!W79/RES_hhdet_in_fec!W79)</f>
        <v>0.89250580418461034</v>
      </c>
      <c r="X79" s="45">
        <f>IF(RES_hhdet_in_tes!X79=0,"",RES_hhdet_in_tes!X79/RES_hhdet_in_fec!X79)</f>
        <v>0.89962112936130456</v>
      </c>
      <c r="Y79" s="45">
        <f>IF(RES_hhdet_in_tes!Y79=0,"",RES_hhdet_in_tes!Y79/RES_hhdet_in_fec!Y79)</f>
        <v>0.9059309700175272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0.60701031202960143</v>
      </c>
      <c r="D81" s="119">
        <f>IF(RES_hhdet_in_tes!D81=0,"",RES_hhdet_in_tes!D81/RES_hhdet_in_fec!D81)</f>
        <v>0.61866748574641228</v>
      </c>
      <c r="E81" s="119">
        <f>IF(RES_hhdet_in_tes!E81=0,"",RES_hhdet_in_tes!E81/RES_hhdet_in_fec!E81)</f>
        <v>0.64306798451219127</v>
      </c>
      <c r="F81" s="119">
        <f>IF(RES_hhdet_in_tes!F81=0,"",RES_hhdet_in_tes!F81/RES_hhdet_in_fec!F81)</f>
        <v>0.63922702965328249</v>
      </c>
      <c r="G81" s="119">
        <f>IF(RES_hhdet_in_tes!G81=0,"",RES_hhdet_in_tes!G81/RES_hhdet_in_fec!G81)</f>
        <v>0.65017923779642717</v>
      </c>
      <c r="H81" s="119">
        <f>IF(RES_hhdet_in_tes!H81=0,"",RES_hhdet_in_tes!H81/RES_hhdet_in_fec!H81)</f>
        <v>0.6743838299704894</v>
      </c>
      <c r="I81" s="119">
        <f>IF(RES_hhdet_in_tes!I81=0,"",RES_hhdet_in_tes!I81/RES_hhdet_in_fec!I81)</f>
        <v>0.68433548139874323</v>
      </c>
      <c r="J81" s="119">
        <f>IF(RES_hhdet_in_tes!J81=0,"",RES_hhdet_in_tes!J81/RES_hhdet_in_fec!J81)</f>
        <v>0.69453826503770566</v>
      </c>
      <c r="K81" s="119">
        <f>IF(RES_hhdet_in_tes!K81=0,"",RES_hhdet_in_tes!K81/RES_hhdet_in_fec!K81)</f>
        <v>0.70630067158075338</v>
      </c>
      <c r="L81" s="119">
        <f>IF(RES_hhdet_in_tes!L81=0,"",RES_hhdet_in_tes!L81/RES_hhdet_in_fec!L81)</f>
        <v>0.73488971461393293</v>
      </c>
      <c r="M81" s="119">
        <f>IF(RES_hhdet_in_tes!M81=0,"",RES_hhdet_in_tes!M81/RES_hhdet_in_fec!M81)</f>
        <v>0.74924214667408562</v>
      </c>
      <c r="N81" s="119">
        <f>IF(RES_hhdet_in_tes!N81=0,"",RES_hhdet_in_tes!N81/RES_hhdet_in_fec!N81)</f>
        <v>0.74576012991391194</v>
      </c>
      <c r="O81" s="119">
        <f>IF(RES_hhdet_in_tes!O81=0,"",RES_hhdet_in_tes!O81/RES_hhdet_in_fec!O81)</f>
        <v>0.7533419578555246</v>
      </c>
      <c r="P81" s="119">
        <f>IF(RES_hhdet_in_tes!P81=0,"",RES_hhdet_in_tes!P81/RES_hhdet_in_fec!P81)</f>
        <v>0.75548475400165771</v>
      </c>
      <c r="Q81" s="119">
        <f>IF(RES_hhdet_in_tes!Q81=0,"",RES_hhdet_in_tes!Q81/RES_hhdet_in_fec!Q81)</f>
        <v>0.77513464804726318</v>
      </c>
      <c r="R81" s="119">
        <f>IF(RES_hhdet_in_tes!R81=0,"",RES_hhdet_in_tes!R81/RES_hhdet_in_fec!R81)</f>
        <v>0.78050353550925544</v>
      </c>
      <c r="S81" s="119">
        <f>IF(RES_hhdet_in_tes!S81=0,"",RES_hhdet_in_tes!S81/RES_hhdet_in_fec!S81)</f>
        <v>0.78867108794537166</v>
      </c>
      <c r="T81" s="119">
        <f>IF(RES_hhdet_in_tes!T81=0,"",RES_hhdet_in_tes!T81/RES_hhdet_in_fec!T81)</f>
        <v>0.81365752319064133</v>
      </c>
      <c r="U81" s="119" t="str">
        <f>IF(RES_hhdet_in_tes!U81=0,"",RES_hhdet_in_tes!U81/RES_hhdet_in_fec!U81)</f>
        <v/>
      </c>
      <c r="V81" s="119">
        <f>IF(RES_hhdet_in_tes!V81=0,"",RES_hhdet_in_tes!V81/RES_hhdet_in_fec!V81)</f>
        <v>0.85924627218662697</v>
      </c>
      <c r="W81" s="119">
        <f>IF(RES_hhdet_in_tes!W81=0,"",RES_hhdet_in_tes!W81/RES_hhdet_in_fec!W81)</f>
        <v>0.85967610124905558</v>
      </c>
      <c r="X81" s="119">
        <f>IF(RES_hhdet_in_tes!X81=0,"",RES_hhdet_in_tes!X81/RES_hhdet_in_fec!X81)</f>
        <v>0.8724309415133561</v>
      </c>
      <c r="Y81" s="119">
        <f>IF(RES_hhdet_in_tes!Y81=0,"",RES_hhdet_in_tes!Y81/RES_hhdet_in_fec!Y81)</f>
        <v>0.89588431437354688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0.59444791033052291</v>
      </c>
      <c r="D82" s="124">
        <f>IF(RES_hhdet_in_tes!D82=0,"",RES_hhdet_in_tes!D82/RES_hhdet_in_fec!D82)</f>
        <v>0.60652695269181878</v>
      </c>
      <c r="E82" s="124">
        <f>IF(RES_hhdet_in_tes!E82=0,"",RES_hhdet_in_tes!E82/RES_hhdet_in_fec!E82)</f>
        <v>0.61866679329361951</v>
      </c>
      <c r="F82" s="124">
        <f>IF(RES_hhdet_in_tes!F82=0,"",RES_hhdet_in_tes!F82/RES_hhdet_in_fec!F82)</f>
        <v>0.63103354667435441</v>
      </c>
      <c r="G82" s="124">
        <f>IF(RES_hhdet_in_tes!G82=0,"",RES_hhdet_in_tes!G82/RES_hhdet_in_fec!G82)</f>
        <v>0.64341803823000765</v>
      </c>
      <c r="H82" s="124">
        <f>IF(RES_hhdet_in_tes!H82=0,"",RES_hhdet_in_tes!H82/RES_hhdet_in_fec!H82)</f>
        <v>0.65584958976611418</v>
      </c>
      <c r="I82" s="124">
        <f>IF(RES_hhdet_in_tes!I82=0,"",RES_hhdet_in_tes!I82/RES_hhdet_in_fec!I82)</f>
        <v>0.66842260760811112</v>
      </c>
      <c r="J82" s="124">
        <f>IF(RES_hhdet_in_tes!J82=0,"",RES_hhdet_in_tes!J82/RES_hhdet_in_fec!J82)</f>
        <v>0.68097642345368004</v>
      </c>
      <c r="K82" s="124">
        <f>IF(RES_hhdet_in_tes!K82=0,"",RES_hhdet_in_tes!K82/RES_hhdet_in_fec!K82)</f>
        <v>0.69347540551374587</v>
      </c>
      <c r="L82" s="124">
        <f>IF(RES_hhdet_in_tes!L82=0,"",RES_hhdet_in_tes!L82/RES_hhdet_in_fec!L82)</f>
        <v>0.70588672767873573</v>
      </c>
      <c r="M82" s="124">
        <f>IF(RES_hhdet_in_tes!M82=0,"",RES_hhdet_in_tes!M82/RES_hhdet_in_fec!M82)</f>
        <v>0.71731115723799721</v>
      </c>
      <c r="N82" s="124">
        <f>IF(RES_hhdet_in_tes!N82=0,"",RES_hhdet_in_tes!N82/RES_hhdet_in_fec!N82)</f>
        <v>0.72717304380066317</v>
      </c>
      <c r="O82" s="124">
        <f>IF(RES_hhdet_in_tes!O82=0,"",RES_hhdet_in_tes!O82/RES_hhdet_in_fec!O82)</f>
        <v>0.73526476491152937</v>
      </c>
      <c r="P82" s="124">
        <f>IF(RES_hhdet_in_tes!P82=0,"",RES_hhdet_in_tes!P82/RES_hhdet_in_fec!P82)</f>
        <v>0.742248421385449</v>
      </c>
      <c r="Q82" s="124">
        <f>IF(RES_hhdet_in_tes!Q82=0,"",RES_hhdet_in_tes!Q82/RES_hhdet_in_fec!Q82)</f>
        <v>0.75054291806063511</v>
      </c>
      <c r="R82" s="124">
        <f>IF(RES_hhdet_in_tes!R82=0,"",RES_hhdet_in_tes!R82/RES_hhdet_in_fec!R82)</f>
        <v>0.76300720833290236</v>
      </c>
      <c r="S82" s="124">
        <f>IF(RES_hhdet_in_tes!S82=0,"",RES_hhdet_in_tes!S82/RES_hhdet_in_fec!S82)</f>
        <v>0.77702128865697984</v>
      </c>
      <c r="T82" s="124">
        <f>IF(RES_hhdet_in_tes!T82=0,"",RES_hhdet_in_tes!T82/RES_hhdet_in_fec!T82)</f>
        <v>0.791184884332088</v>
      </c>
      <c r="U82" s="124" t="str">
        <f>IF(RES_hhdet_in_tes!U82=0,"",RES_hhdet_in_tes!U82/RES_hhdet_in_fec!U82)</f>
        <v/>
      </c>
      <c r="V82" s="124">
        <f>IF(RES_hhdet_in_tes!V82=0,"",RES_hhdet_in_tes!V82/RES_hhdet_in_fec!V82)</f>
        <v>0.81521031787328335</v>
      </c>
      <c r="W82" s="124">
        <f>IF(RES_hhdet_in_tes!W82=0,"",RES_hhdet_in_tes!W82/RES_hhdet_in_fec!W82)</f>
        <v>0.82401180919786332</v>
      </c>
      <c r="X82" s="124">
        <f>IF(RES_hhdet_in_tes!X82=0,"",RES_hhdet_in_tes!X82/RES_hhdet_in_fec!X82)</f>
        <v>0.83070740062746673</v>
      </c>
      <c r="Y82" s="124">
        <f>IF(RES_hhdet_in_tes!Y82=0,"",RES_hhdet_in_tes!Y82/RES_hhdet_in_fec!Y82)</f>
        <v>0.83699020037321881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0.59209657567052065</v>
      </c>
      <c r="D83" s="111">
        <f>IF(RES_hhdet_in_tes!D83=0,"",RES_hhdet_in_tes!D83/RES_hhdet_in_fec!D83)</f>
        <v>0.60424496631591618</v>
      </c>
      <c r="E83" s="111">
        <f>IF(RES_hhdet_in_tes!E83=0,"",RES_hhdet_in_tes!E83/RES_hhdet_in_fec!E83)</f>
        <v>0.61650900821261279</v>
      </c>
      <c r="F83" s="111">
        <f>IF(RES_hhdet_in_tes!F83=0,"",RES_hhdet_in_tes!F83/RES_hhdet_in_fec!F83)</f>
        <v>0.6288767065158285</v>
      </c>
      <c r="G83" s="111">
        <f>IF(RES_hhdet_in_tes!G83=0,"",RES_hhdet_in_tes!G83/RES_hhdet_in_fec!G83)</f>
        <v>0.64133585861050868</v>
      </c>
      <c r="H83" s="111">
        <f>IF(RES_hhdet_in_tes!H83=0,"",RES_hhdet_in_tes!H83/RES_hhdet_in_fec!H83)</f>
        <v>0.65387209410420122</v>
      </c>
      <c r="I83" s="111">
        <f>IF(RES_hhdet_in_tes!I83=0,"",RES_hhdet_in_tes!I83/RES_hhdet_in_fec!I83)</f>
        <v>0.66646645684817496</v>
      </c>
      <c r="J83" s="111">
        <f>IF(RES_hhdet_in_tes!J83=0,"",RES_hhdet_in_tes!J83/RES_hhdet_in_fec!J83)</f>
        <v>0.67907799908507527</v>
      </c>
      <c r="K83" s="111">
        <f>IF(RES_hhdet_in_tes!K83=0,"",RES_hhdet_in_tes!K83/RES_hhdet_in_fec!K83)</f>
        <v>0.69165257574871009</v>
      </c>
      <c r="L83" s="111">
        <f>IF(RES_hhdet_in_tes!L83=0,"",RES_hhdet_in_tes!L83/RES_hhdet_in_fec!L83)</f>
        <v>0.70414213018871297</v>
      </c>
      <c r="M83" s="111">
        <f>IF(RES_hhdet_in_tes!M83=0,"",RES_hhdet_in_tes!M83/RES_hhdet_in_fec!M83)</f>
        <v>0.71561481327454035</v>
      </c>
      <c r="N83" s="111">
        <f>IF(RES_hhdet_in_tes!N83=0,"",RES_hhdet_in_tes!N83/RES_hhdet_in_fec!N83)</f>
        <v>0.72556073505808294</v>
      </c>
      <c r="O83" s="111">
        <f>IF(RES_hhdet_in_tes!O83=0,"",RES_hhdet_in_tes!O83/RES_hhdet_in_fec!O83)</f>
        <v>0.73368540622122858</v>
      </c>
      <c r="P83" s="111">
        <f>IF(RES_hhdet_in_tes!P83=0,"",RES_hhdet_in_tes!P83/RES_hhdet_in_fec!P83)</f>
        <v>0.74069266787397026</v>
      </c>
      <c r="Q83" s="111">
        <f>IF(RES_hhdet_in_tes!Q83=0,"",RES_hhdet_in_tes!Q83/RES_hhdet_in_fec!Q83)</f>
        <v>0.74905364113387707</v>
      </c>
      <c r="R83" s="111">
        <f>IF(RES_hhdet_in_tes!R83=0,"",RES_hhdet_in_tes!R83/RES_hhdet_in_fec!R83)</f>
        <v>0.7615772977787183</v>
      </c>
      <c r="S83" s="111">
        <f>IF(RES_hhdet_in_tes!S83=0,"",RES_hhdet_in_tes!S83/RES_hhdet_in_fec!S83)</f>
        <v>0.77567252373082052</v>
      </c>
      <c r="T83" s="111">
        <f>IF(RES_hhdet_in_tes!T83=0,"",RES_hhdet_in_tes!T83/RES_hhdet_in_fec!T83)</f>
        <v>0.78989010262217507</v>
      </c>
      <c r="U83" s="111" t="str">
        <f>IF(RES_hhdet_in_tes!U83=0,"",RES_hhdet_in_tes!U83/RES_hhdet_in_fec!U83)</f>
        <v/>
      </c>
      <c r="V83" s="111">
        <f>IF(RES_hhdet_in_tes!V83=0,"",RES_hhdet_in_tes!V83/RES_hhdet_in_fec!V83)</f>
        <v>0.81404022802456732</v>
      </c>
      <c r="W83" s="111">
        <f>IF(RES_hhdet_in_tes!W83=0,"",RES_hhdet_in_tes!W83/RES_hhdet_in_fec!W83)</f>
        <v>0.82289019227044169</v>
      </c>
      <c r="X83" s="111">
        <f>IF(RES_hhdet_in_tes!X83=0,"",RES_hhdet_in_tes!X83/RES_hhdet_in_fec!X83)</f>
        <v>0.82961610698393107</v>
      </c>
      <c r="Y83" s="111">
        <f>IF(RES_hhdet_in_tes!Y83=0,"",RES_hhdet_in_tes!Y83/RES_hhdet_in_fec!Y83)</f>
        <v>0.83595463255069935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 t="str">
        <f>IF(RES_hhdet_in_tes!U84=0,"",RES_hhdet_in_tes!U84/RES_hhdet_in_fec!U84)</f>
        <v/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2.4308114354209902</v>
      </c>
      <c r="D85" s="124">
        <f>IF(RES_hhdet_in_tes!D85=0,"",RES_hhdet_in_tes!D85/RES_hhdet_in_fec!D85)</f>
        <v>2.5375370643969375</v>
      </c>
      <c r="E85" s="124">
        <f>IF(RES_hhdet_in_tes!E85=0,"",RES_hhdet_in_tes!E85/RES_hhdet_in_fec!E85)</f>
        <v>2.6458627157739878</v>
      </c>
      <c r="F85" s="124">
        <f>IF(RES_hhdet_in_tes!F85=0,"",RES_hhdet_in_tes!F85/RES_hhdet_in_fec!F85)</f>
        <v>2.7550583909999204</v>
      </c>
      <c r="G85" s="124">
        <f>IF(RES_hhdet_in_tes!G85=0,"",RES_hhdet_in_tes!G85/RES_hhdet_in_fec!G85)</f>
        <v>2.8657566960708598</v>
      </c>
      <c r="H85" s="124">
        <f>IF(RES_hhdet_in_tes!H85=0,"",RES_hhdet_in_tes!H85/RES_hhdet_in_fec!H85)</f>
        <v>2.9778582096071666</v>
      </c>
      <c r="I85" s="124">
        <f>IF(RES_hhdet_in_tes!I85=0,"",RES_hhdet_in_tes!I85/RES_hhdet_in_fec!I85)</f>
        <v>3.0914955378498012</v>
      </c>
      <c r="J85" s="124">
        <f>IF(RES_hhdet_in_tes!J85=0,"",RES_hhdet_in_tes!J85/RES_hhdet_in_fec!J85)</f>
        <v>3.207263012001027</v>
      </c>
      <c r="K85" s="124">
        <f>IF(RES_hhdet_in_tes!K85=0,"",RES_hhdet_in_tes!K85/RES_hhdet_in_fec!K85)</f>
        <v>3.3256313919282627</v>
      </c>
      <c r="L85" s="124">
        <f>IF(RES_hhdet_in_tes!L85=0,"",RES_hhdet_in_tes!L85/RES_hhdet_in_fec!L85)</f>
        <v>3.4466631054565386</v>
      </c>
      <c r="M85" s="124">
        <f>IF(RES_hhdet_in_tes!M85=0,"",RES_hhdet_in_tes!M85/RES_hhdet_in_fec!M85)</f>
        <v>3.5853565279310171</v>
      </c>
      <c r="N85" s="124">
        <f>IF(RES_hhdet_in_tes!N85=0,"",RES_hhdet_in_tes!N85/RES_hhdet_in_fec!N85)</f>
        <v>3.7461639884145539</v>
      </c>
      <c r="O85" s="124">
        <f>IF(RES_hhdet_in_tes!O85=0,"",RES_hhdet_in_tes!O85/RES_hhdet_in_fec!O85)</f>
        <v>3.9287986223025428</v>
      </c>
      <c r="P85" s="124">
        <f>IF(RES_hhdet_in_tes!P85=0,"",RES_hhdet_in_tes!P85/RES_hhdet_in_fec!P85)</f>
        <v>4.115486426445818</v>
      </c>
      <c r="Q85" s="124">
        <f>IF(RES_hhdet_in_tes!Q85=0,"",RES_hhdet_in_tes!Q85/RES_hhdet_in_fec!Q85)</f>
        <v>4.2587664537914662</v>
      </c>
      <c r="R85" s="124">
        <f>IF(RES_hhdet_in_tes!R85=0,"",RES_hhdet_in_tes!R85/RES_hhdet_in_fec!R85)</f>
        <v>4.2898121005973113</v>
      </c>
      <c r="S85" s="124">
        <f>IF(RES_hhdet_in_tes!S85=0,"",RES_hhdet_in_tes!S85/RES_hhdet_in_fec!S85)</f>
        <v>4.2932616169090725</v>
      </c>
      <c r="T85" s="124">
        <f>IF(RES_hhdet_in_tes!T85=0,"",RES_hhdet_in_tes!T85/RES_hhdet_in_fec!T85)</f>
        <v>4.2970944128110284</v>
      </c>
      <c r="U85" s="124" t="str">
        <f>IF(RES_hhdet_in_tes!U85=0,"",RES_hhdet_in_tes!U85/RES_hhdet_in_fec!U85)</f>
        <v/>
      </c>
      <c r="V85" s="124">
        <f>IF(RES_hhdet_in_tes!V85=0,"",RES_hhdet_in_tes!V85/RES_hhdet_in_fec!V85)</f>
        <v>4.3135223572825199</v>
      </c>
      <c r="W85" s="124">
        <f>IF(RES_hhdet_in_tes!W85=0,"",RES_hhdet_in_tes!W85/RES_hhdet_in_fec!W85)</f>
        <v>4.3534643017679464</v>
      </c>
      <c r="X85" s="124">
        <f>IF(RES_hhdet_in_tes!X85=0,"",RES_hhdet_in_tes!X85/RES_hhdet_in_fec!X85)</f>
        <v>4.4007794982793058</v>
      </c>
      <c r="Y85" s="124">
        <f>IF(RES_hhdet_in_tes!Y85=0,"",RES_hhdet_in_tes!Y85/RES_hhdet_in_fec!Y85)</f>
        <v>4.4541121353176383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2.4308114354209902</v>
      </c>
      <c r="D86" s="111">
        <f>IF(RES_hhdet_in_tes!D86=0,"",RES_hhdet_in_tes!D86/RES_hhdet_in_fec!D86)</f>
        <v>2.5375370643969375</v>
      </c>
      <c r="E86" s="111">
        <f>IF(RES_hhdet_in_tes!E86=0,"",RES_hhdet_in_tes!E86/RES_hhdet_in_fec!E86)</f>
        <v>2.6458627157739878</v>
      </c>
      <c r="F86" s="111">
        <f>IF(RES_hhdet_in_tes!F86=0,"",RES_hhdet_in_tes!F86/RES_hhdet_in_fec!F86)</f>
        <v>2.7550583909999204</v>
      </c>
      <c r="G86" s="111">
        <f>IF(RES_hhdet_in_tes!G86=0,"",RES_hhdet_in_tes!G86/RES_hhdet_in_fec!G86)</f>
        <v>2.8657566960708598</v>
      </c>
      <c r="H86" s="111">
        <f>IF(RES_hhdet_in_tes!H86=0,"",RES_hhdet_in_tes!H86/RES_hhdet_in_fec!H86)</f>
        <v>2.9778582096071666</v>
      </c>
      <c r="I86" s="111">
        <f>IF(RES_hhdet_in_tes!I86=0,"",RES_hhdet_in_tes!I86/RES_hhdet_in_fec!I86)</f>
        <v>3.0914955378498012</v>
      </c>
      <c r="J86" s="111">
        <f>IF(RES_hhdet_in_tes!J86=0,"",RES_hhdet_in_tes!J86/RES_hhdet_in_fec!J86)</f>
        <v>3.207263012001027</v>
      </c>
      <c r="K86" s="111">
        <f>IF(RES_hhdet_in_tes!K86=0,"",RES_hhdet_in_tes!K86/RES_hhdet_in_fec!K86)</f>
        <v>3.3256313919282627</v>
      </c>
      <c r="L86" s="111">
        <f>IF(RES_hhdet_in_tes!L86=0,"",RES_hhdet_in_tes!L86/RES_hhdet_in_fec!L86)</f>
        <v>3.4466631054565386</v>
      </c>
      <c r="M86" s="111">
        <f>IF(RES_hhdet_in_tes!M86=0,"",RES_hhdet_in_tes!M86/RES_hhdet_in_fec!M86)</f>
        <v>3.5853565279310171</v>
      </c>
      <c r="N86" s="111">
        <f>IF(RES_hhdet_in_tes!N86=0,"",RES_hhdet_in_tes!N86/RES_hhdet_in_fec!N86)</f>
        <v>3.7461639884145539</v>
      </c>
      <c r="O86" s="111">
        <f>IF(RES_hhdet_in_tes!O86=0,"",RES_hhdet_in_tes!O86/RES_hhdet_in_fec!O86)</f>
        <v>3.9287986223025428</v>
      </c>
      <c r="P86" s="111">
        <f>IF(RES_hhdet_in_tes!P86=0,"",RES_hhdet_in_tes!P86/RES_hhdet_in_fec!P86)</f>
        <v>4.115486426445818</v>
      </c>
      <c r="Q86" s="111">
        <f>IF(RES_hhdet_in_tes!Q86=0,"",RES_hhdet_in_tes!Q86/RES_hhdet_in_fec!Q86)</f>
        <v>4.2587664537914662</v>
      </c>
      <c r="R86" s="111">
        <f>IF(RES_hhdet_in_tes!R86=0,"",RES_hhdet_in_tes!R86/RES_hhdet_in_fec!R86)</f>
        <v>4.2898121005973113</v>
      </c>
      <c r="S86" s="111">
        <f>IF(RES_hhdet_in_tes!S86=0,"",RES_hhdet_in_tes!S86/RES_hhdet_in_fec!S86)</f>
        <v>4.2932616169090725</v>
      </c>
      <c r="T86" s="111">
        <f>IF(RES_hhdet_in_tes!T86=0,"",RES_hhdet_in_tes!T86/RES_hhdet_in_fec!T86)</f>
        <v>4.2970944128110284</v>
      </c>
      <c r="U86" s="111" t="str">
        <f>IF(RES_hhdet_in_tes!U86=0,"",RES_hhdet_in_tes!U86/RES_hhdet_in_fec!U86)</f>
        <v/>
      </c>
      <c r="V86" s="111">
        <f>IF(RES_hhdet_in_tes!V86=0,"",RES_hhdet_in_tes!V86/RES_hhdet_in_fec!V86)</f>
        <v>4.3135223572825199</v>
      </c>
      <c r="W86" s="111">
        <f>IF(RES_hhdet_in_tes!W86=0,"",RES_hhdet_in_tes!W86/RES_hhdet_in_fec!W86)</f>
        <v>4.3534643017679464</v>
      </c>
      <c r="X86" s="111">
        <f>IF(RES_hhdet_in_tes!X86=0,"",RES_hhdet_in_tes!X86/RES_hhdet_in_fec!X86)</f>
        <v>4.4007794982793058</v>
      </c>
      <c r="Y86" s="111">
        <f>IF(RES_hhdet_in_tes!Y86=0,"",RES_hhdet_in_tes!Y86/RES_hhdet_in_fec!Y86)</f>
        <v>4.4541121353176383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0.69810672467307477</v>
      </c>
      <c r="D87" s="124">
        <f>IF(RES_hhdet_in_tes!D87=0,"",RES_hhdet_in_tes!D87/RES_hhdet_in_fec!D87)</f>
        <v>0.70830687380746105</v>
      </c>
      <c r="E87" s="124">
        <f>IF(RES_hhdet_in_tes!E87=0,"",RES_hhdet_in_tes!E87/RES_hhdet_in_fec!E87)</f>
        <v>0.71014479595335323</v>
      </c>
      <c r="F87" s="124">
        <f>IF(RES_hhdet_in_tes!F87=0,"",RES_hhdet_in_tes!F87/RES_hhdet_in_fec!F87)</f>
        <v>0.70561005503131335</v>
      </c>
      <c r="G87" s="124">
        <f>IF(RES_hhdet_in_tes!G87=0,"",RES_hhdet_in_tes!G87/RES_hhdet_in_fec!G87)</f>
        <v>0.70434501987785292</v>
      </c>
      <c r="H87" s="124">
        <f>IF(RES_hhdet_in_tes!H87=0,"",RES_hhdet_in_tes!H87/RES_hhdet_in_fec!H87)</f>
        <v>0.70241638440313081</v>
      </c>
      <c r="I87" s="124">
        <f>IF(RES_hhdet_in_tes!I87=0,"",RES_hhdet_in_tes!I87/RES_hhdet_in_fec!I87)</f>
        <v>0.78596334662707923</v>
      </c>
      <c r="J87" s="124">
        <f>IF(RES_hhdet_in_tes!J87=0,"",RES_hhdet_in_tes!J87/RES_hhdet_in_fec!J87)</f>
        <v>0.78432109229089042</v>
      </c>
      <c r="K87" s="124">
        <f>IF(RES_hhdet_in_tes!K87=0,"",RES_hhdet_in_tes!K87/RES_hhdet_in_fec!K87)</f>
        <v>0.79050660752719359</v>
      </c>
      <c r="L87" s="124">
        <f>IF(RES_hhdet_in_tes!L87=0,"",RES_hhdet_in_tes!L87/RES_hhdet_in_fec!L87)</f>
        <v>0.74984120766060103</v>
      </c>
      <c r="M87" s="124">
        <f>IF(RES_hhdet_in_tes!M87=0,"",RES_hhdet_in_tes!M87/RES_hhdet_in_fec!M87)</f>
        <v>0.76003297354758481</v>
      </c>
      <c r="N87" s="124">
        <f>IF(RES_hhdet_in_tes!N87=0,"",RES_hhdet_in_tes!N87/RES_hhdet_in_fec!N87)</f>
        <v>0.79332335480868788</v>
      </c>
      <c r="O87" s="124">
        <f>IF(RES_hhdet_in_tes!O87=0,"",RES_hhdet_in_tes!O87/RES_hhdet_in_fec!O87)</f>
        <v>0.78025397161524324</v>
      </c>
      <c r="P87" s="124">
        <f>IF(RES_hhdet_in_tes!P87=0,"",RES_hhdet_in_tes!P87/RES_hhdet_in_fec!P87)</f>
        <v>0.77606445657489265</v>
      </c>
      <c r="Q87" s="124">
        <f>IF(RES_hhdet_in_tes!Q87=0,"",RES_hhdet_in_tes!Q87/RES_hhdet_in_fec!Q87)</f>
        <v>0.80680655456813111</v>
      </c>
      <c r="R87" s="124">
        <f>IF(RES_hhdet_in_tes!R87=0,"",RES_hhdet_in_tes!R87/RES_hhdet_in_fec!R87)</f>
        <v>0.85983755704089326</v>
      </c>
      <c r="S87" s="124">
        <f>IF(RES_hhdet_in_tes!S87=0,"",RES_hhdet_in_tes!S87/RES_hhdet_in_fec!S87)</f>
        <v>0.81917947166503213</v>
      </c>
      <c r="T87" s="124">
        <f>IF(RES_hhdet_in_tes!T87=0,"",RES_hhdet_in_tes!T87/RES_hhdet_in_fec!T87)</f>
        <v>0.84154523431417938</v>
      </c>
      <c r="U87" s="124" t="str">
        <f>IF(RES_hhdet_in_tes!U87=0,"",RES_hhdet_in_tes!U87/RES_hhdet_in_fec!U87)</f>
        <v/>
      </c>
      <c r="V87" s="124">
        <f>IF(RES_hhdet_in_tes!V87=0,"",RES_hhdet_in_tes!V87/RES_hhdet_in_fec!V87)</f>
        <v>0.86642290303572167</v>
      </c>
      <c r="W87" s="124">
        <f>IF(RES_hhdet_in_tes!W87=0,"",RES_hhdet_in_tes!W87/RES_hhdet_in_fec!W87)</f>
        <v>0.84957065029012024</v>
      </c>
      <c r="X87" s="124">
        <f>IF(RES_hhdet_in_tes!X87=0,"",RES_hhdet_in_tes!X87/RES_hhdet_in_fec!X87)</f>
        <v>0.88204516517167342</v>
      </c>
      <c r="Y87" s="124">
        <f>IF(RES_hhdet_in_tes!Y87=0,"",RES_hhdet_in_tes!Y87/RES_hhdet_in_fec!Y87)</f>
        <v>0.88967461587536723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0.62088437229189397</v>
      </c>
      <c r="D88" s="111">
        <f>IF(RES_hhdet_in_tes!D88=0,"",RES_hhdet_in_tes!D88/RES_hhdet_in_fec!D88)</f>
        <v>0.63389960160355363</v>
      </c>
      <c r="E88" s="111">
        <f>IF(RES_hhdet_in_tes!E88=0,"",RES_hhdet_in_tes!E88/RES_hhdet_in_fec!E88)</f>
        <v>0.6470387343687487</v>
      </c>
      <c r="F88" s="111">
        <f>IF(RES_hhdet_in_tes!F88=0,"",RES_hhdet_in_tes!F88/RES_hhdet_in_fec!F88)</f>
        <v>0.66028891986017313</v>
      </c>
      <c r="G88" s="111">
        <f>IF(RES_hhdet_in_tes!G88=0,"",RES_hhdet_in_tes!G88/RES_hhdet_in_fec!G88)</f>
        <v>0.67363708475496664</v>
      </c>
      <c r="H88" s="111">
        <f>IF(RES_hhdet_in_tes!H88=0,"",RES_hhdet_in_tes!H88/RES_hhdet_in_fec!H88)</f>
        <v>0.68706783327285492</v>
      </c>
      <c r="I88" s="111">
        <f>IF(RES_hhdet_in_tes!I88=0,"",RES_hhdet_in_tes!I88/RES_hhdet_in_fec!I88)</f>
        <v>0.70056085666432533</v>
      </c>
      <c r="J88" s="111">
        <f>IF(RES_hhdet_in_tes!J88=0,"",RES_hhdet_in_tes!J88/RES_hhdet_in_fec!J88)</f>
        <v>0.71407228537765455</v>
      </c>
      <c r="K88" s="111">
        <f>IF(RES_hhdet_in_tes!K88=0,"",RES_hhdet_in_tes!K88/RES_hhdet_in_fec!K88)</f>
        <v>0.72754411086890025</v>
      </c>
      <c r="L88" s="111">
        <f>IF(RES_hhdet_in_tes!L88=0,"",RES_hhdet_in_tes!L88/RES_hhdet_in_fec!L88)</f>
        <v>0.74092484744397125</v>
      </c>
      <c r="M88" s="111">
        <f>IF(RES_hhdet_in_tes!M88=0,"",RES_hhdet_in_tes!M88/RES_hhdet_in_fec!M88)</f>
        <v>0.75321615462535807</v>
      </c>
      <c r="N88" s="111">
        <f>IF(RES_hhdet_in_tes!N88=0,"",RES_hhdet_in_tes!N88/RES_hhdet_in_fec!N88)</f>
        <v>0.76387175967685528</v>
      </c>
      <c r="O88" s="111">
        <f>IF(RES_hhdet_in_tes!O88=0,"",RES_hhdet_in_tes!O88/RES_hhdet_in_fec!O88)</f>
        <v>0.77257616023136388</v>
      </c>
      <c r="P88" s="111">
        <f>IF(RES_hhdet_in_tes!P88=0,"",RES_hhdet_in_tes!P88/RES_hhdet_in_fec!P88)</f>
        <v>0.78008341941649706</v>
      </c>
      <c r="Q88" s="111">
        <f>IF(RES_hhdet_in_tes!Q88=0,"",RES_hhdet_in_tes!Q88/RES_hhdet_in_fec!Q88)</f>
        <v>0.78904098321426508</v>
      </c>
      <c r="R88" s="111">
        <f>IF(RES_hhdet_in_tes!R88=0,"",RES_hhdet_in_tes!R88/RES_hhdet_in_fec!R88)</f>
        <v>0.80245825532963622</v>
      </c>
      <c r="S88" s="111">
        <f>IF(RES_hhdet_in_tes!S88=0,"",RES_hhdet_in_tes!S88/RES_hhdet_in_fec!S88)</f>
        <v>0.81755923481911263</v>
      </c>
      <c r="T88" s="111">
        <f>IF(RES_hhdet_in_tes!T88=0,"",RES_hhdet_in_tes!T88/RES_hhdet_in_fec!T88)</f>
        <v>0.83279129764364201</v>
      </c>
      <c r="U88" s="111" t="str">
        <f>IF(RES_hhdet_in_tes!U88=0,"",RES_hhdet_in_tes!U88/RES_hhdet_in_fec!U88)</f>
        <v/>
      </c>
      <c r="V88" s="111">
        <f>IF(RES_hhdet_in_tes!V88=0,"",RES_hhdet_in_tes!V88/RES_hhdet_in_fec!V88)</f>
        <v>0.85866463586532693</v>
      </c>
      <c r="W88" s="111">
        <f>IF(RES_hhdet_in_tes!W88=0,"",RES_hhdet_in_tes!W88/RES_hhdet_in_fec!W88)</f>
        <v>0.86814608220848533</v>
      </c>
      <c r="X88" s="111">
        <f>IF(RES_hhdet_in_tes!X88=0,"",RES_hhdet_in_tes!X88/RES_hhdet_in_fec!X88)</f>
        <v>0.87324254275459567</v>
      </c>
      <c r="Y88" s="111">
        <f>IF(RES_hhdet_in_tes!Y88=0,"",RES_hhdet_in_tes!Y88/RES_hhdet_in_fec!Y88)</f>
        <v>0.87804546501091851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>
        <f>IF(RES_hhdet_in_tes!J89=0,"",RES_hhdet_in_tes!J89/RES_hhdet_in_fec!J89)</f>
        <v>0.84076019029170179</v>
      </c>
      <c r="K89" s="111">
        <f>IF(RES_hhdet_in_tes!K89=0,"",RES_hhdet_in_tes!K89/RES_hhdet_in_fec!K89)</f>
        <v>0.85748666568887011</v>
      </c>
      <c r="L89" s="111">
        <f>IF(RES_hhdet_in_tes!L89=0,"",RES_hhdet_in_tes!L89/RES_hhdet_in_fec!L89)</f>
        <v>0.85828526668795735</v>
      </c>
      <c r="M89" s="111">
        <f>IF(RES_hhdet_in_tes!M89=0,"",RES_hhdet_in_tes!M89/RES_hhdet_in_fec!M89)</f>
        <v>0.85872562127194829</v>
      </c>
      <c r="N89" s="111">
        <f>IF(RES_hhdet_in_tes!N89=0,"",RES_hhdet_in_tes!N89/RES_hhdet_in_fec!N89)</f>
        <v>0.87776580756212952</v>
      </c>
      <c r="O89" s="111" t="str">
        <f>IF(RES_hhdet_in_tes!O89=0,"",RES_hhdet_in_tes!O89/RES_hhdet_in_fec!O89)</f>
        <v/>
      </c>
      <c r="P89" s="111">
        <f>IF(RES_hhdet_in_tes!P89=0,"",RES_hhdet_in_tes!P89/RES_hhdet_in_fec!P89)</f>
        <v>0.85492221751572972</v>
      </c>
      <c r="Q89" s="111">
        <f>IF(RES_hhdet_in_tes!Q89=0,"",RES_hhdet_in_tes!Q89/RES_hhdet_in_fec!Q89)</f>
        <v>0.8942383537873605</v>
      </c>
      <c r="R89" s="111" t="str">
        <f>IF(RES_hhdet_in_tes!R89=0,"",RES_hhdet_in_tes!R89/RES_hhdet_in_fec!R89)</f>
        <v/>
      </c>
      <c r="S89" s="111">
        <f>IF(RES_hhdet_in_tes!S89=0,"",RES_hhdet_in_tes!S89/RES_hhdet_in_fec!S89)</f>
        <v>0.91478412565502021</v>
      </c>
      <c r="T89" s="111">
        <f>IF(RES_hhdet_in_tes!T89=0,"",RES_hhdet_in_tes!T89/RES_hhdet_in_fec!T89)</f>
        <v>0.91207464850885711</v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>
        <f>IF(RES_hhdet_in_tes!W89=0,"",RES_hhdet_in_tes!W89/RES_hhdet_in_fec!W89)</f>
        <v>0.92574672910287092</v>
      </c>
      <c r="X89" s="111" t="str">
        <f>IF(RES_hhdet_in_tes!X89=0,"",RES_hhdet_in_tes!X89/RES_hhdet_in_fec!X89)</f>
        <v/>
      </c>
      <c r="Y89" s="111">
        <f>IF(RES_hhdet_in_tes!Y89=0,"",RES_hhdet_in_tes!Y89/RES_hhdet_in_fec!Y89)</f>
        <v>0.93157757246812922</v>
      </c>
      <c r="DA89" s="63" t="s">
        <v>3670</v>
      </c>
    </row>
    <row r="90" spans="1:105" ht="12" customHeight="1" x14ac:dyDescent="0.25">
      <c r="A90" s="100" t="s">
        <v>199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>
        <f>IF(RES_hhdet_in_tes!J90=0,"",RES_hhdet_in_tes!J90/RES_hhdet_in_fec!J90)</f>
        <v>0.71407228537765455</v>
      </c>
      <c r="K90" s="112">
        <f>IF(RES_hhdet_in_tes!K90=0,"",RES_hhdet_in_tes!K90/RES_hhdet_in_fec!K90)</f>
        <v>0.72754411086890025</v>
      </c>
      <c r="L90" s="112">
        <f>IF(RES_hhdet_in_tes!L90=0,"",RES_hhdet_in_tes!L90/RES_hhdet_in_fec!L90)</f>
        <v>0.74092484744397125</v>
      </c>
      <c r="M90" s="112">
        <f>IF(RES_hhdet_in_tes!M90=0,"",RES_hhdet_in_tes!M90/RES_hhdet_in_fec!M90)</f>
        <v>0.75321615462535807</v>
      </c>
      <c r="N90" s="112">
        <f>IF(RES_hhdet_in_tes!N90=0,"",RES_hhdet_in_tes!N90/RES_hhdet_in_fec!N90)</f>
        <v>0.76387175967685528</v>
      </c>
      <c r="O90" s="112" t="str">
        <f>IF(RES_hhdet_in_tes!O90=0,"",RES_hhdet_in_tes!O90/RES_hhdet_in_fec!O90)</f>
        <v/>
      </c>
      <c r="P90" s="112">
        <f>IF(RES_hhdet_in_tes!P90=0,"",RES_hhdet_in_tes!P90/RES_hhdet_in_fec!P90)</f>
        <v>0.78008341941649695</v>
      </c>
      <c r="Q90" s="112">
        <f>IF(RES_hhdet_in_tes!Q90=0,"",RES_hhdet_in_tes!Q90/RES_hhdet_in_fec!Q90)</f>
        <v>0.78904098321426508</v>
      </c>
      <c r="R90" s="112" t="str">
        <f>IF(RES_hhdet_in_tes!R90=0,"",RES_hhdet_in_tes!R90/RES_hhdet_in_fec!R90)</f>
        <v/>
      </c>
      <c r="S90" s="112">
        <f>IF(RES_hhdet_in_tes!S90=0,"",RES_hhdet_in_tes!S90/RES_hhdet_in_fec!S90)</f>
        <v>0.81755923481911263</v>
      </c>
      <c r="T90" s="112">
        <f>IF(RES_hhdet_in_tes!T90=0,"",RES_hhdet_in_tes!T90/RES_hhdet_in_fec!T90)</f>
        <v>0.83279129764364201</v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>
        <f>IF(RES_hhdet_in_tes!W90=0,"",RES_hhdet_in_tes!W90/RES_hhdet_in_fec!W90)</f>
        <v>0.86814608220848533</v>
      </c>
      <c r="X90" s="112" t="str">
        <f>IF(RES_hhdet_in_tes!X90=0,"",RES_hhdet_in_tes!X90/RES_hhdet_in_fec!X90)</f>
        <v/>
      </c>
      <c r="Y90" s="112">
        <f>IF(RES_hhdet_in_tes!Y90=0,"",RES_hhdet_in_tes!Y90/RES_hhdet_in_fec!Y90)</f>
        <v>0.87804546501091851</v>
      </c>
      <c r="DA90" s="131" t="s">
        <v>3671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 t="str">
        <f>IF(RES_hhdet_in_tes!O91=0,"",RES_hhdet_in_tes!O91/RES_hhdet_in_fec!O91)</f>
        <v/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 t="str">
        <f>IF(RES_hhdet_in_tes!R91=0,"",RES_hhdet_in_tes!R91/RES_hhdet_in_fec!R91)</f>
        <v/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>
        <f>IF(RES_hhdet_in_tes!W91=0,"",RES_hhdet_in_tes!W91/RES_hhdet_in_fec!W91)</f>
        <v>1</v>
      </c>
      <c r="X91" s="113" t="str">
        <f>IF(RES_hhdet_in_tes!X91=0,"",RES_hhdet_in_tes!X91/RES_hhdet_in_fec!X91)</f>
        <v/>
      </c>
      <c r="Y91" s="113">
        <f>IF(RES_hhdet_in_tes!Y91=0,"",RES_hhdet_in_tes!Y91/RES_hhdet_in_fec!Y91)</f>
        <v>1</v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0.62430160479552754</v>
      </c>
      <c r="D92" s="112">
        <f>IF(RES_hhdet_in_tes!D92=0,"",RES_hhdet_in_tes!D92/RES_hhdet_in_fec!D92)</f>
        <v>0.62695863849366362</v>
      </c>
      <c r="E92" s="112">
        <f>IF(RES_hhdet_in_tes!E92=0,"",RES_hhdet_in_tes!E92/RES_hhdet_in_fec!E92)</f>
        <v>0.62998501163605058</v>
      </c>
      <c r="F92" s="112">
        <f>IF(RES_hhdet_in_tes!F92=0,"",RES_hhdet_in_tes!F92/RES_hhdet_in_fec!F92)</f>
        <v>0.63306174924810832</v>
      </c>
      <c r="G92" s="112">
        <f>IF(RES_hhdet_in_tes!G92=0,"",RES_hhdet_in_tes!G92/RES_hhdet_in_fec!G92)</f>
        <v>0.63647862676412792</v>
      </c>
      <c r="H92" s="112">
        <f>IF(RES_hhdet_in_tes!H92=0,"",RES_hhdet_in_tes!H92/RES_hhdet_in_fec!H92)</f>
        <v>0.64020017936000018</v>
      </c>
      <c r="I92" s="112">
        <f>IF(RES_hhdet_in_tes!I92=0,"",RES_hhdet_in_tes!I92/RES_hhdet_in_fec!I92)</f>
        <v>0.64429780771120171</v>
      </c>
      <c r="J92" s="112">
        <f>IF(RES_hhdet_in_tes!J92=0,"",RES_hhdet_in_tes!J92/RES_hhdet_in_fec!J92)</f>
        <v>0.64906401518298995</v>
      </c>
      <c r="K92" s="112">
        <f>IF(RES_hhdet_in_tes!K92=0,"",RES_hhdet_in_tes!K92/RES_hhdet_in_fec!K92)</f>
        <v>0.654747506573369</v>
      </c>
      <c r="L92" s="112">
        <f>IF(RES_hhdet_in_tes!L92=0,"",RES_hhdet_in_tes!L92/RES_hhdet_in_fec!L92)</f>
        <v>0.66141482061218471</v>
      </c>
      <c r="M92" s="112">
        <f>IF(RES_hhdet_in_tes!M92=0,"",RES_hhdet_in_tes!M92/RES_hhdet_in_fec!M92)</f>
        <v>0.67500656304372197</v>
      </c>
      <c r="N92" s="112" t="str">
        <f>IF(RES_hhdet_in_tes!N92=0,"",RES_hhdet_in_tes!N92/RES_hhdet_in_fec!N92)</f>
        <v/>
      </c>
      <c r="O92" s="112" t="str">
        <f>IF(RES_hhdet_in_tes!O92=0,"",RES_hhdet_in_tes!O92/RES_hhdet_in_fec!O92)</f>
        <v/>
      </c>
      <c r="P92" s="112" t="str">
        <f>IF(RES_hhdet_in_tes!P92=0,"",RES_hhdet_in_tes!P92/RES_hhdet_in_fec!P92)</f>
        <v/>
      </c>
      <c r="Q92" s="112" t="str">
        <f>IF(RES_hhdet_in_tes!Q92=0,"",RES_hhdet_in_tes!Q92/RES_hhdet_in_fec!Q92)</f>
        <v/>
      </c>
      <c r="R92" s="112" t="str">
        <f>IF(RES_hhdet_in_tes!R92=0,"",RES_hhdet_in_tes!R92/RES_hhdet_in_fec!R92)</f>
        <v/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 t="str">
        <f>IF(RES_hhdet_in_tes!U92=0,"",RES_hhdet_in_tes!U92/RES_hhdet_in_fec!U92)</f>
        <v/>
      </c>
      <c r="V92" s="112" t="str">
        <f>IF(RES_hhdet_in_tes!V92=0,"",RES_hhdet_in_tes!V92/RES_hhdet_in_fec!V92)</f>
        <v/>
      </c>
      <c r="W92" s="112" t="str">
        <f>IF(RES_hhdet_in_tes!W92=0,"",RES_hhdet_in_tes!W92/RES_hhdet_in_fec!W92)</f>
        <v/>
      </c>
      <c r="X92" s="112" t="str">
        <f>IF(RES_hhdet_in_tes!X92=0,"",RES_hhdet_in_tes!X92/RES_hhdet_in_fec!X92)</f>
        <v/>
      </c>
      <c r="Y92" s="112" t="str">
        <f>IF(RES_hhdet_in_tes!Y92=0,"",RES_hhdet_in_tes!Y92/RES_hhdet_in_fec!Y92)</f>
        <v/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X93" s="113" t="str">
        <f>IF(RES_hhdet_in_tes!X93=0,"",RES_hhdet_in_tes!X93/RES_hhdet_in_fec!X93)</f>
        <v/>
      </c>
      <c r="Y93" s="113" t="str">
        <f>IF(RES_hhdet_in_tes!Y93=0,"",RES_hhdet_in_tes!Y93/RES_hhdet_in_fec!Y93)</f>
        <v/>
      </c>
      <c r="DA93" s="132" t="s">
        <v>3674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X94" s="111" t="str">
        <f>IF(RES_hhdet_in_tes!X94=0,"",RES_hhdet_in_tes!X94/RES_hhdet_in_fec!X94)</f>
        <v/>
      </c>
      <c r="Y94" s="111" t="str">
        <f>IF(RES_hhdet_in_tes!Y94=0,"",RES_hhdet_in_tes!Y94/RES_hhdet_in_fec!Y94)</f>
        <v/>
      </c>
      <c r="DA94" s="63" t="s">
        <v>3675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X95" s="111" t="str">
        <f>IF(RES_hhdet_in_tes!X95=0,"",RES_hhdet_in_tes!X95/RES_hhdet_in_fec!X95)</f>
        <v/>
      </c>
      <c r="Y95" s="111" t="str">
        <f>IF(RES_hhdet_in_tes!Y95=0,"",RES_hhdet_in_tes!Y95/RES_hhdet_in_fec!Y95)</f>
        <v/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0.69811765468347042</v>
      </c>
      <c r="D96" s="112">
        <f>IF(RES_hhdet_in_tes!D96=0,"",RES_hhdet_in_tes!D96/RES_hhdet_in_fec!D96)</f>
        <v>0.6991553348131363</v>
      </c>
      <c r="E96" s="112">
        <f>IF(RES_hhdet_in_tes!E96=0,"",RES_hhdet_in_tes!E96/RES_hhdet_in_fec!E96)</f>
        <v>0.70029133755416728</v>
      </c>
      <c r="F96" s="112">
        <f>IF(RES_hhdet_in_tes!F96=0,"",RES_hhdet_in_tes!F96/RES_hhdet_in_fec!F96)</f>
        <v>0.70144104671138452</v>
      </c>
      <c r="G96" s="112">
        <f>IF(RES_hhdet_in_tes!G96=0,"",RES_hhdet_in_tes!G96/RES_hhdet_in_fec!G96)</f>
        <v>0.70268207242153224</v>
      </c>
      <c r="H96" s="112">
        <f>IF(RES_hhdet_in_tes!H96=0,"",RES_hhdet_in_tes!H96/RES_hhdet_in_fec!H96)</f>
        <v>0.70400565416574667</v>
      </c>
      <c r="I96" s="112" t="str">
        <f>IF(RES_hhdet_in_tes!I96=0,"",RES_hhdet_in_tes!I96/RES_hhdet_in_fec!I96)</f>
        <v/>
      </c>
      <c r="J96" s="112" t="str">
        <f>IF(RES_hhdet_in_tes!J96=0,"",RES_hhdet_in_tes!J96/RES_hhdet_in_fec!J96)</f>
        <v/>
      </c>
      <c r="K96" s="112" t="str">
        <f>IF(RES_hhdet_in_tes!K96=0,"",RES_hhdet_in_tes!K96/RES_hhdet_in_fec!K96)</f>
        <v/>
      </c>
      <c r="L96" s="112">
        <f>IF(RES_hhdet_in_tes!L96=0,"",RES_hhdet_in_tes!L96/RES_hhdet_in_fec!L96)</f>
        <v>0.71104947289334619</v>
      </c>
      <c r="M96" s="112">
        <f>IF(RES_hhdet_in_tes!M96=0,"",RES_hhdet_in_tes!M96/RES_hhdet_in_fec!M96)</f>
        <v>0.71512461834686325</v>
      </c>
      <c r="N96" s="112">
        <f>IF(RES_hhdet_in_tes!N96=0,"",RES_hhdet_in_tes!N96/RES_hhdet_in_fec!N96)</f>
        <v>0.72184416618389136</v>
      </c>
      <c r="O96" s="112">
        <f>IF(RES_hhdet_in_tes!O96=0,"",RES_hhdet_in_tes!O96/RES_hhdet_in_fec!O96)</f>
        <v>0.7320906031532689</v>
      </c>
      <c r="P96" s="112">
        <f>IF(RES_hhdet_in_tes!P96=0,"",RES_hhdet_in_tes!P96/RES_hhdet_in_fec!P96)</f>
        <v>0.74537814275852909</v>
      </c>
      <c r="Q96" s="112">
        <f>IF(RES_hhdet_in_tes!Q96=0,"",RES_hhdet_in_tes!Q96/RES_hhdet_in_fec!Q96)</f>
        <v>0.75819779142768307</v>
      </c>
      <c r="R96" s="112" t="str">
        <f>IF(RES_hhdet_in_tes!R96=0,"",RES_hhdet_in_tes!R96/RES_hhdet_in_fec!R96)</f>
        <v/>
      </c>
      <c r="S96" s="112" t="str">
        <f>IF(RES_hhdet_in_tes!S96=0,"",RES_hhdet_in_tes!S96/RES_hhdet_in_fec!S96)</f>
        <v/>
      </c>
      <c r="T96" s="112">
        <f>IF(RES_hhdet_in_tes!T96=0,"",RES_hhdet_in_tes!T96/RES_hhdet_in_fec!T96)</f>
        <v>0.78361836993510969</v>
      </c>
      <c r="U96" s="112" t="str">
        <f>IF(RES_hhdet_in_tes!U96=0,"",RES_hhdet_in_tes!U96/RES_hhdet_in_fec!U96)</f>
        <v/>
      </c>
      <c r="V96" s="112" t="str">
        <f>IF(RES_hhdet_in_tes!V96=0,"",RES_hhdet_in_tes!V96/RES_hhdet_in_fec!V96)</f>
        <v/>
      </c>
      <c r="W96" s="112">
        <f>IF(RES_hhdet_in_tes!W96=0,"",RES_hhdet_in_tes!W96/RES_hhdet_in_fec!W96)</f>
        <v>0.80768774409920352</v>
      </c>
      <c r="X96" s="112">
        <f>IF(RES_hhdet_in_tes!X96=0,"",RES_hhdet_in_tes!X96/RES_hhdet_in_fec!X96)</f>
        <v>0.82000484445237565</v>
      </c>
      <c r="Y96" s="112">
        <f>IF(RES_hhdet_in_tes!Y96=0,"",RES_hhdet_in_tes!Y96/RES_hhdet_in_fec!Y96)</f>
        <v>0.83149595044696922</v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0.82252249208906336</v>
      </c>
      <c r="D97" s="113">
        <f>IF(RES_hhdet_in_tes!D97=0,"",RES_hhdet_in_tes!D97/RES_hhdet_in_fec!D97)</f>
        <v>0.82255596335525349</v>
      </c>
      <c r="E97" s="113">
        <f>IF(RES_hhdet_in_tes!E97=0,"",RES_hhdet_in_tes!E97/RES_hhdet_in_fec!E97)</f>
        <v>0.82429749182607637</v>
      </c>
      <c r="F97" s="113">
        <f>IF(RES_hhdet_in_tes!F97=0,"",RES_hhdet_in_tes!F97/RES_hhdet_in_fec!F97)</f>
        <v>0.82284359257872819</v>
      </c>
      <c r="G97" s="113">
        <f>IF(RES_hhdet_in_tes!G97=0,"",RES_hhdet_in_tes!G97/RES_hhdet_in_fec!G97)</f>
        <v>0.82438546391498946</v>
      </c>
      <c r="H97" s="113">
        <f>IF(RES_hhdet_in_tes!H97=0,"",RES_hhdet_in_tes!H97/RES_hhdet_in_fec!H97)</f>
        <v>0.82906793851458138</v>
      </c>
      <c r="I97" s="113">
        <f>IF(RES_hhdet_in_tes!I97=0,"",RES_hhdet_in_tes!I97/RES_hhdet_in_fec!I97)</f>
        <v>0.83221068072749693</v>
      </c>
      <c r="J97" s="113">
        <f>IF(RES_hhdet_in_tes!J97=0,"",RES_hhdet_in_tes!J97/RES_hhdet_in_fec!J97)</f>
        <v>0.83857847308035816</v>
      </c>
      <c r="K97" s="113">
        <f>IF(RES_hhdet_in_tes!K97=0,"",RES_hhdet_in_tes!K97/RES_hhdet_in_fec!K97)</f>
        <v>0.84448935650331192</v>
      </c>
      <c r="L97" s="113">
        <f>IF(RES_hhdet_in_tes!L97=0,"",RES_hhdet_in_tes!L97/RES_hhdet_in_fec!L97)</f>
        <v>0.84919687023475665</v>
      </c>
      <c r="M97" s="113">
        <f>IF(RES_hhdet_in_tes!M97=0,"",RES_hhdet_in_tes!M97/RES_hhdet_in_fec!M97)</f>
        <v>0.83885000374084318</v>
      </c>
      <c r="N97" s="113">
        <f>IF(RES_hhdet_in_tes!N97=0,"",RES_hhdet_in_tes!N97/RES_hhdet_in_fec!N97)</f>
        <v>0.85425857033438324</v>
      </c>
      <c r="O97" s="113">
        <f>IF(RES_hhdet_in_tes!O97=0,"",RES_hhdet_in_tes!O97/RES_hhdet_in_fec!O97)</f>
        <v>0.83273585032768915</v>
      </c>
      <c r="P97" s="113">
        <f>IF(RES_hhdet_in_tes!P97=0,"",RES_hhdet_in_tes!P97/RES_hhdet_in_fec!P97)</f>
        <v>0.82885458103688348</v>
      </c>
      <c r="Q97" s="113">
        <f>IF(RES_hhdet_in_tes!Q97=0,"",RES_hhdet_in_tes!Q97/RES_hhdet_in_fec!Q97)</f>
        <v>0.88116888534661797</v>
      </c>
      <c r="R97" s="113">
        <f>IF(RES_hhdet_in_tes!R97=0,"",RES_hhdet_in_tes!R97/RES_hhdet_in_fec!R97)</f>
        <v>0.88765865282270995</v>
      </c>
      <c r="S97" s="113">
        <f>IF(RES_hhdet_in_tes!S97=0,"",RES_hhdet_in_tes!S97/RES_hhdet_in_fec!S97)</f>
        <v>0.89178861211613925</v>
      </c>
      <c r="T97" s="113">
        <f>IF(RES_hhdet_in_tes!T97=0,"",RES_hhdet_in_tes!T97/RES_hhdet_in_fec!T97)</f>
        <v>0.88265011839932894</v>
      </c>
      <c r="U97" s="113" t="str">
        <f>IF(RES_hhdet_in_tes!U97=0,"",RES_hhdet_in_tes!U97/RES_hhdet_in_fec!U97)</f>
        <v/>
      </c>
      <c r="V97" s="113">
        <f>IF(RES_hhdet_in_tes!V97=0,"",RES_hhdet_in_tes!V97/RES_hhdet_in_fec!V97)</f>
        <v>0.88678841503201822</v>
      </c>
      <c r="W97" s="113">
        <f>IF(RES_hhdet_in_tes!W97=0,"",RES_hhdet_in_tes!W97/RES_hhdet_in_fec!W97)</f>
        <v>0.89335132480593116</v>
      </c>
      <c r="X97" s="113">
        <f>IF(RES_hhdet_in_tes!X97=0,"",RES_hhdet_in_tes!X97/RES_hhdet_in_fec!X97)</f>
        <v>0.89317596081181916</v>
      </c>
      <c r="Y97" s="113">
        <f>IF(RES_hhdet_in_tes!Y97=0,"",RES_hhdet_in_tes!Y97/RES_hhdet_in_fec!Y97)</f>
        <v>0.9018002802657541</v>
      </c>
      <c r="DA97" s="132" t="s">
        <v>3678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0.69811765468347042</v>
      </c>
      <c r="D98" s="111">
        <f>IF(RES_hhdet_in_tes!D98=0,"",RES_hhdet_in_tes!D98/RES_hhdet_in_fec!D98)</f>
        <v>0.6991553348131363</v>
      </c>
      <c r="E98" s="111">
        <f>IF(RES_hhdet_in_tes!E98=0,"",RES_hhdet_in_tes!E98/RES_hhdet_in_fec!E98)</f>
        <v>0.70029133755416728</v>
      </c>
      <c r="F98" s="111">
        <f>IF(RES_hhdet_in_tes!F98=0,"",RES_hhdet_in_tes!F98/RES_hhdet_in_fec!F98)</f>
        <v>0.70144104671138452</v>
      </c>
      <c r="G98" s="111">
        <f>IF(RES_hhdet_in_tes!G98=0,"",RES_hhdet_in_tes!G98/RES_hhdet_in_fec!G98)</f>
        <v>0.70268207242153224</v>
      </c>
      <c r="H98" s="111">
        <f>IF(RES_hhdet_in_tes!H98=0,"",RES_hhdet_in_tes!H98/RES_hhdet_in_fec!H98)</f>
        <v>0.70400565416574667</v>
      </c>
      <c r="I98" s="111">
        <f>IF(RES_hhdet_in_tes!I98=0,"",RES_hhdet_in_tes!I98/RES_hhdet_in_fec!I98)</f>
        <v>0.7054319199679383</v>
      </c>
      <c r="J98" s="111">
        <f>IF(RES_hhdet_in_tes!J98=0,"",RES_hhdet_in_tes!J98/RES_hhdet_in_fec!J98)</f>
        <v>0.70704157710564253</v>
      </c>
      <c r="K98" s="111">
        <f>IF(RES_hhdet_in_tes!K98=0,"",RES_hhdet_in_tes!K98/RES_hhdet_in_fec!K98)</f>
        <v>0.70890592356412518</v>
      </c>
      <c r="L98" s="111">
        <f>IF(RES_hhdet_in_tes!L98=0,"",RES_hhdet_in_tes!L98/RES_hhdet_in_fec!L98)</f>
        <v>0.71104947289334619</v>
      </c>
      <c r="M98" s="111">
        <f>IF(RES_hhdet_in_tes!M98=0,"",RES_hhdet_in_tes!M98/RES_hhdet_in_fec!M98)</f>
        <v>0.71512461834686325</v>
      </c>
      <c r="N98" s="111">
        <f>IF(RES_hhdet_in_tes!N98=0,"",RES_hhdet_in_tes!N98/RES_hhdet_in_fec!N98)</f>
        <v>0.72184416618389136</v>
      </c>
      <c r="O98" s="111">
        <f>IF(RES_hhdet_in_tes!O98=0,"",RES_hhdet_in_tes!O98/RES_hhdet_in_fec!O98)</f>
        <v>0.7320906031532689</v>
      </c>
      <c r="P98" s="111">
        <f>IF(RES_hhdet_in_tes!P98=0,"",RES_hhdet_in_tes!P98/RES_hhdet_in_fec!P98)</f>
        <v>0.74537814275852921</v>
      </c>
      <c r="Q98" s="111">
        <f>IF(RES_hhdet_in_tes!Q98=0,"",RES_hhdet_in_tes!Q98/RES_hhdet_in_fec!Q98)</f>
        <v>0.75819779142768318</v>
      </c>
      <c r="R98" s="111">
        <f>IF(RES_hhdet_in_tes!R98=0,"",RES_hhdet_in_tes!R98/RES_hhdet_in_fec!R98)</f>
        <v>0.76687335219934638</v>
      </c>
      <c r="S98" s="111">
        <f>IF(RES_hhdet_in_tes!S98=0,"",RES_hhdet_in_tes!S98/RES_hhdet_in_fec!S98)</f>
        <v>0.77527847519240012</v>
      </c>
      <c r="T98" s="111">
        <f>IF(RES_hhdet_in_tes!T98=0,"",RES_hhdet_in_tes!T98/RES_hhdet_in_fec!T98)</f>
        <v>0.78361836993510969</v>
      </c>
      <c r="U98" s="111" t="str">
        <f>IF(RES_hhdet_in_tes!U98=0,"",RES_hhdet_in_tes!U98/RES_hhdet_in_fec!U98)</f>
        <v/>
      </c>
      <c r="V98" s="111">
        <f>IF(RES_hhdet_in_tes!V98=0,"",RES_hhdet_in_tes!V98/RES_hhdet_in_fec!V98)</f>
        <v>0.80018813746778605</v>
      </c>
      <c r="W98" s="111">
        <f>IF(RES_hhdet_in_tes!W98=0,"",RES_hhdet_in_tes!W98/RES_hhdet_in_fec!W98)</f>
        <v>0.80768774409920352</v>
      </c>
      <c r="X98" s="111">
        <f>IF(RES_hhdet_in_tes!X98=0,"",RES_hhdet_in_tes!X98/RES_hhdet_in_fec!X98)</f>
        <v>0.82000484445237565</v>
      </c>
      <c r="Y98" s="111">
        <f>IF(RES_hhdet_in_tes!Y98=0,"",RES_hhdet_in_tes!Y98/RES_hhdet_in_fec!Y98)</f>
        <v>0.83149595044696922</v>
      </c>
      <c r="DA98" s="63" t="s">
        <v>3679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 t="str">
        <f>IF(RES_hhdet_in_tes!U99=0,"",RES_hhdet_in_tes!U99/RES_hhdet_in_fec!U99)</f>
        <v/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X99" s="111">
        <f>IF(RES_hhdet_in_tes!X99=0,"",RES_hhdet_in_tes!X99/RES_hhdet_in_fec!X99)</f>
        <v>1</v>
      </c>
      <c r="Y99" s="111">
        <f>IF(RES_hhdet_in_tes!Y99=0,"",RES_hhdet_in_tes!Y99/RES_hhdet_in_fec!Y99)</f>
        <v>1</v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0.7565164599228027</v>
      </c>
      <c r="D100" s="124">
        <f>IF(RES_hhdet_in_tes!D100=0,"",RES_hhdet_in_tes!D100/RES_hhdet_in_fec!D100)</f>
        <v>0.77302823318590808</v>
      </c>
      <c r="E100" s="124">
        <f>IF(RES_hhdet_in_tes!E100=0,"",RES_hhdet_in_tes!E100/RES_hhdet_in_fec!E100)</f>
        <v>0.77432922810618232</v>
      </c>
      <c r="F100" s="124">
        <f>IF(RES_hhdet_in_tes!F100=0,"",RES_hhdet_in_tes!F100/RES_hhdet_in_fec!F100)</f>
        <v>0.7451623485209462</v>
      </c>
      <c r="G100" s="124">
        <f>IF(RES_hhdet_in_tes!G100=0,"",RES_hhdet_in_tes!G100/RES_hhdet_in_fec!G100)</f>
        <v>0.70105861198092601</v>
      </c>
      <c r="H100" s="124">
        <f>IF(RES_hhdet_in_tes!H100=0,"",RES_hhdet_in_tes!H100/RES_hhdet_in_fec!H100)</f>
        <v>0.72013069235009375</v>
      </c>
      <c r="I100" s="124">
        <f>IF(RES_hhdet_in_tes!I100=0,"",RES_hhdet_in_tes!I100/RES_hhdet_in_fec!I100)</f>
        <v>0.77474614993541424</v>
      </c>
      <c r="J100" s="124">
        <f>IF(RES_hhdet_in_tes!J100=0,"",RES_hhdet_in_tes!J100/RES_hhdet_in_fec!J100)</f>
        <v>0.77810924546500204</v>
      </c>
      <c r="K100" s="124">
        <f>IF(RES_hhdet_in_tes!K100=0,"",RES_hhdet_in_tes!K100/RES_hhdet_in_fec!K100)</f>
        <v>0.75652121341217193</v>
      </c>
      <c r="L100" s="124">
        <f>IF(RES_hhdet_in_tes!L100=0,"",RES_hhdet_in_tes!L100/RES_hhdet_in_fec!L100)</f>
        <v>0.77661165423647882</v>
      </c>
      <c r="M100" s="124">
        <f>IF(RES_hhdet_in_tes!M100=0,"",RES_hhdet_in_tes!M100/RES_hhdet_in_fec!M100)</f>
        <v>0.78504626427858815</v>
      </c>
      <c r="N100" s="124">
        <f>IF(RES_hhdet_in_tes!N100=0,"",RES_hhdet_in_tes!N100/RES_hhdet_in_fec!N100)</f>
        <v>0.78781389212369368</v>
      </c>
      <c r="O100" s="124">
        <f>IF(RES_hhdet_in_tes!O100=0,"",RES_hhdet_in_tes!O100/RES_hhdet_in_fec!O100)</f>
        <v>0.78485905622400176</v>
      </c>
      <c r="P100" s="124">
        <f>IF(RES_hhdet_in_tes!P100=0,"",RES_hhdet_in_tes!P100/RES_hhdet_in_fec!P100)</f>
        <v>0.78195167273704602</v>
      </c>
      <c r="Q100" s="124">
        <f>IF(RES_hhdet_in_tes!Q100=0,"",RES_hhdet_in_tes!Q100/RES_hhdet_in_fec!Q100)</f>
        <v>0.80289253522527182</v>
      </c>
      <c r="R100" s="124">
        <f>IF(RES_hhdet_in_tes!R100=0,"",RES_hhdet_in_tes!R100/RES_hhdet_in_fec!R100)</f>
        <v>0.80966118627901329</v>
      </c>
      <c r="S100" s="124">
        <f>IF(RES_hhdet_in_tes!S100=0,"",RES_hhdet_in_tes!S100/RES_hhdet_in_fec!S100)</f>
        <v>0.82016194727260516</v>
      </c>
      <c r="T100" s="124">
        <f>IF(RES_hhdet_in_tes!T100=0,"",RES_hhdet_in_tes!T100/RES_hhdet_in_fec!T100)</f>
        <v>0.83070128315723391</v>
      </c>
      <c r="U100" s="124" t="str">
        <f>IF(RES_hhdet_in_tes!U100=0,"",RES_hhdet_in_tes!U100/RES_hhdet_in_fec!U100)</f>
        <v/>
      </c>
      <c r="V100" s="124">
        <f>IF(RES_hhdet_in_tes!V100=0,"",RES_hhdet_in_tes!V100/RES_hhdet_in_fec!V100)</f>
        <v>0.84854168051645296</v>
      </c>
      <c r="W100" s="124">
        <f>IF(RES_hhdet_in_tes!W100=0,"",RES_hhdet_in_tes!W100/RES_hhdet_in_fec!W100)</f>
        <v>0.89174826454730616</v>
      </c>
      <c r="X100" s="124">
        <f>IF(RES_hhdet_in_tes!X100=0,"",RES_hhdet_in_tes!X100/RES_hhdet_in_fec!X100)</f>
        <v>0.89917163542205636</v>
      </c>
      <c r="Y100" s="124">
        <f>IF(RES_hhdet_in_tes!Y100=0,"",RES_hhdet_in_tes!Y100/RES_hhdet_in_fec!Y100)</f>
        <v>0.9059309700175272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X101" s="111" t="str">
        <f>IF(RES_hhdet_in_tes!X101=0,"",RES_hhdet_in_tes!X101/RES_hhdet_in_fec!X101)</f>
        <v/>
      </c>
      <c r="Y101" s="111" t="str">
        <f>IF(RES_hhdet_in_tes!Y101=0,"",RES_hhdet_in_tes!Y101/RES_hhdet_in_fec!Y101)</f>
        <v/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0.61892040359592992</v>
      </c>
      <c r="D102" s="111" t="str">
        <f>IF(RES_hhdet_in_tes!D102=0,"",RES_hhdet_in_tes!D102/RES_hhdet_in_fec!D102)</f>
        <v/>
      </c>
      <c r="E102" s="111" t="str">
        <f>IF(RES_hhdet_in_tes!E102=0,"",RES_hhdet_in_tes!E102/RES_hhdet_in_fec!E102)</f>
        <v/>
      </c>
      <c r="F102" s="111">
        <f>IF(RES_hhdet_in_tes!F102=0,"",RES_hhdet_in_tes!F102/RES_hhdet_in_fec!F102)</f>
        <v>0.61925915720711788</v>
      </c>
      <c r="G102" s="111">
        <f>IF(RES_hhdet_in_tes!G102=0,"",RES_hhdet_in_tes!G102/RES_hhdet_in_fec!G102)</f>
        <v>0.61937208875914951</v>
      </c>
      <c r="H102" s="111">
        <f>IF(RES_hhdet_in_tes!H102=0,"",RES_hhdet_in_tes!H102/RES_hhdet_in_fec!H102)</f>
        <v>0.61948502870129185</v>
      </c>
      <c r="I102" s="111">
        <f>IF(RES_hhdet_in_tes!I102=0,"",RES_hhdet_in_tes!I102/RES_hhdet_in_fec!I102)</f>
        <v>0.61959797899976943</v>
      </c>
      <c r="J102" s="111">
        <f>IF(RES_hhdet_in_tes!J102=0,"",RES_hhdet_in_tes!J102/RES_hhdet_in_fec!J102)</f>
        <v>0.61971094770950974</v>
      </c>
      <c r="K102" s="111">
        <f>IF(RES_hhdet_in_tes!K102=0,"",RES_hhdet_in_tes!K102/RES_hhdet_in_fec!K102)</f>
        <v>0.61982394167931953</v>
      </c>
      <c r="L102" s="111">
        <f>IF(RES_hhdet_in_tes!L102=0,"",RES_hhdet_in_tes!L102/RES_hhdet_in_fec!L102)</f>
        <v>0.61993696274153542</v>
      </c>
      <c r="M102" s="111">
        <f>IF(RES_hhdet_in_tes!M102=0,"",RES_hhdet_in_tes!M102/RES_hhdet_in_fec!M102)</f>
        <v>0.6200227957877521</v>
      </c>
      <c r="N102" s="111">
        <f>IF(RES_hhdet_in_tes!N102=0,"",RES_hhdet_in_tes!N102/RES_hhdet_in_fec!N102)</f>
        <v>0.62007077242314068</v>
      </c>
      <c r="O102" s="111">
        <f>IF(RES_hhdet_in_tes!O102=0,"",RES_hhdet_in_tes!O102/RES_hhdet_in_fec!O102)</f>
        <v>0.62009944679782658</v>
      </c>
      <c r="P102" s="111">
        <f>IF(RES_hhdet_in_tes!P102=0,"",RES_hhdet_in_tes!P102/RES_hhdet_in_fec!P102)</f>
        <v>0.6201794579001596</v>
      </c>
      <c r="Q102" s="111">
        <f>IF(RES_hhdet_in_tes!Q102=0,"",RES_hhdet_in_tes!Q102/RES_hhdet_in_fec!Q102)</f>
        <v>0.62050512177760886</v>
      </c>
      <c r="R102" s="111">
        <f>IF(RES_hhdet_in_tes!R102=0,"",RES_hhdet_in_tes!R102/RES_hhdet_in_fec!R102)</f>
        <v>0.62136055969094284</v>
      </c>
      <c r="S102" s="111">
        <f>IF(RES_hhdet_in_tes!S102=0,"",RES_hhdet_in_tes!S102/RES_hhdet_in_fec!S102)</f>
        <v>0.62256725261816737</v>
      </c>
      <c r="T102" s="111">
        <f>IF(RES_hhdet_in_tes!T102=0,"",RES_hhdet_in_tes!T102/RES_hhdet_in_fec!T102)</f>
        <v>0.6238912313576187</v>
      </c>
      <c r="U102" s="111" t="str">
        <f>IF(RES_hhdet_in_tes!U102=0,"",RES_hhdet_in_tes!U102/RES_hhdet_in_fec!U102)</f>
        <v/>
      </c>
      <c r="V102" s="111">
        <f>IF(RES_hhdet_in_tes!V102=0,"",RES_hhdet_in_tes!V102/RES_hhdet_in_fec!V102)</f>
        <v>0.62595516946655938</v>
      </c>
      <c r="W102" s="111">
        <f>IF(RES_hhdet_in_tes!W102=0,"",RES_hhdet_in_tes!W102/RES_hhdet_in_fec!W102)</f>
        <v>0.62636687848049122</v>
      </c>
      <c r="X102" s="111">
        <f>IF(RES_hhdet_in_tes!X102=0,"",RES_hhdet_in_tes!X102/RES_hhdet_in_fec!X102)</f>
        <v>0.62675157945269255</v>
      </c>
      <c r="Y102" s="111" t="str">
        <f>IF(RES_hhdet_in_tes!Y102=0,"",RES_hhdet_in_tes!Y102/RES_hhdet_in_fec!Y102)</f>
        <v/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0.7717858184097387</v>
      </c>
      <c r="D103" s="45">
        <f>IF(RES_hhdet_in_tes!D103=0,"",RES_hhdet_in_tes!D103/RES_hhdet_in_fec!D103)</f>
        <v>0.77302823318590808</v>
      </c>
      <c r="E103" s="45">
        <f>IF(RES_hhdet_in_tes!E103=0,"",RES_hhdet_in_tes!E103/RES_hhdet_in_fec!E103)</f>
        <v>0.77432922810618232</v>
      </c>
      <c r="F103" s="45">
        <f>IF(RES_hhdet_in_tes!F103=0,"",RES_hhdet_in_tes!F103/RES_hhdet_in_fec!F103)</f>
        <v>0.77563821122792553</v>
      </c>
      <c r="G103" s="45">
        <f>IF(RES_hhdet_in_tes!G103=0,"",RES_hhdet_in_tes!G103/RES_hhdet_in_fec!G103)</f>
        <v>0.77700114321676117</v>
      </c>
      <c r="H103" s="45">
        <f>IF(RES_hhdet_in_tes!H103=0,"",RES_hhdet_in_tes!H103/RES_hhdet_in_fec!H103)</f>
        <v>0.77841239907232918</v>
      </c>
      <c r="I103" s="45">
        <f>IF(RES_hhdet_in_tes!I103=0,"",RES_hhdet_in_tes!I103/RES_hhdet_in_fec!I103)</f>
        <v>0.77988330350398227</v>
      </c>
      <c r="J103" s="45">
        <f>IF(RES_hhdet_in_tes!J103=0,"",RES_hhdet_in_tes!J103/RES_hhdet_in_fec!J103)</f>
        <v>0.78146024984867524</v>
      </c>
      <c r="K103" s="45">
        <f>IF(RES_hhdet_in_tes!K103=0,"",RES_hhdet_in_tes!K103/RES_hhdet_in_fec!K103)</f>
        <v>0.78318268464571905</v>
      </c>
      <c r="L103" s="45">
        <f>IF(RES_hhdet_in_tes!L103=0,"",RES_hhdet_in_tes!L103/RES_hhdet_in_fec!L103)</f>
        <v>0.78506116146160543</v>
      </c>
      <c r="M103" s="45">
        <f>IF(RES_hhdet_in_tes!M103=0,"",RES_hhdet_in_tes!M103/RES_hhdet_in_fec!M103)</f>
        <v>0.78774696820690704</v>
      </c>
      <c r="N103" s="45">
        <f>IF(RES_hhdet_in_tes!N103=0,"",RES_hhdet_in_tes!N103/RES_hhdet_in_fec!N103)</f>
        <v>0.79142552035964553</v>
      </c>
      <c r="O103" s="45">
        <f>IF(RES_hhdet_in_tes!O103=0,"",RES_hhdet_in_tes!O103/RES_hhdet_in_fec!O103)</f>
        <v>0.79653650044446378</v>
      </c>
      <c r="P103" s="45">
        <f>IF(RES_hhdet_in_tes!P103=0,"",RES_hhdet_in_tes!P103/RES_hhdet_in_fec!P103)</f>
        <v>0.80329555921974705</v>
      </c>
      <c r="Q103" s="45">
        <f>IF(RES_hhdet_in_tes!Q103=0,"",RES_hhdet_in_tes!Q103/RES_hhdet_in_fec!Q103)</f>
        <v>0.81204184720056438</v>
      </c>
      <c r="R103" s="45">
        <f>IF(RES_hhdet_in_tes!R103=0,"",RES_hhdet_in_tes!R103/RES_hhdet_in_fec!R103)</f>
        <v>0.82394345404773661</v>
      </c>
      <c r="S103" s="45">
        <f>IF(RES_hhdet_in_tes!S103=0,"",RES_hhdet_in_tes!S103/RES_hhdet_in_fec!S103)</f>
        <v>0.83883624938106238</v>
      </c>
      <c r="T103" s="45">
        <f>IF(RES_hhdet_in_tes!T103=0,"",RES_hhdet_in_tes!T103/RES_hhdet_in_fec!T103)</f>
        <v>0.85486916138124114</v>
      </c>
      <c r="U103" s="45" t="str">
        <f>IF(RES_hhdet_in_tes!U103=0,"",RES_hhdet_in_tes!U103/RES_hhdet_in_fec!U103)</f>
        <v/>
      </c>
      <c r="V103" s="45">
        <f>IF(RES_hhdet_in_tes!V103=0,"",RES_hhdet_in_tes!V103/RES_hhdet_in_fec!V103)</f>
        <v>0.88295104810510872</v>
      </c>
      <c r="W103" s="45">
        <f>IF(RES_hhdet_in_tes!W103=0,"",RES_hhdet_in_tes!W103/RES_hhdet_in_fec!W103)</f>
        <v>0.89250580418461034</v>
      </c>
      <c r="X103" s="45">
        <f>IF(RES_hhdet_in_tes!X103=0,"",RES_hhdet_in_tes!X103/RES_hhdet_in_fec!X103)</f>
        <v>0.89962112936130467</v>
      </c>
      <c r="Y103" s="45">
        <f>IF(RES_hhdet_in_tes!Y103=0,"",RES_hhdet_in_tes!Y103/RES_hhdet_in_fec!Y103)</f>
        <v>0.9059309700175272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X105" s="119" t="str">
        <f>IF(RES_hhdet_in_tes!X105=0,"",RES_hhdet_in_tes!X105/RES_hhdet_in_fec!X105)</f>
        <v/>
      </c>
      <c r="Y105" s="119" t="str">
        <f>IF(RES_hhdet_in_tes!Y105=0,"",RES_hhdet_in_tes!Y105/RES_hhdet_in_fec!Y105)</f>
        <v/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X106" s="124" t="str">
        <f>IF(RES_hhdet_in_tes!X106=0,"",RES_hhdet_in_tes!X106/RES_hhdet_in_fec!X106)</f>
        <v/>
      </c>
      <c r="Y106" s="124" t="str">
        <f>IF(RES_hhdet_in_tes!Y106=0,"",RES_hhdet_in_tes!Y106/RES_hhdet_in_fec!Y106)</f>
        <v/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X107" s="111" t="str">
        <f>IF(RES_hhdet_in_tes!X107=0,"",RES_hhdet_in_tes!X107/RES_hhdet_in_fec!X107)</f>
        <v/>
      </c>
      <c r="Y107" s="111" t="str">
        <f>IF(RES_hhdet_in_tes!Y107=0,"",RES_hhdet_in_tes!Y107/RES_hhdet_in_fec!Y107)</f>
        <v/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X108" s="111" t="str">
        <f>IF(RES_hhdet_in_tes!X108=0,"",RES_hhdet_in_tes!X108/RES_hhdet_in_fec!X108)</f>
        <v/>
      </c>
      <c r="Y108" s="111" t="str">
        <f>IF(RES_hhdet_in_tes!Y108=0,"",RES_hhdet_in_tes!Y108/RES_hhdet_in_fec!Y108)</f>
        <v/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X109" s="124" t="str">
        <f>IF(RES_hhdet_in_tes!X109=0,"",RES_hhdet_in_tes!X109/RES_hhdet_in_fec!X109)</f>
        <v/>
      </c>
      <c r="Y109" s="124" t="str">
        <f>IF(RES_hhdet_in_tes!Y109=0,"",RES_hhdet_in_tes!Y109/RES_hhdet_in_fec!Y109)</f>
        <v/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X110" s="111" t="str">
        <f>IF(RES_hhdet_in_tes!X110=0,"",RES_hhdet_in_tes!X110/RES_hhdet_in_fec!X110)</f>
        <v/>
      </c>
      <c r="Y110" s="111" t="str">
        <f>IF(RES_hhdet_in_tes!Y110=0,"",RES_hhdet_in_tes!Y110/RES_hhdet_in_fec!Y110)</f>
        <v/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X111" s="124" t="str">
        <f>IF(RES_hhdet_in_tes!X111=0,"",RES_hhdet_in_tes!X111/RES_hhdet_in_fec!X111)</f>
        <v/>
      </c>
      <c r="Y111" s="124" t="str">
        <f>IF(RES_hhdet_in_tes!Y111=0,"",RES_hhdet_in_tes!Y111/RES_hhdet_in_fec!Y111)</f>
        <v/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X112" s="111" t="str">
        <f>IF(RES_hhdet_in_tes!X112=0,"",RES_hhdet_in_tes!X112/RES_hhdet_in_fec!X112)</f>
        <v/>
      </c>
      <c r="Y112" s="111" t="str">
        <f>IF(RES_hhdet_in_tes!Y112=0,"",RES_hhdet_in_tes!Y112/RES_hhdet_in_fec!Y112)</f>
        <v/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X113" s="111" t="str">
        <f>IF(RES_hhdet_in_tes!X113=0,"",RES_hhdet_in_tes!X113/RES_hhdet_in_fec!X113)</f>
        <v/>
      </c>
      <c r="Y113" s="111" t="str">
        <f>IF(RES_hhdet_in_tes!Y113=0,"",RES_hhdet_in_tes!Y113/RES_hhdet_in_fec!Y113)</f>
        <v/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X114" s="112" t="str">
        <f>IF(RES_hhdet_in_tes!X114=0,"",RES_hhdet_in_tes!X114/RES_hhdet_in_fec!X114)</f>
        <v/>
      </c>
      <c r="Y114" s="112" t="str">
        <f>IF(RES_hhdet_in_tes!Y114=0,"",RES_hhdet_in_tes!Y114/RES_hhdet_in_fec!Y114)</f>
        <v/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X115" s="113" t="str">
        <f>IF(RES_hhdet_in_tes!X115=0,"",RES_hhdet_in_tes!X115/RES_hhdet_in_fec!X115)</f>
        <v/>
      </c>
      <c r="Y115" s="113" t="str">
        <f>IF(RES_hhdet_in_tes!Y115=0,"",RES_hhdet_in_tes!Y115/RES_hhdet_in_fec!Y115)</f>
        <v/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X117" s="113" t="str">
        <f>IF(RES_hhdet_in_tes!X117=0,"",RES_hhdet_in_tes!X117/RES_hhdet_in_fec!X117)</f>
        <v/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X118" s="111" t="str">
        <f>IF(RES_hhdet_in_tes!X118=0,"",RES_hhdet_in_tes!X118/RES_hhdet_in_fec!X118)</f>
        <v/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X119" s="111" t="str">
        <f>IF(RES_hhdet_in_tes!X119=0,"",RES_hhdet_in_tes!X119/RES_hhdet_in_fec!X119)</f>
        <v/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X120" s="124" t="str">
        <f>IF(RES_hhdet_in_tes!X120=0,"",RES_hhdet_in_tes!X120/RES_hhdet_in_fec!X120)</f>
        <v/>
      </c>
      <c r="Y120" s="124" t="str">
        <f>IF(RES_hhdet_in_tes!Y120=0,"",RES_hhdet_in_tes!Y120/RES_hhdet_in_fec!Y120)</f>
        <v/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X121" s="111" t="str">
        <f>IF(RES_hhdet_in_tes!X121=0,"",RES_hhdet_in_tes!X121/RES_hhdet_in_fec!X121)</f>
        <v/>
      </c>
      <c r="Y121" s="111" t="str">
        <f>IF(RES_hhdet_in_tes!Y121=0,"",RES_hhdet_in_tes!Y121/RES_hhdet_in_fec!Y121)</f>
        <v/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X122" s="45" t="str">
        <f>IF(RES_hhdet_in_tes!X122=0,"",RES_hhdet_in_tes!X122/RES_hhdet_in_fec!X122)</f>
        <v/>
      </c>
      <c r="Y122" s="45" t="str">
        <f>IF(RES_hhdet_in_tes!Y122=0,"",RES_hhdet_in_tes!Y122/RES_hhdet_in_fec!Y122)</f>
        <v/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 t="str">
        <f>IF(RES_hhdet_in_tes!C124=0,"",RES_hhdet_in_tes!C124/RES_hhdet_in_fec!C124)</f>
        <v/>
      </c>
      <c r="D124" s="119" t="str">
        <f>IF(RES_hhdet_in_tes!D124=0,"",RES_hhdet_in_tes!D124/RES_hhdet_in_fec!D124)</f>
        <v/>
      </c>
      <c r="E124" s="119" t="str">
        <f>IF(RES_hhdet_in_tes!E124=0,"",RES_hhdet_in_tes!E124/RES_hhdet_in_fec!E124)</f>
        <v/>
      </c>
      <c r="F124" s="119" t="str">
        <f>IF(RES_hhdet_in_tes!F124=0,"",RES_hhdet_in_tes!F124/RES_hhdet_in_fec!F124)</f>
        <v/>
      </c>
      <c r="G124" s="119" t="str">
        <f>IF(RES_hhdet_in_tes!G124=0,"",RES_hhdet_in_tes!G124/RES_hhdet_in_fec!G124)</f>
        <v/>
      </c>
      <c r="H124" s="119" t="str">
        <f>IF(RES_hhdet_in_tes!H124=0,"",RES_hhdet_in_tes!H124/RES_hhdet_in_fec!H124)</f>
        <v/>
      </c>
      <c r="I124" s="119" t="str">
        <f>IF(RES_hhdet_in_tes!I124=0,"",RES_hhdet_in_tes!I124/RES_hhdet_in_fec!I124)</f>
        <v/>
      </c>
      <c r="J124" s="119" t="str">
        <f>IF(RES_hhdet_in_tes!J124=0,"",RES_hhdet_in_tes!J124/RES_hhdet_in_fec!J124)</f>
        <v/>
      </c>
      <c r="K124" s="119" t="str">
        <f>IF(RES_hhdet_in_tes!K124=0,"",RES_hhdet_in_tes!K124/RES_hhdet_in_fec!K124)</f>
        <v/>
      </c>
      <c r="L124" s="119" t="str">
        <f>IF(RES_hhdet_in_tes!L124=0,"",RES_hhdet_in_tes!L124/RES_hhdet_in_fec!L124)</f>
        <v/>
      </c>
      <c r="M124" s="119" t="str">
        <f>IF(RES_hhdet_in_tes!M124=0,"",RES_hhdet_in_tes!M124/RES_hhdet_in_fec!M124)</f>
        <v/>
      </c>
      <c r="N124" s="119" t="str">
        <f>IF(RES_hhdet_in_tes!N124=0,"",RES_hhdet_in_tes!N124/RES_hhdet_in_fec!N124)</f>
        <v/>
      </c>
      <c r="O124" s="119" t="str">
        <f>IF(RES_hhdet_in_tes!O124=0,"",RES_hhdet_in_tes!O124/RES_hhdet_in_fec!O124)</f>
        <v/>
      </c>
      <c r="P124" s="119" t="str">
        <f>IF(RES_hhdet_in_tes!P124=0,"",RES_hhdet_in_tes!P124/RES_hhdet_in_fec!P124)</f>
        <v/>
      </c>
      <c r="Q124" s="119" t="str">
        <f>IF(RES_hhdet_in_tes!Q124=0,"",RES_hhdet_in_tes!Q124/RES_hhdet_in_fec!Q124)</f>
        <v/>
      </c>
      <c r="R124" s="119" t="str">
        <f>IF(RES_hhdet_in_tes!R124=0,"",RES_hhdet_in_tes!R124/RES_hhdet_in_fec!R124)</f>
        <v/>
      </c>
      <c r="S124" s="119" t="str">
        <f>IF(RES_hhdet_in_tes!S124=0,"",RES_hhdet_in_tes!S124/RES_hhdet_in_fec!S124)</f>
        <v/>
      </c>
      <c r="T124" s="119" t="str">
        <f>IF(RES_hhdet_in_tes!T124=0,"",RES_hhdet_in_tes!T124/RES_hhdet_in_fec!T124)</f>
        <v/>
      </c>
      <c r="U124" s="119" t="str">
        <f>IF(RES_hhdet_in_tes!U124=0,"",RES_hhdet_in_tes!U124/RES_hhdet_in_fec!U124)</f>
        <v/>
      </c>
      <c r="V124" s="119" t="str">
        <f>IF(RES_hhdet_in_tes!V124=0,"",RES_hhdet_in_tes!V124/RES_hhdet_in_fec!V124)</f>
        <v/>
      </c>
      <c r="W124" s="119" t="str">
        <f>IF(RES_hhdet_in_tes!W124=0,"",RES_hhdet_in_tes!W124/RES_hhdet_in_fec!W124)</f>
        <v/>
      </c>
      <c r="X124" s="119" t="str">
        <f>IF(RES_hhdet_in_tes!X124=0,"",RES_hhdet_in_tes!X124/RES_hhdet_in_fec!X124)</f>
        <v/>
      </c>
      <c r="Y124" s="119" t="str">
        <f>IF(RES_hhdet_in_tes!Y124=0,"",RES_hhdet_in_tes!Y124/RES_hhdet_in_fec!Y124)</f>
        <v/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 t="str">
        <f>IF(RES_hhdet_in_tes!C125=0,"",RES_hhdet_in_tes!C125/RES_hhdet_in_fec!C125)</f>
        <v/>
      </c>
      <c r="D125" s="124" t="str">
        <f>IF(RES_hhdet_in_tes!D125=0,"",RES_hhdet_in_tes!D125/RES_hhdet_in_fec!D125)</f>
        <v/>
      </c>
      <c r="E125" s="124" t="str">
        <f>IF(RES_hhdet_in_tes!E125=0,"",RES_hhdet_in_tes!E125/RES_hhdet_in_fec!E125)</f>
        <v/>
      </c>
      <c r="F125" s="124" t="str">
        <f>IF(RES_hhdet_in_tes!F125=0,"",RES_hhdet_in_tes!F125/RES_hhdet_in_fec!F125)</f>
        <v/>
      </c>
      <c r="G125" s="124" t="str">
        <f>IF(RES_hhdet_in_tes!G125=0,"",RES_hhdet_in_tes!G125/RES_hhdet_in_fec!G125)</f>
        <v/>
      </c>
      <c r="H125" s="124" t="str">
        <f>IF(RES_hhdet_in_tes!H125=0,"",RES_hhdet_in_tes!H125/RES_hhdet_in_fec!H125)</f>
        <v/>
      </c>
      <c r="I125" s="124" t="str">
        <f>IF(RES_hhdet_in_tes!I125=0,"",RES_hhdet_in_tes!I125/RES_hhdet_in_fec!I125)</f>
        <v/>
      </c>
      <c r="J125" s="124" t="str">
        <f>IF(RES_hhdet_in_tes!J125=0,"",RES_hhdet_in_tes!J125/RES_hhdet_in_fec!J125)</f>
        <v/>
      </c>
      <c r="K125" s="124" t="str">
        <f>IF(RES_hhdet_in_tes!K125=0,"",RES_hhdet_in_tes!K125/RES_hhdet_in_fec!K125)</f>
        <v/>
      </c>
      <c r="L125" s="124" t="str">
        <f>IF(RES_hhdet_in_tes!L125=0,"",RES_hhdet_in_tes!L125/RES_hhdet_in_fec!L125)</f>
        <v/>
      </c>
      <c r="M125" s="124" t="str">
        <f>IF(RES_hhdet_in_tes!M125=0,"",RES_hhdet_in_tes!M125/RES_hhdet_in_fec!M125)</f>
        <v/>
      </c>
      <c r="N125" s="124" t="str">
        <f>IF(RES_hhdet_in_tes!N125=0,"",RES_hhdet_in_tes!N125/RES_hhdet_in_fec!N125)</f>
        <v/>
      </c>
      <c r="O125" s="124" t="str">
        <f>IF(RES_hhdet_in_tes!O125=0,"",RES_hhdet_in_tes!O125/RES_hhdet_in_fec!O125)</f>
        <v/>
      </c>
      <c r="P125" s="124" t="str">
        <f>IF(RES_hhdet_in_tes!P125=0,"",RES_hhdet_in_tes!P125/RES_hhdet_in_fec!P125)</f>
        <v/>
      </c>
      <c r="Q125" s="124" t="str">
        <f>IF(RES_hhdet_in_tes!Q125=0,"",RES_hhdet_in_tes!Q125/RES_hhdet_in_fec!Q125)</f>
        <v/>
      </c>
      <c r="R125" s="124" t="str">
        <f>IF(RES_hhdet_in_tes!R125=0,"",RES_hhdet_in_tes!R125/RES_hhdet_in_fec!R125)</f>
        <v/>
      </c>
      <c r="S125" s="124" t="str">
        <f>IF(RES_hhdet_in_tes!S125=0,"",RES_hhdet_in_tes!S125/RES_hhdet_in_fec!S125)</f>
        <v/>
      </c>
      <c r="T125" s="124" t="str">
        <f>IF(RES_hhdet_in_tes!T125=0,"",RES_hhdet_in_tes!T125/RES_hhdet_in_fec!T125)</f>
        <v/>
      </c>
      <c r="U125" s="124" t="str">
        <f>IF(RES_hhdet_in_tes!U125=0,"",RES_hhdet_in_tes!U125/RES_hhdet_in_fec!U125)</f>
        <v/>
      </c>
      <c r="V125" s="124" t="str">
        <f>IF(RES_hhdet_in_tes!V125=0,"",RES_hhdet_in_tes!V125/RES_hhdet_in_fec!V125)</f>
        <v/>
      </c>
      <c r="W125" s="124" t="str">
        <f>IF(RES_hhdet_in_tes!W125=0,"",RES_hhdet_in_tes!W125/RES_hhdet_in_fec!W125)</f>
        <v/>
      </c>
      <c r="X125" s="124" t="str">
        <f>IF(RES_hhdet_in_tes!X125=0,"",RES_hhdet_in_tes!X125/RES_hhdet_in_fec!X125)</f>
        <v/>
      </c>
      <c r="Y125" s="124" t="str">
        <f>IF(RES_hhdet_in_tes!Y125=0,"",RES_hhdet_in_tes!Y125/RES_hhdet_in_fec!Y125)</f>
        <v/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 t="str">
        <f>IF(RES_hhdet_in_tes!C126=0,"",RES_hhdet_in_tes!C126/RES_hhdet_in_fec!C126)</f>
        <v/>
      </c>
      <c r="D126" s="111" t="str">
        <f>IF(RES_hhdet_in_tes!D126=0,"",RES_hhdet_in_tes!D126/RES_hhdet_in_fec!D126)</f>
        <v/>
      </c>
      <c r="E126" s="111" t="str">
        <f>IF(RES_hhdet_in_tes!E126=0,"",RES_hhdet_in_tes!E126/RES_hhdet_in_fec!E126)</f>
        <v/>
      </c>
      <c r="F126" s="111" t="str">
        <f>IF(RES_hhdet_in_tes!F126=0,"",RES_hhdet_in_tes!F126/RES_hhdet_in_fec!F126)</f>
        <v/>
      </c>
      <c r="G126" s="111" t="str">
        <f>IF(RES_hhdet_in_tes!G126=0,"",RES_hhdet_in_tes!G126/RES_hhdet_in_fec!G126)</f>
        <v/>
      </c>
      <c r="H126" s="111" t="str">
        <f>IF(RES_hhdet_in_tes!H126=0,"",RES_hhdet_in_tes!H126/RES_hhdet_in_fec!H126)</f>
        <v/>
      </c>
      <c r="I126" s="111" t="str">
        <f>IF(RES_hhdet_in_tes!I126=0,"",RES_hhdet_in_tes!I126/RES_hhdet_in_fec!I126)</f>
        <v/>
      </c>
      <c r="J126" s="111" t="str">
        <f>IF(RES_hhdet_in_tes!J126=0,"",RES_hhdet_in_tes!J126/RES_hhdet_in_fec!J126)</f>
        <v/>
      </c>
      <c r="K126" s="111" t="str">
        <f>IF(RES_hhdet_in_tes!K126=0,"",RES_hhdet_in_tes!K126/RES_hhdet_in_fec!K126)</f>
        <v/>
      </c>
      <c r="L126" s="111" t="str">
        <f>IF(RES_hhdet_in_tes!L126=0,"",RES_hhdet_in_tes!L126/RES_hhdet_in_fec!L126)</f>
        <v/>
      </c>
      <c r="M126" s="111" t="str">
        <f>IF(RES_hhdet_in_tes!M126=0,"",RES_hhdet_in_tes!M126/RES_hhdet_in_fec!M126)</f>
        <v/>
      </c>
      <c r="N126" s="111" t="str">
        <f>IF(RES_hhdet_in_tes!N126=0,"",RES_hhdet_in_tes!N126/RES_hhdet_in_fec!N126)</f>
        <v/>
      </c>
      <c r="O126" s="111" t="str">
        <f>IF(RES_hhdet_in_tes!O126=0,"",RES_hhdet_in_tes!O126/RES_hhdet_in_fec!O126)</f>
        <v/>
      </c>
      <c r="P126" s="111" t="str">
        <f>IF(RES_hhdet_in_tes!P126=0,"",RES_hhdet_in_tes!P126/RES_hhdet_in_fec!P126)</f>
        <v/>
      </c>
      <c r="Q126" s="111" t="str">
        <f>IF(RES_hhdet_in_tes!Q126=0,"",RES_hhdet_in_tes!Q126/RES_hhdet_in_fec!Q126)</f>
        <v/>
      </c>
      <c r="R126" s="111" t="str">
        <f>IF(RES_hhdet_in_tes!R126=0,"",RES_hhdet_in_tes!R126/RES_hhdet_in_fec!R126)</f>
        <v/>
      </c>
      <c r="S126" s="111" t="str">
        <f>IF(RES_hhdet_in_tes!S126=0,"",RES_hhdet_in_tes!S126/RES_hhdet_in_fec!S126)</f>
        <v/>
      </c>
      <c r="T126" s="111" t="str">
        <f>IF(RES_hhdet_in_tes!T126=0,"",RES_hhdet_in_tes!T126/RES_hhdet_in_fec!T126)</f>
        <v/>
      </c>
      <c r="U126" s="111" t="str">
        <f>IF(RES_hhdet_in_tes!U126=0,"",RES_hhdet_in_tes!U126/RES_hhdet_in_fec!U126)</f>
        <v/>
      </c>
      <c r="V126" s="111" t="str">
        <f>IF(RES_hhdet_in_tes!V126=0,"",RES_hhdet_in_tes!V126/RES_hhdet_in_fec!V126)</f>
        <v/>
      </c>
      <c r="W126" s="111" t="str">
        <f>IF(RES_hhdet_in_tes!W126=0,"",RES_hhdet_in_tes!W126/RES_hhdet_in_fec!W126)</f>
        <v/>
      </c>
      <c r="X126" s="111" t="str">
        <f>IF(RES_hhdet_in_tes!X126=0,"",RES_hhdet_in_tes!X126/RES_hhdet_in_fec!X126)</f>
        <v/>
      </c>
      <c r="Y126" s="111" t="str">
        <f>IF(RES_hhdet_in_tes!Y126=0,"",RES_hhdet_in_tes!Y126/RES_hhdet_in_fec!Y126)</f>
        <v/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 t="str">
        <f>IF(RES_hhdet_in_tes!C127=0,"",RES_hhdet_in_tes!C127/RES_hhdet_in_fec!C127)</f>
        <v/>
      </c>
      <c r="D127" s="111" t="str">
        <f>IF(RES_hhdet_in_tes!D127=0,"",RES_hhdet_in_tes!D127/RES_hhdet_in_fec!D127)</f>
        <v/>
      </c>
      <c r="E127" s="111" t="str">
        <f>IF(RES_hhdet_in_tes!E127=0,"",RES_hhdet_in_tes!E127/RES_hhdet_in_fec!E127)</f>
        <v/>
      </c>
      <c r="F127" s="111" t="str">
        <f>IF(RES_hhdet_in_tes!F127=0,"",RES_hhdet_in_tes!F127/RES_hhdet_in_fec!F127)</f>
        <v/>
      </c>
      <c r="G127" s="111" t="str">
        <f>IF(RES_hhdet_in_tes!G127=0,"",RES_hhdet_in_tes!G127/RES_hhdet_in_fec!G127)</f>
        <v/>
      </c>
      <c r="H127" s="111" t="str">
        <f>IF(RES_hhdet_in_tes!H127=0,"",RES_hhdet_in_tes!H127/RES_hhdet_in_fec!H127)</f>
        <v/>
      </c>
      <c r="I127" s="111" t="str">
        <f>IF(RES_hhdet_in_tes!I127=0,"",RES_hhdet_in_tes!I127/RES_hhdet_in_fec!I127)</f>
        <v/>
      </c>
      <c r="J127" s="111" t="str">
        <f>IF(RES_hhdet_in_tes!J127=0,"",RES_hhdet_in_tes!J127/RES_hhdet_in_fec!J127)</f>
        <v/>
      </c>
      <c r="K127" s="111" t="str">
        <f>IF(RES_hhdet_in_tes!K127=0,"",RES_hhdet_in_tes!K127/RES_hhdet_in_fec!K127)</f>
        <v/>
      </c>
      <c r="L127" s="111" t="str">
        <f>IF(RES_hhdet_in_tes!L127=0,"",RES_hhdet_in_tes!L127/RES_hhdet_in_fec!L127)</f>
        <v/>
      </c>
      <c r="M127" s="111" t="str">
        <f>IF(RES_hhdet_in_tes!M127=0,"",RES_hhdet_in_tes!M127/RES_hhdet_in_fec!M127)</f>
        <v/>
      </c>
      <c r="N127" s="111" t="str">
        <f>IF(RES_hhdet_in_tes!N127=0,"",RES_hhdet_in_tes!N127/RES_hhdet_in_fec!N127)</f>
        <v/>
      </c>
      <c r="O127" s="111" t="str">
        <f>IF(RES_hhdet_in_tes!O127=0,"",RES_hhdet_in_tes!O127/RES_hhdet_in_fec!O127)</f>
        <v/>
      </c>
      <c r="P127" s="111" t="str">
        <f>IF(RES_hhdet_in_tes!P127=0,"",RES_hhdet_in_tes!P127/RES_hhdet_in_fec!P127)</f>
        <v/>
      </c>
      <c r="Q127" s="111" t="str">
        <f>IF(RES_hhdet_in_tes!Q127=0,"",RES_hhdet_in_tes!Q127/RES_hhdet_in_fec!Q127)</f>
        <v/>
      </c>
      <c r="R127" s="111" t="str">
        <f>IF(RES_hhdet_in_tes!R127=0,"",RES_hhdet_in_tes!R127/RES_hhdet_in_fec!R127)</f>
        <v/>
      </c>
      <c r="S127" s="111" t="str">
        <f>IF(RES_hhdet_in_tes!S127=0,"",RES_hhdet_in_tes!S127/RES_hhdet_in_fec!S127)</f>
        <v/>
      </c>
      <c r="T127" s="111" t="str">
        <f>IF(RES_hhdet_in_tes!T127=0,"",RES_hhdet_in_tes!T127/RES_hhdet_in_fec!T127)</f>
        <v/>
      </c>
      <c r="U127" s="111" t="str">
        <f>IF(RES_hhdet_in_tes!U127=0,"",RES_hhdet_in_tes!U127/RES_hhdet_in_fec!U127)</f>
        <v/>
      </c>
      <c r="V127" s="111" t="str">
        <f>IF(RES_hhdet_in_tes!V127=0,"",RES_hhdet_in_tes!V127/RES_hhdet_in_fec!V127)</f>
        <v/>
      </c>
      <c r="W127" s="111" t="str">
        <f>IF(RES_hhdet_in_tes!W127=0,"",RES_hhdet_in_tes!W127/RES_hhdet_in_fec!W127)</f>
        <v/>
      </c>
      <c r="X127" s="111" t="str">
        <f>IF(RES_hhdet_in_tes!X127=0,"",RES_hhdet_in_tes!X127/RES_hhdet_in_fec!X127)</f>
        <v/>
      </c>
      <c r="Y127" s="111" t="str">
        <f>IF(RES_hhdet_in_tes!Y127=0,"",RES_hhdet_in_tes!Y127/RES_hhdet_in_fec!Y127)</f>
        <v/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 t="str">
        <f>IF(RES_hhdet_in_tes!C128=0,"",RES_hhdet_in_tes!C128/RES_hhdet_in_fec!C128)</f>
        <v/>
      </c>
      <c r="D128" s="124" t="str">
        <f>IF(RES_hhdet_in_tes!D128=0,"",RES_hhdet_in_tes!D128/RES_hhdet_in_fec!D128)</f>
        <v/>
      </c>
      <c r="E128" s="124" t="str">
        <f>IF(RES_hhdet_in_tes!E128=0,"",RES_hhdet_in_tes!E128/RES_hhdet_in_fec!E128)</f>
        <v/>
      </c>
      <c r="F128" s="124" t="str">
        <f>IF(RES_hhdet_in_tes!F128=0,"",RES_hhdet_in_tes!F128/RES_hhdet_in_fec!F128)</f>
        <v/>
      </c>
      <c r="G128" s="124" t="str">
        <f>IF(RES_hhdet_in_tes!G128=0,"",RES_hhdet_in_tes!G128/RES_hhdet_in_fec!G128)</f>
        <v/>
      </c>
      <c r="H128" s="124" t="str">
        <f>IF(RES_hhdet_in_tes!H128=0,"",RES_hhdet_in_tes!H128/RES_hhdet_in_fec!H128)</f>
        <v/>
      </c>
      <c r="I128" s="124" t="str">
        <f>IF(RES_hhdet_in_tes!I128=0,"",RES_hhdet_in_tes!I128/RES_hhdet_in_fec!I128)</f>
        <v/>
      </c>
      <c r="J128" s="124" t="str">
        <f>IF(RES_hhdet_in_tes!J128=0,"",RES_hhdet_in_tes!J128/RES_hhdet_in_fec!J128)</f>
        <v/>
      </c>
      <c r="K128" s="124" t="str">
        <f>IF(RES_hhdet_in_tes!K128=0,"",RES_hhdet_in_tes!K128/RES_hhdet_in_fec!K128)</f>
        <v/>
      </c>
      <c r="L128" s="124" t="str">
        <f>IF(RES_hhdet_in_tes!L128=0,"",RES_hhdet_in_tes!L128/RES_hhdet_in_fec!L128)</f>
        <v/>
      </c>
      <c r="M128" s="124" t="str">
        <f>IF(RES_hhdet_in_tes!M128=0,"",RES_hhdet_in_tes!M128/RES_hhdet_in_fec!M128)</f>
        <v/>
      </c>
      <c r="N128" s="124" t="str">
        <f>IF(RES_hhdet_in_tes!N128=0,"",RES_hhdet_in_tes!N128/RES_hhdet_in_fec!N128)</f>
        <v/>
      </c>
      <c r="O128" s="124" t="str">
        <f>IF(RES_hhdet_in_tes!O128=0,"",RES_hhdet_in_tes!O128/RES_hhdet_in_fec!O128)</f>
        <v/>
      </c>
      <c r="P128" s="124" t="str">
        <f>IF(RES_hhdet_in_tes!P128=0,"",RES_hhdet_in_tes!P128/RES_hhdet_in_fec!P128)</f>
        <v/>
      </c>
      <c r="Q128" s="124" t="str">
        <f>IF(RES_hhdet_in_tes!Q128=0,"",RES_hhdet_in_tes!Q128/RES_hhdet_in_fec!Q128)</f>
        <v/>
      </c>
      <c r="R128" s="124" t="str">
        <f>IF(RES_hhdet_in_tes!R128=0,"",RES_hhdet_in_tes!R128/RES_hhdet_in_fec!R128)</f>
        <v/>
      </c>
      <c r="S128" s="124" t="str">
        <f>IF(RES_hhdet_in_tes!S128=0,"",RES_hhdet_in_tes!S128/RES_hhdet_in_fec!S128)</f>
        <v/>
      </c>
      <c r="T128" s="124" t="str">
        <f>IF(RES_hhdet_in_tes!T128=0,"",RES_hhdet_in_tes!T128/RES_hhdet_in_fec!T128)</f>
        <v/>
      </c>
      <c r="U128" s="124" t="str">
        <f>IF(RES_hhdet_in_tes!U128=0,"",RES_hhdet_in_tes!U128/RES_hhdet_in_fec!U128)</f>
        <v/>
      </c>
      <c r="V128" s="124" t="str">
        <f>IF(RES_hhdet_in_tes!V128=0,"",RES_hhdet_in_tes!V128/RES_hhdet_in_fec!V128)</f>
        <v/>
      </c>
      <c r="W128" s="124" t="str">
        <f>IF(RES_hhdet_in_tes!W128=0,"",RES_hhdet_in_tes!W128/RES_hhdet_in_fec!W128)</f>
        <v/>
      </c>
      <c r="X128" s="124" t="str">
        <f>IF(RES_hhdet_in_tes!X128=0,"",RES_hhdet_in_tes!X128/RES_hhdet_in_fec!X128)</f>
        <v/>
      </c>
      <c r="Y128" s="124" t="str">
        <f>IF(RES_hhdet_in_tes!Y128=0,"",RES_hhdet_in_tes!Y128/RES_hhdet_in_fec!Y128)</f>
        <v/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 t="str">
        <f>IF(RES_hhdet_in_tes!C129=0,"",RES_hhdet_in_tes!C129/RES_hhdet_in_fec!C129)</f>
        <v/>
      </c>
      <c r="D129" s="111" t="str">
        <f>IF(RES_hhdet_in_tes!D129=0,"",RES_hhdet_in_tes!D129/RES_hhdet_in_fec!D129)</f>
        <v/>
      </c>
      <c r="E129" s="111" t="str">
        <f>IF(RES_hhdet_in_tes!E129=0,"",RES_hhdet_in_tes!E129/RES_hhdet_in_fec!E129)</f>
        <v/>
      </c>
      <c r="F129" s="111" t="str">
        <f>IF(RES_hhdet_in_tes!F129=0,"",RES_hhdet_in_tes!F129/RES_hhdet_in_fec!F129)</f>
        <v/>
      </c>
      <c r="G129" s="111" t="str">
        <f>IF(RES_hhdet_in_tes!G129=0,"",RES_hhdet_in_tes!G129/RES_hhdet_in_fec!G129)</f>
        <v/>
      </c>
      <c r="H129" s="111" t="str">
        <f>IF(RES_hhdet_in_tes!H129=0,"",RES_hhdet_in_tes!H129/RES_hhdet_in_fec!H129)</f>
        <v/>
      </c>
      <c r="I129" s="111" t="str">
        <f>IF(RES_hhdet_in_tes!I129=0,"",RES_hhdet_in_tes!I129/RES_hhdet_in_fec!I129)</f>
        <v/>
      </c>
      <c r="J129" s="111" t="str">
        <f>IF(RES_hhdet_in_tes!J129=0,"",RES_hhdet_in_tes!J129/RES_hhdet_in_fec!J129)</f>
        <v/>
      </c>
      <c r="K129" s="111" t="str">
        <f>IF(RES_hhdet_in_tes!K129=0,"",RES_hhdet_in_tes!K129/RES_hhdet_in_fec!K129)</f>
        <v/>
      </c>
      <c r="L129" s="111" t="str">
        <f>IF(RES_hhdet_in_tes!L129=0,"",RES_hhdet_in_tes!L129/RES_hhdet_in_fec!L129)</f>
        <v/>
      </c>
      <c r="M129" s="111" t="str">
        <f>IF(RES_hhdet_in_tes!M129=0,"",RES_hhdet_in_tes!M129/RES_hhdet_in_fec!M129)</f>
        <v/>
      </c>
      <c r="N129" s="111" t="str">
        <f>IF(RES_hhdet_in_tes!N129=0,"",RES_hhdet_in_tes!N129/RES_hhdet_in_fec!N129)</f>
        <v/>
      </c>
      <c r="O129" s="111" t="str">
        <f>IF(RES_hhdet_in_tes!O129=0,"",RES_hhdet_in_tes!O129/RES_hhdet_in_fec!O129)</f>
        <v/>
      </c>
      <c r="P129" s="111" t="str">
        <f>IF(RES_hhdet_in_tes!P129=0,"",RES_hhdet_in_tes!P129/RES_hhdet_in_fec!P129)</f>
        <v/>
      </c>
      <c r="Q129" s="111" t="str">
        <f>IF(RES_hhdet_in_tes!Q129=0,"",RES_hhdet_in_tes!Q129/RES_hhdet_in_fec!Q129)</f>
        <v/>
      </c>
      <c r="R129" s="111" t="str">
        <f>IF(RES_hhdet_in_tes!R129=0,"",RES_hhdet_in_tes!R129/RES_hhdet_in_fec!R129)</f>
        <v/>
      </c>
      <c r="S129" s="111" t="str">
        <f>IF(RES_hhdet_in_tes!S129=0,"",RES_hhdet_in_tes!S129/RES_hhdet_in_fec!S129)</f>
        <v/>
      </c>
      <c r="T129" s="111" t="str">
        <f>IF(RES_hhdet_in_tes!T129=0,"",RES_hhdet_in_tes!T129/RES_hhdet_in_fec!T129)</f>
        <v/>
      </c>
      <c r="U129" s="111" t="str">
        <f>IF(RES_hhdet_in_tes!U129=0,"",RES_hhdet_in_tes!U129/RES_hhdet_in_fec!U129)</f>
        <v/>
      </c>
      <c r="V129" s="111" t="str">
        <f>IF(RES_hhdet_in_tes!V129=0,"",RES_hhdet_in_tes!V129/RES_hhdet_in_fec!V129)</f>
        <v/>
      </c>
      <c r="W129" s="111" t="str">
        <f>IF(RES_hhdet_in_tes!W129=0,"",RES_hhdet_in_tes!W129/RES_hhdet_in_fec!W129)</f>
        <v/>
      </c>
      <c r="X129" s="111" t="str">
        <f>IF(RES_hhdet_in_tes!X129=0,"",RES_hhdet_in_tes!X129/RES_hhdet_in_fec!X129)</f>
        <v/>
      </c>
      <c r="Y129" s="111" t="str">
        <f>IF(RES_hhdet_in_tes!Y129=0,"",RES_hhdet_in_tes!Y129/RES_hhdet_in_fec!Y129)</f>
        <v/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 t="str">
        <f>IF(RES_hhdet_in_tes!C130=0,"",RES_hhdet_in_tes!C130/RES_hhdet_in_fec!C130)</f>
        <v/>
      </c>
      <c r="D130" s="124" t="str">
        <f>IF(RES_hhdet_in_tes!D130=0,"",RES_hhdet_in_tes!D130/RES_hhdet_in_fec!D130)</f>
        <v/>
      </c>
      <c r="E130" s="124" t="str">
        <f>IF(RES_hhdet_in_tes!E130=0,"",RES_hhdet_in_tes!E130/RES_hhdet_in_fec!E130)</f>
        <v/>
      </c>
      <c r="F130" s="124" t="str">
        <f>IF(RES_hhdet_in_tes!F130=0,"",RES_hhdet_in_tes!F130/RES_hhdet_in_fec!F130)</f>
        <v/>
      </c>
      <c r="G130" s="124" t="str">
        <f>IF(RES_hhdet_in_tes!G130=0,"",RES_hhdet_in_tes!G130/RES_hhdet_in_fec!G130)</f>
        <v/>
      </c>
      <c r="H130" s="124" t="str">
        <f>IF(RES_hhdet_in_tes!H130=0,"",RES_hhdet_in_tes!H130/RES_hhdet_in_fec!H130)</f>
        <v/>
      </c>
      <c r="I130" s="124" t="str">
        <f>IF(RES_hhdet_in_tes!I130=0,"",RES_hhdet_in_tes!I130/RES_hhdet_in_fec!I130)</f>
        <v/>
      </c>
      <c r="J130" s="124" t="str">
        <f>IF(RES_hhdet_in_tes!J130=0,"",RES_hhdet_in_tes!J130/RES_hhdet_in_fec!J130)</f>
        <v/>
      </c>
      <c r="K130" s="124" t="str">
        <f>IF(RES_hhdet_in_tes!K130=0,"",RES_hhdet_in_tes!K130/RES_hhdet_in_fec!K130)</f>
        <v/>
      </c>
      <c r="L130" s="124" t="str">
        <f>IF(RES_hhdet_in_tes!L130=0,"",RES_hhdet_in_tes!L130/RES_hhdet_in_fec!L130)</f>
        <v/>
      </c>
      <c r="M130" s="124" t="str">
        <f>IF(RES_hhdet_in_tes!M130=0,"",RES_hhdet_in_tes!M130/RES_hhdet_in_fec!M130)</f>
        <v/>
      </c>
      <c r="N130" s="124" t="str">
        <f>IF(RES_hhdet_in_tes!N130=0,"",RES_hhdet_in_tes!N130/RES_hhdet_in_fec!N130)</f>
        <v/>
      </c>
      <c r="O130" s="124" t="str">
        <f>IF(RES_hhdet_in_tes!O130=0,"",RES_hhdet_in_tes!O130/RES_hhdet_in_fec!O130)</f>
        <v/>
      </c>
      <c r="P130" s="124" t="str">
        <f>IF(RES_hhdet_in_tes!P130=0,"",RES_hhdet_in_tes!P130/RES_hhdet_in_fec!P130)</f>
        <v/>
      </c>
      <c r="Q130" s="124" t="str">
        <f>IF(RES_hhdet_in_tes!Q130=0,"",RES_hhdet_in_tes!Q130/RES_hhdet_in_fec!Q130)</f>
        <v/>
      </c>
      <c r="R130" s="124" t="str">
        <f>IF(RES_hhdet_in_tes!R130=0,"",RES_hhdet_in_tes!R130/RES_hhdet_in_fec!R130)</f>
        <v/>
      </c>
      <c r="S130" s="124" t="str">
        <f>IF(RES_hhdet_in_tes!S130=0,"",RES_hhdet_in_tes!S130/RES_hhdet_in_fec!S130)</f>
        <v/>
      </c>
      <c r="T130" s="124" t="str">
        <f>IF(RES_hhdet_in_tes!T130=0,"",RES_hhdet_in_tes!T130/RES_hhdet_in_fec!T130)</f>
        <v/>
      </c>
      <c r="U130" s="124" t="str">
        <f>IF(RES_hhdet_in_tes!U130=0,"",RES_hhdet_in_tes!U130/RES_hhdet_in_fec!U130)</f>
        <v/>
      </c>
      <c r="V130" s="124" t="str">
        <f>IF(RES_hhdet_in_tes!V130=0,"",RES_hhdet_in_tes!V130/RES_hhdet_in_fec!V130)</f>
        <v/>
      </c>
      <c r="W130" s="124" t="str">
        <f>IF(RES_hhdet_in_tes!W130=0,"",RES_hhdet_in_tes!W130/RES_hhdet_in_fec!W130)</f>
        <v/>
      </c>
      <c r="X130" s="124" t="str">
        <f>IF(RES_hhdet_in_tes!X130=0,"",RES_hhdet_in_tes!X130/RES_hhdet_in_fec!X130)</f>
        <v/>
      </c>
      <c r="Y130" s="124" t="str">
        <f>IF(RES_hhdet_in_tes!Y130=0,"",RES_hhdet_in_tes!Y130/RES_hhdet_in_fec!Y130)</f>
        <v/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 t="str">
        <f>IF(RES_hhdet_in_tes!C131=0,"",RES_hhdet_in_tes!C131/RES_hhdet_in_fec!C131)</f>
        <v/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 t="str">
        <f>IF(RES_hhdet_in_tes!F131=0,"",RES_hhdet_in_tes!F131/RES_hhdet_in_fec!F131)</f>
        <v/>
      </c>
      <c r="G131" s="111" t="str">
        <f>IF(RES_hhdet_in_tes!G131=0,"",RES_hhdet_in_tes!G131/RES_hhdet_in_fec!G131)</f>
        <v/>
      </c>
      <c r="H131" s="111" t="str">
        <f>IF(RES_hhdet_in_tes!H131=0,"",RES_hhdet_in_tes!H131/RES_hhdet_in_fec!H131)</f>
        <v/>
      </c>
      <c r="I131" s="111" t="str">
        <f>IF(RES_hhdet_in_tes!I131=0,"",RES_hhdet_in_tes!I131/RES_hhdet_in_fec!I131)</f>
        <v/>
      </c>
      <c r="J131" s="111" t="str">
        <f>IF(RES_hhdet_in_tes!J131=0,"",RES_hhdet_in_tes!J131/RES_hhdet_in_fec!J131)</f>
        <v/>
      </c>
      <c r="K131" s="111" t="str">
        <f>IF(RES_hhdet_in_tes!K131=0,"",RES_hhdet_in_tes!K131/RES_hhdet_in_fec!K131)</f>
        <v/>
      </c>
      <c r="L131" s="111" t="str">
        <f>IF(RES_hhdet_in_tes!L131=0,"",RES_hhdet_in_tes!L131/RES_hhdet_in_fec!L131)</f>
        <v/>
      </c>
      <c r="M131" s="111" t="str">
        <f>IF(RES_hhdet_in_tes!M131=0,"",RES_hhdet_in_tes!M131/RES_hhdet_in_fec!M131)</f>
        <v/>
      </c>
      <c r="N131" s="111" t="str">
        <f>IF(RES_hhdet_in_tes!N131=0,"",RES_hhdet_in_tes!N131/RES_hhdet_in_fec!N131)</f>
        <v/>
      </c>
      <c r="O131" s="111" t="str">
        <f>IF(RES_hhdet_in_tes!O131=0,"",RES_hhdet_in_tes!O131/RES_hhdet_in_fec!O131)</f>
        <v/>
      </c>
      <c r="P131" s="111" t="str">
        <f>IF(RES_hhdet_in_tes!P131=0,"",RES_hhdet_in_tes!P131/RES_hhdet_in_fec!P131)</f>
        <v/>
      </c>
      <c r="Q131" s="111" t="str">
        <f>IF(RES_hhdet_in_tes!Q131=0,"",RES_hhdet_in_tes!Q131/RES_hhdet_in_fec!Q131)</f>
        <v/>
      </c>
      <c r="R131" s="111" t="str">
        <f>IF(RES_hhdet_in_tes!R131=0,"",RES_hhdet_in_tes!R131/RES_hhdet_in_fec!R131)</f>
        <v/>
      </c>
      <c r="S131" s="111" t="str">
        <f>IF(RES_hhdet_in_tes!S131=0,"",RES_hhdet_in_tes!S131/RES_hhdet_in_fec!S131)</f>
        <v/>
      </c>
      <c r="T131" s="111" t="str">
        <f>IF(RES_hhdet_in_tes!T131=0,"",RES_hhdet_in_tes!T131/RES_hhdet_in_fec!T131)</f>
        <v/>
      </c>
      <c r="U131" s="111" t="str">
        <f>IF(RES_hhdet_in_tes!U131=0,"",RES_hhdet_in_tes!U131/RES_hhdet_in_fec!U131)</f>
        <v/>
      </c>
      <c r="V131" s="111" t="str">
        <f>IF(RES_hhdet_in_tes!V131=0,"",RES_hhdet_in_tes!V131/RES_hhdet_in_fec!V131)</f>
        <v/>
      </c>
      <c r="W131" s="111" t="str">
        <f>IF(RES_hhdet_in_tes!W131=0,"",RES_hhdet_in_tes!W131/RES_hhdet_in_fec!W131)</f>
        <v/>
      </c>
      <c r="X131" s="111" t="str">
        <f>IF(RES_hhdet_in_tes!X131=0,"",RES_hhdet_in_tes!X131/RES_hhdet_in_fec!X131)</f>
        <v/>
      </c>
      <c r="Y131" s="111" t="str">
        <f>IF(RES_hhdet_in_tes!Y131=0,"",RES_hhdet_in_tes!Y131/RES_hhdet_in_fec!Y131)</f>
        <v/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X132" s="111" t="str">
        <f>IF(RES_hhdet_in_tes!X132=0,"",RES_hhdet_in_tes!X132/RES_hhdet_in_fec!X132)</f>
        <v/>
      </c>
      <c r="Y132" s="111" t="str">
        <f>IF(RES_hhdet_in_tes!Y132=0,"",RES_hhdet_in_tes!Y132/RES_hhdet_in_fec!Y132)</f>
        <v/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X133" s="112" t="str">
        <f>IF(RES_hhdet_in_tes!X133=0,"",RES_hhdet_in_tes!X133/RES_hhdet_in_fec!X133)</f>
        <v/>
      </c>
      <c r="Y133" s="112" t="str">
        <f>IF(RES_hhdet_in_tes!Y133=0,"",RES_hhdet_in_tes!Y133/RES_hhdet_in_fec!Y133)</f>
        <v/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X134" s="113" t="str">
        <f>IF(RES_hhdet_in_tes!X134=0,"",RES_hhdet_in_tes!X134/RES_hhdet_in_fec!X134)</f>
        <v/>
      </c>
      <c r="Y134" s="113" t="str">
        <f>IF(RES_hhdet_in_tes!Y134=0,"",RES_hhdet_in_tes!Y134/RES_hhdet_in_fec!Y134)</f>
        <v/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 t="str">
        <f>IF(RES_hhdet_in_tes!C135=0,"",RES_hhdet_in_tes!C135/RES_hhdet_in_fec!C135)</f>
        <v/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 t="str">
        <f>IF(RES_hhdet_in_tes!F135=0,"",RES_hhdet_in_tes!F135/RES_hhdet_in_fec!F135)</f>
        <v/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 t="str">
        <f>IF(RES_hhdet_in_tes!J135=0,"",RES_hhdet_in_tes!J135/RES_hhdet_in_fec!J135)</f>
        <v/>
      </c>
      <c r="K135" s="112" t="str">
        <f>IF(RES_hhdet_in_tes!K135=0,"",RES_hhdet_in_tes!K135/RES_hhdet_in_fec!K135)</f>
        <v/>
      </c>
      <c r="L135" s="112" t="str">
        <f>IF(RES_hhdet_in_tes!L135=0,"",RES_hhdet_in_tes!L135/RES_hhdet_in_fec!L135)</f>
        <v/>
      </c>
      <c r="M135" s="112" t="str">
        <f>IF(RES_hhdet_in_tes!M135=0,"",RES_hhdet_in_tes!M135/RES_hhdet_in_fec!M135)</f>
        <v/>
      </c>
      <c r="N135" s="112" t="str">
        <f>IF(RES_hhdet_in_tes!N135=0,"",RES_hhdet_in_tes!N135/RES_hhdet_in_fec!N135)</f>
        <v/>
      </c>
      <c r="O135" s="112" t="str">
        <f>IF(RES_hhdet_in_tes!O135=0,"",RES_hhdet_in_tes!O135/RES_hhdet_in_fec!O135)</f>
        <v/>
      </c>
      <c r="P135" s="112" t="str">
        <f>IF(RES_hhdet_in_tes!P135=0,"",RES_hhdet_in_tes!P135/RES_hhdet_in_fec!P135)</f>
        <v/>
      </c>
      <c r="Q135" s="112" t="str">
        <f>IF(RES_hhdet_in_tes!Q135=0,"",RES_hhdet_in_tes!Q135/RES_hhdet_in_fec!Q135)</f>
        <v/>
      </c>
      <c r="R135" s="112" t="str">
        <f>IF(RES_hhdet_in_tes!R135=0,"",RES_hhdet_in_tes!R135/RES_hhdet_in_fec!R135)</f>
        <v/>
      </c>
      <c r="S135" s="112" t="str">
        <f>IF(RES_hhdet_in_tes!S135=0,"",RES_hhdet_in_tes!S135/RES_hhdet_in_fec!S135)</f>
        <v/>
      </c>
      <c r="T135" s="112" t="str">
        <f>IF(RES_hhdet_in_tes!T135=0,"",RES_hhdet_in_tes!T135/RES_hhdet_in_fec!T135)</f>
        <v/>
      </c>
      <c r="U135" s="112" t="str">
        <f>IF(RES_hhdet_in_tes!U135=0,"",RES_hhdet_in_tes!U135/RES_hhdet_in_fec!U135)</f>
        <v/>
      </c>
      <c r="V135" s="112" t="str">
        <f>IF(RES_hhdet_in_tes!V135=0,"",RES_hhdet_in_tes!V135/RES_hhdet_in_fec!V135)</f>
        <v/>
      </c>
      <c r="W135" s="112" t="str">
        <f>IF(RES_hhdet_in_tes!W135=0,"",RES_hhdet_in_tes!W135/RES_hhdet_in_fec!W135)</f>
        <v/>
      </c>
      <c r="X135" s="112" t="str">
        <f>IF(RES_hhdet_in_tes!X135=0,"",RES_hhdet_in_tes!X135/RES_hhdet_in_fec!X135)</f>
        <v/>
      </c>
      <c r="Y135" s="112" t="str">
        <f>IF(RES_hhdet_in_tes!Y135=0,"",RES_hhdet_in_tes!Y135/RES_hhdet_in_fec!Y135)</f>
        <v/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X136" s="113" t="str">
        <f>IF(RES_hhdet_in_tes!X136=0,"",RES_hhdet_in_tes!X136/RES_hhdet_in_fec!X136)</f>
        <v/>
      </c>
      <c r="Y136" s="113" t="str">
        <f>IF(RES_hhdet_in_tes!Y136=0,"",RES_hhdet_in_tes!Y136/RES_hhdet_in_fec!Y136)</f>
        <v/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X137" s="111" t="str">
        <f>IF(RES_hhdet_in_tes!X137=0,"",RES_hhdet_in_tes!X137/RES_hhdet_in_fec!X137)</f>
        <v/>
      </c>
      <c r="Y137" s="111" t="str">
        <f>IF(RES_hhdet_in_tes!Y137=0,"",RES_hhdet_in_tes!Y137/RES_hhdet_in_fec!Y137)</f>
        <v/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X138" s="111" t="str">
        <f>IF(RES_hhdet_in_tes!X138=0,"",RES_hhdet_in_tes!X138/RES_hhdet_in_fec!X138)</f>
        <v/>
      </c>
      <c r="Y138" s="111" t="str">
        <f>IF(RES_hhdet_in_tes!Y138=0,"",RES_hhdet_in_tes!Y138/RES_hhdet_in_fec!Y138)</f>
        <v/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 t="str">
        <f>IF(RES_hhdet_in_tes!C139=0,"",RES_hhdet_in_tes!C139/RES_hhdet_in_fec!C139)</f>
        <v/>
      </c>
      <c r="D139" s="124" t="str">
        <f>IF(RES_hhdet_in_tes!D139=0,"",RES_hhdet_in_tes!D139/RES_hhdet_in_fec!D139)</f>
        <v/>
      </c>
      <c r="E139" s="124" t="str">
        <f>IF(RES_hhdet_in_tes!E139=0,"",RES_hhdet_in_tes!E139/RES_hhdet_in_fec!E139)</f>
        <v/>
      </c>
      <c r="F139" s="124" t="str">
        <f>IF(RES_hhdet_in_tes!F139=0,"",RES_hhdet_in_tes!F139/RES_hhdet_in_fec!F139)</f>
        <v/>
      </c>
      <c r="G139" s="124" t="str">
        <f>IF(RES_hhdet_in_tes!G139=0,"",RES_hhdet_in_tes!G139/RES_hhdet_in_fec!G139)</f>
        <v/>
      </c>
      <c r="H139" s="124" t="str">
        <f>IF(RES_hhdet_in_tes!H139=0,"",RES_hhdet_in_tes!H139/RES_hhdet_in_fec!H139)</f>
        <v/>
      </c>
      <c r="I139" s="124" t="str">
        <f>IF(RES_hhdet_in_tes!I139=0,"",RES_hhdet_in_tes!I139/RES_hhdet_in_fec!I139)</f>
        <v/>
      </c>
      <c r="J139" s="124" t="str">
        <f>IF(RES_hhdet_in_tes!J139=0,"",RES_hhdet_in_tes!J139/RES_hhdet_in_fec!J139)</f>
        <v/>
      </c>
      <c r="K139" s="124" t="str">
        <f>IF(RES_hhdet_in_tes!K139=0,"",RES_hhdet_in_tes!K139/RES_hhdet_in_fec!K139)</f>
        <v/>
      </c>
      <c r="L139" s="124" t="str">
        <f>IF(RES_hhdet_in_tes!L139=0,"",RES_hhdet_in_tes!L139/RES_hhdet_in_fec!L139)</f>
        <v/>
      </c>
      <c r="M139" s="124" t="str">
        <f>IF(RES_hhdet_in_tes!M139=0,"",RES_hhdet_in_tes!M139/RES_hhdet_in_fec!M139)</f>
        <v/>
      </c>
      <c r="N139" s="124" t="str">
        <f>IF(RES_hhdet_in_tes!N139=0,"",RES_hhdet_in_tes!N139/RES_hhdet_in_fec!N139)</f>
        <v/>
      </c>
      <c r="O139" s="124" t="str">
        <f>IF(RES_hhdet_in_tes!O139=0,"",RES_hhdet_in_tes!O139/RES_hhdet_in_fec!O139)</f>
        <v/>
      </c>
      <c r="P139" s="124" t="str">
        <f>IF(RES_hhdet_in_tes!P139=0,"",RES_hhdet_in_tes!P139/RES_hhdet_in_fec!P139)</f>
        <v/>
      </c>
      <c r="Q139" s="124" t="str">
        <f>IF(RES_hhdet_in_tes!Q139=0,"",RES_hhdet_in_tes!Q139/RES_hhdet_in_fec!Q139)</f>
        <v/>
      </c>
      <c r="R139" s="124" t="str">
        <f>IF(RES_hhdet_in_tes!R139=0,"",RES_hhdet_in_tes!R139/RES_hhdet_in_fec!R139)</f>
        <v/>
      </c>
      <c r="S139" s="124" t="str">
        <f>IF(RES_hhdet_in_tes!S139=0,"",RES_hhdet_in_tes!S139/RES_hhdet_in_fec!S139)</f>
        <v/>
      </c>
      <c r="T139" s="124" t="str">
        <f>IF(RES_hhdet_in_tes!T139=0,"",RES_hhdet_in_tes!T139/RES_hhdet_in_fec!T139)</f>
        <v/>
      </c>
      <c r="U139" s="124" t="str">
        <f>IF(RES_hhdet_in_tes!U139=0,"",RES_hhdet_in_tes!U139/RES_hhdet_in_fec!U139)</f>
        <v/>
      </c>
      <c r="V139" s="124" t="str">
        <f>IF(RES_hhdet_in_tes!V139=0,"",RES_hhdet_in_tes!V139/RES_hhdet_in_fec!V139)</f>
        <v/>
      </c>
      <c r="W139" s="124" t="str">
        <f>IF(RES_hhdet_in_tes!W139=0,"",RES_hhdet_in_tes!W139/RES_hhdet_in_fec!W139)</f>
        <v/>
      </c>
      <c r="X139" s="124" t="str">
        <f>IF(RES_hhdet_in_tes!X139=0,"",RES_hhdet_in_tes!X139/RES_hhdet_in_fec!X139)</f>
        <v/>
      </c>
      <c r="Y139" s="124" t="str">
        <f>IF(RES_hhdet_in_tes!Y139=0,"",RES_hhdet_in_tes!Y139/RES_hhdet_in_fec!Y139)</f>
        <v/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X140" s="111" t="str">
        <f>IF(RES_hhdet_in_tes!X140=0,"",RES_hhdet_in_tes!X140/RES_hhdet_in_fec!X140)</f>
        <v/>
      </c>
      <c r="Y140" s="111" t="str">
        <f>IF(RES_hhdet_in_tes!Y140=0,"",RES_hhdet_in_tes!Y140/RES_hhdet_in_fec!Y140)</f>
        <v/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 t="str">
        <f>IF(RES_hhdet_in_tes!C141=0,"",RES_hhdet_in_tes!C141/RES_hhdet_in_fec!C141)</f>
        <v/>
      </c>
      <c r="D141" s="45" t="str">
        <f>IF(RES_hhdet_in_tes!D141=0,"",RES_hhdet_in_tes!D141/RES_hhdet_in_fec!D141)</f>
        <v/>
      </c>
      <c r="E141" s="45" t="str">
        <f>IF(RES_hhdet_in_tes!E141=0,"",RES_hhdet_in_tes!E141/RES_hhdet_in_fec!E141)</f>
        <v/>
      </c>
      <c r="F141" s="45" t="str">
        <f>IF(RES_hhdet_in_tes!F141=0,"",RES_hhdet_in_tes!F141/RES_hhdet_in_fec!F141)</f>
        <v/>
      </c>
      <c r="G141" s="45" t="str">
        <f>IF(RES_hhdet_in_tes!G141=0,"",RES_hhdet_in_tes!G141/RES_hhdet_in_fec!G141)</f>
        <v/>
      </c>
      <c r="H141" s="45" t="str">
        <f>IF(RES_hhdet_in_tes!H141=0,"",RES_hhdet_in_tes!H141/RES_hhdet_in_fec!H141)</f>
        <v/>
      </c>
      <c r="I141" s="45" t="str">
        <f>IF(RES_hhdet_in_tes!I141=0,"",RES_hhdet_in_tes!I141/RES_hhdet_in_fec!I141)</f>
        <v/>
      </c>
      <c r="J141" s="45" t="str">
        <f>IF(RES_hhdet_in_tes!J141=0,"",RES_hhdet_in_tes!J141/RES_hhdet_in_fec!J141)</f>
        <v/>
      </c>
      <c r="K141" s="45" t="str">
        <f>IF(RES_hhdet_in_tes!K141=0,"",RES_hhdet_in_tes!K141/RES_hhdet_in_fec!K141)</f>
        <v/>
      </c>
      <c r="L141" s="45" t="str">
        <f>IF(RES_hhdet_in_tes!L141=0,"",RES_hhdet_in_tes!L141/RES_hhdet_in_fec!L141)</f>
        <v/>
      </c>
      <c r="M141" s="45" t="str">
        <f>IF(RES_hhdet_in_tes!M141=0,"",RES_hhdet_in_tes!M141/RES_hhdet_in_fec!M141)</f>
        <v/>
      </c>
      <c r="N141" s="45" t="str">
        <f>IF(RES_hhdet_in_tes!N141=0,"",RES_hhdet_in_tes!N141/RES_hhdet_in_fec!N141)</f>
        <v/>
      </c>
      <c r="O141" s="45" t="str">
        <f>IF(RES_hhdet_in_tes!O141=0,"",RES_hhdet_in_tes!O141/RES_hhdet_in_fec!O141)</f>
        <v/>
      </c>
      <c r="P141" s="45" t="str">
        <f>IF(RES_hhdet_in_tes!P141=0,"",RES_hhdet_in_tes!P141/RES_hhdet_in_fec!P141)</f>
        <v/>
      </c>
      <c r="Q141" s="45" t="str">
        <f>IF(RES_hhdet_in_tes!Q141=0,"",RES_hhdet_in_tes!Q141/RES_hhdet_in_fec!Q141)</f>
        <v/>
      </c>
      <c r="R141" s="45" t="str">
        <f>IF(RES_hhdet_in_tes!R141=0,"",RES_hhdet_in_tes!R141/RES_hhdet_in_fec!R141)</f>
        <v/>
      </c>
      <c r="S141" s="45" t="str">
        <f>IF(RES_hhdet_in_tes!S141=0,"",RES_hhdet_in_tes!S141/RES_hhdet_in_fec!S141)</f>
        <v/>
      </c>
      <c r="T141" s="45" t="str">
        <f>IF(RES_hhdet_in_tes!T141=0,"",RES_hhdet_in_tes!T141/RES_hhdet_in_fec!T141)</f>
        <v/>
      </c>
      <c r="U141" s="45" t="str">
        <f>IF(RES_hhdet_in_tes!U141=0,"",RES_hhdet_in_tes!U141/RES_hhdet_in_fec!U141)</f>
        <v/>
      </c>
      <c r="V141" s="45" t="str">
        <f>IF(RES_hhdet_in_tes!V141=0,"",RES_hhdet_in_tes!V141/RES_hhdet_in_fec!V141)</f>
        <v/>
      </c>
      <c r="W141" s="45" t="str">
        <f>IF(RES_hhdet_in_tes!W141=0,"",RES_hhdet_in_tes!W141/RES_hhdet_in_fec!W141)</f>
        <v/>
      </c>
      <c r="X141" s="45" t="str">
        <f>IF(RES_hhdet_in_tes!X141=0,"",RES_hhdet_in_tes!X141/RES_hhdet_in_fec!X141)</f>
        <v/>
      </c>
      <c r="Y141" s="45" t="str">
        <f>IF(RES_hhdet_in_tes!Y141=0,"",RES_hhdet_in_tes!Y141/RES_hhdet_in_fec!Y141)</f>
        <v/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1.502097212085225</v>
      </c>
      <c r="D143" s="119">
        <f>IF(RES_hhdet_in_tes!D143=0,"",RES_hhdet_in_tes!D143/RES_hhdet_in_fec!D143)</f>
        <v>1.5254683835191767</v>
      </c>
      <c r="E143" s="119">
        <f>IF(RES_hhdet_in_tes!E143=0,"",RES_hhdet_in_tes!E143/RES_hhdet_in_fec!E143)</f>
        <v>1.6551074813959337</v>
      </c>
      <c r="F143" s="119">
        <f>IF(RES_hhdet_in_tes!F143=0,"",RES_hhdet_in_tes!F143/RES_hhdet_in_fec!F143)</f>
        <v>1.6521131784797325</v>
      </c>
      <c r="G143" s="119">
        <f>IF(RES_hhdet_in_tes!G143=0,"",RES_hhdet_in_tes!G143/RES_hhdet_in_fec!G143)</f>
        <v>1.6785214975704372</v>
      </c>
      <c r="H143" s="119">
        <f>IF(RES_hhdet_in_tes!H143=0,"",RES_hhdet_in_tes!H143/RES_hhdet_in_fec!H143)</f>
        <v>1.7610884812091485</v>
      </c>
      <c r="I143" s="119">
        <f>IF(RES_hhdet_in_tes!I143=0,"",RES_hhdet_in_tes!I143/RES_hhdet_in_fec!I143)</f>
        <v>1.8470025055759507</v>
      </c>
      <c r="J143" s="119">
        <f>IF(RES_hhdet_in_tes!J143=0,"",RES_hhdet_in_tes!J143/RES_hhdet_in_fec!J143)</f>
        <v>1.9331303923160992</v>
      </c>
      <c r="K143" s="119">
        <f>IF(RES_hhdet_in_tes!K143=0,"",RES_hhdet_in_tes!K143/RES_hhdet_in_fec!K143)</f>
        <v>2.0027171312997361</v>
      </c>
      <c r="L143" s="119">
        <f>IF(RES_hhdet_in_tes!L143=0,"",RES_hhdet_in_tes!L143/RES_hhdet_in_fec!L143)</f>
        <v>2.0532534240833531</v>
      </c>
      <c r="M143" s="119">
        <f>IF(RES_hhdet_in_tes!M143=0,"",RES_hhdet_in_tes!M143/RES_hhdet_in_fec!M143)</f>
        <v>2.0225648654847213</v>
      </c>
      <c r="N143" s="119">
        <f>IF(RES_hhdet_in_tes!N143=0,"",RES_hhdet_in_tes!N143/RES_hhdet_in_fec!N143)</f>
        <v>2.1546426678392749</v>
      </c>
      <c r="O143" s="119">
        <f>IF(RES_hhdet_in_tes!O143=0,"",RES_hhdet_in_tes!O143/RES_hhdet_in_fec!O143)</f>
        <v>2.0980747614895985</v>
      </c>
      <c r="P143" s="119">
        <f>IF(RES_hhdet_in_tes!P143=0,"",RES_hhdet_in_tes!P143/RES_hhdet_in_fec!P143)</f>
        <v>2.0781285622196912</v>
      </c>
      <c r="Q143" s="119">
        <f>IF(RES_hhdet_in_tes!Q143=0,"",RES_hhdet_in_tes!Q143/RES_hhdet_in_fec!Q143)</f>
        <v>2.4971802248145361</v>
      </c>
      <c r="R143" s="119">
        <f>IF(RES_hhdet_in_tes!R143=0,"",RES_hhdet_in_tes!R143/RES_hhdet_in_fec!R143)</f>
        <v>2.489620203508097</v>
      </c>
      <c r="S143" s="119">
        <f>IF(RES_hhdet_in_tes!S143=0,"",RES_hhdet_in_tes!S143/RES_hhdet_in_fec!S143)</f>
        <v>2.4894903153311603</v>
      </c>
      <c r="T143" s="119">
        <f>IF(RES_hhdet_in_tes!T143=0,"",RES_hhdet_in_tes!T143/RES_hhdet_in_fec!T143)</f>
        <v>2.4102715823879235</v>
      </c>
      <c r="U143" s="119">
        <f>IF(RES_hhdet_in_tes!U143=0,"",RES_hhdet_in_tes!U143/RES_hhdet_in_fec!U143)</f>
        <v>2.3086469742786493</v>
      </c>
      <c r="V143" s="119">
        <f>IF(RES_hhdet_in_tes!V143=0,"",RES_hhdet_in_tes!V143/RES_hhdet_in_fec!V143)</f>
        <v>2.4613503472614142</v>
      </c>
      <c r="W143" s="119">
        <f>IF(RES_hhdet_in_tes!W143=0,"",RES_hhdet_in_tes!W143/RES_hhdet_in_fec!W143)</f>
        <v>2.4509307804078571</v>
      </c>
      <c r="X143" s="119">
        <f>IF(RES_hhdet_in_tes!X143=0,"",RES_hhdet_in_tes!X143/RES_hhdet_in_fec!X143)</f>
        <v>2.3626724990764703</v>
      </c>
      <c r="Y143" s="119">
        <f>IF(RES_hhdet_in_tes!Y143=0,"",RES_hhdet_in_tes!Y143/RES_hhdet_in_fec!Y143)</f>
        <v>2.3289490944870992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1.7132375468712875</v>
      </c>
      <c r="D144" s="124">
        <f>IF(RES_hhdet_in_tes!D144=0,"",RES_hhdet_in_tes!D144/RES_hhdet_in_fec!D144)</f>
        <v>1.7919229132225667</v>
      </c>
      <c r="E144" s="124">
        <f>IF(RES_hhdet_in_tes!E144=0,"",RES_hhdet_in_tes!E144/RES_hhdet_in_fec!E144)</f>
        <v>1.8719330514026675</v>
      </c>
      <c r="F144" s="124">
        <f>IF(RES_hhdet_in_tes!F144=0,"",RES_hhdet_in_tes!F144/RES_hhdet_in_fec!F144)</f>
        <v>1.9524966043860517</v>
      </c>
      <c r="G144" s="124">
        <f>IF(RES_hhdet_in_tes!G144=0,"",RES_hhdet_in_tes!G144/RES_hhdet_in_fec!G144)</f>
        <v>2.0343163771712498</v>
      </c>
      <c r="H144" s="124">
        <f>IF(RES_hhdet_in_tes!H144=0,"",RES_hhdet_in_tes!H144/RES_hhdet_in_fec!H144)</f>
        <v>2.1173078232872977</v>
      </c>
      <c r="I144" s="124">
        <f>IF(RES_hhdet_in_tes!I144=0,"",RES_hhdet_in_tes!I144/RES_hhdet_in_fec!I144)</f>
        <v>2.2016456510606308</v>
      </c>
      <c r="J144" s="124">
        <f>IF(RES_hhdet_in_tes!J144=0,"",RES_hhdet_in_tes!J144/RES_hhdet_in_fec!J144)</f>
        <v>2.2880421721853343</v>
      </c>
      <c r="K144" s="124">
        <f>IF(RES_hhdet_in_tes!K144=0,"",RES_hhdet_in_tes!K144/RES_hhdet_in_fec!K144)</f>
        <v>2.3771052417873926</v>
      </c>
      <c r="L144" s="124">
        <f>IF(RES_hhdet_in_tes!L144=0,"",RES_hhdet_in_tes!L144/RES_hhdet_in_fec!L144)</f>
        <v>2.4690014965379725</v>
      </c>
      <c r="M144" s="124">
        <f>IF(RES_hhdet_in_tes!M144=0,"",RES_hhdet_in_tes!M144/RES_hhdet_in_fec!M144)</f>
        <v>2.5813715959461083</v>
      </c>
      <c r="N144" s="124">
        <f>IF(RES_hhdet_in_tes!N144=0,"",RES_hhdet_in_tes!N144/RES_hhdet_in_fec!N144)</f>
        <v>2.720298732904233</v>
      </c>
      <c r="O144" s="124">
        <f>IF(RES_hhdet_in_tes!O144=0,"",RES_hhdet_in_tes!O144/RES_hhdet_in_fec!O144)</f>
        <v>2.8878728114394492</v>
      </c>
      <c r="P144" s="124">
        <f>IF(RES_hhdet_in_tes!P144=0,"",RES_hhdet_in_tes!P144/RES_hhdet_in_fec!P144)</f>
        <v>3.0671970770199355</v>
      </c>
      <c r="Q144" s="124">
        <f>IF(RES_hhdet_in_tes!Q144=0,"",RES_hhdet_in_tes!Q144/RES_hhdet_in_fec!Q144)</f>
        <v>3.2066518241723179</v>
      </c>
      <c r="R144" s="124">
        <f>IF(RES_hhdet_in_tes!R144=0,"",RES_hhdet_in_tes!R144/RES_hhdet_in_fec!R144)</f>
        <v>3.207415893117521</v>
      </c>
      <c r="S144" s="124">
        <f>IF(RES_hhdet_in_tes!S144=0,"",RES_hhdet_in_tes!S144/RES_hhdet_in_fec!S144)</f>
        <v>3.2075007896669878</v>
      </c>
      <c r="T144" s="124">
        <f>IF(RES_hhdet_in_tes!T144=0,"",RES_hhdet_in_tes!T144/RES_hhdet_in_fec!T144)</f>
        <v>3.2075951191663954</v>
      </c>
      <c r="U144" s="124">
        <f>IF(RES_hhdet_in_tes!U144=0,"",RES_hhdet_in_tes!U144/RES_hhdet_in_fec!U144)</f>
        <v>3.2076999297212927</v>
      </c>
      <c r="V144" s="124">
        <f>IF(RES_hhdet_in_tes!V144=0,"",RES_hhdet_in_tes!V144/RES_hhdet_in_fec!V144)</f>
        <v>3.2171328796620648</v>
      </c>
      <c r="W144" s="124">
        <f>IF(RES_hhdet_in_tes!W144=0,"",RES_hhdet_in_tes!W144/RES_hhdet_in_fec!W144)</f>
        <v>3.2673765088395488</v>
      </c>
      <c r="X144" s="124">
        <f>IF(RES_hhdet_in_tes!X144=0,"",RES_hhdet_in_tes!X144/RES_hhdet_in_fec!X144)</f>
        <v>3.3346673778322926</v>
      </c>
      <c r="Y144" s="124">
        <f>IF(RES_hhdet_in_tes!Y144=0,"",RES_hhdet_in_tes!Y144/RES_hhdet_in_fec!Y144)</f>
        <v>3.4118865499656721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1.7132375468712875</v>
      </c>
      <c r="D145" s="111">
        <f>IF(RES_hhdet_in_tes!D145=0,"",RES_hhdet_in_tes!D145/RES_hhdet_in_fec!D145)</f>
        <v>1.7919229132225667</v>
      </c>
      <c r="E145" s="111">
        <f>IF(RES_hhdet_in_tes!E145=0,"",RES_hhdet_in_tes!E145/RES_hhdet_in_fec!E145)</f>
        <v>1.8719330514026675</v>
      </c>
      <c r="F145" s="111">
        <f>IF(RES_hhdet_in_tes!F145=0,"",RES_hhdet_in_tes!F145/RES_hhdet_in_fec!F145)</f>
        <v>1.9524966043860517</v>
      </c>
      <c r="G145" s="111">
        <f>IF(RES_hhdet_in_tes!G145=0,"",RES_hhdet_in_tes!G145/RES_hhdet_in_fec!G145)</f>
        <v>2.0343163771712498</v>
      </c>
      <c r="H145" s="111">
        <f>IF(RES_hhdet_in_tes!H145=0,"",RES_hhdet_in_tes!H145/RES_hhdet_in_fec!H145)</f>
        <v>2.1173078232872977</v>
      </c>
      <c r="I145" s="111">
        <f>IF(RES_hhdet_in_tes!I145=0,"",RES_hhdet_in_tes!I145/RES_hhdet_in_fec!I145)</f>
        <v>2.2016456510606308</v>
      </c>
      <c r="J145" s="111">
        <f>IF(RES_hhdet_in_tes!J145=0,"",RES_hhdet_in_tes!J145/RES_hhdet_in_fec!J145)</f>
        <v>2.2880421721853343</v>
      </c>
      <c r="K145" s="111">
        <f>IF(RES_hhdet_in_tes!K145=0,"",RES_hhdet_in_tes!K145/RES_hhdet_in_fec!K145)</f>
        <v>2.3771052417873926</v>
      </c>
      <c r="L145" s="111">
        <f>IF(RES_hhdet_in_tes!L145=0,"",RES_hhdet_in_tes!L145/RES_hhdet_in_fec!L145)</f>
        <v>2.4690014965379725</v>
      </c>
      <c r="M145" s="111">
        <f>IF(RES_hhdet_in_tes!M145=0,"",RES_hhdet_in_tes!M145/RES_hhdet_in_fec!M145)</f>
        <v>2.5813715959461083</v>
      </c>
      <c r="N145" s="111">
        <f>IF(RES_hhdet_in_tes!N145=0,"",RES_hhdet_in_tes!N145/RES_hhdet_in_fec!N145)</f>
        <v>2.720298732904233</v>
      </c>
      <c r="O145" s="111">
        <f>IF(RES_hhdet_in_tes!O145=0,"",RES_hhdet_in_tes!O145/RES_hhdet_in_fec!O145)</f>
        <v>2.8878728114394492</v>
      </c>
      <c r="P145" s="111">
        <f>IF(RES_hhdet_in_tes!P145=0,"",RES_hhdet_in_tes!P145/RES_hhdet_in_fec!P145)</f>
        <v>3.0671970770199355</v>
      </c>
      <c r="Q145" s="111">
        <f>IF(RES_hhdet_in_tes!Q145=0,"",RES_hhdet_in_tes!Q145/RES_hhdet_in_fec!Q145)</f>
        <v>3.2066518241723179</v>
      </c>
      <c r="R145" s="111">
        <f>IF(RES_hhdet_in_tes!R145=0,"",RES_hhdet_in_tes!R145/RES_hhdet_in_fec!R145)</f>
        <v>3.207415893117521</v>
      </c>
      <c r="S145" s="111">
        <f>IF(RES_hhdet_in_tes!S145=0,"",RES_hhdet_in_tes!S145/RES_hhdet_in_fec!S145)</f>
        <v>3.2075007896669878</v>
      </c>
      <c r="T145" s="111">
        <f>IF(RES_hhdet_in_tes!T145=0,"",RES_hhdet_in_tes!T145/RES_hhdet_in_fec!T145)</f>
        <v>3.2075951191663954</v>
      </c>
      <c r="U145" s="111">
        <f>IF(RES_hhdet_in_tes!U145=0,"",RES_hhdet_in_tes!U145/RES_hhdet_in_fec!U145)</f>
        <v>3.2076999297212927</v>
      </c>
      <c r="V145" s="111">
        <f>IF(RES_hhdet_in_tes!V145=0,"",RES_hhdet_in_tes!V145/RES_hhdet_in_fec!V145)</f>
        <v>3.2171328796620648</v>
      </c>
      <c r="W145" s="111">
        <f>IF(RES_hhdet_in_tes!W145=0,"",RES_hhdet_in_tes!W145/RES_hhdet_in_fec!W145)</f>
        <v>3.2673765088395488</v>
      </c>
      <c r="X145" s="111">
        <f>IF(RES_hhdet_in_tes!X145=0,"",RES_hhdet_in_tes!X145/RES_hhdet_in_fec!X145)</f>
        <v>3.3346673778322926</v>
      </c>
      <c r="Y145" s="111">
        <f>IF(RES_hhdet_in_tes!Y145=0,"",RES_hhdet_in_tes!Y145/RES_hhdet_in_fec!Y145)</f>
        <v>3.4118865499656721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2.4308114354209902</v>
      </c>
      <c r="D146" s="124" t="str">
        <f>IF(RES_hhdet_in_tes!D146=0,"",RES_hhdet_in_tes!D146/RES_hhdet_in_fec!D146)</f>
        <v/>
      </c>
      <c r="E146" s="124">
        <f>IF(RES_hhdet_in_tes!E146=0,"",RES_hhdet_in_tes!E146/RES_hhdet_in_fec!E146)</f>
        <v>2.6458627157739878</v>
      </c>
      <c r="F146" s="124" t="str">
        <f>IF(RES_hhdet_in_tes!F146=0,"",RES_hhdet_in_tes!F146/RES_hhdet_in_fec!F146)</f>
        <v/>
      </c>
      <c r="G146" s="124">
        <f>IF(RES_hhdet_in_tes!G146=0,"",RES_hhdet_in_tes!G146/RES_hhdet_in_fec!G146)</f>
        <v>2.8657566960708598</v>
      </c>
      <c r="H146" s="124">
        <f>IF(RES_hhdet_in_tes!H146=0,"",RES_hhdet_in_tes!H146/RES_hhdet_in_fec!H146)</f>
        <v>2.9778582096071666</v>
      </c>
      <c r="I146" s="124">
        <f>IF(RES_hhdet_in_tes!I146=0,"",RES_hhdet_in_tes!I146/RES_hhdet_in_fec!I146)</f>
        <v>3.0914955378498012</v>
      </c>
      <c r="J146" s="124">
        <f>IF(RES_hhdet_in_tes!J146=0,"",RES_hhdet_in_tes!J146/RES_hhdet_in_fec!J146)</f>
        <v>3.207263012001027</v>
      </c>
      <c r="K146" s="124">
        <f>IF(RES_hhdet_in_tes!K146=0,"",RES_hhdet_in_tes!K146/RES_hhdet_in_fec!K146)</f>
        <v>3.3256313919282632</v>
      </c>
      <c r="L146" s="124">
        <f>IF(RES_hhdet_in_tes!L146=0,"",RES_hhdet_in_tes!L146/RES_hhdet_in_fec!L146)</f>
        <v>3.4466631054565386</v>
      </c>
      <c r="M146" s="124">
        <f>IF(RES_hhdet_in_tes!M146=0,"",RES_hhdet_in_tes!M146/RES_hhdet_in_fec!M146)</f>
        <v>3.5853565279310176</v>
      </c>
      <c r="N146" s="124">
        <f>IF(RES_hhdet_in_tes!N146=0,"",RES_hhdet_in_tes!N146/RES_hhdet_in_fec!N146)</f>
        <v>3.7461639884145534</v>
      </c>
      <c r="O146" s="124">
        <f>IF(RES_hhdet_in_tes!O146=0,"",RES_hhdet_in_tes!O146/RES_hhdet_in_fec!O146)</f>
        <v>3.9287986223025424</v>
      </c>
      <c r="P146" s="124">
        <f>IF(RES_hhdet_in_tes!P146=0,"",RES_hhdet_in_tes!P146/RES_hhdet_in_fec!P146)</f>
        <v>4.115486426445818</v>
      </c>
      <c r="Q146" s="124">
        <f>IF(RES_hhdet_in_tes!Q146=0,"",RES_hhdet_in_tes!Q146/RES_hhdet_in_fec!Q146)</f>
        <v>4.2587664537914662</v>
      </c>
      <c r="R146" s="124">
        <f>IF(RES_hhdet_in_tes!R146=0,"",RES_hhdet_in_tes!R146/RES_hhdet_in_fec!R146)</f>
        <v>4.2898121005973113</v>
      </c>
      <c r="S146" s="124">
        <f>IF(RES_hhdet_in_tes!S146=0,"",RES_hhdet_in_tes!S146/RES_hhdet_in_fec!S146)</f>
        <v>4.2932616169090725</v>
      </c>
      <c r="T146" s="124">
        <f>IF(RES_hhdet_in_tes!T146=0,"",RES_hhdet_in_tes!T146/RES_hhdet_in_fec!T146)</f>
        <v>4.2970944128110284</v>
      </c>
      <c r="U146" s="124">
        <f>IF(RES_hhdet_in_tes!U146=0,"",RES_hhdet_in_tes!U146/RES_hhdet_in_fec!U146)</f>
        <v>4.3013530749243136</v>
      </c>
      <c r="V146" s="124">
        <f>IF(RES_hhdet_in_tes!V146=0,"",RES_hhdet_in_tes!V146/RES_hhdet_in_fec!V146)</f>
        <v>4.3135223572825199</v>
      </c>
      <c r="W146" s="124">
        <f>IF(RES_hhdet_in_tes!W146=0,"",RES_hhdet_in_tes!W146/RES_hhdet_in_fec!W146)</f>
        <v>4.3534643017679464</v>
      </c>
      <c r="X146" s="124">
        <f>IF(RES_hhdet_in_tes!X146=0,"",RES_hhdet_in_tes!X146/RES_hhdet_in_fec!X146)</f>
        <v>4.4007794982793058</v>
      </c>
      <c r="Y146" s="124">
        <f>IF(RES_hhdet_in_tes!Y146=0,"",RES_hhdet_in_tes!Y146/RES_hhdet_in_fec!Y146)</f>
        <v>4.4541121353176383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2.4308114354209902</v>
      </c>
      <c r="D147" s="111" t="str">
        <f>IF(RES_hhdet_in_tes!D147=0,"",RES_hhdet_in_tes!D147/RES_hhdet_in_fec!D147)</f>
        <v/>
      </c>
      <c r="E147" s="111">
        <f>IF(RES_hhdet_in_tes!E147=0,"",RES_hhdet_in_tes!E147/RES_hhdet_in_fec!E147)</f>
        <v>2.6458627157739878</v>
      </c>
      <c r="F147" s="111" t="str">
        <f>IF(RES_hhdet_in_tes!F147=0,"",RES_hhdet_in_tes!F147/RES_hhdet_in_fec!F147)</f>
        <v/>
      </c>
      <c r="G147" s="111">
        <f>IF(RES_hhdet_in_tes!G147=0,"",RES_hhdet_in_tes!G147/RES_hhdet_in_fec!G147)</f>
        <v>2.8657566960708598</v>
      </c>
      <c r="H147" s="111">
        <f>IF(RES_hhdet_in_tes!H147=0,"",RES_hhdet_in_tes!H147/RES_hhdet_in_fec!H147)</f>
        <v>2.9778582096071666</v>
      </c>
      <c r="I147" s="111">
        <f>IF(RES_hhdet_in_tes!I147=0,"",RES_hhdet_in_tes!I147/RES_hhdet_in_fec!I147)</f>
        <v>3.0914955378498012</v>
      </c>
      <c r="J147" s="111">
        <f>IF(RES_hhdet_in_tes!J147=0,"",RES_hhdet_in_tes!J147/RES_hhdet_in_fec!J147)</f>
        <v>3.207263012001027</v>
      </c>
      <c r="K147" s="111">
        <f>IF(RES_hhdet_in_tes!K147=0,"",RES_hhdet_in_tes!K147/RES_hhdet_in_fec!K147)</f>
        <v>3.3256313919282632</v>
      </c>
      <c r="L147" s="111">
        <f>IF(RES_hhdet_in_tes!L147=0,"",RES_hhdet_in_tes!L147/RES_hhdet_in_fec!L147)</f>
        <v>3.4466631054565386</v>
      </c>
      <c r="M147" s="111">
        <f>IF(RES_hhdet_in_tes!M147=0,"",RES_hhdet_in_tes!M147/RES_hhdet_in_fec!M147)</f>
        <v>3.5853565279310176</v>
      </c>
      <c r="N147" s="111">
        <f>IF(RES_hhdet_in_tes!N147=0,"",RES_hhdet_in_tes!N147/RES_hhdet_in_fec!N147)</f>
        <v>3.7461639884145534</v>
      </c>
      <c r="O147" s="111">
        <f>IF(RES_hhdet_in_tes!O147=0,"",RES_hhdet_in_tes!O147/RES_hhdet_in_fec!O147)</f>
        <v>3.9287986223025424</v>
      </c>
      <c r="P147" s="111">
        <f>IF(RES_hhdet_in_tes!P147=0,"",RES_hhdet_in_tes!P147/RES_hhdet_in_fec!P147)</f>
        <v>4.115486426445818</v>
      </c>
      <c r="Q147" s="111">
        <f>IF(RES_hhdet_in_tes!Q147=0,"",RES_hhdet_in_tes!Q147/RES_hhdet_in_fec!Q147)</f>
        <v>4.2587664537914662</v>
      </c>
      <c r="R147" s="111">
        <f>IF(RES_hhdet_in_tes!R147=0,"",RES_hhdet_in_tes!R147/RES_hhdet_in_fec!R147)</f>
        <v>4.2898121005973113</v>
      </c>
      <c r="S147" s="111">
        <f>IF(RES_hhdet_in_tes!S147=0,"",RES_hhdet_in_tes!S147/RES_hhdet_in_fec!S147)</f>
        <v>4.2932616169090725</v>
      </c>
      <c r="T147" s="111">
        <f>IF(RES_hhdet_in_tes!T147=0,"",RES_hhdet_in_tes!T147/RES_hhdet_in_fec!T147)</f>
        <v>4.2970944128110284</v>
      </c>
      <c r="U147" s="111">
        <f>IF(RES_hhdet_in_tes!U147=0,"",RES_hhdet_in_tes!U147/RES_hhdet_in_fec!U147)</f>
        <v>4.3013530749243136</v>
      </c>
      <c r="V147" s="111">
        <f>IF(RES_hhdet_in_tes!V147=0,"",RES_hhdet_in_tes!V147/RES_hhdet_in_fec!V147)</f>
        <v>4.3135223572825199</v>
      </c>
      <c r="W147" s="111">
        <f>IF(RES_hhdet_in_tes!W147=0,"",RES_hhdet_in_tes!W147/RES_hhdet_in_fec!W147)</f>
        <v>4.3534643017679464</v>
      </c>
      <c r="X147" s="111">
        <f>IF(RES_hhdet_in_tes!X147=0,"",RES_hhdet_in_tes!X147/RES_hhdet_in_fec!X147)</f>
        <v>4.4007794982793058</v>
      </c>
      <c r="Y147" s="111">
        <f>IF(RES_hhdet_in_tes!Y147=0,"",RES_hhdet_in_tes!Y147/RES_hhdet_in_fec!Y147)</f>
        <v>4.4541121353176383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0.69811765468347042</v>
      </c>
      <c r="D148" s="124">
        <f>IF(RES_hhdet_in_tes!D148=0,"",RES_hhdet_in_tes!D148/RES_hhdet_in_fec!D148)</f>
        <v>0.72079262805613564</v>
      </c>
      <c r="E148" s="124">
        <f>IF(RES_hhdet_in_tes!E148=0,"",RES_hhdet_in_tes!E148/RES_hhdet_in_fec!E148)</f>
        <v>0.72202890365679784</v>
      </c>
      <c r="F148" s="124">
        <f>IF(RES_hhdet_in_tes!F148=0,"",RES_hhdet_in_tes!F148/RES_hhdet_in_fec!F148)</f>
        <v>0.72278235928325063</v>
      </c>
      <c r="G148" s="124">
        <f>IF(RES_hhdet_in_tes!G148=0,"",RES_hhdet_in_tes!G148/RES_hhdet_in_fec!G148)</f>
        <v>0.70382175531242319</v>
      </c>
      <c r="H148" s="124">
        <f>IF(RES_hhdet_in_tes!H148=0,"",RES_hhdet_in_tes!H148/RES_hhdet_in_fec!H148)</f>
        <v>0.70475743977637406</v>
      </c>
      <c r="I148" s="124">
        <f>IF(RES_hhdet_in_tes!I148=0,"",RES_hhdet_in_tes!I148/RES_hhdet_in_fec!I148)</f>
        <v>0.82480591149527038</v>
      </c>
      <c r="J148" s="124">
        <f>IF(RES_hhdet_in_tes!J148=0,"",RES_hhdet_in_tes!J148/RES_hhdet_in_fec!J148)</f>
        <v>0.83441232558588752</v>
      </c>
      <c r="K148" s="124">
        <f>IF(RES_hhdet_in_tes!K148=0,"",RES_hhdet_in_tes!K148/RES_hhdet_in_fec!K148)</f>
        <v>0.83666914587732832</v>
      </c>
      <c r="L148" s="124">
        <f>IF(RES_hhdet_in_tes!L148=0,"",RES_hhdet_in_tes!L148/RES_hhdet_in_fec!L148)</f>
        <v>0.75306780961791608</v>
      </c>
      <c r="M148" s="124">
        <f>IF(RES_hhdet_in_tes!M148=0,"",RES_hhdet_in_tes!M148/RES_hhdet_in_fec!M148)</f>
        <v>0.76179533866993487</v>
      </c>
      <c r="N148" s="124">
        <f>IF(RES_hhdet_in_tes!N148=0,"",RES_hhdet_in_tes!N148/RES_hhdet_in_fec!N148)</f>
        <v>0.79524103897089327</v>
      </c>
      <c r="O148" s="124">
        <f>IF(RES_hhdet_in_tes!O148=0,"",RES_hhdet_in_tes!O148/RES_hhdet_in_fec!O148)</f>
        <v>0.78122001299575072</v>
      </c>
      <c r="P148" s="124">
        <f>IF(RES_hhdet_in_tes!P148=0,"",RES_hhdet_in_tes!P148/RES_hhdet_in_fec!P148)</f>
        <v>0.7714079571707172</v>
      </c>
      <c r="Q148" s="124">
        <f>IF(RES_hhdet_in_tes!Q148=0,"",RES_hhdet_in_tes!Q148/RES_hhdet_in_fec!Q148)</f>
        <v>0.86934039319151502</v>
      </c>
      <c r="R148" s="124">
        <f>IF(RES_hhdet_in_tes!R148=0,"",RES_hhdet_in_tes!R148/RES_hhdet_in_fec!R148)</f>
        <v>0.88765865282271006</v>
      </c>
      <c r="S148" s="124">
        <f>IF(RES_hhdet_in_tes!S148=0,"",RES_hhdet_in_tes!S148/RES_hhdet_in_fec!S148)</f>
        <v>0.89178861211613913</v>
      </c>
      <c r="T148" s="124">
        <f>IF(RES_hhdet_in_tes!T148=0,"",RES_hhdet_in_tes!T148/RES_hhdet_in_fec!T148)</f>
        <v>0.86156966885401864</v>
      </c>
      <c r="U148" s="124">
        <f>IF(RES_hhdet_in_tes!U148=0,"",RES_hhdet_in_tes!U148/RES_hhdet_in_fec!U148)</f>
        <v>0.81532043811128574</v>
      </c>
      <c r="V148" s="124">
        <f>IF(RES_hhdet_in_tes!V148=0,"",RES_hhdet_in_tes!V148/RES_hhdet_in_fec!V148)</f>
        <v>0.88544763415901184</v>
      </c>
      <c r="W148" s="124">
        <f>IF(RES_hhdet_in_tes!W148=0,"",RES_hhdet_in_tes!W148/RES_hhdet_in_fec!W148)</f>
        <v>0.84153020345208185</v>
      </c>
      <c r="X148" s="124">
        <f>IF(RES_hhdet_in_tes!X148=0,"",RES_hhdet_in_tes!X148/RES_hhdet_in_fec!X148)</f>
        <v>0.88480883401355226</v>
      </c>
      <c r="Y148" s="124">
        <f>IF(RES_hhdet_in_tes!Y148=0,"",RES_hhdet_in_tes!Y148/RES_hhdet_in_fec!Y148)</f>
        <v>0.89564701692758653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>
        <f>IF(RES_hhdet_in_tes!G149=0,"",RES_hhdet_in_tes!G149/RES_hhdet_in_fec!G149)</f>
        <v>0.63647862676412792</v>
      </c>
      <c r="H149" s="111">
        <f>IF(RES_hhdet_in_tes!H149=0,"",RES_hhdet_in_tes!H149/RES_hhdet_in_fec!H149)</f>
        <v>0.64020017936000018</v>
      </c>
      <c r="I149" s="111">
        <f>IF(RES_hhdet_in_tes!I149=0,"",RES_hhdet_in_tes!I149/RES_hhdet_in_fec!I149)</f>
        <v>0.64429780771120171</v>
      </c>
      <c r="J149" s="111">
        <f>IF(RES_hhdet_in_tes!J149=0,"",RES_hhdet_in_tes!J149/RES_hhdet_in_fec!J149)</f>
        <v>0.64906401518298995</v>
      </c>
      <c r="K149" s="111">
        <f>IF(RES_hhdet_in_tes!K149=0,"",RES_hhdet_in_tes!K149/RES_hhdet_in_fec!K149)</f>
        <v>0.654747506573369</v>
      </c>
      <c r="L149" s="111">
        <f>IF(RES_hhdet_in_tes!L149=0,"",RES_hhdet_in_tes!L149/RES_hhdet_in_fec!L149)</f>
        <v>0.66141482061218471</v>
      </c>
      <c r="M149" s="111">
        <f>IF(RES_hhdet_in_tes!M149=0,"",RES_hhdet_in_tes!M149/RES_hhdet_in_fec!M149)</f>
        <v>0.67500656304372197</v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 t="str">
        <f>IF(RES_hhdet_in_tes!S149=0,"",RES_hhdet_in_tes!S149/RES_hhdet_in_fec!S149)</f>
        <v/>
      </c>
      <c r="T149" s="111" t="str">
        <f>IF(RES_hhdet_in_tes!T149=0,"",RES_hhdet_in_tes!T149/RES_hhdet_in_fec!T149)</f>
        <v/>
      </c>
      <c r="U149" s="111" t="str">
        <f>IF(RES_hhdet_in_tes!U149=0,"",RES_hhdet_in_tes!U149/RES_hhdet_in_fec!U149)</f>
        <v/>
      </c>
      <c r="V149" s="111" t="str">
        <f>IF(RES_hhdet_in_tes!V149=0,"",RES_hhdet_in_tes!V149/RES_hhdet_in_fec!V149)</f>
        <v/>
      </c>
      <c r="W149" s="111" t="str">
        <f>IF(RES_hhdet_in_tes!W149=0,"",RES_hhdet_in_tes!W149/RES_hhdet_in_fec!W149)</f>
        <v/>
      </c>
      <c r="X149" s="111" t="str">
        <f>IF(RES_hhdet_in_tes!X149=0,"",RES_hhdet_in_tes!X149/RES_hhdet_in_fec!X149)</f>
        <v/>
      </c>
      <c r="Y149" s="111" t="str">
        <f>IF(RES_hhdet_in_tes!Y149=0,"",RES_hhdet_in_tes!Y149/RES_hhdet_in_fec!Y149)</f>
        <v/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X150" s="111" t="str">
        <f>IF(RES_hhdet_in_tes!X150=0,"",RES_hhdet_in_tes!X150/RES_hhdet_in_fec!X150)</f>
        <v/>
      </c>
      <c r="Y150" s="111" t="str">
        <f>IF(RES_hhdet_in_tes!Y150=0,"",RES_hhdet_in_tes!Y150/RES_hhdet_in_fec!Y150)</f>
        <v/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X151" s="112" t="str">
        <f>IF(RES_hhdet_in_tes!X151=0,"",RES_hhdet_in_tes!X151/RES_hhdet_in_fec!X151)</f>
        <v/>
      </c>
      <c r="Y151" s="112" t="str">
        <f>IF(RES_hhdet_in_tes!Y151=0,"",RES_hhdet_in_tes!Y151/RES_hhdet_in_fec!Y151)</f>
        <v/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X152" s="113" t="str">
        <f>IF(RES_hhdet_in_tes!X152=0,"",RES_hhdet_in_tes!X152/RES_hhdet_in_fec!X152)</f>
        <v/>
      </c>
      <c r="Y152" s="113" t="str">
        <f>IF(RES_hhdet_in_tes!Y152=0,"",RES_hhdet_in_tes!Y152/RES_hhdet_in_fec!Y152)</f>
        <v/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0.69811765468347042</v>
      </c>
      <c r="D153" s="112">
        <f>IF(RES_hhdet_in_tes!D153=0,"",RES_hhdet_in_tes!D153/RES_hhdet_in_fec!D153)</f>
        <v>0.6991553348131363</v>
      </c>
      <c r="E153" s="112">
        <f>IF(RES_hhdet_in_tes!E153=0,"",RES_hhdet_in_tes!E153/RES_hhdet_in_fec!E153)</f>
        <v>0.70029133755416728</v>
      </c>
      <c r="F153" s="112">
        <f>IF(RES_hhdet_in_tes!F153=0,"",RES_hhdet_in_tes!F153/RES_hhdet_in_fec!F153)</f>
        <v>0.70144104671138452</v>
      </c>
      <c r="G153" s="112">
        <f>IF(RES_hhdet_in_tes!G153=0,"",RES_hhdet_in_tes!G153/RES_hhdet_in_fec!G153)</f>
        <v>0.70268207242153224</v>
      </c>
      <c r="H153" s="112">
        <f>IF(RES_hhdet_in_tes!H153=0,"",RES_hhdet_in_tes!H153/RES_hhdet_in_fec!H153)</f>
        <v>0.70400565416574667</v>
      </c>
      <c r="I153" s="112" t="str">
        <f>IF(RES_hhdet_in_tes!I153=0,"",RES_hhdet_in_tes!I153/RES_hhdet_in_fec!I153)</f>
        <v/>
      </c>
      <c r="J153" s="112" t="str">
        <f>IF(RES_hhdet_in_tes!J153=0,"",RES_hhdet_in_tes!J153/RES_hhdet_in_fec!J153)</f>
        <v/>
      </c>
      <c r="K153" s="112" t="str">
        <f>IF(RES_hhdet_in_tes!K153=0,"",RES_hhdet_in_tes!K153/RES_hhdet_in_fec!K153)</f>
        <v/>
      </c>
      <c r="L153" s="112">
        <f>IF(RES_hhdet_in_tes!L153=0,"",RES_hhdet_in_tes!L153/RES_hhdet_in_fec!L153)</f>
        <v>0.71104947289334619</v>
      </c>
      <c r="M153" s="112">
        <f>IF(RES_hhdet_in_tes!M153=0,"",RES_hhdet_in_tes!M153/RES_hhdet_in_fec!M153)</f>
        <v>0.71512461834686325</v>
      </c>
      <c r="N153" s="112">
        <f>IF(RES_hhdet_in_tes!N153=0,"",RES_hhdet_in_tes!N153/RES_hhdet_in_fec!N153)</f>
        <v>0.72184416618389136</v>
      </c>
      <c r="O153" s="112">
        <f>IF(RES_hhdet_in_tes!O153=0,"",RES_hhdet_in_tes!O153/RES_hhdet_in_fec!O153)</f>
        <v>0.7320906031532689</v>
      </c>
      <c r="P153" s="112">
        <f>IF(RES_hhdet_in_tes!P153=0,"",RES_hhdet_in_tes!P153/RES_hhdet_in_fec!P153)</f>
        <v>0.74537814275852909</v>
      </c>
      <c r="Q153" s="112">
        <f>IF(RES_hhdet_in_tes!Q153=0,"",RES_hhdet_in_tes!Q153/RES_hhdet_in_fec!Q153)</f>
        <v>0.75819779142768307</v>
      </c>
      <c r="R153" s="112" t="str">
        <f>IF(RES_hhdet_in_tes!R153=0,"",RES_hhdet_in_tes!R153/RES_hhdet_in_fec!R153)</f>
        <v/>
      </c>
      <c r="S153" s="112" t="str">
        <f>IF(RES_hhdet_in_tes!S153=0,"",RES_hhdet_in_tes!S153/RES_hhdet_in_fec!S153)</f>
        <v/>
      </c>
      <c r="T153" s="112">
        <f>IF(RES_hhdet_in_tes!T153=0,"",RES_hhdet_in_tes!T153/RES_hhdet_in_fec!T153)</f>
        <v>0.7836183699351098</v>
      </c>
      <c r="U153" s="112">
        <f>IF(RES_hhdet_in_tes!U153=0,"",RES_hhdet_in_tes!U153/RES_hhdet_in_fec!U153)</f>
        <v>0.79197687508370329</v>
      </c>
      <c r="V153" s="112">
        <f>IF(RES_hhdet_in_tes!V153=0,"",RES_hhdet_in_tes!V153/RES_hhdet_in_fec!V153)</f>
        <v>0.80018813746778605</v>
      </c>
      <c r="W153" s="112">
        <f>IF(RES_hhdet_in_tes!W153=0,"",RES_hhdet_in_tes!W153/RES_hhdet_in_fec!W153)</f>
        <v>0.80768774409920352</v>
      </c>
      <c r="X153" s="112">
        <f>IF(RES_hhdet_in_tes!X153=0,"",RES_hhdet_in_tes!X153/RES_hhdet_in_fec!X153)</f>
        <v>0.82000484445237565</v>
      </c>
      <c r="Y153" s="112">
        <f>IF(RES_hhdet_in_tes!Y153=0,"",RES_hhdet_in_tes!Y153/RES_hhdet_in_fec!Y153)</f>
        <v>0.83149595044696911</v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>
        <f>IF(RES_hhdet_in_tes!D154=0,"",RES_hhdet_in_tes!D154/RES_hhdet_in_fec!D154)</f>
        <v>0.82255596335525349</v>
      </c>
      <c r="E154" s="113">
        <f>IF(RES_hhdet_in_tes!E154=0,"",RES_hhdet_in_tes!E154/RES_hhdet_in_fec!E154)</f>
        <v>0.82429749182607626</v>
      </c>
      <c r="F154" s="113">
        <f>IF(RES_hhdet_in_tes!F154=0,"",RES_hhdet_in_tes!F154/RES_hhdet_in_fec!F154)</f>
        <v>0.8228435925787283</v>
      </c>
      <c r="G154" s="113">
        <f>IF(RES_hhdet_in_tes!G154=0,"",RES_hhdet_in_tes!G154/RES_hhdet_in_fec!G154)</f>
        <v>0.82438546391498968</v>
      </c>
      <c r="H154" s="113">
        <f>IF(RES_hhdet_in_tes!H154=0,"",RES_hhdet_in_tes!H154/RES_hhdet_in_fec!H154)</f>
        <v>0.82906793851458127</v>
      </c>
      <c r="I154" s="113">
        <f>IF(RES_hhdet_in_tes!I154=0,"",RES_hhdet_in_tes!I154/RES_hhdet_in_fec!I154)</f>
        <v>0.83221068072749704</v>
      </c>
      <c r="J154" s="113">
        <f>IF(RES_hhdet_in_tes!J154=0,"",RES_hhdet_in_tes!J154/RES_hhdet_in_fec!J154)</f>
        <v>0.83857847308035827</v>
      </c>
      <c r="K154" s="113">
        <f>IF(RES_hhdet_in_tes!K154=0,"",RES_hhdet_in_tes!K154/RES_hhdet_in_fec!K154)</f>
        <v>0.84448935650331192</v>
      </c>
      <c r="L154" s="113">
        <f>IF(RES_hhdet_in_tes!L154=0,"",RES_hhdet_in_tes!L154/RES_hhdet_in_fec!L154)</f>
        <v>0.84919687023475643</v>
      </c>
      <c r="M154" s="113">
        <f>IF(RES_hhdet_in_tes!M154=0,"",RES_hhdet_in_tes!M154/RES_hhdet_in_fec!M154)</f>
        <v>0.83885000374084318</v>
      </c>
      <c r="N154" s="113">
        <f>IF(RES_hhdet_in_tes!N154=0,"",RES_hhdet_in_tes!N154/RES_hhdet_in_fec!N154)</f>
        <v>0.85425857033438335</v>
      </c>
      <c r="O154" s="113">
        <f>IF(RES_hhdet_in_tes!O154=0,"",RES_hhdet_in_tes!O154/RES_hhdet_in_fec!O154)</f>
        <v>0.83273585032768904</v>
      </c>
      <c r="P154" s="113">
        <f>IF(RES_hhdet_in_tes!P154=0,"",RES_hhdet_in_tes!P154/RES_hhdet_in_fec!P154)</f>
        <v>0.82885458103688325</v>
      </c>
      <c r="Q154" s="113">
        <f>IF(RES_hhdet_in_tes!Q154=0,"",RES_hhdet_in_tes!Q154/RES_hhdet_in_fec!Q154)</f>
        <v>0.88116888534661808</v>
      </c>
      <c r="R154" s="113">
        <f>IF(RES_hhdet_in_tes!R154=0,"",RES_hhdet_in_tes!R154/RES_hhdet_in_fec!R154)</f>
        <v>0.88765865282271006</v>
      </c>
      <c r="S154" s="113">
        <f>IF(RES_hhdet_in_tes!S154=0,"",RES_hhdet_in_tes!S154/RES_hhdet_in_fec!S154)</f>
        <v>0.89178861211613913</v>
      </c>
      <c r="T154" s="113">
        <f>IF(RES_hhdet_in_tes!T154=0,"",RES_hhdet_in_tes!T154/RES_hhdet_in_fec!T154)</f>
        <v>0.88265011839932894</v>
      </c>
      <c r="U154" s="113">
        <f>IF(RES_hhdet_in_tes!U154=0,"",RES_hhdet_in_tes!U154/RES_hhdet_in_fec!U154)</f>
        <v>0.87863464618222842</v>
      </c>
      <c r="V154" s="113">
        <f>IF(RES_hhdet_in_tes!V154=0,"",RES_hhdet_in_tes!V154/RES_hhdet_in_fec!V154)</f>
        <v>0.88678841503201822</v>
      </c>
      <c r="W154" s="113">
        <f>IF(RES_hhdet_in_tes!W154=0,"",RES_hhdet_in_tes!W154/RES_hhdet_in_fec!W154)</f>
        <v>0.89335132480593127</v>
      </c>
      <c r="X154" s="113">
        <f>IF(RES_hhdet_in_tes!X154=0,"",RES_hhdet_in_tes!X154/RES_hhdet_in_fec!X154)</f>
        <v>0.89317596081181916</v>
      </c>
      <c r="Y154" s="113">
        <f>IF(RES_hhdet_in_tes!Y154=0,"",RES_hhdet_in_tes!Y154/RES_hhdet_in_fec!Y154)</f>
        <v>0.9018002802657541</v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>
        <f>IF(RES_hhdet_in_tes!D155=0,"",RES_hhdet_in_tes!D155/RES_hhdet_in_fec!D155)</f>
        <v>0.6991553348131363</v>
      </c>
      <c r="E155" s="111">
        <f>IF(RES_hhdet_in_tes!E155=0,"",RES_hhdet_in_tes!E155/RES_hhdet_in_fec!E155)</f>
        <v>0.70029133755416728</v>
      </c>
      <c r="F155" s="111">
        <f>IF(RES_hhdet_in_tes!F155=0,"",RES_hhdet_in_tes!F155/RES_hhdet_in_fec!F155)</f>
        <v>0.70144104671138452</v>
      </c>
      <c r="G155" s="111">
        <f>IF(RES_hhdet_in_tes!G155=0,"",RES_hhdet_in_tes!G155/RES_hhdet_in_fec!G155)</f>
        <v>0.70268207242153224</v>
      </c>
      <c r="H155" s="111">
        <f>IF(RES_hhdet_in_tes!H155=0,"",RES_hhdet_in_tes!H155/RES_hhdet_in_fec!H155)</f>
        <v>0.70400565416574656</v>
      </c>
      <c r="I155" s="111">
        <f>IF(RES_hhdet_in_tes!I155=0,"",RES_hhdet_in_tes!I155/RES_hhdet_in_fec!I155)</f>
        <v>0.7054319199679383</v>
      </c>
      <c r="J155" s="111">
        <f>IF(RES_hhdet_in_tes!J155=0,"",RES_hhdet_in_tes!J155/RES_hhdet_in_fec!J155)</f>
        <v>0.70704157710564253</v>
      </c>
      <c r="K155" s="111">
        <f>IF(RES_hhdet_in_tes!K155=0,"",RES_hhdet_in_tes!K155/RES_hhdet_in_fec!K155)</f>
        <v>0.70890592356412518</v>
      </c>
      <c r="L155" s="111">
        <f>IF(RES_hhdet_in_tes!L155=0,"",RES_hhdet_in_tes!L155/RES_hhdet_in_fec!L155)</f>
        <v>0.71104947289334619</v>
      </c>
      <c r="M155" s="111">
        <f>IF(RES_hhdet_in_tes!M155=0,"",RES_hhdet_in_tes!M155/RES_hhdet_in_fec!M155)</f>
        <v>0.71512461834686325</v>
      </c>
      <c r="N155" s="111">
        <f>IF(RES_hhdet_in_tes!N155=0,"",RES_hhdet_in_tes!N155/RES_hhdet_in_fec!N155)</f>
        <v>0.72184416618389136</v>
      </c>
      <c r="O155" s="111">
        <f>IF(RES_hhdet_in_tes!O155=0,"",RES_hhdet_in_tes!O155/RES_hhdet_in_fec!O155)</f>
        <v>0.7320906031532689</v>
      </c>
      <c r="P155" s="111">
        <f>IF(RES_hhdet_in_tes!P155=0,"",RES_hhdet_in_tes!P155/RES_hhdet_in_fec!P155)</f>
        <v>0.74537814275852909</v>
      </c>
      <c r="Q155" s="111">
        <f>IF(RES_hhdet_in_tes!Q155=0,"",RES_hhdet_in_tes!Q155/RES_hhdet_in_fec!Q155)</f>
        <v>0.75819779142768318</v>
      </c>
      <c r="R155" s="111">
        <f>IF(RES_hhdet_in_tes!R155=0,"",RES_hhdet_in_tes!R155/RES_hhdet_in_fec!R155)</f>
        <v>0.76687335219934638</v>
      </c>
      <c r="S155" s="111">
        <f>IF(RES_hhdet_in_tes!S155=0,"",RES_hhdet_in_tes!S155/RES_hhdet_in_fec!S155)</f>
        <v>0.77527847519240023</v>
      </c>
      <c r="T155" s="111">
        <f>IF(RES_hhdet_in_tes!T155=0,"",RES_hhdet_in_tes!T155/RES_hhdet_in_fec!T155)</f>
        <v>0.78361836993510969</v>
      </c>
      <c r="U155" s="111">
        <f>IF(RES_hhdet_in_tes!U155=0,"",RES_hhdet_in_tes!U155/RES_hhdet_in_fec!U155)</f>
        <v>0.79197687508370329</v>
      </c>
      <c r="V155" s="111">
        <f>IF(RES_hhdet_in_tes!V155=0,"",RES_hhdet_in_tes!V155/RES_hhdet_in_fec!V155)</f>
        <v>0.80018813746778594</v>
      </c>
      <c r="W155" s="111">
        <f>IF(RES_hhdet_in_tes!W155=0,"",RES_hhdet_in_tes!W155/RES_hhdet_in_fec!W155)</f>
        <v>0.80768774409920352</v>
      </c>
      <c r="X155" s="111">
        <f>IF(RES_hhdet_in_tes!X155=0,"",RES_hhdet_in_tes!X155/RES_hhdet_in_fec!X155)</f>
        <v>0.82000484445237565</v>
      </c>
      <c r="Y155" s="111">
        <f>IF(RES_hhdet_in_tes!Y155=0,"",RES_hhdet_in_tes!Y155/RES_hhdet_in_fec!Y155)</f>
        <v>0.83149595044696922</v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X156" s="111">
        <f>IF(RES_hhdet_in_tes!X156=0,"",RES_hhdet_in_tes!X156/RES_hhdet_in_fec!X156)</f>
        <v>1</v>
      </c>
      <c r="Y156" s="111">
        <f>IF(RES_hhdet_in_tes!Y156=0,"",RES_hhdet_in_tes!Y156/RES_hhdet_in_fec!Y156)</f>
        <v>1</v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0.7717858184097387</v>
      </c>
      <c r="D157" s="124">
        <f>IF(RES_hhdet_in_tes!D157=0,"",RES_hhdet_in_tes!D157/RES_hhdet_in_fec!D157)</f>
        <v>0.77302823318590819</v>
      </c>
      <c r="E157" s="124">
        <f>IF(RES_hhdet_in_tes!E157=0,"",RES_hhdet_in_tes!E157/RES_hhdet_in_fec!E157)</f>
        <v>0.77432922810618232</v>
      </c>
      <c r="F157" s="124">
        <f>IF(RES_hhdet_in_tes!F157=0,"",RES_hhdet_in_tes!F157/RES_hhdet_in_fec!F157)</f>
        <v>0.74252570558979425</v>
      </c>
      <c r="G157" s="124">
        <f>IF(RES_hhdet_in_tes!G157=0,"",RES_hhdet_in_tes!G157/RES_hhdet_in_fec!G157)</f>
        <v>0.68921857165896316</v>
      </c>
      <c r="H157" s="124">
        <f>IF(RES_hhdet_in_tes!H157=0,"",RES_hhdet_in_tes!H157/RES_hhdet_in_fec!H157)</f>
        <v>0.71504096967383579</v>
      </c>
      <c r="I157" s="124">
        <f>IF(RES_hhdet_in_tes!I157=0,"",RES_hhdet_in_tes!I157/RES_hhdet_in_fec!I157)</f>
        <v>0.77382910125651383</v>
      </c>
      <c r="J157" s="124">
        <f>IF(RES_hhdet_in_tes!J157=0,"",RES_hhdet_in_tes!J157/RES_hhdet_in_fec!J157)</f>
        <v>0.77788969244103401</v>
      </c>
      <c r="K157" s="124">
        <f>IF(RES_hhdet_in_tes!K157=0,"",RES_hhdet_in_tes!K157/RES_hhdet_in_fec!K157)</f>
        <v>0.75612194527302234</v>
      </c>
      <c r="L157" s="124">
        <f>IF(RES_hhdet_in_tes!L157=0,"",RES_hhdet_in_tes!L157/RES_hhdet_in_fec!L157)</f>
        <v>0.77732754519690317</v>
      </c>
      <c r="M157" s="124">
        <f>IF(RES_hhdet_in_tes!M157=0,"",RES_hhdet_in_tes!M157/RES_hhdet_in_fec!M157)</f>
        <v>0.78547876121584903</v>
      </c>
      <c r="N157" s="124">
        <f>IF(RES_hhdet_in_tes!N157=0,"",RES_hhdet_in_tes!N157/RES_hhdet_in_fec!N157)</f>
        <v>0.78746300897820265</v>
      </c>
      <c r="O157" s="124">
        <f>IF(RES_hhdet_in_tes!O157=0,"",RES_hhdet_in_tes!O157/RES_hhdet_in_fec!O157)</f>
        <v>0.78472715425842843</v>
      </c>
      <c r="P157" s="124">
        <f>IF(RES_hhdet_in_tes!P157=0,"",RES_hhdet_in_tes!P157/RES_hhdet_in_fec!P157)</f>
        <v>0.78173024893942833</v>
      </c>
      <c r="Q157" s="124">
        <f>IF(RES_hhdet_in_tes!Q157=0,"",RES_hhdet_in_tes!Q157/RES_hhdet_in_fec!Q157)</f>
        <v>0.80283652498197933</v>
      </c>
      <c r="R157" s="124">
        <f>IF(RES_hhdet_in_tes!R157=0,"",RES_hhdet_in_tes!R157/RES_hhdet_in_fec!R157)</f>
        <v>0.809928241976277</v>
      </c>
      <c r="S157" s="124">
        <f>IF(RES_hhdet_in_tes!S157=0,"",RES_hhdet_in_tes!S157/RES_hhdet_in_fec!S157)</f>
        <v>0.82009426482298342</v>
      </c>
      <c r="T157" s="124">
        <f>IF(RES_hhdet_in_tes!T157=0,"",RES_hhdet_in_tes!T157/RES_hhdet_in_fec!T157)</f>
        <v>0.83117801266794589</v>
      </c>
      <c r="U157" s="124">
        <f>IF(RES_hhdet_in_tes!U157=0,"",RES_hhdet_in_tes!U157/RES_hhdet_in_fec!U157)</f>
        <v>0.83917318159763521</v>
      </c>
      <c r="V157" s="124">
        <f>IF(RES_hhdet_in_tes!V157=0,"",RES_hhdet_in_tes!V157/RES_hhdet_in_fec!V157)</f>
        <v>0.85459920960252667</v>
      </c>
      <c r="W157" s="124">
        <f>IF(RES_hhdet_in_tes!W157=0,"",RES_hhdet_in_tes!W157/RES_hhdet_in_fec!W157)</f>
        <v>0.89169086065360315</v>
      </c>
      <c r="X157" s="124">
        <f>IF(RES_hhdet_in_tes!X157=0,"",RES_hhdet_in_tes!X157/RES_hhdet_in_fec!X157)</f>
        <v>0.89872175628825812</v>
      </c>
      <c r="Y157" s="124">
        <f>IF(RES_hhdet_in_tes!Y157=0,"",RES_hhdet_in_tes!Y157/RES_hhdet_in_fec!Y157)</f>
        <v>0.9059309700175272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>
        <f>IF(RES_hhdet_in_tes!F158=0,"",RES_hhdet_in_tes!F158/RES_hhdet_in_fec!F158)</f>
        <v>0.61925915720711788</v>
      </c>
      <c r="G158" s="111">
        <f>IF(RES_hhdet_in_tes!G158=0,"",RES_hhdet_in_tes!G158/RES_hhdet_in_fec!G158)</f>
        <v>0.61937208875914951</v>
      </c>
      <c r="H158" s="111">
        <f>IF(RES_hhdet_in_tes!H158=0,"",RES_hhdet_in_tes!H158/RES_hhdet_in_fec!H158)</f>
        <v>0.61948502870129185</v>
      </c>
      <c r="I158" s="111">
        <f>IF(RES_hhdet_in_tes!I158=0,"",RES_hhdet_in_tes!I158/RES_hhdet_in_fec!I158)</f>
        <v>0.61959797899976943</v>
      </c>
      <c r="J158" s="111">
        <f>IF(RES_hhdet_in_tes!J158=0,"",RES_hhdet_in_tes!J158/RES_hhdet_in_fec!J158)</f>
        <v>0.61971094770950974</v>
      </c>
      <c r="K158" s="111">
        <f>IF(RES_hhdet_in_tes!K158=0,"",RES_hhdet_in_tes!K158/RES_hhdet_in_fec!K158)</f>
        <v>0.61982394167931953</v>
      </c>
      <c r="L158" s="111">
        <f>IF(RES_hhdet_in_tes!L158=0,"",RES_hhdet_in_tes!L158/RES_hhdet_in_fec!L158)</f>
        <v>0.61993696274153542</v>
      </c>
      <c r="M158" s="111">
        <f>IF(RES_hhdet_in_tes!M158=0,"",RES_hhdet_in_tes!M158/RES_hhdet_in_fec!M158)</f>
        <v>0.6200227957877521</v>
      </c>
      <c r="N158" s="111">
        <f>IF(RES_hhdet_in_tes!N158=0,"",RES_hhdet_in_tes!N158/RES_hhdet_in_fec!N158)</f>
        <v>0.62007077242314068</v>
      </c>
      <c r="O158" s="111">
        <f>IF(RES_hhdet_in_tes!O158=0,"",RES_hhdet_in_tes!O158/RES_hhdet_in_fec!O158)</f>
        <v>0.62009944679782658</v>
      </c>
      <c r="P158" s="111">
        <f>IF(RES_hhdet_in_tes!P158=0,"",RES_hhdet_in_tes!P158/RES_hhdet_in_fec!P158)</f>
        <v>0.62017945790015971</v>
      </c>
      <c r="Q158" s="111">
        <f>IF(RES_hhdet_in_tes!Q158=0,"",RES_hhdet_in_tes!Q158/RES_hhdet_in_fec!Q158)</f>
        <v>0.62050512177760886</v>
      </c>
      <c r="R158" s="111">
        <f>IF(RES_hhdet_in_tes!R158=0,"",RES_hhdet_in_tes!R158/RES_hhdet_in_fec!R158)</f>
        <v>0.62136055969094284</v>
      </c>
      <c r="S158" s="111">
        <f>IF(RES_hhdet_in_tes!S158=0,"",RES_hhdet_in_tes!S158/RES_hhdet_in_fec!S158)</f>
        <v>0.62256725261816737</v>
      </c>
      <c r="T158" s="111">
        <f>IF(RES_hhdet_in_tes!T158=0,"",RES_hhdet_in_tes!T158/RES_hhdet_in_fec!T158)</f>
        <v>0.6238912313576187</v>
      </c>
      <c r="U158" s="111">
        <f>IF(RES_hhdet_in_tes!U158=0,"",RES_hhdet_in_tes!U158/RES_hhdet_in_fec!U158)</f>
        <v>0.62509852670763688</v>
      </c>
      <c r="V158" s="111">
        <f>IF(RES_hhdet_in_tes!V158=0,"",RES_hhdet_in_tes!V158/RES_hhdet_in_fec!V158)</f>
        <v>0.62595516946655938</v>
      </c>
      <c r="W158" s="111">
        <f>IF(RES_hhdet_in_tes!W158=0,"",RES_hhdet_in_tes!W158/RES_hhdet_in_fec!W158)</f>
        <v>0.62636687848049122</v>
      </c>
      <c r="X158" s="111">
        <f>IF(RES_hhdet_in_tes!X158=0,"",RES_hhdet_in_tes!X158/RES_hhdet_in_fec!X158)</f>
        <v>0.62675157945269255</v>
      </c>
      <c r="Y158" s="111" t="str">
        <f>IF(RES_hhdet_in_tes!Y158=0,"",RES_hhdet_in_tes!Y158/RES_hhdet_in_fec!Y158)</f>
        <v/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0.7717858184097387</v>
      </c>
      <c r="D159" s="45">
        <f>IF(RES_hhdet_in_tes!D159=0,"",RES_hhdet_in_tes!D159/RES_hhdet_in_fec!D159)</f>
        <v>0.77302823318590819</v>
      </c>
      <c r="E159" s="45">
        <f>IF(RES_hhdet_in_tes!E159=0,"",RES_hhdet_in_tes!E159/RES_hhdet_in_fec!E159)</f>
        <v>0.77432922810618232</v>
      </c>
      <c r="F159" s="45">
        <f>IF(RES_hhdet_in_tes!F159=0,"",RES_hhdet_in_tes!F159/RES_hhdet_in_fec!F159)</f>
        <v>0.77563821122792553</v>
      </c>
      <c r="G159" s="45">
        <f>IF(RES_hhdet_in_tes!G159=0,"",RES_hhdet_in_tes!G159/RES_hhdet_in_fec!G159)</f>
        <v>0.77700114321676117</v>
      </c>
      <c r="H159" s="45">
        <f>IF(RES_hhdet_in_tes!H159=0,"",RES_hhdet_in_tes!H159/RES_hhdet_in_fec!H159)</f>
        <v>0.77841239907232906</v>
      </c>
      <c r="I159" s="45">
        <f>IF(RES_hhdet_in_tes!I159=0,"",RES_hhdet_in_tes!I159/RES_hhdet_in_fec!I159)</f>
        <v>0.77988330350398227</v>
      </c>
      <c r="J159" s="45">
        <f>IF(RES_hhdet_in_tes!J159=0,"",RES_hhdet_in_tes!J159/RES_hhdet_in_fec!J159)</f>
        <v>0.78146024984867524</v>
      </c>
      <c r="K159" s="45">
        <f>IF(RES_hhdet_in_tes!K159=0,"",RES_hhdet_in_tes!K159/RES_hhdet_in_fec!K159)</f>
        <v>0.78318268464571905</v>
      </c>
      <c r="L159" s="45">
        <f>IF(RES_hhdet_in_tes!L159=0,"",RES_hhdet_in_tes!L159/RES_hhdet_in_fec!L159)</f>
        <v>0.78506116146160543</v>
      </c>
      <c r="M159" s="45">
        <f>IF(RES_hhdet_in_tes!M159=0,"",RES_hhdet_in_tes!M159/RES_hhdet_in_fec!M159)</f>
        <v>0.78774696820690704</v>
      </c>
      <c r="N159" s="45">
        <f>IF(RES_hhdet_in_tes!N159=0,"",RES_hhdet_in_tes!N159/RES_hhdet_in_fec!N159)</f>
        <v>0.79142552035964553</v>
      </c>
      <c r="O159" s="45">
        <f>IF(RES_hhdet_in_tes!O159=0,"",RES_hhdet_in_tes!O159/RES_hhdet_in_fec!O159)</f>
        <v>0.79653650044446378</v>
      </c>
      <c r="P159" s="45">
        <f>IF(RES_hhdet_in_tes!P159=0,"",RES_hhdet_in_tes!P159/RES_hhdet_in_fec!P159)</f>
        <v>0.80329555921974694</v>
      </c>
      <c r="Q159" s="45">
        <f>IF(RES_hhdet_in_tes!Q159=0,"",RES_hhdet_in_tes!Q159/RES_hhdet_in_fec!Q159)</f>
        <v>0.81204184720056438</v>
      </c>
      <c r="R159" s="45">
        <f>IF(RES_hhdet_in_tes!R159=0,"",RES_hhdet_in_tes!R159/RES_hhdet_in_fec!R159)</f>
        <v>0.82394345404773672</v>
      </c>
      <c r="S159" s="45">
        <f>IF(RES_hhdet_in_tes!S159=0,"",RES_hhdet_in_tes!S159/RES_hhdet_in_fec!S159)</f>
        <v>0.83883624938106238</v>
      </c>
      <c r="T159" s="45">
        <f>IF(RES_hhdet_in_tes!T159=0,"",RES_hhdet_in_tes!T159/RES_hhdet_in_fec!T159)</f>
        <v>0.85486916138124114</v>
      </c>
      <c r="U159" s="45">
        <f>IF(RES_hhdet_in_tes!U159=0,"",RES_hhdet_in_tes!U159/RES_hhdet_in_fec!U159)</f>
        <v>0.87019111822901574</v>
      </c>
      <c r="V159" s="45">
        <f>IF(RES_hhdet_in_tes!V159=0,"",RES_hhdet_in_tes!V159/RES_hhdet_in_fec!V159)</f>
        <v>0.88295104810510872</v>
      </c>
      <c r="W159" s="45">
        <f>IF(RES_hhdet_in_tes!W159=0,"",RES_hhdet_in_tes!W159/RES_hhdet_in_fec!W159)</f>
        <v>0.89250580418461034</v>
      </c>
      <c r="X159" s="45">
        <f>IF(RES_hhdet_in_tes!X159=0,"",RES_hhdet_in_tes!X159/RES_hhdet_in_fec!X159)</f>
        <v>0.89962112936130467</v>
      </c>
      <c r="Y159" s="45">
        <f>IF(RES_hhdet_in_tes!Y159=0,"",RES_hhdet_in_tes!Y159/RES_hhdet_in_fec!Y159)</f>
        <v>0.9059309700175272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0.75702326249510876</v>
      </c>
      <c r="D161" s="119">
        <f>IF(RES_hhdet_in_tes!D161=0,"",RES_hhdet_in_tes!D161/RES_hhdet_in_fec!D161)</f>
        <v>0.75454265860212044</v>
      </c>
      <c r="E161" s="119">
        <f>IF(RES_hhdet_in_tes!E161=0,"",RES_hhdet_in_tes!E161/RES_hhdet_in_fec!E161)</f>
        <v>0.79796687919916076</v>
      </c>
      <c r="F161" s="119">
        <f>IF(RES_hhdet_in_tes!F161=0,"",RES_hhdet_in_tes!F161/RES_hhdet_in_fec!F161)</f>
        <v>0.76078080984995844</v>
      </c>
      <c r="G161" s="119">
        <f>IF(RES_hhdet_in_tes!G161=0,"",RES_hhdet_in_tes!G161/RES_hhdet_in_fec!G161)</f>
        <v>0.76568822801283987</v>
      </c>
      <c r="H161" s="119" t="str">
        <f>IF(RES_hhdet_in_tes!H161=0,"",RES_hhdet_in_tes!H161/RES_hhdet_in_fec!H161)</f>
        <v/>
      </c>
      <c r="I161" s="119">
        <f>IF(RES_hhdet_in_tes!I161=0,"",RES_hhdet_in_tes!I161/RES_hhdet_in_fec!I161)</f>
        <v>0.80209964663144695</v>
      </c>
      <c r="J161" s="119">
        <f>IF(RES_hhdet_in_tes!J161=0,"",RES_hhdet_in_tes!J161/RES_hhdet_in_fec!J161)</f>
        <v>0.82560870634541494</v>
      </c>
      <c r="K161" s="119">
        <f>IF(RES_hhdet_in_tes!K161=0,"",RES_hhdet_in_tes!K161/RES_hhdet_in_fec!K161)</f>
        <v>0.80630160447268062</v>
      </c>
      <c r="L161" s="119">
        <f>IF(RES_hhdet_in_tes!L161=0,"",RES_hhdet_in_tes!L161/RES_hhdet_in_fec!L161)</f>
        <v>0.83222821616583165</v>
      </c>
      <c r="M161" s="119">
        <f>IF(RES_hhdet_in_tes!M161=0,"",RES_hhdet_in_tes!M161/RES_hhdet_in_fec!M161)</f>
        <v>0.84358788248336014</v>
      </c>
      <c r="N161" s="119">
        <f>IF(RES_hhdet_in_tes!N161=0,"",RES_hhdet_in_tes!N161/RES_hhdet_in_fec!N161)</f>
        <v>0.84253925237097949</v>
      </c>
      <c r="O161" s="119">
        <f>IF(RES_hhdet_in_tes!O161=0,"",RES_hhdet_in_tes!O161/RES_hhdet_in_fec!O161)</f>
        <v>0.83865285008863377</v>
      </c>
      <c r="P161" s="119">
        <f>IF(RES_hhdet_in_tes!P161=0,"",RES_hhdet_in_tes!P161/RES_hhdet_in_fec!P161)</f>
        <v>0.83370009066575601</v>
      </c>
      <c r="Q161" s="119">
        <f>IF(RES_hhdet_in_tes!Q161=0,"",RES_hhdet_in_tes!Q161/RES_hhdet_in_fec!Q161)</f>
        <v>0.85673280386884398</v>
      </c>
      <c r="R161" s="119" t="str">
        <f>IF(RES_hhdet_in_tes!R161=0,"",RES_hhdet_in_tes!R161/RES_hhdet_in_fec!R161)</f>
        <v/>
      </c>
      <c r="S161" s="119" t="str">
        <f>IF(RES_hhdet_in_tes!S161=0,"",RES_hhdet_in_tes!S161/RES_hhdet_in_fec!S161)</f>
        <v/>
      </c>
      <c r="T161" s="119">
        <f>IF(RES_hhdet_in_tes!T161=0,"",RES_hhdet_in_tes!T161/RES_hhdet_in_fec!T161)</f>
        <v>0.94396418309029828</v>
      </c>
      <c r="U161" s="119">
        <f>IF(RES_hhdet_in_tes!U161=0,"",RES_hhdet_in_tes!U161/RES_hhdet_in_fec!U161)</f>
        <v>0.96708402655513526</v>
      </c>
      <c r="V161" s="119">
        <f>IF(RES_hhdet_in_tes!V161=0,"",RES_hhdet_in_tes!V161/RES_hhdet_in_fec!V161)</f>
        <v>0.98865260527227106</v>
      </c>
      <c r="W161" s="119">
        <f>IF(RES_hhdet_in_tes!W161=0,"",RES_hhdet_in_tes!W161/RES_hhdet_in_fec!W161)</f>
        <v>1.0137657868189636</v>
      </c>
      <c r="X161" s="119">
        <f>IF(RES_hhdet_in_tes!X161=0,"",RES_hhdet_in_tes!X161/RES_hhdet_in_fec!X161)</f>
        <v>1.0193573272993877</v>
      </c>
      <c r="Y161" s="119">
        <f>IF(RES_hhdet_in_tes!Y161=0,"",RES_hhdet_in_tes!Y161/RES_hhdet_in_fec!Y161)</f>
        <v>1.0320767573528762</v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0.7526067134881731</v>
      </c>
      <c r="D162" s="124">
        <f>IF(RES_hhdet_in_tes!D162=0,"",RES_hhdet_in_tes!D162/RES_hhdet_in_fec!D162)</f>
        <v>0.7567376512629469</v>
      </c>
      <c r="E162" s="124">
        <f>IF(RES_hhdet_in_tes!E162=0,"",RES_hhdet_in_tes!E162/RES_hhdet_in_fec!E162)</f>
        <v>0.76085708303232891</v>
      </c>
      <c r="F162" s="124">
        <f>IF(RES_hhdet_in_tes!F162=0,"",RES_hhdet_in_tes!F162/RES_hhdet_in_fec!F162)</f>
        <v>0.764974544716292</v>
      </c>
      <c r="G162" s="124">
        <f>IF(RES_hhdet_in_tes!G162=0,"",RES_hhdet_in_tes!G162/RES_hhdet_in_fec!G162)</f>
        <v>0.76908141764656945</v>
      </c>
      <c r="H162" s="124" t="str">
        <f>IF(RES_hhdet_in_tes!H162=0,"",RES_hhdet_in_tes!H162/RES_hhdet_in_fec!H162)</f>
        <v/>
      </c>
      <c r="I162" s="124">
        <f>IF(RES_hhdet_in_tes!I162=0,"",RES_hhdet_in_tes!I162/RES_hhdet_in_fec!I162)</f>
        <v>0.77726457128742554</v>
      </c>
      <c r="J162" s="124">
        <f>IF(RES_hhdet_in_tes!J162=0,"",RES_hhdet_in_tes!J162/RES_hhdet_in_fec!J162)</f>
        <v>0.78133013268738727</v>
      </c>
      <c r="K162" s="124">
        <f>IF(RES_hhdet_in_tes!K162=0,"",RES_hhdet_in_tes!K162/RES_hhdet_in_fec!K162)</f>
        <v>0.78536819162460547</v>
      </c>
      <c r="L162" s="124">
        <f>IF(RES_hhdet_in_tes!L162=0,"",RES_hhdet_in_tes!L162/RES_hhdet_in_fec!L162)</f>
        <v>0.78937690608286282</v>
      </c>
      <c r="M162" s="124">
        <f>IF(RES_hhdet_in_tes!M162=0,"",RES_hhdet_in_tes!M162/RES_hhdet_in_fec!M162)</f>
        <v>0.79261875919168134</v>
      </c>
      <c r="N162" s="124">
        <f>IF(RES_hhdet_in_tes!N162=0,"",RES_hhdet_in_tes!N162/RES_hhdet_in_fec!N162)</f>
        <v>0.79482728278695269</v>
      </c>
      <c r="O162" s="124">
        <f>IF(RES_hhdet_in_tes!O162=0,"",RES_hhdet_in_tes!O162/RES_hhdet_in_fec!O162)</f>
        <v>0.79635486534411859</v>
      </c>
      <c r="P162" s="124">
        <f>IF(RES_hhdet_in_tes!P162=0,"",RES_hhdet_in_tes!P162/RES_hhdet_in_fec!P162)</f>
        <v>0.79874720409863431</v>
      </c>
      <c r="Q162" s="124">
        <f>IF(RES_hhdet_in_tes!Q162=0,"",RES_hhdet_in_tes!Q162/RES_hhdet_in_fec!Q162)</f>
        <v>0.80620289256782129</v>
      </c>
      <c r="R162" s="124" t="str">
        <f>IF(RES_hhdet_in_tes!R162=0,"",RES_hhdet_in_tes!R162/RES_hhdet_in_fec!R162)</f>
        <v/>
      </c>
      <c r="S162" s="124" t="str">
        <f>IF(RES_hhdet_in_tes!S162=0,"",RES_hhdet_in_tes!S162/RES_hhdet_in_fec!S162)</f>
        <v/>
      </c>
      <c r="T162" s="124">
        <f>IF(RES_hhdet_in_tes!T162=0,"",RES_hhdet_in_tes!T162/RES_hhdet_in_fec!T162)</f>
        <v>0.87354454805129622</v>
      </c>
      <c r="U162" s="124">
        <f>IF(RES_hhdet_in_tes!U162=0,"",RES_hhdet_in_tes!U162/RES_hhdet_in_fec!U162)</f>
        <v>0.89952664073758148</v>
      </c>
      <c r="V162" s="124">
        <f>IF(RES_hhdet_in_tes!V162=0,"",RES_hhdet_in_tes!V162/RES_hhdet_in_fec!V162)</f>
        <v>0.92192989652057977</v>
      </c>
      <c r="W162" s="124">
        <f>IF(RES_hhdet_in_tes!W162=0,"",RES_hhdet_in_tes!W162/RES_hhdet_in_fec!W162)</f>
        <v>0.94012021136427415</v>
      </c>
      <c r="X162" s="124">
        <f>IF(RES_hhdet_in_tes!X162=0,"",RES_hhdet_in_tes!X162/RES_hhdet_in_fec!X162)</f>
        <v>0.94912778907283202</v>
      </c>
      <c r="Y162" s="124">
        <f>IF(RES_hhdet_in_tes!Y162=0,"",RES_hhdet_in_tes!Y162/RES_hhdet_in_fec!Y162)</f>
        <v>0.95762398634641732</v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0.7526067134881731</v>
      </c>
      <c r="D163" s="45">
        <f>IF(RES_hhdet_in_tes!D163=0,"",RES_hhdet_in_tes!D163/RES_hhdet_in_fec!D163)</f>
        <v>0.7567376512629469</v>
      </c>
      <c r="E163" s="45">
        <f>IF(RES_hhdet_in_tes!E163=0,"",RES_hhdet_in_tes!E163/RES_hhdet_in_fec!E163)</f>
        <v>0.76085708303232891</v>
      </c>
      <c r="F163" s="45">
        <f>IF(RES_hhdet_in_tes!F163=0,"",RES_hhdet_in_tes!F163/RES_hhdet_in_fec!F163)</f>
        <v>0.764974544716292</v>
      </c>
      <c r="G163" s="45">
        <f>IF(RES_hhdet_in_tes!G163=0,"",RES_hhdet_in_tes!G163/RES_hhdet_in_fec!G163)</f>
        <v>0.76908141764656945</v>
      </c>
      <c r="H163" s="45" t="str">
        <f>IF(RES_hhdet_in_tes!H163=0,"",RES_hhdet_in_tes!H163/RES_hhdet_in_fec!H163)</f>
        <v/>
      </c>
      <c r="I163" s="45">
        <f>IF(RES_hhdet_in_tes!I163=0,"",RES_hhdet_in_tes!I163/RES_hhdet_in_fec!I163)</f>
        <v>0.77726457128742554</v>
      </c>
      <c r="J163" s="45">
        <f>IF(RES_hhdet_in_tes!J163=0,"",RES_hhdet_in_tes!J163/RES_hhdet_in_fec!J163)</f>
        <v>0.78133013268738727</v>
      </c>
      <c r="K163" s="45">
        <f>IF(RES_hhdet_in_tes!K163=0,"",RES_hhdet_in_tes!K163/RES_hhdet_in_fec!K163)</f>
        <v>0.78536819162460547</v>
      </c>
      <c r="L163" s="45">
        <f>IF(RES_hhdet_in_tes!L163=0,"",RES_hhdet_in_tes!L163/RES_hhdet_in_fec!L163)</f>
        <v>0.78937690608286282</v>
      </c>
      <c r="M163" s="45">
        <f>IF(RES_hhdet_in_tes!M163=0,"",RES_hhdet_in_tes!M163/RES_hhdet_in_fec!M163)</f>
        <v>0.79261875919168134</v>
      </c>
      <c r="N163" s="45">
        <f>IF(RES_hhdet_in_tes!N163=0,"",RES_hhdet_in_tes!N163/RES_hhdet_in_fec!N163)</f>
        <v>0.79482728278695269</v>
      </c>
      <c r="O163" s="45">
        <f>IF(RES_hhdet_in_tes!O163=0,"",RES_hhdet_in_tes!O163/RES_hhdet_in_fec!O163)</f>
        <v>0.79635486534411859</v>
      </c>
      <c r="P163" s="45">
        <f>IF(RES_hhdet_in_tes!P163=0,"",RES_hhdet_in_tes!P163/RES_hhdet_in_fec!P163)</f>
        <v>0.79874720409863431</v>
      </c>
      <c r="Q163" s="45">
        <f>IF(RES_hhdet_in_tes!Q163=0,"",RES_hhdet_in_tes!Q163/RES_hhdet_in_fec!Q163)</f>
        <v>0.80620289256782129</v>
      </c>
      <c r="R163" s="45" t="str">
        <f>IF(RES_hhdet_in_tes!R163=0,"",RES_hhdet_in_tes!R163/RES_hhdet_in_fec!R163)</f>
        <v/>
      </c>
      <c r="S163" s="45" t="str">
        <f>IF(RES_hhdet_in_tes!S163=0,"",RES_hhdet_in_tes!S163/RES_hhdet_in_fec!S163)</f>
        <v/>
      </c>
      <c r="T163" s="45">
        <f>IF(RES_hhdet_in_tes!T163=0,"",RES_hhdet_in_tes!T163/RES_hhdet_in_fec!T163)</f>
        <v>0.87354454805129622</v>
      </c>
      <c r="U163" s="45">
        <f>IF(RES_hhdet_in_tes!U163=0,"",RES_hhdet_in_tes!U163/RES_hhdet_in_fec!U163)</f>
        <v>0.89952664073758148</v>
      </c>
      <c r="V163" s="45">
        <f>IF(RES_hhdet_in_tes!V163=0,"",RES_hhdet_in_tes!V163/RES_hhdet_in_fec!V163)</f>
        <v>0.92192989652057977</v>
      </c>
      <c r="W163" s="45">
        <f>IF(RES_hhdet_in_tes!W163=0,"",RES_hhdet_in_tes!W163/RES_hhdet_in_fec!W163)</f>
        <v>0.94012021136427415</v>
      </c>
      <c r="X163" s="45">
        <f>IF(RES_hhdet_in_tes!X163=0,"",RES_hhdet_in_tes!X163/RES_hhdet_in_fec!X163)</f>
        <v>0.94912778907283202</v>
      </c>
      <c r="Y163" s="45">
        <f>IF(RES_hhdet_in_tes!Y163=0,"",RES_hhdet_in_tes!Y163/RES_hhdet_in_fec!Y163)</f>
        <v>0.95762398634641732</v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2.4308114354209902</v>
      </c>
      <c r="D164" s="124">
        <f>IF(RES_hhdet_in_tes!D164=0,"",RES_hhdet_in_tes!D164/RES_hhdet_in_fec!D164)</f>
        <v>2.5375370643969375</v>
      </c>
      <c r="E164" s="124">
        <f>IF(RES_hhdet_in_tes!E164=0,"",RES_hhdet_in_tes!E164/RES_hhdet_in_fec!E164)</f>
        <v>2.6458627157739878</v>
      </c>
      <c r="F164" s="124">
        <f>IF(RES_hhdet_in_tes!F164=0,"",RES_hhdet_in_tes!F164/RES_hhdet_in_fec!F164)</f>
        <v>2.7550583909999204</v>
      </c>
      <c r="G164" s="124">
        <f>IF(RES_hhdet_in_tes!G164=0,"",RES_hhdet_in_tes!G164/RES_hhdet_in_fec!G164)</f>
        <v>2.8657566960708598</v>
      </c>
      <c r="H164" s="124" t="str">
        <f>IF(RES_hhdet_in_tes!H164=0,"",RES_hhdet_in_tes!H164/RES_hhdet_in_fec!H164)</f>
        <v/>
      </c>
      <c r="I164" s="124">
        <f>IF(RES_hhdet_in_tes!I164=0,"",RES_hhdet_in_tes!I164/RES_hhdet_in_fec!I164)</f>
        <v>3.0914955378498012</v>
      </c>
      <c r="J164" s="124">
        <f>IF(RES_hhdet_in_tes!J164=0,"",RES_hhdet_in_tes!J164/RES_hhdet_in_fec!J164)</f>
        <v>3.207263012001027</v>
      </c>
      <c r="K164" s="124">
        <f>IF(RES_hhdet_in_tes!K164=0,"",RES_hhdet_in_tes!K164/RES_hhdet_in_fec!K164)</f>
        <v>3.3256313919282632</v>
      </c>
      <c r="L164" s="124">
        <f>IF(RES_hhdet_in_tes!L164=0,"",RES_hhdet_in_tes!L164/RES_hhdet_in_fec!L164)</f>
        <v>3.4466631054565386</v>
      </c>
      <c r="M164" s="124">
        <f>IF(RES_hhdet_in_tes!M164=0,"",RES_hhdet_in_tes!M164/RES_hhdet_in_fec!M164)</f>
        <v>3.5853565279310171</v>
      </c>
      <c r="N164" s="124">
        <f>IF(RES_hhdet_in_tes!N164=0,"",RES_hhdet_in_tes!N164/RES_hhdet_in_fec!N164)</f>
        <v>3.7461639884145543</v>
      </c>
      <c r="O164" s="124">
        <f>IF(RES_hhdet_in_tes!O164=0,"",RES_hhdet_in_tes!O164/RES_hhdet_in_fec!O164)</f>
        <v>3.9287986223025424</v>
      </c>
      <c r="P164" s="124">
        <f>IF(RES_hhdet_in_tes!P164=0,"",RES_hhdet_in_tes!P164/RES_hhdet_in_fec!P164)</f>
        <v>4.115486426445818</v>
      </c>
      <c r="Q164" s="124">
        <f>IF(RES_hhdet_in_tes!Q164=0,"",RES_hhdet_in_tes!Q164/RES_hhdet_in_fec!Q164)</f>
        <v>4.2587664537914662</v>
      </c>
      <c r="R164" s="124" t="str">
        <f>IF(RES_hhdet_in_tes!R164=0,"",RES_hhdet_in_tes!R164/RES_hhdet_in_fec!R164)</f>
        <v/>
      </c>
      <c r="S164" s="124" t="str">
        <f>IF(RES_hhdet_in_tes!S164=0,"",RES_hhdet_in_tes!S164/RES_hhdet_in_fec!S164)</f>
        <v/>
      </c>
      <c r="T164" s="124">
        <f>IF(RES_hhdet_in_tes!T164=0,"",RES_hhdet_in_tes!T164/RES_hhdet_in_fec!T164)</f>
        <v>4.2970944128110284</v>
      </c>
      <c r="U164" s="124">
        <f>IF(RES_hhdet_in_tes!U164=0,"",RES_hhdet_in_tes!U164/RES_hhdet_in_fec!U164)</f>
        <v>4.3013530749243136</v>
      </c>
      <c r="V164" s="124">
        <f>IF(RES_hhdet_in_tes!V164=0,"",RES_hhdet_in_tes!V164/RES_hhdet_in_fec!V164)</f>
        <v>4.3135223572825199</v>
      </c>
      <c r="W164" s="124">
        <f>IF(RES_hhdet_in_tes!W164=0,"",RES_hhdet_in_tes!W164/RES_hhdet_in_fec!W164)</f>
        <v>4.3534643017679464</v>
      </c>
      <c r="X164" s="124">
        <f>IF(RES_hhdet_in_tes!X164=0,"",RES_hhdet_in_tes!X164/RES_hhdet_in_fec!X164)</f>
        <v>4.4007794982793058</v>
      </c>
      <c r="Y164" s="124">
        <f>IF(RES_hhdet_in_tes!Y164=0,"",RES_hhdet_in_tes!Y164/RES_hhdet_in_fec!Y164)</f>
        <v>4.4541121353176383</v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2.4308114354209902</v>
      </c>
      <c r="D165" s="111">
        <f>IF(RES_hhdet_in_tes!D165=0,"",RES_hhdet_in_tes!D165/RES_hhdet_in_fec!D165)</f>
        <v>2.5375370643969375</v>
      </c>
      <c r="E165" s="111">
        <f>IF(RES_hhdet_in_tes!E165=0,"",RES_hhdet_in_tes!E165/RES_hhdet_in_fec!E165)</f>
        <v>2.6458627157739878</v>
      </c>
      <c r="F165" s="111">
        <f>IF(RES_hhdet_in_tes!F165=0,"",RES_hhdet_in_tes!F165/RES_hhdet_in_fec!F165)</f>
        <v>2.7550583909999204</v>
      </c>
      <c r="G165" s="111">
        <f>IF(RES_hhdet_in_tes!G165=0,"",RES_hhdet_in_tes!G165/RES_hhdet_in_fec!G165)</f>
        <v>2.8657566960708598</v>
      </c>
      <c r="H165" s="111" t="str">
        <f>IF(RES_hhdet_in_tes!H165=0,"",RES_hhdet_in_tes!H165/RES_hhdet_in_fec!H165)</f>
        <v/>
      </c>
      <c r="I165" s="111">
        <f>IF(RES_hhdet_in_tes!I165=0,"",RES_hhdet_in_tes!I165/RES_hhdet_in_fec!I165)</f>
        <v>3.0914955378498012</v>
      </c>
      <c r="J165" s="111">
        <f>IF(RES_hhdet_in_tes!J165=0,"",RES_hhdet_in_tes!J165/RES_hhdet_in_fec!J165)</f>
        <v>3.207263012001027</v>
      </c>
      <c r="K165" s="111">
        <f>IF(RES_hhdet_in_tes!K165=0,"",RES_hhdet_in_tes!K165/RES_hhdet_in_fec!K165)</f>
        <v>3.3256313919282632</v>
      </c>
      <c r="L165" s="111">
        <f>IF(RES_hhdet_in_tes!L165=0,"",RES_hhdet_in_tes!L165/RES_hhdet_in_fec!L165)</f>
        <v>3.4466631054565386</v>
      </c>
      <c r="M165" s="111">
        <f>IF(RES_hhdet_in_tes!M165=0,"",RES_hhdet_in_tes!M165/RES_hhdet_in_fec!M165)</f>
        <v>3.5853565279310171</v>
      </c>
      <c r="N165" s="111">
        <f>IF(RES_hhdet_in_tes!N165=0,"",RES_hhdet_in_tes!N165/RES_hhdet_in_fec!N165)</f>
        <v>3.7461639884145543</v>
      </c>
      <c r="O165" s="111">
        <f>IF(RES_hhdet_in_tes!O165=0,"",RES_hhdet_in_tes!O165/RES_hhdet_in_fec!O165)</f>
        <v>3.9287986223025424</v>
      </c>
      <c r="P165" s="111">
        <f>IF(RES_hhdet_in_tes!P165=0,"",RES_hhdet_in_tes!P165/RES_hhdet_in_fec!P165)</f>
        <v>4.115486426445818</v>
      </c>
      <c r="Q165" s="111">
        <f>IF(RES_hhdet_in_tes!Q165=0,"",RES_hhdet_in_tes!Q165/RES_hhdet_in_fec!Q165)</f>
        <v>4.2587664537914662</v>
      </c>
      <c r="R165" s="111" t="str">
        <f>IF(RES_hhdet_in_tes!R165=0,"",RES_hhdet_in_tes!R165/RES_hhdet_in_fec!R165)</f>
        <v/>
      </c>
      <c r="S165" s="111" t="str">
        <f>IF(RES_hhdet_in_tes!S165=0,"",RES_hhdet_in_tes!S165/RES_hhdet_in_fec!S165)</f>
        <v/>
      </c>
      <c r="T165" s="111">
        <f>IF(RES_hhdet_in_tes!T165=0,"",RES_hhdet_in_tes!T165/RES_hhdet_in_fec!T165)</f>
        <v>4.2970944128110284</v>
      </c>
      <c r="U165" s="111">
        <f>IF(RES_hhdet_in_tes!U165=0,"",RES_hhdet_in_tes!U165/RES_hhdet_in_fec!U165)</f>
        <v>4.3013530749243136</v>
      </c>
      <c r="V165" s="111">
        <f>IF(RES_hhdet_in_tes!V165=0,"",RES_hhdet_in_tes!V165/RES_hhdet_in_fec!V165)</f>
        <v>4.3135223572825199</v>
      </c>
      <c r="W165" s="111">
        <f>IF(RES_hhdet_in_tes!W165=0,"",RES_hhdet_in_tes!W165/RES_hhdet_in_fec!W165)</f>
        <v>4.3534643017679464</v>
      </c>
      <c r="X165" s="111">
        <f>IF(RES_hhdet_in_tes!X165=0,"",RES_hhdet_in_tes!X165/RES_hhdet_in_fec!X165)</f>
        <v>4.4007794982793058</v>
      </c>
      <c r="Y165" s="111">
        <f>IF(RES_hhdet_in_tes!Y165=0,"",RES_hhdet_in_tes!Y165/RES_hhdet_in_fec!Y165)</f>
        <v>4.4541121353176383</v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0.70128676169444026</v>
      </c>
      <c r="D166" s="124">
        <f>IF(RES_hhdet_in_tes!D166=0,"",RES_hhdet_in_tes!D166/RES_hhdet_in_fec!D166)</f>
        <v>0.71325868545623983</v>
      </c>
      <c r="E166" s="124">
        <f>IF(RES_hhdet_in_tes!E166=0,"",RES_hhdet_in_tes!E166/RES_hhdet_in_fec!E166)</f>
        <v>0.71621277549262774</v>
      </c>
      <c r="F166" s="124">
        <f>IF(RES_hhdet_in_tes!F166=0,"",RES_hhdet_in_tes!F166/RES_hhdet_in_fec!F166)</f>
        <v>0.71074519240440948</v>
      </c>
      <c r="G166" s="124">
        <f>IF(RES_hhdet_in_tes!G166=0,"",RES_hhdet_in_tes!G166/RES_hhdet_in_fec!G166)</f>
        <v>0.70739371045602484</v>
      </c>
      <c r="H166" s="124" t="str">
        <f>IF(RES_hhdet_in_tes!H166=0,"",RES_hhdet_in_tes!H166/RES_hhdet_in_fec!H166)</f>
        <v/>
      </c>
      <c r="I166" s="124">
        <f>IF(RES_hhdet_in_tes!I166=0,"",RES_hhdet_in_tes!I166/RES_hhdet_in_fec!I166)</f>
        <v>0.8277479106851261</v>
      </c>
      <c r="J166" s="124">
        <f>IF(RES_hhdet_in_tes!J166=0,"",RES_hhdet_in_tes!J166/RES_hhdet_in_fec!J166)</f>
        <v>0.83566746224447319</v>
      </c>
      <c r="K166" s="124">
        <f>IF(RES_hhdet_in_tes!K166=0,"",RES_hhdet_in_tes!K166/RES_hhdet_in_fec!K166)</f>
        <v>0.83544671928378411</v>
      </c>
      <c r="L166" s="124">
        <f>IF(RES_hhdet_in_tes!L166=0,"",RES_hhdet_in_tes!L166/RES_hhdet_in_fec!L166)</f>
        <v>0.75338734235954552</v>
      </c>
      <c r="M166" s="124">
        <f>IF(RES_hhdet_in_tes!M166=0,"",RES_hhdet_in_tes!M166/RES_hhdet_in_fec!M166)</f>
        <v>0.76066720109244379</v>
      </c>
      <c r="N166" s="124">
        <f>IF(RES_hhdet_in_tes!N166=0,"",RES_hhdet_in_tes!N166/RES_hhdet_in_fec!N166)</f>
        <v>0.7952117836041912</v>
      </c>
      <c r="O166" s="124">
        <f>IF(RES_hhdet_in_tes!O166=0,"",RES_hhdet_in_tes!O166/RES_hhdet_in_fec!O166)</f>
        <v>0.78103802258897681</v>
      </c>
      <c r="P166" s="124">
        <f>IF(RES_hhdet_in_tes!P166=0,"",RES_hhdet_in_tes!P166/RES_hhdet_in_fec!P166)</f>
        <v>0.77141202158429012</v>
      </c>
      <c r="Q166" s="124">
        <f>IF(RES_hhdet_in_tes!Q166=0,"",RES_hhdet_in_tes!Q166/RES_hhdet_in_fec!Q166)</f>
        <v>0.86890841638528449</v>
      </c>
      <c r="R166" s="124" t="str">
        <f>IF(RES_hhdet_in_tes!R166=0,"",RES_hhdet_in_tes!R166/RES_hhdet_in_fec!R166)</f>
        <v/>
      </c>
      <c r="S166" s="124" t="str">
        <f>IF(RES_hhdet_in_tes!S166=0,"",RES_hhdet_in_tes!S166/RES_hhdet_in_fec!S166)</f>
        <v/>
      </c>
      <c r="T166" s="124">
        <f>IF(RES_hhdet_in_tes!T166=0,"",RES_hhdet_in_tes!T166/RES_hhdet_in_fec!T166)</f>
        <v>0.86149018388960497</v>
      </c>
      <c r="U166" s="124">
        <f>IF(RES_hhdet_in_tes!U166=0,"",RES_hhdet_in_tes!U166/RES_hhdet_in_fec!U166)</f>
        <v>0.81517169969929104</v>
      </c>
      <c r="V166" s="124">
        <f>IF(RES_hhdet_in_tes!V166=0,"",RES_hhdet_in_tes!V166/RES_hhdet_in_fec!V166)</f>
        <v>0.88554093252617572</v>
      </c>
      <c r="W166" s="124">
        <f>IF(RES_hhdet_in_tes!W166=0,"",RES_hhdet_in_tes!W166/RES_hhdet_in_fec!W166)</f>
        <v>0.84160916332281044</v>
      </c>
      <c r="X166" s="124">
        <f>IF(RES_hhdet_in_tes!X166=0,"",RES_hhdet_in_tes!X166/RES_hhdet_in_fec!X166)</f>
        <v>0.8847655276237576</v>
      </c>
      <c r="Y166" s="124">
        <f>IF(RES_hhdet_in_tes!Y166=0,"",RES_hhdet_in_tes!Y166/RES_hhdet_in_fec!Y166)</f>
        <v>0.89552882962572156</v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0.62430160479552754</v>
      </c>
      <c r="D167" s="111">
        <f>IF(RES_hhdet_in_tes!D167=0,"",RES_hhdet_in_tes!D167/RES_hhdet_in_fec!D167)</f>
        <v>0.62695863849366362</v>
      </c>
      <c r="E167" s="111">
        <f>IF(RES_hhdet_in_tes!E167=0,"",RES_hhdet_in_tes!E167/RES_hhdet_in_fec!E167)</f>
        <v>0.62998501163605058</v>
      </c>
      <c r="F167" s="111">
        <f>IF(RES_hhdet_in_tes!F167=0,"",RES_hhdet_in_tes!F167/RES_hhdet_in_fec!F167)</f>
        <v>0.63306174924810832</v>
      </c>
      <c r="G167" s="111">
        <f>IF(RES_hhdet_in_tes!G167=0,"",RES_hhdet_in_tes!G167/RES_hhdet_in_fec!G167)</f>
        <v>0.63647862676412792</v>
      </c>
      <c r="H167" s="111" t="str">
        <f>IF(RES_hhdet_in_tes!H167=0,"",RES_hhdet_in_tes!H167/RES_hhdet_in_fec!H167)</f>
        <v/>
      </c>
      <c r="I167" s="111">
        <f>IF(RES_hhdet_in_tes!I167=0,"",RES_hhdet_in_tes!I167/RES_hhdet_in_fec!I167)</f>
        <v>0.64429780771120171</v>
      </c>
      <c r="J167" s="111">
        <f>IF(RES_hhdet_in_tes!J167=0,"",RES_hhdet_in_tes!J167/RES_hhdet_in_fec!J167)</f>
        <v>0.64906401518298995</v>
      </c>
      <c r="K167" s="111">
        <f>IF(RES_hhdet_in_tes!K167=0,"",RES_hhdet_in_tes!K167/RES_hhdet_in_fec!K167)</f>
        <v>0.654747506573369</v>
      </c>
      <c r="L167" s="111">
        <f>IF(RES_hhdet_in_tes!L167=0,"",RES_hhdet_in_tes!L167/RES_hhdet_in_fec!L167)</f>
        <v>0.66141482061218471</v>
      </c>
      <c r="M167" s="111">
        <f>IF(RES_hhdet_in_tes!M167=0,"",RES_hhdet_in_tes!M167/RES_hhdet_in_fec!M167)</f>
        <v>0.67500656304372186</v>
      </c>
      <c r="N167" s="111" t="str">
        <f>IF(RES_hhdet_in_tes!N167=0,"",RES_hhdet_in_tes!N167/RES_hhdet_in_fec!N167)</f>
        <v/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 t="str">
        <f>IF(RES_hhdet_in_tes!W167=0,"",RES_hhdet_in_tes!W167/RES_hhdet_in_fec!W167)</f>
        <v/>
      </c>
      <c r="X167" s="111" t="str">
        <f>IF(RES_hhdet_in_tes!X167=0,"",RES_hhdet_in_tes!X167/RES_hhdet_in_fec!X167)</f>
        <v/>
      </c>
      <c r="Y167" s="111" t="str">
        <f>IF(RES_hhdet_in_tes!Y167=0,"",RES_hhdet_in_tes!Y167/RES_hhdet_in_fec!Y167)</f>
        <v/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>
        <f>IF(RES_hhdet_in_tes!K168=0,"",RES_hhdet_in_tes!K168/RES_hhdet_in_fec!K168)</f>
        <v>0.80987605218075753</v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X168" s="111" t="str">
        <f>IF(RES_hhdet_in_tes!X168=0,"",RES_hhdet_in_tes!X168/RES_hhdet_in_fec!X168)</f>
        <v/>
      </c>
      <c r="Y168" s="111" t="str">
        <f>IF(RES_hhdet_in_tes!Y168=0,"",RES_hhdet_in_tes!Y168/RES_hhdet_in_fec!Y168)</f>
        <v/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>
        <f>IF(RES_hhdet_in_tes!K169=0,"",RES_hhdet_in_tes!K169/RES_hhdet_in_fec!K169)</f>
        <v>0.654747506573369</v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X169" s="112" t="str">
        <f>IF(RES_hhdet_in_tes!X169=0,"",RES_hhdet_in_tes!X169/RES_hhdet_in_fec!X169)</f>
        <v/>
      </c>
      <c r="Y169" s="112" t="str">
        <f>IF(RES_hhdet_in_tes!Y169=0,"",RES_hhdet_in_tes!Y169/RES_hhdet_in_fec!Y169)</f>
        <v/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>
        <f>IF(RES_hhdet_in_tes!K170=0,"",RES_hhdet_in_tes!K170/RES_hhdet_in_fec!K170)</f>
        <v>1</v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X170" s="113" t="str">
        <f>IF(RES_hhdet_in_tes!X170=0,"",RES_hhdet_in_tes!X170/RES_hhdet_in_fec!X170)</f>
        <v/>
      </c>
      <c r="Y170" s="113" t="str">
        <f>IF(RES_hhdet_in_tes!Y170=0,"",RES_hhdet_in_tes!Y170/RES_hhdet_in_fec!Y170)</f>
        <v/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0.69811765468347042</v>
      </c>
      <c r="D171" s="112">
        <f>IF(RES_hhdet_in_tes!D171=0,"",RES_hhdet_in_tes!D171/RES_hhdet_in_fec!D171)</f>
        <v>0.6991553348131363</v>
      </c>
      <c r="E171" s="112">
        <f>IF(RES_hhdet_in_tes!E171=0,"",RES_hhdet_in_tes!E171/RES_hhdet_in_fec!E171)</f>
        <v>0.70029133755416728</v>
      </c>
      <c r="F171" s="112">
        <f>IF(RES_hhdet_in_tes!F171=0,"",RES_hhdet_in_tes!F171/RES_hhdet_in_fec!F171)</f>
        <v>0.70144104671138452</v>
      </c>
      <c r="G171" s="112">
        <f>IF(RES_hhdet_in_tes!G171=0,"",RES_hhdet_in_tes!G171/RES_hhdet_in_fec!G171)</f>
        <v>0.70268207242153213</v>
      </c>
      <c r="H171" s="112" t="str">
        <f>IF(RES_hhdet_in_tes!H171=0,"",RES_hhdet_in_tes!H171/RES_hhdet_in_fec!H171)</f>
        <v/>
      </c>
      <c r="I171" s="112" t="str">
        <f>IF(RES_hhdet_in_tes!I171=0,"",RES_hhdet_in_tes!I171/RES_hhdet_in_fec!I171)</f>
        <v/>
      </c>
      <c r="J171" s="112" t="str">
        <f>IF(RES_hhdet_in_tes!J171=0,"",RES_hhdet_in_tes!J171/RES_hhdet_in_fec!J171)</f>
        <v/>
      </c>
      <c r="K171" s="112" t="str">
        <f>IF(RES_hhdet_in_tes!K171=0,"",RES_hhdet_in_tes!K171/RES_hhdet_in_fec!K171)</f>
        <v/>
      </c>
      <c r="L171" s="112">
        <f>IF(RES_hhdet_in_tes!L171=0,"",RES_hhdet_in_tes!L171/RES_hhdet_in_fec!L171)</f>
        <v>0.71104947289334619</v>
      </c>
      <c r="M171" s="112">
        <f>IF(RES_hhdet_in_tes!M171=0,"",RES_hhdet_in_tes!M171/RES_hhdet_in_fec!M171)</f>
        <v>0.71512461834686325</v>
      </c>
      <c r="N171" s="112">
        <f>IF(RES_hhdet_in_tes!N171=0,"",RES_hhdet_in_tes!N171/RES_hhdet_in_fec!N171)</f>
        <v>0.72184416618389136</v>
      </c>
      <c r="O171" s="112">
        <f>IF(RES_hhdet_in_tes!O171=0,"",RES_hhdet_in_tes!O171/RES_hhdet_in_fec!O171)</f>
        <v>0.7320906031532689</v>
      </c>
      <c r="P171" s="112">
        <f>IF(RES_hhdet_in_tes!P171=0,"",RES_hhdet_in_tes!P171/RES_hhdet_in_fec!P171)</f>
        <v>0.74537814275852909</v>
      </c>
      <c r="Q171" s="112">
        <f>IF(RES_hhdet_in_tes!Q171=0,"",RES_hhdet_in_tes!Q171/RES_hhdet_in_fec!Q171)</f>
        <v>0.75819779142768318</v>
      </c>
      <c r="R171" s="112" t="str">
        <f>IF(RES_hhdet_in_tes!R171=0,"",RES_hhdet_in_tes!R171/RES_hhdet_in_fec!R171)</f>
        <v/>
      </c>
      <c r="S171" s="112" t="str">
        <f>IF(RES_hhdet_in_tes!S171=0,"",RES_hhdet_in_tes!S171/RES_hhdet_in_fec!S171)</f>
        <v/>
      </c>
      <c r="T171" s="112">
        <f>IF(RES_hhdet_in_tes!T171=0,"",RES_hhdet_in_tes!T171/RES_hhdet_in_fec!T171)</f>
        <v>0.78361836993510969</v>
      </c>
      <c r="U171" s="112">
        <f>IF(RES_hhdet_in_tes!U171=0,"",RES_hhdet_in_tes!U171/RES_hhdet_in_fec!U171)</f>
        <v>0.79197687508370329</v>
      </c>
      <c r="V171" s="112">
        <f>IF(RES_hhdet_in_tes!V171=0,"",RES_hhdet_in_tes!V171/RES_hhdet_in_fec!V171)</f>
        <v>0.80018813746778605</v>
      </c>
      <c r="W171" s="112">
        <f>IF(RES_hhdet_in_tes!W171=0,"",RES_hhdet_in_tes!W171/RES_hhdet_in_fec!W171)</f>
        <v>0.80768774409920352</v>
      </c>
      <c r="X171" s="112">
        <f>IF(RES_hhdet_in_tes!X171=0,"",RES_hhdet_in_tes!X171/RES_hhdet_in_fec!X171)</f>
        <v>0.82000484445237565</v>
      </c>
      <c r="Y171" s="112">
        <f>IF(RES_hhdet_in_tes!Y171=0,"",RES_hhdet_in_tes!Y171/RES_hhdet_in_fec!Y171)</f>
        <v>0.83149595044696933</v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0.82252249208906336</v>
      </c>
      <c r="D172" s="113">
        <f>IF(RES_hhdet_in_tes!D172=0,"",RES_hhdet_in_tes!D172/RES_hhdet_in_fec!D172)</f>
        <v>0.82255596335525361</v>
      </c>
      <c r="E172" s="113">
        <f>IF(RES_hhdet_in_tes!E172=0,"",RES_hhdet_in_tes!E172/RES_hhdet_in_fec!E172)</f>
        <v>0.82429749182607626</v>
      </c>
      <c r="F172" s="113">
        <f>IF(RES_hhdet_in_tes!F172=0,"",RES_hhdet_in_tes!F172/RES_hhdet_in_fec!F172)</f>
        <v>0.82284359257872819</v>
      </c>
      <c r="G172" s="113">
        <f>IF(RES_hhdet_in_tes!G172=0,"",RES_hhdet_in_tes!G172/RES_hhdet_in_fec!G172)</f>
        <v>0.82438546391498957</v>
      </c>
      <c r="H172" s="113" t="str">
        <f>IF(RES_hhdet_in_tes!H172=0,"",RES_hhdet_in_tes!H172/RES_hhdet_in_fec!H172)</f>
        <v/>
      </c>
      <c r="I172" s="113">
        <f>IF(RES_hhdet_in_tes!I172=0,"",RES_hhdet_in_tes!I172/RES_hhdet_in_fec!I172)</f>
        <v>0.83221068072749693</v>
      </c>
      <c r="J172" s="113">
        <f>IF(RES_hhdet_in_tes!J172=0,"",RES_hhdet_in_tes!J172/RES_hhdet_in_fec!J172)</f>
        <v>0.83857847308035816</v>
      </c>
      <c r="K172" s="113">
        <f>IF(RES_hhdet_in_tes!K172=0,"",RES_hhdet_in_tes!K172/RES_hhdet_in_fec!K172)</f>
        <v>0.84448935650331192</v>
      </c>
      <c r="L172" s="113">
        <f>IF(RES_hhdet_in_tes!L172=0,"",RES_hhdet_in_tes!L172/RES_hhdet_in_fec!L172)</f>
        <v>0.84919687023475654</v>
      </c>
      <c r="M172" s="113">
        <f>IF(RES_hhdet_in_tes!M172=0,"",RES_hhdet_in_tes!M172/RES_hhdet_in_fec!M172)</f>
        <v>0.83885000374084318</v>
      </c>
      <c r="N172" s="113">
        <f>IF(RES_hhdet_in_tes!N172=0,"",RES_hhdet_in_tes!N172/RES_hhdet_in_fec!N172)</f>
        <v>0.85425857033438324</v>
      </c>
      <c r="O172" s="113">
        <f>IF(RES_hhdet_in_tes!O172=0,"",RES_hhdet_in_tes!O172/RES_hhdet_in_fec!O172)</f>
        <v>0.83273585032768904</v>
      </c>
      <c r="P172" s="113">
        <f>IF(RES_hhdet_in_tes!P172=0,"",RES_hhdet_in_tes!P172/RES_hhdet_in_fec!P172)</f>
        <v>0.82885458103688348</v>
      </c>
      <c r="Q172" s="113">
        <f>IF(RES_hhdet_in_tes!Q172=0,"",RES_hhdet_in_tes!Q172/RES_hhdet_in_fec!Q172)</f>
        <v>0.88116888534661797</v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>
        <f>IF(RES_hhdet_in_tes!T172=0,"",RES_hhdet_in_tes!T172/RES_hhdet_in_fec!T172)</f>
        <v>0.88265011839932894</v>
      </c>
      <c r="U172" s="113">
        <f>IF(RES_hhdet_in_tes!U172=0,"",RES_hhdet_in_tes!U172/RES_hhdet_in_fec!U172)</f>
        <v>0.87863464618222853</v>
      </c>
      <c r="V172" s="113">
        <f>IF(RES_hhdet_in_tes!V172=0,"",RES_hhdet_in_tes!V172/RES_hhdet_in_fec!V172)</f>
        <v>0.88678841503201822</v>
      </c>
      <c r="W172" s="113">
        <f>IF(RES_hhdet_in_tes!W172=0,"",RES_hhdet_in_tes!W172/RES_hhdet_in_fec!W172)</f>
        <v>0.89335132480593105</v>
      </c>
      <c r="X172" s="113">
        <f>IF(RES_hhdet_in_tes!X172=0,"",RES_hhdet_in_tes!X172/RES_hhdet_in_fec!X172)</f>
        <v>0.89317596081181905</v>
      </c>
      <c r="Y172" s="113">
        <f>IF(RES_hhdet_in_tes!Y172=0,"",RES_hhdet_in_tes!Y172/RES_hhdet_in_fec!Y172)</f>
        <v>0.90180028026575387</v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0.69811765468347042</v>
      </c>
      <c r="D173" s="111">
        <f>IF(RES_hhdet_in_tes!D173=0,"",RES_hhdet_in_tes!D173/RES_hhdet_in_fec!D173)</f>
        <v>0.6991553348131363</v>
      </c>
      <c r="E173" s="111">
        <f>IF(RES_hhdet_in_tes!E173=0,"",RES_hhdet_in_tes!E173/RES_hhdet_in_fec!E173)</f>
        <v>0.70029133755416728</v>
      </c>
      <c r="F173" s="111">
        <f>IF(RES_hhdet_in_tes!F173=0,"",RES_hhdet_in_tes!F173/RES_hhdet_in_fec!F173)</f>
        <v>0.70144104671138452</v>
      </c>
      <c r="G173" s="111">
        <f>IF(RES_hhdet_in_tes!G173=0,"",RES_hhdet_in_tes!G173/RES_hhdet_in_fec!G173)</f>
        <v>0.70268207242153224</v>
      </c>
      <c r="H173" s="111" t="str">
        <f>IF(RES_hhdet_in_tes!H173=0,"",RES_hhdet_in_tes!H173/RES_hhdet_in_fec!H173)</f>
        <v/>
      </c>
      <c r="I173" s="111">
        <f>IF(RES_hhdet_in_tes!I173=0,"",RES_hhdet_in_tes!I173/RES_hhdet_in_fec!I173)</f>
        <v>0.7054319199679383</v>
      </c>
      <c r="J173" s="111">
        <f>IF(RES_hhdet_in_tes!J173=0,"",RES_hhdet_in_tes!J173/RES_hhdet_in_fec!J173)</f>
        <v>0.70704157710564253</v>
      </c>
      <c r="K173" s="111">
        <f>IF(RES_hhdet_in_tes!K173=0,"",RES_hhdet_in_tes!K173/RES_hhdet_in_fec!K173)</f>
        <v>0.70890592356412518</v>
      </c>
      <c r="L173" s="111">
        <f>IF(RES_hhdet_in_tes!L173=0,"",RES_hhdet_in_tes!L173/RES_hhdet_in_fec!L173)</f>
        <v>0.71104947289334619</v>
      </c>
      <c r="M173" s="111">
        <f>IF(RES_hhdet_in_tes!M173=0,"",RES_hhdet_in_tes!M173/RES_hhdet_in_fec!M173)</f>
        <v>0.71512461834686325</v>
      </c>
      <c r="N173" s="111">
        <f>IF(RES_hhdet_in_tes!N173=0,"",RES_hhdet_in_tes!N173/RES_hhdet_in_fec!N173)</f>
        <v>0.72184416618389136</v>
      </c>
      <c r="O173" s="111">
        <f>IF(RES_hhdet_in_tes!O173=0,"",RES_hhdet_in_tes!O173/RES_hhdet_in_fec!O173)</f>
        <v>0.7320906031532689</v>
      </c>
      <c r="P173" s="111">
        <f>IF(RES_hhdet_in_tes!P173=0,"",RES_hhdet_in_tes!P173/RES_hhdet_in_fec!P173)</f>
        <v>0.74537814275852898</v>
      </c>
      <c r="Q173" s="111">
        <f>IF(RES_hhdet_in_tes!Q173=0,"",RES_hhdet_in_tes!Q173/RES_hhdet_in_fec!Q173)</f>
        <v>0.75819779142768318</v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>
        <f>IF(RES_hhdet_in_tes!T173=0,"",RES_hhdet_in_tes!T173/RES_hhdet_in_fec!T173)</f>
        <v>0.78361836993510969</v>
      </c>
      <c r="U173" s="111">
        <f>IF(RES_hhdet_in_tes!U173=0,"",RES_hhdet_in_tes!U173/RES_hhdet_in_fec!U173)</f>
        <v>0.79197687508370329</v>
      </c>
      <c r="V173" s="111">
        <f>IF(RES_hhdet_in_tes!V173=0,"",RES_hhdet_in_tes!V173/RES_hhdet_in_fec!V173)</f>
        <v>0.80018813746778605</v>
      </c>
      <c r="W173" s="111">
        <f>IF(RES_hhdet_in_tes!W173=0,"",RES_hhdet_in_tes!W173/RES_hhdet_in_fec!W173)</f>
        <v>0.80768774409920341</v>
      </c>
      <c r="X173" s="111">
        <f>IF(RES_hhdet_in_tes!X173=0,"",RES_hhdet_in_tes!X173/RES_hhdet_in_fec!X173)</f>
        <v>0.82000484445237565</v>
      </c>
      <c r="Y173" s="111">
        <f>IF(RES_hhdet_in_tes!Y173=0,"",RES_hhdet_in_tes!Y173/RES_hhdet_in_fec!Y173)</f>
        <v>0.83149595044696911</v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 t="str">
        <f>IF(RES_hhdet_in_tes!H174=0,"",RES_hhdet_in_tes!H174/RES_hhdet_in_fec!H174)</f>
        <v/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X174" s="45">
        <f>IF(RES_hhdet_in_tes!X174=0,"",RES_hhdet_in_tes!X174/RES_hhdet_in_fec!X174)</f>
        <v>1</v>
      </c>
      <c r="Y174" s="45">
        <f>IF(RES_hhdet_in_tes!Y174=0,"",RES_hhdet_in_tes!Y174/RES_hhdet_in_fec!Y174)</f>
        <v>1</v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0.7564401459439889</v>
      </c>
      <c r="D175" s="124">
        <f>IF(RES_hhdet_in_tes!D175=0,"",RES_hhdet_in_tes!D175/RES_hhdet_in_fec!D175)</f>
        <v>0.77302823318590808</v>
      </c>
      <c r="E175" s="124">
        <f>IF(RES_hhdet_in_tes!E175=0,"",RES_hhdet_in_tes!E175/RES_hhdet_in_fec!E175)</f>
        <v>0.77432922810618232</v>
      </c>
      <c r="F175" s="124">
        <f>IF(RES_hhdet_in_tes!F175=0,"",RES_hhdet_in_tes!F175/RES_hhdet_in_fec!F175)</f>
        <v>0.7447878408628521</v>
      </c>
      <c r="G175" s="124">
        <f>IF(RES_hhdet_in_tes!G175=0,"",RES_hhdet_in_tes!G175/RES_hhdet_in_fec!G175)</f>
        <v>0.70091050356120554</v>
      </c>
      <c r="H175" s="124" t="str">
        <f>IF(RES_hhdet_in_tes!H175=0,"",RES_hhdet_in_tes!H175/RES_hhdet_in_fec!H175)</f>
        <v/>
      </c>
      <c r="I175" s="124">
        <f>IF(RES_hhdet_in_tes!I175=0,"",RES_hhdet_in_tes!I175/RES_hhdet_in_fec!I175)</f>
        <v>0.77438260973496753</v>
      </c>
      <c r="J175" s="124">
        <f>IF(RES_hhdet_in_tes!J175=0,"",RES_hhdet_in_tes!J175/RES_hhdet_in_fec!J175)</f>
        <v>0.7781263289882685</v>
      </c>
      <c r="K175" s="124">
        <f>IF(RES_hhdet_in_tes!K175=0,"",RES_hhdet_in_tes!K175/RES_hhdet_in_fec!K175)</f>
        <v>0.7563934217331536</v>
      </c>
      <c r="L175" s="124">
        <f>IF(RES_hhdet_in_tes!L175=0,"",RES_hhdet_in_tes!L175/RES_hhdet_in_fec!L175)</f>
        <v>0.77707376845441767</v>
      </c>
      <c r="M175" s="124">
        <f>IF(RES_hhdet_in_tes!M175=0,"",RES_hhdet_in_tes!M175/RES_hhdet_in_fec!M175)</f>
        <v>0.78520063759054459</v>
      </c>
      <c r="N175" s="124">
        <f>IF(RES_hhdet_in_tes!N175=0,"",RES_hhdet_in_tes!N175/RES_hhdet_in_fec!N175)</f>
        <v>0.78775677208544626</v>
      </c>
      <c r="O175" s="124">
        <f>IF(RES_hhdet_in_tes!O175=0,"",RES_hhdet_in_tes!O175/RES_hhdet_in_fec!O175)</f>
        <v>0.78492060876572189</v>
      </c>
      <c r="P175" s="124">
        <f>IF(RES_hhdet_in_tes!P175=0,"",RES_hhdet_in_tes!P175/RES_hhdet_in_fec!P175)</f>
        <v>0.78179067024597859</v>
      </c>
      <c r="Q175" s="124">
        <f>IF(RES_hhdet_in_tes!Q175=0,"",RES_hhdet_in_tes!Q175/RES_hhdet_in_fec!Q175)</f>
        <v>0.80324919734312639</v>
      </c>
      <c r="R175" s="124" t="str">
        <f>IF(RES_hhdet_in_tes!R175=0,"",RES_hhdet_in_tes!R175/RES_hhdet_in_fec!R175)</f>
        <v/>
      </c>
      <c r="S175" s="124" t="str">
        <f>IF(RES_hhdet_in_tes!S175=0,"",RES_hhdet_in_tes!S175/RES_hhdet_in_fec!S175)</f>
        <v/>
      </c>
      <c r="T175" s="124">
        <f>IF(RES_hhdet_in_tes!T175=0,"",RES_hhdet_in_tes!T175/RES_hhdet_in_fec!T175)</f>
        <v>0.83197724553519814</v>
      </c>
      <c r="U175" s="124">
        <f>IF(RES_hhdet_in_tes!U175=0,"",RES_hhdet_in_tes!U175/RES_hhdet_in_fec!U175)</f>
        <v>0.83894525246847507</v>
      </c>
      <c r="V175" s="124">
        <f>IF(RES_hhdet_in_tes!V175=0,"",RES_hhdet_in_tes!V175/RES_hhdet_in_fec!V175)</f>
        <v>0.85431766471671955</v>
      </c>
      <c r="W175" s="124">
        <f>IF(RES_hhdet_in_tes!W175=0,"",RES_hhdet_in_tes!W175/RES_hhdet_in_fec!W175)</f>
        <v>0.89186884430013158</v>
      </c>
      <c r="X175" s="124">
        <f>IF(RES_hhdet_in_tes!X175=0,"",RES_hhdet_in_tes!X175/RES_hhdet_in_fec!X175)</f>
        <v>0.89894287182219845</v>
      </c>
      <c r="Y175" s="124">
        <f>IF(RES_hhdet_in_tes!Y175=0,"",RES_hhdet_in_tes!Y175/RES_hhdet_in_fec!Y175)</f>
        <v>0.9059309700175272</v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0.61892040359592992</v>
      </c>
      <c r="D176" s="111" t="str">
        <f>IF(RES_hhdet_in_tes!D176=0,"",RES_hhdet_in_tes!D176/RES_hhdet_in_fec!D176)</f>
        <v/>
      </c>
      <c r="E176" s="111" t="str">
        <f>IF(RES_hhdet_in_tes!E176=0,"",RES_hhdet_in_tes!E176/RES_hhdet_in_fec!E176)</f>
        <v/>
      </c>
      <c r="F176" s="111">
        <f>IF(RES_hhdet_in_tes!F176=0,"",RES_hhdet_in_tes!F176/RES_hhdet_in_fec!F176)</f>
        <v>0.61925915720711788</v>
      </c>
      <c r="G176" s="111">
        <f>IF(RES_hhdet_in_tes!G176=0,"",RES_hhdet_in_tes!G176/RES_hhdet_in_fec!G176)</f>
        <v>0.61937208875914951</v>
      </c>
      <c r="H176" s="111" t="str">
        <f>IF(RES_hhdet_in_tes!H176=0,"",RES_hhdet_in_tes!H176/RES_hhdet_in_fec!H176)</f>
        <v/>
      </c>
      <c r="I176" s="111">
        <f>IF(RES_hhdet_in_tes!I176=0,"",RES_hhdet_in_tes!I176/RES_hhdet_in_fec!I176)</f>
        <v>0.61959797899976943</v>
      </c>
      <c r="J176" s="111">
        <f>IF(RES_hhdet_in_tes!J176=0,"",RES_hhdet_in_tes!J176/RES_hhdet_in_fec!J176)</f>
        <v>0.61971094770950974</v>
      </c>
      <c r="K176" s="111">
        <f>IF(RES_hhdet_in_tes!K176=0,"",RES_hhdet_in_tes!K176/RES_hhdet_in_fec!K176)</f>
        <v>0.61982394167931953</v>
      </c>
      <c r="L176" s="111">
        <f>IF(RES_hhdet_in_tes!L176=0,"",RES_hhdet_in_tes!L176/RES_hhdet_in_fec!L176)</f>
        <v>0.61993696274153542</v>
      </c>
      <c r="M176" s="111">
        <f>IF(RES_hhdet_in_tes!M176=0,"",RES_hhdet_in_tes!M176/RES_hhdet_in_fec!M176)</f>
        <v>0.6200227957877521</v>
      </c>
      <c r="N176" s="111">
        <f>IF(RES_hhdet_in_tes!N176=0,"",RES_hhdet_in_tes!N176/RES_hhdet_in_fec!N176)</f>
        <v>0.62007077242314068</v>
      </c>
      <c r="O176" s="111">
        <f>IF(RES_hhdet_in_tes!O176=0,"",RES_hhdet_in_tes!O176/RES_hhdet_in_fec!O176)</f>
        <v>0.62009944679782658</v>
      </c>
      <c r="P176" s="111">
        <f>IF(RES_hhdet_in_tes!P176=0,"",RES_hhdet_in_tes!P176/RES_hhdet_in_fec!P176)</f>
        <v>0.62017945790015971</v>
      </c>
      <c r="Q176" s="111">
        <f>IF(RES_hhdet_in_tes!Q176=0,"",RES_hhdet_in_tes!Q176/RES_hhdet_in_fec!Q176)</f>
        <v>0.62050512177760886</v>
      </c>
      <c r="R176" s="111" t="str">
        <f>IF(RES_hhdet_in_tes!R176=0,"",RES_hhdet_in_tes!R176/RES_hhdet_in_fec!R176)</f>
        <v/>
      </c>
      <c r="S176" s="111" t="str">
        <f>IF(RES_hhdet_in_tes!S176=0,"",RES_hhdet_in_tes!S176/RES_hhdet_in_fec!S176)</f>
        <v/>
      </c>
      <c r="T176" s="111">
        <f>IF(RES_hhdet_in_tes!T176=0,"",RES_hhdet_in_tes!T176/RES_hhdet_in_fec!T176)</f>
        <v>0.6238912313576187</v>
      </c>
      <c r="U176" s="111">
        <f>IF(RES_hhdet_in_tes!U176=0,"",RES_hhdet_in_tes!U176/RES_hhdet_in_fec!U176)</f>
        <v>0.62509852670763677</v>
      </c>
      <c r="V176" s="111">
        <f>IF(RES_hhdet_in_tes!V176=0,"",RES_hhdet_in_tes!V176/RES_hhdet_in_fec!V176)</f>
        <v>0.62595516946655938</v>
      </c>
      <c r="W176" s="111">
        <f>IF(RES_hhdet_in_tes!W176=0,"",RES_hhdet_in_tes!W176/RES_hhdet_in_fec!W176)</f>
        <v>0.62636687848049122</v>
      </c>
      <c r="X176" s="111">
        <f>IF(RES_hhdet_in_tes!X176=0,"",RES_hhdet_in_tes!X176/RES_hhdet_in_fec!X176)</f>
        <v>0.62675157945269255</v>
      </c>
      <c r="Y176" s="111" t="str">
        <f>IF(RES_hhdet_in_tes!Y176=0,"",RES_hhdet_in_tes!Y176/RES_hhdet_in_fec!Y176)</f>
        <v/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0.7717858184097387</v>
      </c>
      <c r="D177" s="45">
        <f>IF(RES_hhdet_in_tes!D177=0,"",RES_hhdet_in_tes!D177/RES_hhdet_in_fec!D177)</f>
        <v>0.77302823318590808</v>
      </c>
      <c r="E177" s="45">
        <f>IF(RES_hhdet_in_tes!E177=0,"",RES_hhdet_in_tes!E177/RES_hhdet_in_fec!E177)</f>
        <v>0.77432922810618232</v>
      </c>
      <c r="F177" s="45">
        <f>IF(RES_hhdet_in_tes!F177=0,"",RES_hhdet_in_tes!F177/RES_hhdet_in_fec!F177)</f>
        <v>0.77563821122792553</v>
      </c>
      <c r="G177" s="45">
        <f>IF(RES_hhdet_in_tes!G177=0,"",RES_hhdet_in_tes!G177/RES_hhdet_in_fec!G177)</f>
        <v>0.77700114321676117</v>
      </c>
      <c r="H177" s="45" t="str">
        <f>IF(RES_hhdet_in_tes!H177=0,"",RES_hhdet_in_tes!H177/RES_hhdet_in_fec!H177)</f>
        <v/>
      </c>
      <c r="I177" s="45">
        <f>IF(RES_hhdet_in_tes!I177=0,"",RES_hhdet_in_tes!I177/RES_hhdet_in_fec!I177)</f>
        <v>0.77988330350398227</v>
      </c>
      <c r="J177" s="45">
        <f>IF(RES_hhdet_in_tes!J177=0,"",RES_hhdet_in_tes!J177/RES_hhdet_in_fec!J177)</f>
        <v>0.78146024984867524</v>
      </c>
      <c r="K177" s="45">
        <f>IF(RES_hhdet_in_tes!K177=0,"",RES_hhdet_in_tes!K177/RES_hhdet_in_fec!K177)</f>
        <v>0.78318268464571894</v>
      </c>
      <c r="L177" s="45">
        <f>IF(RES_hhdet_in_tes!L177=0,"",RES_hhdet_in_tes!L177/RES_hhdet_in_fec!L177)</f>
        <v>0.78506116146160543</v>
      </c>
      <c r="M177" s="45">
        <f>IF(RES_hhdet_in_tes!M177=0,"",RES_hhdet_in_tes!M177/RES_hhdet_in_fec!M177)</f>
        <v>0.78774696820690704</v>
      </c>
      <c r="N177" s="45">
        <f>IF(RES_hhdet_in_tes!N177=0,"",RES_hhdet_in_tes!N177/RES_hhdet_in_fec!N177)</f>
        <v>0.79142552035964553</v>
      </c>
      <c r="O177" s="45">
        <f>IF(RES_hhdet_in_tes!O177=0,"",RES_hhdet_in_tes!O177/RES_hhdet_in_fec!O177)</f>
        <v>0.79653650044446378</v>
      </c>
      <c r="P177" s="45">
        <f>IF(RES_hhdet_in_tes!P177=0,"",RES_hhdet_in_tes!P177/RES_hhdet_in_fec!P177)</f>
        <v>0.80329555921974705</v>
      </c>
      <c r="Q177" s="45">
        <f>IF(RES_hhdet_in_tes!Q177=0,"",RES_hhdet_in_tes!Q177/RES_hhdet_in_fec!Q177)</f>
        <v>0.81204184720056438</v>
      </c>
      <c r="R177" s="45" t="str">
        <f>IF(RES_hhdet_in_tes!R177=0,"",RES_hhdet_in_tes!R177/RES_hhdet_in_fec!R177)</f>
        <v/>
      </c>
      <c r="S177" s="45" t="str">
        <f>IF(RES_hhdet_in_tes!S177=0,"",RES_hhdet_in_tes!S177/RES_hhdet_in_fec!S177)</f>
        <v/>
      </c>
      <c r="T177" s="45">
        <f>IF(RES_hhdet_in_tes!T177=0,"",RES_hhdet_in_tes!T177/RES_hhdet_in_fec!T177)</f>
        <v>0.85486916138124114</v>
      </c>
      <c r="U177" s="45">
        <f>IF(RES_hhdet_in_tes!U177=0,"",RES_hhdet_in_tes!U177/RES_hhdet_in_fec!U177)</f>
        <v>0.87019111822901574</v>
      </c>
      <c r="V177" s="45">
        <f>IF(RES_hhdet_in_tes!V177=0,"",RES_hhdet_in_tes!V177/RES_hhdet_in_fec!V177)</f>
        <v>0.88295104810510883</v>
      </c>
      <c r="W177" s="45">
        <f>IF(RES_hhdet_in_tes!W177=0,"",RES_hhdet_in_tes!W177/RES_hhdet_in_fec!W177)</f>
        <v>0.89250580418461034</v>
      </c>
      <c r="X177" s="45">
        <f>IF(RES_hhdet_in_tes!X177=0,"",RES_hhdet_in_tes!X177/RES_hhdet_in_fec!X177)</f>
        <v>0.89962112936130478</v>
      </c>
      <c r="Y177" s="45">
        <f>IF(RES_hhdet_in_tes!Y177=0,"",RES_hhdet_in_tes!Y177/RES_hhdet_in_fec!Y177)</f>
        <v>0.9059309700175272</v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0.14094215404229365</v>
      </c>
      <c r="L3" s="117">
        <f t="shared" si="0"/>
        <v>0.14752238568505679</v>
      </c>
      <c r="M3" s="117">
        <f t="shared" si="0"/>
        <v>0.15870609348966402</v>
      </c>
      <c r="N3" s="117">
        <f t="shared" si="0"/>
        <v>0.14265764313018592</v>
      </c>
      <c r="O3" s="117">
        <f t="shared" si="0"/>
        <v>0.17838714472974007</v>
      </c>
      <c r="P3" s="117">
        <f t="shared" si="0"/>
        <v>2.4907657327236897E-2</v>
      </c>
      <c r="Q3" s="117">
        <f t="shared" si="0"/>
        <v>9.6730774163050221E-3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6.2193250915968695E-2</v>
      </c>
      <c r="W3" s="117">
        <f t="shared" ref="W3:Y3" si="2">W4+W7+W9+W19</f>
        <v>3.7199232959595541E-2</v>
      </c>
      <c r="X3" s="117">
        <f t="shared" si="2"/>
        <v>2.0673635597517559E-2</v>
      </c>
      <c r="Y3" s="117">
        <f t="shared" si="2"/>
        <v>3.0206769843891335E-3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0.13989971145807412</v>
      </c>
      <c r="L4" s="122">
        <f t="shared" si="3"/>
        <v>0.14725392232979009</v>
      </c>
      <c r="M4" s="122">
        <f t="shared" si="3"/>
        <v>0.15829778378055595</v>
      </c>
      <c r="N4" s="122">
        <f t="shared" si="3"/>
        <v>0.14252490176735905</v>
      </c>
      <c r="O4" s="122">
        <f t="shared" si="3"/>
        <v>0.1780052477999412</v>
      </c>
      <c r="P4" s="122">
        <f t="shared" si="3"/>
        <v>2.4676547530389246E-2</v>
      </c>
      <c r="Q4" s="122">
        <f t="shared" si="3"/>
        <v>9.6730774163050221E-3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6.1865074311125853E-2</v>
      </c>
      <c r="W4" s="122">
        <f t="shared" ref="W4:Y4" si="5">SUM(W5:W6)</f>
        <v>3.7199232959595541E-2</v>
      </c>
      <c r="X4" s="122">
        <f t="shared" si="5"/>
        <v>2.0673635597517559E-2</v>
      </c>
      <c r="Y4" s="122">
        <f t="shared" si="5"/>
        <v>3.0206769843891335E-3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0.13989971145807412</v>
      </c>
      <c r="L5" s="98">
        <v>0.14725392232979009</v>
      </c>
      <c r="M5" s="98">
        <v>0.15829778378055595</v>
      </c>
      <c r="N5" s="98">
        <v>0.14252490176735905</v>
      </c>
      <c r="O5" s="98">
        <v>0.1780052477999412</v>
      </c>
      <c r="P5" s="98">
        <v>2.4676547530389246E-2</v>
      </c>
      <c r="Q5" s="98">
        <v>9.6730774163050221E-3</v>
      </c>
      <c r="R5" s="98">
        <v>0</v>
      </c>
      <c r="S5" s="98">
        <v>0</v>
      </c>
      <c r="T5" s="98">
        <v>0</v>
      </c>
      <c r="U5" s="98">
        <v>0</v>
      </c>
      <c r="V5" s="98">
        <v>6.1865074311125853E-2</v>
      </c>
      <c r="W5" s="98">
        <v>3.7199232959595541E-2</v>
      </c>
      <c r="X5" s="98">
        <v>2.0673635597517559E-2</v>
      </c>
      <c r="Y5" s="98">
        <v>3.0206769843891335E-3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4.290985084488575E-4</v>
      </c>
      <c r="L9" s="122">
        <v>0</v>
      </c>
      <c r="M9" s="122">
        <v>2.4139226043690153E-4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4.290985084488575E-4</v>
      </c>
      <c r="L11" s="98">
        <v>0</v>
      </c>
      <c r="M11" s="98">
        <v>2.4139226043690153E-4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6.1334407577067916E-4</v>
      </c>
      <c r="L19" s="122">
        <v>2.6846335526669045E-4</v>
      </c>
      <c r="M19" s="122">
        <v>1.6691744867118429E-4</v>
      </c>
      <c r="N19" s="122">
        <v>1.3274136282686075E-4</v>
      </c>
      <c r="O19" s="122">
        <v>3.8189692979887689E-4</v>
      </c>
      <c r="P19" s="122">
        <v>2.3110979684764997E-4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3.2817660484284249E-4</v>
      </c>
      <c r="W19" s="122">
        <v>0</v>
      </c>
      <c r="X19" s="122">
        <v>0</v>
      </c>
      <c r="Y19" s="122">
        <v>0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6.1334407577067916E-4</v>
      </c>
      <c r="L21" s="98">
        <v>2.6846335526669045E-4</v>
      </c>
      <c r="M21" s="98">
        <v>1.6691744867118429E-4</v>
      </c>
      <c r="N21" s="98">
        <v>1.3274136282686075E-4</v>
      </c>
      <c r="O21" s="98">
        <v>3.8189692979887689E-4</v>
      </c>
      <c r="P21" s="98">
        <v>2.3110979684764997E-4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3.2817660484284249E-4</v>
      </c>
      <c r="W21" s="98">
        <v>0</v>
      </c>
      <c r="X21" s="98">
        <v>0</v>
      </c>
      <c r="Y21" s="98">
        <v>0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4.9298269605797286E-3</v>
      </c>
      <c r="O24" s="117">
        <f t="shared" si="7"/>
        <v>4.4860256405003258E-3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3.0736848080130511E-3</v>
      </c>
      <c r="S24" s="117">
        <f t="shared" si="8"/>
        <v>6.0654180520288425E-3</v>
      </c>
      <c r="T24" s="117">
        <f t="shared" si="8"/>
        <v>2.2893763429871895E-3</v>
      </c>
      <c r="U24" s="117">
        <f t="shared" si="8"/>
        <v>7.2404890374697982E-3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4.7970855977528676E-3</v>
      </c>
      <c r="O25" s="122">
        <f t="shared" si="10"/>
        <v>4.2950771756008876E-3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3.0736848080130511E-3</v>
      </c>
      <c r="S25" s="122">
        <f t="shared" si="11"/>
        <v>6.0654180520288425E-3</v>
      </c>
      <c r="T25" s="122">
        <f t="shared" si="11"/>
        <v>2.2893763429871895E-3</v>
      </c>
      <c r="U25" s="122">
        <f t="shared" si="11"/>
        <v>7.2404890374697982E-3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4.7970855977528676E-3</v>
      </c>
      <c r="O26" s="98">
        <v>4.2950771756008876E-3</v>
      </c>
      <c r="P26" s="98">
        <v>0</v>
      </c>
      <c r="Q26" s="98">
        <v>0</v>
      </c>
      <c r="R26" s="98">
        <v>3.0736848080130511E-3</v>
      </c>
      <c r="S26" s="98">
        <v>6.0654180520288425E-3</v>
      </c>
      <c r="T26" s="98">
        <v>2.2893763429871895E-3</v>
      </c>
      <c r="U26" s="98">
        <v>7.2404890374697982E-3</v>
      </c>
      <c r="V26" s="98">
        <v>0</v>
      </c>
      <c r="W26" s="98">
        <v>0</v>
      </c>
      <c r="X26" s="98">
        <v>0</v>
      </c>
      <c r="Y26" s="98">
        <v>0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1.3274136282686075E-4</v>
      </c>
      <c r="O39" s="122">
        <v>1.9094846489943845E-4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1.3274136282686075E-4</v>
      </c>
      <c r="O40" s="98">
        <v>1.9094846489943845E-4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20.729313040705811</v>
      </c>
      <c r="D43" s="117">
        <f t="shared" si="14"/>
        <v>14.851107659289733</v>
      </c>
      <c r="E43" s="117">
        <f t="shared" si="14"/>
        <v>15.037814665308121</v>
      </c>
      <c r="F43" s="117">
        <f t="shared" si="14"/>
        <v>18.548159276818463</v>
      </c>
      <c r="G43" s="117">
        <f t="shared" si="14"/>
        <v>20.102083242435068</v>
      </c>
      <c r="H43" s="117">
        <f t="shared" si="14"/>
        <v>39.121713274440289</v>
      </c>
      <c r="I43" s="117">
        <f t="shared" si="14"/>
        <v>17.665704034087831</v>
      </c>
      <c r="J43" s="117">
        <f t="shared" si="14"/>
        <v>17.643064067625634</v>
      </c>
      <c r="K43" s="117">
        <f t="shared" si="14"/>
        <v>11.65336784866974</v>
      </c>
      <c r="L43" s="117">
        <f t="shared" si="14"/>
        <v>6.6470863882668096</v>
      </c>
      <c r="M43" s="117">
        <f t="shared" si="14"/>
        <v>14.128336176410519</v>
      </c>
      <c r="N43" s="117">
        <f t="shared" si="14"/>
        <v>28.853806447099139</v>
      </c>
      <c r="O43" s="117">
        <f t="shared" si="14"/>
        <v>15.118095715029844</v>
      </c>
      <c r="P43" s="117">
        <f t="shared" si="14"/>
        <v>9.773965608679255</v>
      </c>
      <c r="Q43" s="117">
        <f t="shared" si="14"/>
        <v>11.062708866225057</v>
      </c>
      <c r="R43" s="117">
        <f t="shared" ref="R43:V43" si="15">R44+R47+R49+R58</f>
        <v>11.784473983220378</v>
      </c>
      <c r="S43" s="117">
        <f t="shared" si="15"/>
        <v>6.3254624764784966</v>
      </c>
      <c r="T43" s="117">
        <f t="shared" si="15"/>
        <v>9.2025606699530496</v>
      </c>
      <c r="U43" s="117">
        <f t="shared" si="15"/>
        <v>6.0365136239564645</v>
      </c>
      <c r="V43" s="117">
        <f t="shared" si="15"/>
        <v>16.372749750950451</v>
      </c>
      <c r="W43" s="117">
        <f t="shared" ref="W43:Y43" si="16">W44+W47+W49+W58</f>
        <v>11.71861203677785</v>
      </c>
      <c r="X43" s="117">
        <f t="shared" si="16"/>
        <v>10.824158852726939</v>
      </c>
      <c r="Y43" s="117">
        <f t="shared" si="16"/>
        <v>7.2475135235118913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20.006618626125711</v>
      </c>
      <c r="D44" s="122">
        <f t="shared" si="17"/>
        <v>14.208511604528026</v>
      </c>
      <c r="E44" s="122">
        <f t="shared" si="17"/>
        <v>14.390982388952576</v>
      </c>
      <c r="F44" s="122">
        <f t="shared" si="17"/>
        <v>17.746251135947062</v>
      </c>
      <c r="G44" s="122">
        <f t="shared" si="17"/>
        <v>18.999181250586837</v>
      </c>
      <c r="H44" s="122">
        <f t="shared" si="17"/>
        <v>37.369457855386329</v>
      </c>
      <c r="I44" s="122">
        <f t="shared" si="17"/>
        <v>16.386543847376434</v>
      </c>
      <c r="J44" s="122">
        <f t="shared" si="17"/>
        <v>16.377389553090726</v>
      </c>
      <c r="K44" s="122">
        <f t="shared" si="17"/>
        <v>10.815851105778178</v>
      </c>
      <c r="L44" s="122">
        <f t="shared" si="17"/>
        <v>6.2330927388437543</v>
      </c>
      <c r="M44" s="122">
        <f t="shared" si="17"/>
        <v>13.422990294140446</v>
      </c>
      <c r="N44" s="122">
        <f t="shared" si="17"/>
        <v>27.545238895841859</v>
      </c>
      <c r="O44" s="122">
        <f t="shared" si="17"/>
        <v>14.540723349756131</v>
      </c>
      <c r="P44" s="122">
        <f t="shared" si="17"/>
        <v>9.4623316979962393</v>
      </c>
      <c r="Q44" s="122">
        <f t="shared" si="17"/>
        <v>10.00530801571705</v>
      </c>
      <c r="R44" s="122">
        <f t="shared" ref="R44:V44" si="18">SUM(R45:R46)</f>
        <v>10.664570128433347</v>
      </c>
      <c r="S44" s="122">
        <f t="shared" si="18"/>
        <v>5.9049960030364632</v>
      </c>
      <c r="T44" s="122">
        <f t="shared" si="18"/>
        <v>8.5466797535166421</v>
      </c>
      <c r="U44" s="122">
        <f t="shared" si="18"/>
        <v>5.5752039652204211</v>
      </c>
      <c r="V44" s="122">
        <f t="shared" si="18"/>
        <v>15.40970585724993</v>
      </c>
      <c r="W44" s="122">
        <f t="shared" ref="W44:Y44" si="19">SUM(W45:W46)</f>
        <v>10.652146603083391</v>
      </c>
      <c r="X44" s="122">
        <f t="shared" si="19"/>
        <v>9.5006724473506345</v>
      </c>
      <c r="Y44" s="122">
        <f t="shared" si="19"/>
        <v>6.7063157424873729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20.006618626125711</v>
      </c>
      <c r="D45" s="98">
        <v>14.208511604528026</v>
      </c>
      <c r="E45" s="98">
        <v>14.390982388952576</v>
      </c>
      <c r="F45" s="98">
        <v>17.746251135947062</v>
      </c>
      <c r="G45" s="98">
        <v>18.999181250586837</v>
      </c>
      <c r="H45" s="98">
        <v>37.369457855386329</v>
      </c>
      <c r="I45" s="98">
        <v>16.386543847376434</v>
      </c>
      <c r="J45" s="98">
        <v>16.377389553090726</v>
      </c>
      <c r="K45" s="98">
        <v>10.815851105778178</v>
      </c>
      <c r="L45" s="98">
        <v>6.2330927388437543</v>
      </c>
      <c r="M45" s="98">
        <v>13.422990294140446</v>
      </c>
      <c r="N45" s="98">
        <v>27.545238895841859</v>
      </c>
      <c r="O45" s="98">
        <v>14.540723349756131</v>
      </c>
      <c r="P45" s="98">
        <v>9.4623316979962393</v>
      </c>
      <c r="Q45" s="98">
        <v>10.00530801571705</v>
      </c>
      <c r="R45" s="98">
        <v>10.664570128433347</v>
      </c>
      <c r="S45" s="98">
        <v>5.9049960030364632</v>
      </c>
      <c r="T45" s="98">
        <v>8.5466797535166421</v>
      </c>
      <c r="U45" s="98">
        <v>5.5752039652204211</v>
      </c>
      <c r="V45" s="98">
        <v>15.40970585724993</v>
      </c>
      <c r="W45" s="98">
        <v>10.652146603083391</v>
      </c>
      <c r="X45" s="98">
        <v>9.5006724473506345</v>
      </c>
      <c r="Y45" s="98">
        <v>6.7063157424873729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0.67489849172875849</v>
      </c>
      <c r="D49" s="122">
        <v>0.64244225064860006</v>
      </c>
      <c r="E49" s="122">
        <v>0.64674012475551923</v>
      </c>
      <c r="F49" s="122">
        <v>0.71691621340742018</v>
      </c>
      <c r="G49" s="122">
        <v>0.82634661974545387</v>
      </c>
      <c r="H49" s="122">
        <v>1.3503062952090463</v>
      </c>
      <c r="I49" s="122">
        <v>1.2645027717710053</v>
      </c>
      <c r="J49" s="122">
        <v>1.2560105300691033</v>
      </c>
      <c r="K49" s="122">
        <v>0.78538249645105518</v>
      </c>
      <c r="L49" s="122">
        <v>0.40513435869925507</v>
      </c>
      <c r="M49" s="122">
        <v>0.69683309238784275</v>
      </c>
      <c r="N49" s="122">
        <v>1.2867979677536738</v>
      </c>
      <c r="O49" s="122">
        <v>0.53593654839053384</v>
      </c>
      <c r="P49" s="122">
        <v>0.2471542773625203</v>
      </c>
      <c r="Q49" s="122">
        <v>1.0397145068982623</v>
      </c>
      <c r="R49" s="122">
        <v>1.0917575899715468</v>
      </c>
      <c r="S49" s="122">
        <v>0.40249037076121025</v>
      </c>
      <c r="T49" s="122">
        <v>0.61673398554012338</v>
      </c>
      <c r="U49" s="122">
        <v>0.41702727594656552</v>
      </c>
      <c r="V49" s="122">
        <v>0.90692569427239511</v>
      </c>
      <c r="W49" s="122">
        <v>1.0656957837382215</v>
      </c>
      <c r="X49" s="122">
        <v>1.3227720230397524</v>
      </c>
      <c r="Y49" s="122">
        <v>0.54119778102451832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0.67464051895692112</v>
      </c>
      <c r="D50" s="98">
        <v>0.64166486381956467</v>
      </c>
      <c r="E50" s="98">
        <v>0.64597941146825655</v>
      </c>
      <c r="F50" s="98">
        <v>0.71616417888471107</v>
      </c>
      <c r="G50" s="98">
        <v>0.82517488462135391</v>
      </c>
      <c r="H50" s="98">
        <v>1.3472653800315204</v>
      </c>
      <c r="I50" s="98">
        <v>1.2609620576624718</v>
      </c>
      <c r="J50" s="98">
        <v>1.2519645879780426</v>
      </c>
      <c r="K50" s="98">
        <v>0.77884649811389539</v>
      </c>
      <c r="L50" s="98">
        <v>0.40354109453642018</v>
      </c>
      <c r="M50" s="98">
        <v>0.69573123740983001</v>
      </c>
      <c r="N50" s="98">
        <v>1.2695831778385918</v>
      </c>
      <c r="O50" s="98">
        <v>0.53593654839053384</v>
      </c>
      <c r="P50" s="98">
        <v>0.2471542773625203</v>
      </c>
      <c r="Q50" s="98">
        <v>1.035464607821651</v>
      </c>
      <c r="R50" s="98">
        <v>1.0843239653956882</v>
      </c>
      <c r="S50" s="98">
        <v>0.40249037076121025</v>
      </c>
      <c r="T50" s="98">
        <v>0.61365508463594631</v>
      </c>
      <c r="U50" s="98">
        <v>0.41702727594656552</v>
      </c>
      <c r="V50" s="98">
        <v>0.89957805232604926</v>
      </c>
      <c r="W50" s="98">
        <v>1.0542242521334613</v>
      </c>
      <c r="X50" s="98">
        <v>1.3173808257211126</v>
      </c>
      <c r="Y50" s="98">
        <v>0.53968932077201937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2.5797277183734082E-4</v>
      </c>
      <c r="D51" s="98">
        <v>7.7738682903539245E-4</v>
      </c>
      <c r="E51" s="98">
        <v>7.6071328726265365E-4</v>
      </c>
      <c r="F51" s="98">
        <v>7.5203452270915043E-4</v>
      </c>
      <c r="G51" s="98">
        <v>1.1717351240999551E-3</v>
      </c>
      <c r="H51" s="98">
        <v>3.040915177526009E-3</v>
      </c>
      <c r="I51" s="98">
        <v>3.5407141085335714E-3</v>
      </c>
      <c r="J51" s="98">
        <v>4.0459420910607113E-3</v>
      </c>
      <c r="K51" s="98">
        <v>6.5359983371597414E-3</v>
      </c>
      <c r="L51" s="98">
        <v>1.5932641628348732E-3</v>
      </c>
      <c r="M51" s="98">
        <v>1.1018549780127639E-3</v>
      </c>
      <c r="N51" s="98">
        <v>1.7214789915082171E-2</v>
      </c>
      <c r="O51" s="98">
        <v>0</v>
      </c>
      <c r="P51" s="98">
        <v>0</v>
      </c>
      <c r="Q51" s="98">
        <v>4.2498990766112873E-3</v>
      </c>
      <c r="R51" s="98">
        <v>7.4336245758585889E-3</v>
      </c>
      <c r="S51" s="98">
        <v>0</v>
      </c>
      <c r="T51" s="98">
        <v>3.0789009041770521E-3</v>
      </c>
      <c r="U51" s="98">
        <v>0</v>
      </c>
      <c r="V51" s="98">
        <v>7.34764194634587E-3</v>
      </c>
      <c r="W51" s="98">
        <v>1.1471531604760185E-2</v>
      </c>
      <c r="X51" s="98">
        <v>5.391197318639753E-3</v>
      </c>
      <c r="Y51" s="98">
        <v>1.5084602524989275E-3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2.5797277183734082E-4</v>
      </c>
      <c r="D52" s="101">
        <v>7.7738682903539245E-4</v>
      </c>
      <c r="E52" s="101">
        <v>7.6071328726265365E-4</v>
      </c>
      <c r="F52" s="101">
        <v>7.5203452270915043E-4</v>
      </c>
      <c r="G52" s="101">
        <v>1.1717351240999551E-3</v>
      </c>
      <c r="H52" s="101">
        <v>3.040915177526009E-3</v>
      </c>
      <c r="I52" s="101">
        <v>3.5407141085335714E-3</v>
      </c>
      <c r="J52" s="101">
        <v>4.0459420910607113E-3</v>
      </c>
      <c r="K52" s="101">
        <v>6.5359983371597414E-3</v>
      </c>
      <c r="L52" s="101">
        <v>1.5932641628348732E-3</v>
      </c>
      <c r="M52" s="101">
        <v>1.1018549780127639E-3</v>
      </c>
      <c r="N52" s="101">
        <v>1.7214789915082171E-2</v>
      </c>
      <c r="O52" s="101">
        <v>0</v>
      </c>
      <c r="P52" s="101">
        <v>0</v>
      </c>
      <c r="Q52" s="101">
        <v>4.2498990766112873E-3</v>
      </c>
      <c r="R52" s="101">
        <v>7.4336245758585889E-3</v>
      </c>
      <c r="S52" s="101">
        <v>0</v>
      </c>
      <c r="T52" s="101">
        <v>3.0789009041770521E-3</v>
      </c>
      <c r="U52" s="101">
        <v>0</v>
      </c>
      <c r="V52" s="101">
        <v>7.34764194634587E-3</v>
      </c>
      <c r="W52" s="101">
        <v>1.1471531604760185E-2</v>
      </c>
      <c r="X52" s="101">
        <v>5.391197318639753E-3</v>
      </c>
      <c r="Y52" s="101">
        <v>1.5084602524989275E-3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4.7795922851341398E-2</v>
      </c>
      <c r="D58" s="122">
        <v>1.5380411310687557E-4</v>
      </c>
      <c r="E58" s="122">
        <v>9.2151600025583384E-5</v>
      </c>
      <c r="F58" s="122">
        <v>8.4991927463981889E-2</v>
      </c>
      <c r="G58" s="122">
        <v>0.27655537210277659</v>
      </c>
      <c r="H58" s="122">
        <v>0.40194912384491688</v>
      </c>
      <c r="I58" s="122">
        <v>1.4657414940390004E-2</v>
      </c>
      <c r="J58" s="122">
        <v>9.6639844658029123E-3</v>
      </c>
      <c r="K58" s="122">
        <v>5.2134246440507737E-2</v>
      </c>
      <c r="L58" s="122">
        <v>8.8592907238007838E-3</v>
      </c>
      <c r="M58" s="122">
        <v>8.5127898822303979E-3</v>
      </c>
      <c r="N58" s="122">
        <v>2.1769583503605163E-2</v>
      </c>
      <c r="O58" s="122">
        <v>4.1435816883178135E-2</v>
      </c>
      <c r="P58" s="122">
        <v>6.4479633320494348E-2</v>
      </c>
      <c r="Q58" s="122">
        <v>1.7686343609744856E-2</v>
      </c>
      <c r="R58" s="122">
        <v>2.8146264815484445E-2</v>
      </c>
      <c r="S58" s="122">
        <v>1.7976102680823319E-2</v>
      </c>
      <c r="T58" s="122">
        <v>3.9146930896282919E-2</v>
      </c>
      <c r="U58" s="122">
        <v>4.4282382789478464E-2</v>
      </c>
      <c r="V58" s="122">
        <v>5.611819942812607E-2</v>
      </c>
      <c r="W58" s="122">
        <v>7.6964995623809887E-4</v>
      </c>
      <c r="X58" s="122">
        <v>7.1438233655168274E-4</v>
      </c>
      <c r="Y58" s="122">
        <v>0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4.7795922851341398E-2</v>
      </c>
      <c r="D59" s="98">
        <v>1.5380411310687557E-4</v>
      </c>
      <c r="E59" s="98">
        <v>9.2151600025583384E-5</v>
      </c>
      <c r="F59" s="98">
        <v>8.4991927463981889E-2</v>
      </c>
      <c r="G59" s="98">
        <v>0.27655537210277659</v>
      </c>
      <c r="H59" s="98">
        <v>0.40194912384491688</v>
      </c>
      <c r="I59" s="98">
        <v>1.4657414940390004E-2</v>
      </c>
      <c r="J59" s="98">
        <v>9.6639844658029123E-3</v>
      </c>
      <c r="K59" s="98">
        <v>5.2134246440507737E-2</v>
      </c>
      <c r="L59" s="98">
        <v>8.8592907238007838E-3</v>
      </c>
      <c r="M59" s="98">
        <v>8.5127898822303979E-3</v>
      </c>
      <c r="N59" s="98">
        <v>2.1769583503605163E-2</v>
      </c>
      <c r="O59" s="98">
        <v>4.1435816883178135E-2</v>
      </c>
      <c r="P59" s="98">
        <v>6.4479633320494348E-2</v>
      </c>
      <c r="Q59" s="98">
        <v>1.7686343609744856E-2</v>
      </c>
      <c r="R59" s="98">
        <v>2.8146264815484445E-2</v>
      </c>
      <c r="S59" s="98">
        <v>1.7976102680823319E-2</v>
      </c>
      <c r="T59" s="98">
        <v>3.9146930896282919E-2</v>
      </c>
      <c r="U59" s="98">
        <v>4.4282382789478464E-2</v>
      </c>
      <c r="V59" s="98">
        <v>5.611819942812607E-2</v>
      </c>
      <c r="W59" s="98">
        <v>7.6964995623809887E-4</v>
      </c>
      <c r="X59" s="98">
        <v>7.1438233655168274E-4</v>
      </c>
      <c r="Y59" s="98">
        <v>0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14.493083774998071</v>
      </c>
      <c r="D62" s="117">
        <f t="shared" si="21"/>
        <v>16.728396543799651</v>
      </c>
      <c r="E62" s="117">
        <f t="shared" si="21"/>
        <v>15.735370631156513</v>
      </c>
      <c r="F62" s="117">
        <f t="shared" si="21"/>
        <v>15.052379823593764</v>
      </c>
      <c r="G62" s="117">
        <f t="shared" si="21"/>
        <v>13.710214575404446</v>
      </c>
      <c r="H62" s="117">
        <f t="shared" si="21"/>
        <v>14.764051051206383</v>
      </c>
      <c r="I62" s="117">
        <f t="shared" si="21"/>
        <v>12.658834072259573</v>
      </c>
      <c r="J62" s="117">
        <f t="shared" si="21"/>
        <v>17.252528650593142</v>
      </c>
      <c r="K62" s="117">
        <f t="shared" si="21"/>
        <v>19.880114084065909</v>
      </c>
      <c r="L62" s="117">
        <f t="shared" si="21"/>
        <v>14.05653005020068</v>
      </c>
      <c r="M62" s="117">
        <f t="shared" si="21"/>
        <v>14.379969378816449</v>
      </c>
      <c r="N62" s="117">
        <f t="shared" si="21"/>
        <v>23.193736226881626</v>
      </c>
      <c r="O62" s="117">
        <f t="shared" si="21"/>
        <v>12.249312943653424</v>
      </c>
      <c r="P62" s="117">
        <f t="shared" si="21"/>
        <v>27.7843085136718</v>
      </c>
      <c r="Q62" s="117">
        <f t="shared" si="21"/>
        <v>20.507205733694402</v>
      </c>
      <c r="R62" s="117">
        <f t="shared" ref="R62:V62" si="22">R63+R66+R68+R77</f>
        <v>29.487115064599877</v>
      </c>
      <c r="S62" s="117">
        <f t="shared" si="22"/>
        <v>29.802975039618985</v>
      </c>
      <c r="T62" s="117">
        <f t="shared" si="22"/>
        <v>21.324094569105245</v>
      </c>
      <c r="U62" s="117">
        <f t="shared" si="22"/>
        <v>16.08385679861787</v>
      </c>
      <c r="V62" s="117">
        <f t="shared" si="22"/>
        <v>16.873355321774348</v>
      </c>
      <c r="W62" s="117">
        <f t="shared" ref="W62:Y62" si="23">W63+W66+W68+W77</f>
        <v>4.4112280929202958</v>
      </c>
      <c r="X62" s="117">
        <f t="shared" si="23"/>
        <v>2.7980560280802158</v>
      </c>
      <c r="Y62" s="117">
        <f t="shared" si="23"/>
        <v>4.7031669558178759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13.282615912536947</v>
      </c>
      <c r="D63" s="122">
        <f t="shared" si="24"/>
        <v>15.507269414489469</v>
      </c>
      <c r="E63" s="122">
        <f t="shared" si="24"/>
        <v>14.616997006779332</v>
      </c>
      <c r="F63" s="122">
        <f t="shared" si="24"/>
        <v>14.075274589742852</v>
      </c>
      <c r="G63" s="122">
        <f t="shared" si="24"/>
        <v>12.754464773779649</v>
      </c>
      <c r="H63" s="122">
        <f t="shared" si="24"/>
        <v>13.547544012653365</v>
      </c>
      <c r="I63" s="122">
        <f t="shared" si="24"/>
        <v>11.505668635927652</v>
      </c>
      <c r="J63" s="122">
        <f t="shared" si="24"/>
        <v>15.604866769969568</v>
      </c>
      <c r="K63" s="122">
        <f t="shared" si="24"/>
        <v>18.370019709370894</v>
      </c>
      <c r="L63" s="122">
        <f t="shared" si="24"/>
        <v>12.920151083377704</v>
      </c>
      <c r="M63" s="122">
        <f t="shared" si="24"/>
        <v>13.057722109333243</v>
      </c>
      <c r="N63" s="122">
        <f t="shared" si="24"/>
        <v>21.132080484087101</v>
      </c>
      <c r="O63" s="122">
        <f t="shared" si="24"/>
        <v>10.960320285691509</v>
      </c>
      <c r="P63" s="122">
        <f t="shared" si="24"/>
        <v>23.997606401752549</v>
      </c>
      <c r="Q63" s="122">
        <f t="shared" si="24"/>
        <v>18.242215280590411</v>
      </c>
      <c r="R63" s="122">
        <f t="shared" ref="R63:V63" si="25">SUM(R64:R65)</f>
        <v>25.730801589390698</v>
      </c>
      <c r="S63" s="122">
        <f t="shared" si="25"/>
        <v>26.345559516678314</v>
      </c>
      <c r="T63" s="122">
        <f t="shared" si="25"/>
        <v>18.768142024896935</v>
      </c>
      <c r="U63" s="122">
        <f t="shared" si="25"/>
        <v>13.597991970596306</v>
      </c>
      <c r="V63" s="122">
        <f t="shared" si="25"/>
        <v>14.643123651944013</v>
      </c>
      <c r="W63" s="122">
        <f t="shared" ref="W63:Y63" si="26">SUM(W64:W65)</f>
        <v>3.9135763245789015</v>
      </c>
      <c r="X63" s="122">
        <f t="shared" si="26"/>
        <v>2.4097110232136747</v>
      </c>
      <c r="Y63" s="122">
        <f t="shared" si="26"/>
        <v>3.7737803073411307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13.282615912536947</v>
      </c>
      <c r="D64" s="98">
        <v>15.507269414489469</v>
      </c>
      <c r="E64" s="98">
        <v>14.616997006779332</v>
      </c>
      <c r="F64" s="98">
        <v>14.075274589742852</v>
      </c>
      <c r="G64" s="98">
        <v>12.754464773779649</v>
      </c>
      <c r="H64" s="98">
        <v>13.547544012653365</v>
      </c>
      <c r="I64" s="98">
        <v>11.505668635927652</v>
      </c>
      <c r="J64" s="98">
        <v>15.604866769969568</v>
      </c>
      <c r="K64" s="98">
        <v>18.370019709370894</v>
      </c>
      <c r="L64" s="98">
        <v>12.920151083377704</v>
      </c>
      <c r="M64" s="98">
        <v>13.057722109333243</v>
      </c>
      <c r="N64" s="98">
        <v>21.132080484087101</v>
      </c>
      <c r="O64" s="98">
        <v>10.960320285691509</v>
      </c>
      <c r="P64" s="98">
        <v>23.997606401752549</v>
      </c>
      <c r="Q64" s="98">
        <v>18.242215280590411</v>
      </c>
      <c r="R64" s="98">
        <v>25.730801589390698</v>
      </c>
      <c r="S64" s="98">
        <v>26.345559516678314</v>
      </c>
      <c r="T64" s="98">
        <v>18.768142024896935</v>
      </c>
      <c r="U64" s="98">
        <v>13.597991970596306</v>
      </c>
      <c r="V64" s="98">
        <v>14.643123651944013</v>
      </c>
      <c r="W64" s="98">
        <v>3.9135763245789015</v>
      </c>
      <c r="X64" s="98">
        <v>2.4097110232136747</v>
      </c>
      <c r="Y64" s="98">
        <v>3.7737803073411307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0.80831230426120293</v>
      </c>
      <c r="D68" s="122">
        <v>1.1362193631483191</v>
      </c>
      <c r="E68" s="122">
        <v>1.0088183586392019</v>
      </c>
      <c r="F68" s="122">
        <v>0.8661827791249469</v>
      </c>
      <c r="G68" s="122">
        <v>0.79144674886840383</v>
      </c>
      <c r="H68" s="122">
        <v>0.95515099006460924</v>
      </c>
      <c r="I68" s="122">
        <v>0.80762564457037422</v>
      </c>
      <c r="J68" s="122">
        <v>1.0812650868104612</v>
      </c>
      <c r="K68" s="122">
        <v>1.0198770899769303</v>
      </c>
      <c r="L68" s="122">
        <v>0.80902367215158799</v>
      </c>
      <c r="M68" s="122">
        <v>1.1167925432107477</v>
      </c>
      <c r="N68" s="122">
        <v>1.4881171406953357</v>
      </c>
      <c r="O68" s="122">
        <v>0.94495968159091359</v>
      </c>
      <c r="P68" s="122">
        <v>2.8943253216893656</v>
      </c>
      <c r="Q68" s="122">
        <v>1.2434395896761301</v>
      </c>
      <c r="R68" s="122">
        <v>2.1148286775801153</v>
      </c>
      <c r="S68" s="122">
        <v>1.9925283907286775</v>
      </c>
      <c r="T68" s="122">
        <v>1.844541329283004</v>
      </c>
      <c r="U68" s="122">
        <v>1.8009118298812883</v>
      </c>
      <c r="V68" s="122">
        <v>1.242426840650225</v>
      </c>
      <c r="W68" s="122">
        <v>0.33546160980156914</v>
      </c>
      <c r="X68" s="122">
        <v>0.21140376149752058</v>
      </c>
      <c r="Y68" s="122">
        <v>0.68607943406217686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0.80395655853594261</v>
      </c>
      <c r="D69" s="98">
        <v>1.1222790406112908</v>
      </c>
      <c r="E69" s="98">
        <v>0.99289339507944485</v>
      </c>
      <c r="F69" s="98">
        <v>0.84976525899321487</v>
      </c>
      <c r="G69" s="98">
        <v>0.7642139546339195</v>
      </c>
      <c r="H69" s="98">
        <v>0.92251296997364662</v>
      </c>
      <c r="I69" s="98">
        <v>0.74906453546751317</v>
      </c>
      <c r="J69" s="98">
        <v>1.0017676124096884</v>
      </c>
      <c r="K69" s="98">
        <v>0.91590669867137242</v>
      </c>
      <c r="L69" s="98">
        <v>0.65647051799281264</v>
      </c>
      <c r="M69" s="98">
        <v>1.0442510130794331</v>
      </c>
      <c r="N69" s="98">
        <v>1.319766239574184</v>
      </c>
      <c r="O69" s="98">
        <v>0.94495968159091359</v>
      </c>
      <c r="P69" s="98">
        <v>2.8943253216893656</v>
      </c>
      <c r="Q69" s="98">
        <v>0.93017808768397758</v>
      </c>
      <c r="R69" s="98">
        <v>1.9203290657178225</v>
      </c>
      <c r="S69" s="98">
        <v>1.8536004465584017</v>
      </c>
      <c r="T69" s="98">
        <v>1.6552288387986123</v>
      </c>
      <c r="U69" s="98">
        <v>1.5110386266537783</v>
      </c>
      <c r="V69" s="98">
        <v>1.0083136719308314</v>
      </c>
      <c r="W69" s="98">
        <v>0.20778436647029144</v>
      </c>
      <c r="X69" s="98">
        <v>0.21140376149752058</v>
      </c>
      <c r="Y69" s="98">
        <v>0.68142663850356544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4.3557457252603408E-3</v>
      </c>
      <c r="D70" s="98">
        <v>1.3940322537028343E-2</v>
      </c>
      <c r="E70" s="98">
        <v>1.5924963559756932E-2</v>
      </c>
      <c r="F70" s="98">
        <v>1.641752013173204E-2</v>
      </c>
      <c r="G70" s="98">
        <v>2.7232794234484291E-2</v>
      </c>
      <c r="H70" s="98">
        <v>3.2638020090962658E-2</v>
      </c>
      <c r="I70" s="98">
        <v>5.8561109102861109E-2</v>
      </c>
      <c r="J70" s="98">
        <v>7.9497474400772816E-2</v>
      </c>
      <c r="K70" s="98">
        <v>0.10397039130555784</v>
      </c>
      <c r="L70" s="98">
        <v>0.15255315415877529</v>
      </c>
      <c r="M70" s="98">
        <v>7.2541530131314647E-2</v>
      </c>
      <c r="N70" s="98">
        <v>0.16835090112115164</v>
      </c>
      <c r="O70" s="98">
        <v>0</v>
      </c>
      <c r="P70" s="98">
        <v>0</v>
      </c>
      <c r="Q70" s="98">
        <v>0.31326150199215247</v>
      </c>
      <c r="R70" s="98">
        <v>0.19449961186229298</v>
      </c>
      <c r="S70" s="98">
        <v>0.13892794417027571</v>
      </c>
      <c r="T70" s="98">
        <v>0.18931249048439178</v>
      </c>
      <c r="U70" s="98">
        <v>0.28987320322750987</v>
      </c>
      <c r="V70" s="98">
        <v>0.23411316871939358</v>
      </c>
      <c r="W70" s="98">
        <v>0.12767724333127767</v>
      </c>
      <c r="X70" s="98">
        <v>0</v>
      </c>
      <c r="Y70" s="98">
        <v>4.652795558611476E-3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4.3557457252603408E-3</v>
      </c>
      <c r="D71" s="101">
        <v>1.3940322537028343E-2</v>
      </c>
      <c r="E71" s="101">
        <v>1.5924963559756932E-2</v>
      </c>
      <c r="F71" s="101">
        <v>1.641752013173204E-2</v>
      </c>
      <c r="G71" s="101">
        <v>2.7232794234484291E-2</v>
      </c>
      <c r="H71" s="101">
        <v>3.2638020090962658E-2</v>
      </c>
      <c r="I71" s="101">
        <v>5.8561109102861109E-2</v>
      </c>
      <c r="J71" s="101">
        <v>7.9497474400772816E-2</v>
      </c>
      <c r="K71" s="101">
        <v>0.10397039130555784</v>
      </c>
      <c r="L71" s="101">
        <v>0.15255315415877529</v>
      </c>
      <c r="M71" s="101">
        <v>7.2541530131314647E-2</v>
      </c>
      <c r="N71" s="101">
        <v>0.16835090112115164</v>
      </c>
      <c r="O71" s="101">
        <v>0</v>
      </c>
      <c r="P71" s="101">
        <v>0</v>
      </c>
      <c r="Q71" s="101">
        <v>0.31326150199215247</v>
      </c>
      <c r="R71" s="101">
        <v>0.19449961186229298</v>
      </c>
      <c r="S71" s="101">
        <v>0.13892794417027571</v>
      </c>
      <c r="T71" s="101">
        <v>0.18931249048439178</v>
      </c>
      <c r="U71" s="101">
        <v>0.28987320322750987</v>
      </c>
      <c r="V71" s="101">
        <v>0.23411316871939358</v>
      </c>
      <c r="W71" s="101">
        <v>0.12767724333127767</v>
      </c>
      <c r="X71" s="101">
        <v>0</v>
      </c>
      <c r="Y71" s="101">
        <v>4.652795558611476E-3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0.40215555819991994</v>
      </c>
      <c r="D77" s="122">
        <v>8.4907766161863907E-2</v>
      </c>
      <c r="E77" s="122">
        <v>0.10955526573797973</v>
      </c>
      <c r="F77" s="122">
        <v>0.11092245472596513</v>
      </c>
      <c r="G77" s="122">
        <v>0.16430305275639376</v>
      </c>
      <c r="H77" s="122">
        <v>0.26135604848840954</v>
      </c>
      <c r="I77" s="122">
        <v>0.34553979176154737</v>
      </c>
      <c r="J77" s="122">
        <v>0.5663967938131137</v>
      </c>
      <c r="K77" s="122">
        <v>0.49021728471808346</v>
      </c>
      <c r="L77" s="122">
        <v>0.32735529467138835</v>
      </c>
      <c r="M77" s="122">
        <v>0.20545472627245887</v>
      </c>
      <c r="N77" s="122">
        <v>0.57353860209918661</v>
      </c>
      <c r="O77" s="122">
        <v>0.34403297637100011</v>
      </c>
      <c r="P77" s="122">
        <v>0.89237679022988703</v>
      </c>
      <c r="Q77" s="122">
        <v>1.0215508634278605</v>
      </c>
      <c r="R77" s="122">
        <v>1.641484797629067</v>
      </c>
      <c r="S77" s="122">
        <v>1.4648871322119954</v>
      </c>
      <c r="T77" s="122">
        <v>0.71141121492530501</v>
      </c>
      <c r="U77" s="122">
        <v>0.68495299814027688</v>
      </c>
      <c r="V77" s="122">
        <v>0.9878048291801107</v>
      </c>
      <c r="W77" s="122">
        <v>0.16219015853982588</v>
      </c>
      <c r="X77" s="122">
        <v>0.17694124336902073</v>
      </c>
      <c r="Y77" s="122">
        <v>0.24330721441456843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0.40215555819991994</v>
      </c>
      <c r="D78" s="98">
        <v>8.4907766161863907E-2</v>
      </c>
      <c r="E78" s="98">
        <v>0.10955526573797973</v>
      </c>
      <c r="F78" s="98">
        <v>0.11092245472596513</v>
      </c>
      <c r="G78" s="98">
        <v>0.16430305275639376</v>
      </c>
      <c r="H78" s="98">
        <v>0.26135604848840954</v>
      </c>
      <c r="I78" s="98">
        <v>0.34553979176154737</v>
      </c>
      <c r="J78" s="98">
        <v>0.5663967938131137</v>
      </c>
      <c r="K78" s="98">
        <v>0.49021728471808346</v>
      </c>
      <c r="L78" s="98">
        <v>0.32735529467138835</v>
      </c>
      <c r="M78" s="98">
        <v>0.20545472627245887</v>
      </c>
      <c r="N78" s="98">
        <v>0.57353860209918661</v>
      </c>
      <c r="O78" s="98">
        <v>0.34403297637100011</v>
      </c>
      <c r="P78" s="98">
        <v>0.89237679022988703</v>
      </c>
      <c r="Q78" s="98">
        <v>1.0215508634278605</v>
      </c>
      <c r="R78" s="98">
        <v>1.641484797629067</v>
      </c>
      <c r="S78" s="98">
        <v>1.4648871322119954</v>
      </c>
      <c r="T78" s="98">
        <v>0.71141121492530501</v>
      </c>
      <c r="U78" s="98">
        <v>0.68495299814027688</v>
      </c>
      <c r="V78" s="98">
        <v>0.9878048291801107</v>
      </c>
      <c r="W78" s="98">
        <v>0.16219015853982588</v>
      </c>
      <c r="X78" s="98">
        <v>0.17694124336902073</v>
      </c>
      <c r="Y78" s="98">
        <v>0.24330721441456843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5.7450287207108661E-3</v>
      </c>
      <c r="D81" s="117">
        <f t="shared" si="28"/>
        <v>3.9457471066017434E-3</v>
      </c>
      <c r="E81" s="117">
        <f t="shared" si="28"/>
        <v>7.9718216266727896E-4</v>
      </c>
      <c r="F81" s="117">
        <f t="shared" si="28"/>
        <v>1.0697902348108558E-2</v>
      </c>
      <c r="G81" s="117">
        <f t="shared" si="28"/>
        <v>3.1302846594356178E-2</v>
      </c>
      <c r="H81" s="117">
        <f t="shared" si="28"/>
        <v>4.3151100268556369E-2</v>
      </c>
      <c r="I81" s="117">
        <f t="shared" si="28"/>
        <v>2.6985018346984582E-3</v>
      </c>
      <c r="J81" s="117">
        <f t="shared" si="28"/>
        <v>2.6321018398282976E-3</v>
      </c>
      <c r="K81" s="117">
        <f t="shared" si="28"/>
        <v>1.5699669583004439E-2</v>
      </c>
      <c r="L81" s="117">
        <f t="shared" si="28"/>
        <v>4.2587988713225968E-3</v>
      </c>
      <c r="M81" s="117">
        <f t="shared" si="28"/>
        <v>3.0995602241935026E-3</v>
      </c>
      <c r="N81" s="117">
        <f t="shared" si="28"/>
        <v>3.9822408848058221E-3</v>
      </c>
      <c r="O81" s="117">
        <f t="shared" si="28"/>
        <v>9.7383717098713605E-3</v>
      </c>
      <c r="P81" s="117">
        <f t="shared" si="28"/>
        <v>3.6053128308233401E-2</v>
      </c>
      <c r="Q81" s="117">
        <f t="shared" si="28"/>
        <v>4.1393570150466677E-3</v>
      </c>
      <c r="R81" s="117">
        <f t="shared" ref="R81:V81" si="29">R82+R85+R87+R100</f>
        <v>7.455964189532302E-3</v>
      </c>
      <c r="S81" s="117">
        <f t="shared" si="29"/>
        <v>9.9867237115685084E-4</v>
      </c>
      <c r="T81" s="117">
        <f t="shared" si="29"/>
        <v>2.9991600283442556E-3</v>
      </c>
      <c r="U81" s="117">
        <f t="shared" si="29"/>
        <v>0</v>
      </c>
      <c r="V81" s="117">
        <f t="shared" si="29"/>
        <v>3.2817660484284249E-4</v>
      </c>
      <c r="W81" s="117">
        <f t="shared" ref="W81:Y81" si="30">W82+W85+W87+W100</f>
        <v>1.7103332360846643E-4</v>
      </c>
      <c r="X81" s="117">
        <f t="shared" si="30"/>
        <v>2.3812744551722755E-4</v>
      </c>
      <c r="Y81" s="117">
        <f t="shared" si="30"/>
        <v>0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2.5408327753695436E-3</v>
      </c>
      <c r="D87" s="122">
        <v>3.9457471066017434E-3</v>
      </c>
      <c r="E87" s="122">
        <v>7.9718216266727896E-4</v>
      </c>
      <c r="F87" s="122">
        <v>3.4981729554985222E-3</v>
      </c>
      <c r="G87" s="122">
        <v>1.0169841744993068E-2</v>
      </c>
      <c r="H87" s="122">
        <v>1.8967439290335227E-2</v>
      </c>
      <c r="I87" s="122">
        <v>1.3076522418147352E-3</v>
      </c>
      <c r="J87" s="122">
        <v>1.100006741591251E-3</v>
      </c>
      <c r="K87" s="122">
        <v>3.43278806759086E-3</v>
      </c>
      <c r="L87" s="122">
        <v>1.8426286739223821E-3</v>
      </c>
      <c r="M87" s="122">
        <v>1.9311380834952123E-3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2.5408327753695436E-3</v>
      </c>
      <c r="D92" s="101">
        <v>3.9457471066017434E-3</v>
      </c>
      <c r="E92" s="101">
        <v>7.9718216266727896E-4</v>
      </c>
      <c r="F92" s="101">
        <v>3.4981729554985222E-3</v>
      </c>
      <c r="G92" s="101">
        <v>1.0169841744993068E-2</v>
      </c>
      <c r="H92" s="101">
        <v>1.8967439290335227E-2</v>
      </c>
      <c r="I92" s="101">
        <v>1.3076522418147352E-3</v>
      </c>
      <c r="J92" s="101">
        <v>1.100006741591251E-3</v>
      </c>
      <c r="K92" s="101">
        <v>3.43278806759086E-3</v>
      </c>
      <c r="L92" s="101">
        <v>1.8426286739223821E-3</v>
      </c>
      <c r="M92" s="101">
        <v>1.9311380834952123E-3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3.2041959453413225E-3</v>
      </c>
      <c r="D100" s="122">
        <v>0</v>
      </c>
      <c r="E100" s="122">
        <v>0</v>
      </c>
      <c r="F100" s="122">
        <v>7.199729392610035E-3</v>
      </c>
      <c r="G100" s="122">
        <v>2.1133004849363111E-2</v>
      </c>
      <c r="H100" s="122">
        <v>2.4183660978221146E-2</v>
      </c>
      <c r="I100" s="122">
        <v>1.390849592883723E-3</v>
      </c>
      <c r="J100" s="122">
        <v>1.5320950982370468E-3</v>
      </c>
      <c r="K100" s="122">
        <v>1.226688151541358E-2</v>
      </c>
      <c r="L100" s="122">
        <v>2.4161701974002143E-3</v>
      </c>
      <c r="M100" s="122">
        <v>1.1684221406982902E-3</v>
      </c>
      <c r="N100" s="122">
        <v>3.9822408848058221E-3</v>
      </c>
      <c r="O100" s="122">
        <v>9.7383717098713605E-3</v>
      </c>
      <c r="P100" s="122">
        <v>3.6053128308233401E-2</v>
      </c>
      <c r="Q100" s="122">
        <v>4.1393570150466677E-3</v>
      </c>
      <c r="R100" s="122">
        <v>7.455964189532302E-3</v>
      </c>
      <c r="S100" s="122">
        <v>9.9867237115685084E-4</v>
      </c>
      <c r="T100" s="122">
        <v>2.9991600283442556E-3</v>
      </c>
      <c r="U100" s="122">
        <v>0</v>
      </c>
      <c r="V100" s="122">
        <v>3.2817660484284249E-4</v>
      </c>
      <c r="W100" s="122">
        <v>1.7103332360846643E-4</v>
      </c>
      <c r="X100" s="122">
        <v>2.3812744551722755E-4</v>
      </c>
      <c r="Y100" s="122">
        <v>0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3.2041959453413225E-3</v>
      </c>
      <c r="D102" s="98">
        <v>0</v>
      </c>
      <c r="E102" s="98">
        <v>0</v>
      </c>
      <c r="F102" s="98">
        <v>7.199729392610035E-3</v>
      </c>
      <c r="G102" s="98">
        <v>2.1133004849363111E-2</v>
      </c>
      <c r="H102" s="98">
        <v>2.4183660978221146E-2</v>
      </c>
      <c r="I102" s="98">
        <v>1.390849592883723E-3</v>
      </c>
      <c r="J102" s="98">
        <v>1.5320950982370468E-3</v>
      </c>
      <c r="K102" s="98">
        <v>1.226688151541358E-2</v>
      </c>
      <c r="L102" s="98">
        <v>2.4161701974002143E-3</v>
      </c>
      <c r="M102" s="98">
        <v>1.1684221406982902E-3</v>
      </c>
      <c r="N102" s="98">
        <v>3.9822408848058221E-3</v>
      </c>
      <c r="O102" s="98">
        <v>9.7383717098713605E-3</v>
      </c>
      <c r="P102" s="98">
        <v>3.6053128308233401E-2</v>
      </c>
      <c r="Q102" s="98">
        <v>4.1393570150466677E-3</v>
      </c>
      <c r="R102" s="98">
        <v>7.455964189532302E-3</v>
      </c>
      <c r="S102" s="98">
        <v>9.9867237115685084E-4</v>
      </c>
      <c r="T102" s="98">
        <v>2.9991600283442556E-3</v>
      </c>
      <c r="U102" s="98">
        <v>0</v>
      </c>
      <c r="V102" s="98">
        <v>3.2817660484284249E-4</v>
      </c>
      <c r="W102" s="98">
        <v>1.7103332360846643E-4</v>
      </c>
      <c r="X102" s="98">
        <v>2.3812744551722755E-4</v>
      </c>
      <c r="Y102" s="98">
        <v>0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1.7560315591731791E-4</v>
      </c>
      <c r="G143" s="117">
        <f t="shared" si="49"/>
        <v>1.2669820616427485E-3</v>
      </c>
      <c r="H143" s="117">
        <f t="shared" si="49"/>
        <v>2.1101787372074842E-3</v>
      </c>
      <c r="I143" s="117">
        <f t="shared" si="49"/>
        <v>2.9379589333821559E-4</v>
      </c>
      <c r="J143" s="117">
        <f t="shared" si="49"/>
        <v>3.0118792602703263E-4</v>
      </c>
      <c r="K143" s="117">
        <f t="shared" si="49"/>
        <v>1.6557866599902159E-3</v>
      </c>
      <c r="L143" s="117">
        <f t="shared" si="49"/>
        <v>7.2912052374728598E-4</v>
      </c>
      <c r="M143" s="117">
        <f t="shared" si="49"/>
        <v>4.0830970910808582E-4</v>
      </c>
      <c r="N143" s="117">
        <f t="shared" si="49"/>
        <v>5.3096545130744302E-4</v>
      </c>
      <c r="O143" s="117">
        <f t="shared" si="49"/>
        <v>1.5275877191955076E-3</v>
      </c>
      <c r="P143" s="117">
        <f t="shared" si="49"/>
        <v>8.0888428896677498E-3</v>
      </c>
      <c r="Q143" s="117">
        <f t="shared" si="49"/>
        <v>2.0696785075233338E-3</v>
      </c>
      <c r="R143" s="117">
        <f t="shared" ref="R143:V143" si="50">R144+R146+R148+R157</f>
        <v>3.9143811995044579E-3</v>
      </c>
      <c r="S143" s="117">
        <f t="shared" si="50"/>
        <v>4.7080268925965832E-3</v>
      </c>
      <c r="T143" s="117">
        <f t="shared" si="50"/>
        <v>7.8925263903796197E-3</v>
      </c>
      <c r="U143" s="117">
        <f t="shared" si="50"/>
        <v>9.3636756559249603E-3</v>
      </c>
      <c r="V143" s="117">
        <f t="shared" si="50"/>
        <v>4.7585607702212169E-3</v>
      </c>
      <c r="W143" s="117">
        <f t="shared" ref="W143:Y143" si="51">W144+W146+W148+W157</f>
        <v>8.5516661804233213E-5</v>
      </c>
      <c r="X143" s="117">
        <f t="shared" si="51"/>
        <v>1.1906372275861378E-4</v>
      </c>
      <c r="Y143" s="117">
        <f t="shared" si="51"/>
        <v>0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4.8427817833300325E-4</v>
      </c>
      <c r="H148" s="122">
        <v>9.9828627843869607E-4</v>
      </c>
      <c r="I148" s="122">
        <v>1.8680746311639071E-4</v>
      </c>
      <c r="J148" s="122">
        <v>1.8333445693187518E-4</v>
      </c>
      <c r="K148" s="122">
        <v>4.290985084488575E-4</v>
      </c>
      <c r="L148" s="122">
        <v>4.6065716848059553E-4</v>
      </c>
      <c r="M148" s="122">
        <v>2.4139226043690153E-4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4.8427817833300325E-4</v>
      </c>
      <c r="H149" s="98">
        <v>9.9828627843869607E-4</v>
      </c>
      <c r="I149" s="98">
        <v>1.8680746311639071E-4</v>
      </c>
      <c r="J149" s="98">
        <v>1.8333445693187518E-4</v>
      </c>
      <c r="K149" s="98">
        <v>4.290985084488575E-4</v>
      </c>
      <c r="L149" s="98">
        <v>4.6065716848059553E-4</v>
      </c>
      <c r="M149" s="98">
        <v>2.4139226043690153E-4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1.7560315591731791E-4</v>
      </c>
      <c r="G157" s="122">
        <v>7.8270388330974516E-4</v>
      </c>
      <c r="H157" s="122">
        <v>1.1118924587687881E-3</v>
      </c>
      <c r="I157" s="122">
        <v>1.0698843022182487E-4</v>
      </c>
      <c r="J157" s="122">
        <v>1.1785346909515745E-4</v>
      </c>
      <c r="K157" s="122">
        <v>1.2266881515413583E-3</v>
      </c>
      <c r="L157" s="122">
        <v>2.6846335526669045E-4</v>
      </c>
      <c r="M157" s="122">
        <v>1.6691744867118429E-4</v>
      </c>
      <c r="N157" s="122">
        <v>5.3096545130744302E-4</v>
      </c>
      <c r="O157" s="122">
        <v>1.5275877191955076E-3</v>
      </c>
      <c r="P157" s="122">
        <v>8.0888428896677498E-3</v>
      </c>
      <c r="Q157" s="122">
        <v>2.0696785075233338E-3</v>
      </c>
      <c r="R157" s="122">
        <v>3.9143811995044579E-3</v>
      </c>
      <c r="S157" s="122">
        <v>4.7080268925965832E-3</v>
      </c>
      <c r="T157" s="122">
        <v>7.8925263903796197E-3</v>
      </c>
      <c r="U157" s="122">
        <v>9.3636756559249603E-3</v>
      </c>
      <c r="V157" s="122">
        <v>4.7585607702212169E-3</v>
      </c>
      <c r="W157" s="122">
        <v>8.5516661804233213E-5</v>
      </c>
      <c r="X157" s="122">
        <v>1.1906372275861378E-4</v>
      </c>
      <c r="Y157" s="122">
        <v>0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1.7560315591731791E-4</v>
      </c>
      <c r="G158" s="98">
        <v>7.8270388330974516E-4</v>
      </c>
      <c r="H158" s="98">
        <v>1.1118924587687881E-3</v>
      </c>
      <c r="I158" s="98">
        <v>1.0698843022182487E-4</v>
      </c>
      <c r="J158" s="98">
        <v>1.1785346909515745E-4</v>
      </c>
      <c r="K158" s="98">
        <v>1.2266881515413583E-3</v>
      </c>
      <c r="L158" s="98">
        <v>2.6846335526669045E-4</v>
      </c>
      <c r="M158" s="98">
        <v>1.6691744867118429E-4</v>
      </c>
      <c r="N158" s="98">
        <v>5.3096545130744302E-4</v>
      </c>
      <c r="O158" s="98">
        <v>1.5275877191955076E-3</v>
      </c>
      <c r="P158" s="98">
        <v>8.0888428896677498E-3</v>
      </c>
      <c r="Q158" s="98">
        <v>2.0696785075233338E-3</v>
      </c>
      <c r="R158" s="98">
        <v>3.9143811995044579E-3</v>
      </c>
      <c r="S158" s="98">
        <v>4.7080268925965832E-3</v>
      </c>
      <c r="T158" s="98">
        <v>7.8925263903796197E-3</v>
      </c>
      <c r="U158" s="98">
        <v>9.3636756559249603E-3</v>
      </c>
      <c r="V158" s="98">
        <v>4.7585607702212169E-3</v>
      </c>
      <c r="W158" s="98">
        <v>8.5516661804233213E-5</v>
      </c>
      <c r="X158" s="98">
        <v>1.1906372275861378E-4</v>
      </c>
      <c r="Y158" s="98">
        <v>0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4.7875239339257225E-3</v>
      </c>
      <c r="D161" s="117">
        <f t="shared" si="54"/>
        <v>3.1002298694727988E-3</v>
      </c>
      <c r="E161" s="117">
        <f t="shared" si="54"/>
        <v>7.9718216266727896E-4</v>
      </c>
      <c r="F161" s="117">
        <f t="shared" si="54"/>
        <v>1.1685140106397471E-2</v>
      </c>
      <c r="G161" s="117">
        <f t="shared" si="54"/>
        <v>3.6855053019260182E-2</v>
      </c>
      <c r="H161" s="117">
        <f t="shared" si="54"/>
        <v>0</v>
      </c>
      <c r="I161" s="117">
        <f t="shared" si="54"/>
        <v>2.0837406506947682E-3</v>
      </c>
      <c r="J161" s="117">
        <f t="shared" si="54"/>
        <v>1.0214172471762553E-3</v>
      </c>
      <c r="K161" s="117">
        <f t="shared" si="54"/>
        <v>1.656523960366809E-2</v>
      </c>
      <c r="L161" s="117">
        <f t="shared" si="54"/>
        <v>2.9927516370419288E-3</v>
      </c>
      <c r="M161" s="117">
        <f t="shared" si="54"/>
        <v>6.2735952601527221E-3</v>
      </c>
      <c r="N161" s="117">
        <f t="shared" si="54"/>
        <v>1.7256377167491894E-3</v>
      </c>
      <c r="O161" s="117">
        <f t="shared" si="54"/>
        <v>3.6280208330893302E-3</v>
      </c>
      <c r="P161" s="117">
        <f t="shared" si="54"/>
        <v>7.8577330928200993E-3</v>
      </c>
      <c r="Q161" s="117">
        <f t="shared" si="54"/>
        <v>1.128915549558182E-3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2.052056861498701E-3</v>
      </c>
      <c r="U161" s="117">
        <f t="shared" si="55"/>
        <v>6.8276801657786183E-3</v>
      </c>
      <c r="V161" s="117">
        <f t="shared" si="55"/>
        <v>5.9071788871711654E-3</v>
      </c>
      <c r="W161" s="117">
        <f t="shared" ref="W161:Y161" si="56">W162+W164+W166+W175</f>
        <v>8.5516661804233213E-5</v>
      </c>
      <c r="X161" s="117">
        <f t="shared" si="56"/>
        <v>1.1906372275861378E-4</v>
      </c>
      <c r="Y161" s="117">
        <f t="shared" si="56"/>
        <v>0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2.1173606461412867E-3</v>
      </c>
      <c r="D166" s="122">
        <v>3.1002298694727988E-3</v>
      </c>
      <c r="E166" s="122">
        <v>7.9718216266727896E-4</v>
      </c>
      <c r="F166" s="122">
        <v>4.134204401952799E-3</v>
      </c>
      <c r="G166" s="122">
        <v>1.2591232636658083E-2</v>
      </c>
      <c r="H166" s="122">
        <v>0</v>
      </c>
      <c r="I166" s="122">
        <v>1.1208447786983443E-3</v>
      </c>
      <c r="J166" s="122">
        <v>5.5000337079562551E-4</v>
      </c>
      <c r="K166" s="122">
        <v>4.911702164025188E-3</v>
      </c>
      <c r="L166" s="122">
        <v>1.3819715054417864E-3</v>
      </c>
      <c r="M166" s="122">
        <v>4.1036684274273257E-3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2.1173606461412867E-3</v>
      </c>
      <c r="D167" s="98">
        <v>3.1002298694727988E-3</v>
      </c>
      <c r="E167" s="98">
        <v>7.9718216266727896E-4</v>
      </c>
      <c r="F167" s="98">
        <v>4.134204401952799E-3</v>
      </c>
      <c r="G167" s="98">
        <v>1.2591232636658083E-2</v>
      </c>
      <c r="H167" s="98">
        <v>0</v>
      </c>
      <c r="I167" s="98">
        <v>1.1208447786983443E-3</v>
      </c>
      <c r="J167" s="98">
        <v>5.5000337079562551E-4</v>
      </c>
      <c r="K167" s="98">
        <v>4.7200835929374317E-3</v>
      </c>
      <c r="L167" s="98">
        <v>1.3819715054417864E-3</v>
      </c>
      <c r="M167" s="98">
        <v>4.1036684274273257E-3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1.9161857108775633E-4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1.9161857108775633E-4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2.6701632877844357E-3</v>
      </c>
      <c r="D175" s="122">
        <v>0</v>
      </c>
      <c r="E175" s="122">
        <v>0</v>
      </c>
      <c r="F175" s="122">
        <v>7.5509357044446709E-3</v>
      </c>
      <c r="G175" s="122">
        <v>2.4263820382602098E-2</v>
      </c>
      <c r="H175" s="122">
        <v>0</v>
      </c>
      <c r="I175" s="122">
        <v>9.6289587199642381E-4</v>
      </c>
      <c r="J175" s="122">
        <v>4.714138763806298E-4</v>
      </c>
      <c r="K175" s="122">
        <v>1.1653537439642904E-2</v>
      </c>
      <c r="L175" s="122">
        <v>1.6107801316001425E-3</v>
      </c>
      <c r="M175" s="122">
        <v>2.169926832725396E-3</v>
      </c>
      <c r="N175" s="122">
        <v>1.7256377167491894E-3</v>
      </c>
      <c r="O175" s="122">
        <v>3.6280208330893302E-3</v>
      </c>
      <c r="P175" s="122">
        <v>7.8577330928200993E-3</v>
      </c>
      <c r="Q175" s="122">
        <v>1.128915549558182E-3</v>
      </c>
      <c r="R175" s="122">
        <v>0</v>
      </c>
      <c r="S175" s="122">
        <v>0</v>
      </c>
      <c r="T175" s="122">
        <v>2.052056861498701E-3</v>
      </c>
      <c r="U175" s="122">
        <v>6.8276801657786183E-3</v>
      </c>
      <c r="V175" s="122">
        <v>5.9071788871711654E-3</v>
      </c>
      <c r="W175" s="122">
        <v>8.5516661804233213E-5</v>
      </c>
      <c r="X175" s="122">
        <v>1.1906372275861378E-4</v>
      </c>
      <c r="Y175" s="122">
        <v>0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2.6701632877844357E-3</v>
      </c>
      <c r="D176" s="98">
        <v>0</v>
      </c>
      <c r="E176" s="98">
        <v>0</v>
      </c>
      <c r="F176" s="98">
        <v>7.5509357044446709E-3</v>
      </c>
      <c r="G176" s="98">
        <v>2.4263820382602098E-2</v>
      </c>
      <c r="H176" s="98">
        <v>0</v>
      </c>
      <c r="I176" s="98">
        <v>9.6289587199642381E-4</v>
      </c>
      <c r="J176" s="98">
        <v>4.714138763806298E-4</v>
      </c>
      <c r="K176" s="98">
        <v>1.1653537439642904E-2</v>
      </c>
      <c r="L176" s="98">
        <v>1.6107801316001425E-3</v>
      </c>
      <c r="M176" s="98">
        <v>2.169926832725396E-3</v>
      </c>
      <c r="N176" s="98">
        <v>1.7256377167491894E-3</v>
      </c>
      <c r="O176" s="98">
        <v>3.6280208330893302E-3</v>
      </c>
      <c r="P176" s="98">
        <v>7.8577330928200993E-3</v>
      </c>
      <c r="Q176" s="98">
        <v>1.128915549558182E-3</v>
      </c>
      <c r="R176" s="98">
        <v>0</v>
      </c>
      <c r="S176" s="98">
        <v>0</v>
      </c>
      <c r="T176" s="98">
        <v>2.052056861498701E-3</v>
      </c>
      <c r="U176" s="98">
        <v>6.8276801657786183E-3</v>
      </c>
      <c r="V176" s="98">
        <v>5.9071788871711654E-3</v>
      </c>
      <c r="W176" s="98">
        <v>8.5516661804233213E-5</v>
      </c>
      <c r="X176" s="98">
        <v>1.1906372275861378E-4</v>
      </c>
      <c r="Y176" s="98">
        <v>0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17908.85170977989</v>
      </c>
      <c r="L3" s="117">
        <f t="shared" si="0"/>
        <v>19476.86538730039</v>
      </c>
      <c r="M3" s="117">
        <f t="shared" si="0"/>
        <v>17346.360263665261</v>
      </c>
      <c r="N3" s="117">
        <f t="shared" si="0"/>
        <v>14296.90747258291</v>
      </c>
      <c r="O3" s="117">
        <f t="shared" si="0"/>
        <v>18291.00156778744</v>
      </c>
      <c r="P3" s="117">
        <f t="shared" si="0"/>
        <v>14562.125279771672</v>
      </c>
      <c r="Q3" s="117">
        <f t="shared" si="0"/>
        <v>15574.451348613629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7200.0170008327377</v>
      </c>
      <c r="W3" s="117">
        <f t="shared" ref="W3:Y3" si="2">W4+W7+W9+W19</f>
        <v>5139.8513647726941</v>
      </c>
      <c r="X3" s="117">
        <f t="shared" si="2"/>
        <v>16202.093498977489</v>
      </c>
      <c r="Y3" s="117">
        <f t="shared" si="2"/>
        <v>4255.6839641248216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16035.984282574052</v>
      </c>
      <c r="L4" s="122">
        <f t="shared" si="3"/>
        <v>17581.055229506095</v>
      </c>
      <c r="M4" s="122">
        <f t="shared" si="3"/>
        <v>15120.113667054</v>
      </c>
      <c r="N4" s="122">
        <f t="shared" si="3"/>
        <v>12374.404447188879</v>
      </c>
      <c r="O4" s="122">
        <f t="shared" si="3"/>
        <v>15938.432308493495</v>
      </c>
      <c r="P4" s="122">
        <f t="shared" si="3"/>
        <v>11784.771731178573</v>
      </c>
      <c r="Q4" s="122">
        <f t="shared" si="3"/>
        <v>13857.856891540056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5721.8347447122251</v>
      </c>
      <c r="W4" s="122">
        <f t="shared" ref="W4:Y4" si="5">SUM(W5:W6)</f>
        <v>3809.400790109903</v>
      </c>
      <c r="X4" s="122">
        <f t="shared" si="5"/>
        <v>14820.494781188268</v>
      </c>
      <c r="Y4" s="122">
        <f t="shared" si="5"/>
        <v>2886.9336595038412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15937.538329696299</v>
      </c>
      <c r="L5" s="98">
        <v>17474.31105341361</v>
      </c>
      <c r="M5" s="98">
        <v>15027.890159162671</v>
      </c>
      <c r="N5" s="98">
        <v>12300.45687284318</v>
      </c>
      <c r="O5" s="98">
        <v>15842.629282718615</v>
      </c>
      <c r="P5" s="98">
        <v>11713.254504817554</v>
      </c>
      <c r="Q5" s="98">
        <v>13774.603292756066</v>
      </c>
      <c r="R5" s="98">
        <v>0</v>
      </c>
      <c r="S5" s="98">
        <v>0</v>
      </c>
      <c r="T5" s="98">
        <v>0</v>
      </c>
      <c r="U5" s="98">
        <v>0</v>
      </c>
      <c r="V5" s="98">
        <v>5683.6624470933421</v>
      </c>
      <c r="W5" s="98">
        <v>3783.7321550218417</v>
      </c>
      <c r="X5" s="98">
        <v>14719.779275972285</v>
      </c>
      <c r="Y5" s="98">
        <v>2867.6587153386622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98.445952877754038</v>
      </c>
      <c r="L6" s="98">
        <v>106.74417609248518</v>
      </c>
      <c r="M6" s="98">
        <v>92.223507891329945</v>
      </c>
      <c r="N6" s="98">
        <v>73.947574345699365</v>
      </c>
      <c r="O6" s="98">
        <v>95.803025774880439</v>
      </c>
      <c r="P6" s="98">
        <v>71.517226361018075</v>
      </c>
      <c r="Q6" s="98">
        <v>83.253598783988764</v>
      </c>
      <c r="R6" s="98">
        <v>0</v>
      </c>
      <c r="S6" s="98">
        <v>0</v>
      </c>
      <c r="T6" s="98">
        <v>0</v>
      </c>
      <c r="U6" s="98">
        <v>0</v>
      </c>
      <c r="V6" s="98">
        <v>38.172297618882766</v>
      </c>
      <c r="W6" s="98">
        <v>25.668635088061489</v>
      </c>
      <c r="X6" s="98">
        <v>100.71550521598243</v>
      </c>
      <c r="Y6" s="98">
        <v>19.274944165179189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43.275661705427382</v>
      </c>
      <c r="L7" s="122">
        <f t="shared" si="6"/>
        <v>168.34874997135086</v>
      </c>
      <c r="M7" s="122">
        <f t="shared" si="6"/>
        <v>132.37604177029704</v>
      </c>
      <c r="N7" s="122">
        <f t="shared" si="6"/>
        <v>59.827935354244019</v>
      </c>
      <c r="O7" s="122">
        <f t="shared" si="6"/>
        <v>62.584686658309884</v>
      </c>
      <c r="P7" s="122">
        <f t="shared" si="6"/>
        <v>46.677254629748255</v>
      </c>
      <c r="Q7" s="122">
        <f t="shared" si="6"/>
        <v>139.48476899319908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93.752759361028552</v>
      </c>
      <c r="W7" s="122">
        <f t="shared" si="6"/>
        <v>60.741867738752504</v>
      </c>
      <c r="X7" s="122">
        <f t="shared" si="6"/>
        <v>49.667934797632988</v>
      </c>
      <c r="Y7" s="122">
        <f t="shared" si="6"/>
        <v>113.16273202158681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43.275661705427382</v>
      </c>
      <c r="L8" s="98">
        <f>IF(RES_hhdet_in_fec!L8=0,0,RES_hhdet_in_fec!L8*1000*11630/RES_hhdet_in_new!L5)</f>
        <v>168.34874997135086</v>
      </c>
      <c r="M8" s="98">
        <f>IF(RES_hhdet_in_fec!M8=0,0,RES_hhdet_in_fec!M8*1000*11630/RES_hhdet_in_new!M5)</f>
        <v>132.37604177029704</v>
      </c>
      <c r="N8" s="98">
        <f>IF(RES_hhdet_in_fec!N8=0,0,RES_hhdet_in_fec!N8*1000*11630/RES_hhdet_in_new!N5)</f>
        <v>59.827935354244019</v>
      </c>
      <c r="O8" s="98">
        <f>IF(RES_hhdet_in_fec!O8=0,0,RES_hhdet_in_fec!O8*1000*11630/RES_hhdet_in_new!O5)</f>
        <v>62.584686658309884</v>
      </c>
      <c r="P8" s="98">
        <f>IF(RES_hhdet_in_fec!P8=0,0,RES_hhdet_in_fec!P8*1000*11630/RES_hhdet_in_new!P5)</f>
        <v>46.677254629748255</v>
      </c>
      <c r="Q8" s="98">
        <f>IF(RES_hhdet_in_fec!Q8=0,0,RES_hhdet_in_fec!Q8*1000*11630/RES_hhdet_in_new!Q5)</f>
        <v>139.48476899319908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93.752759361028552</v>
      </c>
      <c r="W8" s="98">
        <f>IF(RES_hhdet_in_fec!W8=0,0,RES_hhdet_in_fec!W8*1000*11630/RES_hhdet_in_new!W5)</f>
        <v>60.741867738752504</v>
      </c>
      <c r="X8" s="98">
        <f>IF(RES_hhdet_in_fec!X8=0,0,RES_hhdet_in_fec!X8*1000*11630/RES_hhdet_in_new!X5)</f>
        <v>49.667934797632988</v>
      </c>
      <c r="Y8" s="98">
        <f>IF(RES_hhdet_in_fec!Y8=0,0,RES_hhdet_in_fec!Y8*1000*11630/RES_hhdet_in_new!Y5)</f>
        <v>113.16273202158681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1079.9733710335775</v>
      </c>
      <c r="L9" s="122">
        <v>1101.9754130174911</v>
      </c>
      <c r="M9" s="122">
        <v>1284.3179378666512</v>
      </c>
      <c r="N9" s="122">
        <v>1060.1378108257738</v>
      </c>
      <c r="O9" s="122">
        <v>1473.2164040695327</v>
      </c>
      <c r="P9" s="122">
        <v>1853.1707393519544</v>
      </c>
      <c r="Q9" s="122">
        <v>996.8356770500925</v>
      </c>
      <c r="R9" s="122">
        <v>0</v>
      </c>
      <c r="S9" s="122">
        <v>0</v>
      </c>
      <c r="T9" s="122">
        <v>0</v>
      </c>
      <c r="U9" s="122">
        <v>0</v>
      </c>
      <c r="V9" s="122">
        <v>1001.5775819682773</v>
      </c>
      <c r="W9" s="122">
        <v>978.57950226703827</v>
      </c>
      <c r="X9" s="122">
        <v>1001.7226520698916</v>
      </c>
      <c r="Y9" s="122">
        <v>932.75133806653491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1888.9703664767453</v>
      </c>
      <c r="L11" s="98">
        <v>0</v>
      </c>
      <c r="M11" s="98">
        <v>1062.6530218211899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1173.0692500584823</v>
      </c>
      <c r="M15" s="101">
        <v>1375.593785962451</v>
      </c>
      <c r="N15" s="101">
        <v>1169.5207685721909</v>
      </c>
      <c r="O15" s="101">
        <v>1574.270359394653</v>
      </c>
      <c r="P15" s="101">
        <v>1918.0781463337999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1020.5880782966566</v>
      </c>
      <c r="X15" s="101">
        <v>0</v>
      </c>
      <c r="Y15" s="101">
        <v>0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1046.2651628901119</v>
      </c>
      <c r="L16" s="104">
        <v>983.48568461583841</v>
      </c>
      <c r="M16" s="104">
        <v>1173.4825627347236</v>
      </c>
      <c r="N16" s="104">
        <v>989.03888829060247</v>
      </c>
      <c r="O16" s="104">
        <v>1384.0511493708971</v>
      </c>
      <c r="P16" s="104">
        <v>1723.3559253882624</v>
      </c>
      <c r="Q16" s="104">
        <v>996.8356770500925</v>
      </c>
      <c r="R16" s="104">
        <v>0</v>
      </c>
      <c r="S16" s="104">
        <v>0</v>
      </c>
      <c r="T16" s="104">
        <v>0</v>
      </c>
      <c r="U16" s="104">
        <v>0</v>
      </c>
      <c r="V16" s="104">
        <v>1001.5775819682773</v>
      </c>
      <c r="W16" s="104">
        <v>922.56806756088054</v>
      </c>
      <c r="X16" s="104">
        <v>1001.7226520698916</v>
      </c>
      <c r="Y16" s="104">
        <v>932.75133806653491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558.94427925623188</v>
      </c>
      <c r="L17" s="98">
        <v>513.28066712485418</v>
      </c>
      <c r="M17" s="98">
        <v>663.82257918356106</v>
      </c>
      <c r="N17" s="98">
        <v>518.21290100878991</v>
      </c>
      <c r="O17" s="98">
        <v>864.10607961970095</v>
      </c>
      <c r="P17" s="98">
        <v>1158.3627386451465</v>
      </c>
      <c r="Q17" s="98">
        <v>489.88425428171547</v>
      </c>
      <c r="R17" s="98">
        <v>0</v>
      </c>
      <c r="S17" s="98">
        <v>0</v>
      </c>
      <c r="T17" s="98">
        <v>0</v>
      </c>
      <c r="U17" s="98">
        <v>0</v>
      </c>
      <c r="V17" s="98">
        <v>567.48475333763747</v>
      </c>
      <c r="W17" s="98">
        <v>511.61930226888171</v>
      </c>
      <c r="X17" s="98">
        <v>594.50522162575419</v>
      </c>
      <c r="Y17" s="98">
        <v>543.58290036851633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487.32088363387999</v>
      </c>
      <c r="L18" s="98">
        <v>470.20501749098418</v>
      </c>
      <c r="M18" s="98">
        <v>509.6599835511625</v>
      </c>
      <c r="N18" s="98">
        <v>470.82598728181256</v>
      </c>
      <c r="O18" s="98">
        <v>519.945069751196</v>
      </c>
      <c r="P18" s="98">
        <v>564.99318674311621</v>
      </c>
      <c r="Q18" s="98">
        <v>506.95142276837714</v>
      </c>
      <c r="R18" s="98">
        <v>0</v>
      </c>
      <c r="S18" s="98">
        <v>0</v>
      </c>
      <c r="T18" s="98">
        <v>0</v>
      </c>
      <c r="U18" s="98">
        <v>0</v>
      </c>
      <c r="V18" s="98">
        <v>434.09282863063999</v>
      </c>
      <c r="W18" s="98">
        <v>410.94876529199888</v>
      </c>
      <c r="X18" s="98">
        <v>407.21743044413751</v>
      </c>
      <c r="Y18" s="98">
        <v>389.16843769801864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749.61839446683359</v>
      </c>
      <c r="L19" s="122">
        <v>625.48599480544988</v>
      </c>
      <c r="M19" s="122">
        <v>809.55261697431467</v>
      </c>
      <c r="N19" s="122">
        <v>802.5372792140131</v>
      </c>
      <c r="O19" s="122">
        <v>816.76816856610083</v>
      </c>
      <c r="P19" s="122">
        <v>877.50555461139641</v>
      </c>
      <c r="Q19" s="122">
        <v>580.27401103028149</v>
      </c>
      <c r="R19" s="122">
        <v>0</v>
      </c>
      <c r="S19" s="122">
        <v>0</v>
      </c>
      <c r="T19" s="122">
        <v>0</v>
      </c>
      <c r="U19" s="122">
        <v>0</v>
      </c>
      <c r="V19" s="122">
        <v>382.85191479120664</v>
      </c>
      <c r="W19" s="122">
        <v>291.1292046569996</v>
      </c>
      <c r="X19" s="122">
        <v>330.2081309216959</v>
      </c>
      <c r="Y19" s="122">
        <v>322.83623453285867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1350.026579879114</v>
      </c>
      <c r="L21" s="98">
        <v>1181.8249483478185</v>
      </c>
      <c r="M21" s="98">
        <v>734.80123556605156</v>
      </c>
      <c r="N21" s="98">
        <v>584.35183494832154</v>
      </c>
      <c r="O21" s="98">
        <v>840.59017828595881</v>
      </c>
      <c r="P21" s="98">
        <v>1017.38773044396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722.34681467433177</v>
      </c>
      <c r="W21" s="98">
        <v>0</v>
      </c>
      <c r="X21" s="98">
        <v>0</v>
      </c>
      <c r="Y21" s="98">
        <v>0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697.40898703967878</v>
      </c>
      <c r="L22" s="33">
        <v>601.29734465143383</v>
      </c>
      <c r="M22" s="33">
        <v>812.13025081597891</v>
      </c>
      <c r="N22" s="33">
        <v>809.35557434731584</v>
      </c>
      <c r="O22" s="33">
        <v>815.18003458477699</v>
      </c>
      <c r="P22" s="33">
        <v>849.52911944488346</v>
      </c>
      <c r="Q22" s="33">
        <v>580.27401103028149</v>
      </c>
      <c r="R22" s="33">
        <v>0</v>
      </c>
      <c r="S22" s="33">
        <v>0</v>
      </c>
      <c r="T22" s="33">
        <v>0</v>
      </c>
      <c r="U22" s="33">
        <v>0</v>
      </c>
      <c r="V22" s="33">
        <v>359.43847341995667</v>
      </c>
      <c r="W22" s="33">
        <v>291.1292046569996</v>
      </c>
      <c r="X22" s="33">
        <v>330.2081309216959</v>
      </c>
      <c r="Y22" s="33">
        <v>322.83623453285867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3047.5513422902804</v>
      </c>
      <c r="O24" s="117">
        <f t="shared" si="7"/>
        <v>4270.1182377604755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15306.576096660623</v>
      </c>
      <c r="S24" s="117">
        <f t="shared" si="8"/>
        <v>10541.773074718367</v>
      </c>
      <c r="T24" s="117">
        <f t="shared" si="8"/>
        <v>11872.420279890555</v>
      </c>
      <c r="U24" s="117">
        <f t="shared" si="8"/>
        <v>17962.957310763089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1125.628709827278</v>
      </c>
      <c r="O25" s="122">
        <f t="shared" si="10"/>
        <v>1916.0161494780648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13726.748063123754</v>
      </c>
      <c r="S25" s="122">
        <f t="shared" si="11"/>
        <v>9027.9972578059151</v>
      </c>
      <c r="T25" s="122">
        <f t="shared" si="11"/>
        <v>10224.048431242079</v>
      </c>
      <c r="U25" s="122">
        <f t="shared" si="11"/>
        <v>16170.147265897487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1111.4553150000618</v>
      </c>
      <c r="O26" s="98">
        <v>1890.771780067304</v>
      </c>
      <c r="P26" s="98">
        <v>0</v>
      </c>
      <c r="Q26" s="98">
        <v>0</v>
      </c>
      <c r="R26" s="98">
        <v>13530.924493806351</v>
      </c>
      <c r="S26" s="98">
        <v>8900.3610553924427</v>
      </c>
      <c r="T26" s="98">
        <v>10078.254723486483</v>
      </c>
      <c r="U26" s="98">
        <v>15936.980624823467</v>
      </c>
      <c r="V26" s="98">
        <v>0</v>
      </c>
      <c r="W26" s="98">
        <v>0</v>
      </c>
      <c r="X26" s="98">
        <v>0</v>
      </c>
      <c r="Y26" s="98">
        <v>0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14.17339482721618</v>
      </c>
      <c r="O27" s="98">
        <v>25.244369410760878</v>
      </c>
      <c r="P27" s="98">
        <v>0</v>
      </c>
      <c r="Q27" s="98">
        <v>0</v>
      </c>
      <c r="R27" s="98">
        <v>195.82356931740344</v>
      </c>
      <c r="S27" s="98">
        <v>127.63620241347256</v>
      </c>
      <c r="T27" s="98">
        <v>145.79370775559599</v>
      </c>
      <c r="U27" s="98">
        <v>233.16664107401979</v>
      </c>
      <c r="V27" s="98">
        <v>0</v>
      </c>
      <c r="W27" s="98">
        <v>0</v>
      </c>
      <c r="X27" s="98">
        <v>0</v>
      </c>
      <c r="Y27" s="98">
        <v>0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59.378101253836171</v>
      </c>
      <c r="O28" s="122">
        <f t="shared" si="13"/>
        <v>57.220284944740456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0</v>
      </c>
      <c r="L29" s="98">
        <f>IF(RES_hhdet_in_fec!L29=0,0,RES_hhdet_in_fec!L29*1000*11630/RES_hhdet_in_new!L26)</f>
        <v>0</v>
      </c>
      <c r="M29" s="98">
        <f>IF(RES_hhdet_in_fec!M29=0,0,RES_hhdet_in_fec!M29*1000*11630/RES_hhdet_in_new!M26)</f>
        <v>0</v>
      </c>
      <c r="N29" s="98">
        <f>IF(RES_hhdet_in_fec!N29=0,0,RES_hhdet_in_fec!N29*1000*11630/RES_hhdet_in_new!N26)</f>
        <v>59.378101253836171</v>
      </c>
      <c r="O29" s="98">
        <f>IF(RES_hhdet_in_fec!O29=0,0,RES_hhdet_in_fec!O29*1000*11630/RES_hhdet_in_new!O26)</f>
        <v>57.220284944740456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0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0</v>
      </c>
      <c r="X29" s="98">
        <f>IF(RES_hhdet_in_fec!X29=0,0,RES_hhdet_in_fec!X29*1000*11630/RES_hhdet_in_new!X26)</f>
        <v>0</v>
      </c>
      <c r="Y29" s="98">
        <f>IF(RES_hhdet_in_fec!Y29=0,0,RES_hhdet_in_fec!Y29*1000*11630/RES_hhdet_in_new!Y26)</f>
        <v>0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1065.0312589354817</v>
      </c>
      <c r="O30" s="122">
        <v>1479.1607543827754</v>
      </c>
      <c r="P30" s="122">
        <v>0</v>
      </c>
      <c r="Q30" s="122">
        <v>0</v>
      </c>
      <c r="R30" s="122">
        <v>995.83409488651137</v>
      </c>
      <c r="S30" s="122">
        <v>1008.1441713120859</v>
      </c>
      <c r="T30" s="122">
        <v>1066.0016152767146</v>
      </c>
      <c r="U30" s="122">
        <v>1167.5575209934632</v>
      </c>
      <c r="V30" s="122">
        <v>0</v>
      </c>
      <c r="W30" s="122">
        <v>0</v>
      </c>
      <c r="X30" s="122">
        <v>0</v>
      </c>
      <c r="Y30" s="122">
        <v>0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1169.5207685721907</v>
      </c>
      <c r="O35" s="101">
        <v>1574.270359394653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1228.0175060739821</v>
      </c>
      <c r="V35" s="101">
        <v>0</v>
      </c>
      <c r="W35" s="101">
        <v>0</v>
      </c>
      <c r="X35" s="101">
        <v>0</v>
      </c>
      <c r="Y35" s="101">
        <v>0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989.03888829060259</v>
      </c>
      <c r="O36" s="104">
        <v>1384.0511493708975</v>
      </c>
      <c r="P36" s="104">
        <v>0</v>
      </c>
      <c r="Q36" s="104">
        <v>0</v>
      </c>
      <c r="R36" s="104">
        <v>995.83409488651137</v>
      </c>
      <c r="S36" s="104">
        <v>1008.1441713120859</v>
      </c>
      <c r="T36" s="104">
        <v>1066.0016152767146</v>
      </c>
      <c r="U36" s="104">
        <v>1107.0975359129443</v>
      </c>
      <c r="V36" s="104">
        <v>0</v>
      </c>
      <c r="W36" s="104">
        <v>0</v>
      </c>
      <c r="X36" s="104">
        <v>0</v>
      </c>
      <c r="Y36" s="104">
        <v>0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518.21290100879003</v>
      </c>
      <c r="O37" s="98">
        <v>864.1060796197014</v>
      </c>
      <c r="P37" s="98">
        <v>0</v>
      </c>
      <c r="Q37" s="98">
        <v>0</v>
      </c>
      <c r="R37" s="98">
        <v>479.88226502656534</v>
      </c>
      <c r="S37" s="98">
        <v>485.45718999596323</v>
      </c>
      <c r="T37" s="98">
        <v>578.12284389082402</v>
      </c>
      <c r="U37" s="98">
        <v>645.9055175280248</v>
      </c>
      <c r="V37" s="98">
        <v>0</v>
      </c>
      <c r="W37" s="98">
        <v>0</v>
      </c>
      <c r="X37" s="98">
        <v>0</v>
      </c>
      <c r="Y37" s="98">
        <v>0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470.8259872818125</v>
      </c>
      <c r="O38" s="98">
        <v>519.94506975119634</v>
      </c>
      <c r="P38" s="98">
        <v>0</v>
      </c>
      <c r="Q38" s="98">
        <v>0</v>
      </c>
      <c r="R38" s="98">
        <v>515.95182985994609</v>
      </c>
      <c r="S38" s="98">
        <v>522.68698131612246</v>
      </c>
      <c r="T38" s="98">
        <v>487.87877138589062</v>
      </c>
      <c r="U38" s="98">
        <v>461.19201838491955</v>
      </c>
      <c r="V38" s="98">
        <v>0</v>
      </c>
      <c r="W38" s="98">
        <v>0</v>
      </c>
      <c r="X38" s="98">
        <v>0</v>
      </c>
      <c r="Y38" s="98">
        <v>0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797.51327227368438</v>
      </c>
      <c r="O39" s="122">
        <v>817.72104895489508</v>
      </c>
      <c r="P39" s="122">
        <v>0</v>
      </c>
      <c r="Q39" s="122">
        <v>0</v>
      </c>
      <c r="R39" s="122">
        <v>583.99393865035768</v>
      </c>
      <c r="S39" s="122">
        <v>505.63164560036631</v>
      </c>
      <c r="T39" s="122">
        <v>582.37023337176174</v>
      </c>
      <c r="U39" s="122">
        <v>625.25252387214073</v>
      </c>
      <c r="V39" s="122">
        <v>0</v>
      </c>
      <c r="W39" s="122">
        <v>0</v>
      </c>
      <c r="X39" s="122">
        <v>0</v>
      </c>
      <c r="Y39" s="122">
        <v>0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584.35183494832154</v>
      </c>
      <c r="O40" s="98">
        <v>840.59017828595881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809.35557434731572</v>
      </c>
      <c r="O41" s="33">
        <v>815.18003458477688</v>
      </c>
      <c r="P41" s="33">
        <v>0</v>
      </c>
      <c r="Q41" s="33">
        <v>0</v>
      </c>
      <c r="R41" s="33">
        <v>583.99393865035768</v>
      </c>
      <c r="S41" s="33">
        <v>505.63164560036631</v>
      </c>
      <c r="T41" s="33">
        <v>582.37023337176174</v>
      </c>
      <c r="U41" s="33">
        <v>625.25252387214073</v>
      </c>
      <c r="V41" s="33">
        <v>0</v>
      </c>
      <c r="W41" s="33">
        <v>0</v>
      </c>
      <c r="X41" s="33">
        <v>0</v>
      </c>
      <c r="Y41" s="33">
        <v>0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28330.697578712206</v>
      </c>
      <c r="D43" s="117">
        <f t="shared" si="14"/>
        <v>26356.969592507034</v>
      </c>
      <c r="E43" s="117">
        <f t="shared" si="14"/>
        <v>26974.97056683516</v>
      </c>
      <c r="F43" s="117">
        <f t="shared" si="14"/>
        <v>28131.187417515597</v>
      </c>
      <c r="G43" s="117">
        <f t="shared" si="14"/>
        <v>26779.323922929394</v>
      </c>
      <c r="H43" s="117">
        <f t="shared" si="14"/>
        <v>26038.382197623654</v>
      </c>
      <c r="I43" s="117">
        <f t="shared" si="14"/>
        <v>24627.693373513746</v>
      </c>
      <c r="J43" s="117">
        <f t="shared" si="14"/>
        <v>24577.751223816987</v>
      </c>
      <c r="K43" s="117">
        <f t="shared" si="14"/>
        <v>24685.704910967746</v>
      </c>
      <c r="L43" s="117">
        <f t="shared" si="14"/>
        <v>21751.319872699267</v>
      </c>
      <c r="M43" s="117">
        <f t="shared" si="14"/>
        <v>19576.844966308239</v>
      </c>
      <c r="N43" s="117">
        <f t="shared" si="14"/>
        <v>20488.445556595383</v>
      </c>
      <c r="O43" s="117">
        <f t="shared" si="14"/>
        <v>18730.85798925324</v>
      </c>
      <c r="P43" s="117">
        <f t="shared" si="14"/>
        <v>15509.818881029791</v>
      </c>
      <c r="Q43" s="117">
        <f t="shared" si="14"/>
        <v>16161.938696008852</v>
      </c>
      <c r="R43" s="117">
        <f t="shared" ref="R43:V43" si="15">R44+R47+R49+R58</f>
        <v>15789.368958900155</v>
      </c>
      <c r="S43" s="117">
        <f t="shared" si="15"/>
        <v>14128.633883691644</v>
      </c>
      <c r="T43" s="117">
        <f t="shared" si="15"/>
        <v>13336.619857143844</v>
      </c>
      <c r="U43" s="117">
        <f t="shared" si="15"/>
        <v>10822.340768018636</v>
      </c>
      <c r="V43" s="117">
        <f t="shared" si="15"/>
        <v>11526.180543553013</v>
      </c>
      <c r="W43" s="117">
        <f t="shared" ref="W43:Y43" si="16">W44+W47+W49+W58</f>
        <v>10193.871169846709</v>
      </c>
      <c r="X43" s="117">
        <f t="shared" si="16"/>
        <v>8662.3458054509974</v>
      </c>
      <c r="Y43" s="117">
        <f t="shared" si="16"/>
        <v>7549.4302624712409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25865.846148186876</v>
      </c>
      <c r="D44" s="122">
        <f t="shared" si="17"/>
        <v>23858.408396323004</v>
      </c>
      <c r="E44" s="122">
        <f t="shared" si="17"/>
        <v>24370.345242517182</v>
      </c>
      <c r="F44" s="122">
        <f t="shared" si="17"/>
        <v>25692.450449547261</v>
      </c>
      <c r="G44" s="122">
        <f t="shared" si="17"/>
        <v>24297.900446104217</v>
      </c>
      <c r="H44" s="122">
        <f t="shared" si="17"/>
        <v>23541.406358013221</v>
      </c>
      <c r="I44" s="122">
        <f t="shared" si="17"/>
        <v>22193.824739062475</v>
      </c>
      <c r="J44" s="122">
        <f t="shared" si="17"/>
        <v>22134.514596617802</v>
      </c>
      <c r="K44" s="122">
        <f t="shared" si="17"/>
        <v>22281.124017428036</v>
      </c>
      <c r="L44" s="122">
        <f t="shared" si="17"/>
        <v>19481.713400005661</v>
      </c>
      <c r="M44" s="122">
        <f t="shared" si="17"/>
        <v>17153.630565386095</v>
      </c>
      <c r="N44" s="122">
        <f t="shared" si="17"/>
        <v>18256.245780910231</v>
      </c>
      <c r="O44" s="122">
        <f t="shared" si="17"/>
        <v>16324.406420472715</v>
      </c>
      <c r="P44" s="122">
        <f t="shared" si="17"/>
        <v>12830.297985148371</v>
      </c>
      <c r="Q44" s="122">
        <f t="shared" si="17"/>
        <v>14052.204245004701</v>
      </c>
      <c r="R44" s="122">
        <f t="shared" ref="R44:V44" si="18">SUM(R45:R46)</f>
        <v>13754.590341536621</v>
      </c>
      <c r="S44" s="122">
        <f t="shared" si="18"/>
        <v>12548.566859902578</v>
      </c>
      <c r="T44" s="122">
        <f t="shared" si="18"/>
        <v>11474.780304959932</v>
      </c>
      <c r="U44" s="122">
        <f t="shared" si="18"/>
        <v>8864.205249527211</v>
      </c>
      <c r="V44" s="122">
        <f t="shared" si="18"/>
        <v>10026.889190970345</v>
      </c>
      <c r="W44" s="122">
        <f t="shared" ref="W44:Y44" si="19">SUM(W45:W46)</f>
        <v>8703.8718407555443</v>
      </c>
      <c r="X44" s="122">
        <f t="shared" si="19"/>
        <v>7137.7671632901229</v>
      </c>
      <c r="Y44" s="122">
        <f t="shared" si="19"/>
        <v>6171.8983193698041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25540.204622597445</v>
      </c>
      <c r="D45" s="98">
        <v>23561.18164891113</v>
      </c>
      <c r="E45" s="98">
        <v>24077.043648060797</v>
      </c>
      <c r="F45" s="98">
        <v>25376.354162488966</v>
      </c>
      <c r="G45" s="98">
        <v>24002.1201066051</v>
      </c>
      <c r="H45" s="98">
        <v>23261.894870299355</v>
      </c>
      <c r="I45" s="98">
        <v>21925.623890209208</v>
      </c>
      <c r="J45" s="98">
        <v>21866.697084319967</v>
      </c>
      <c r="K45" s="98">
        <v>22013.260026648353</v>
      </c>
      <c r="L45" s="98">
        <v>19249.058240463848</v>
      </c>
      <c r="M45" s="98">
        <v>16944.749317286602</v>
      </c>
      <c r="N45" s="98">
        <v>18032.221422271257</v>
      </c>
      <c r="O45" s="98">
        <v>16114.415081711464</v>
      </c>
      <c r="P45" s="98">
        <v>12655.831109006507</v>
      </c>
      <c r="Q45" s="98">
        <v>13857.506711594548</v>
      </c>
      <c r="R45" s="98">
        <v>13562.269506258908</v>
      </c>
      <c r="S45" s="98">
        <v>12374.608974966697</v>
      </c>
      <c r="T45" s="98">
        <v>11314.296003113237</v>
      </c>
      <c r="U45" s="98">
        <v>8738.8456281611889</v>
      </c>
      <c r="V45" s="98">
        <v>9887.5495471436025</v>
      </c>
      <c r="W45" s="98">
        <v>8583.108625591718</v>
      </c>
      <c r="X45" s="98">
        <v>7038.2585047109678</v>
      </c>
      <c r="Y45" s="98">
        <v>6087.6334209482011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325.64152558943209</v>
      </c>
      <c r="D46" s="98">
        <v>297.2267474118737</v>
      </c>
      <c r="E46" s="98">
        <v>293.30159445638481</v>
      </c>
      <c r="F46" s="98">
        <v>316.09628705829653</v>
      </c>
      <c r="G46" s="98">
        <v>295.78033949911702</v>
      </c>
      <c r="H46" s="98">
        <v>279.51148771386653</v>
      </c>
      <c r="I46" s="98">
        <v>268.20084885326554</v>
      </c>
      <c r="J46" s="98">
        <v>267.81751229783436</v>
      </c>
      <c r="K46" s="98">
        <v>267.86399077968144</v>
      </c>
      <c r="L46" s="98">
        <v>232.65515954181487</v>
      </c>
      <c r="M46" s="98">
        <v>208.88124809949335</v>
      </c>
      <c r="N46" s="98">
        <v>224.0243586389723</v>
      </c>
      <c r="O46" s="98">
        <v>209.99133876125123</v>
      </c>
      <c r="P46" s="98">
        <v>174.46687614186396</v>
      </c>
      <c r="Q46" s="98">
        <v>194.69753341015439</v>
      </c>
      <c r="R46" s="98">
        <v>192.32083527771357</v>
      </c>
      <c r="S46" s="98">
        <v>173.95788493588017</v>
      </c>
      <c r="T46" s="98">
        <v>160.48430184669363</v>
      </c>
      <c r="U46" s="98">
        <v>125.35962136602272</v>
      </c>
      <c r="V46" s="98">
        <v>139.33964382674276</v>
      </c>
      <c r="W46" s="98">
        <v>120.76321516382576</v>
      </c>
      <c r="X46" s="98">
        <v>99.508658579155096</v>
      </c>
      <c r="Y46" s="98">
        <v>84.264898421603306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19.806960295664442</v>
      </c>
      <c r="D47" s="122">
        <f t="shared" si="20"/>
        <v>1.3486811013953923</v>
      </c>
      <c r="E47" s="122">
        <f t="shared" si="20"/>
        <v>159.32287772537447</v>
      </c>
      <c r="F47" s="122">
        <f t="shared" si="20"/>
        <v>0.96148032986718113</v>
      </c>
      <c r="G47" s="122">
        <f t="shared" si="20"/>
        <v>7.7434739856822654</v>
      </c>
      <c r="H47" s="122">
        <f t="shared" si="20"/>
        <v>127.36961034298947</v>
      </c>
      <c r="I47" s="122">
        <f t="shared" si="20"/>
        <v>37.146813316345892</v>
      </c>
      <c r="J47" s="122">
        <f t="shared" si="20"/>
        <v>27.836305031711674</v>
      </c>
      <c r="K47" s="122">
        <f t="shared" si="20"/>
        <v>38.764843547206944</v>
      </c>
      <c r="L47" s="122">
        <f t="shared" si="20"/>
        <v>174.34368074589776</v>
      </c>
      <c r="M47" s="122">
        <f t="shared" si="20"/>
        <v>132.94909822817709</v>
      </c>
      <c r="N47" s="122">
        <f t="shared" si="20"/>
        <v>62.545555406629433</v>
      </c>
      <c r="O47" s="122">
        <f t="shared" si="20"/>
        <v>61.228918563393592</v>
      </c>
      <c r="P47" s="122">
        <f t="shared" si="20"/>
        <v>35.170303880852053</v>
      </c>
      <c r="Q47" s="122">
        <f t="shared" si="20"/>
        <v>75.539221035844065</v>
      </c>
      <c r="R47" s="122">
        <f t="shared" si="20"/>
        <v>40.575368090233397</v>
      </c>
      <c r="S47" s="122">
        <f t="shared" si="20"/>
        <v>26.805144548280783</v>
      </c>
      <c r="T47" s="122">
        <f t="shared" si="20"/>
        <v>64.451531952278273</v>
      </c>
      <c r="U47" s="122">
        <f t="shared" si="20"/>
        <v>38.604523637189359</v>
      </c>
      <c r="V47" s="122">
        <f t="shared" si="20"/>
        <v>94.009484356711667</v>
      </c>
      <c r="W47" s="122">
        <f t="shared" si="20"/>
        <v>65.167290726811189</v>
      </c>
      <c r="X47" s="122">
        <f t="shared" si="20"/>
        <v>70.384988810239818</v>
      </c>
      <c r="Y47" s="122">
        <f t="shared" si="20"/>
        <v>98.352936220698737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19.806960295664442</v>
      </c>
      <c r="D48" s="98">
        <f>IF(RES_hhdet_in_fec!D48=0,0,RES_hhdet_in_fec!D48*1000*11630/RES_hhdet_in_new!D45)</f>
        <v>1.3486811013953923</v>
      </c>
      <c r="E48" s="98">
        <f>IF(RES_hhdet_in_fec!E48=0,0,RES_hhdet_in_fec!E48*1000*11630/RES_hhdet_in_new!E45)</f>
        <v>159.32287772537447</v>
      </c>
      <c r="F48" s="98">
        <f>IF(RES_hhdet_in_fec!F48=0,0,RES_hhdet_in_fec!F48*1000*11630/RES_hhdet_in_new!F45)</f>
        <v>0.96148032986718113</v>
      </c>
      <c r="G48" s="98">
        <f>IF(RES_hhdet_in_fec!G48=0,0,RES_hhdet_in_fec!G48*1000*11630/RES_hhdet_in_new!G45)</f>
        <v>7.7434739856822654</v>
      </c>
      <c r="H48" s="98">
        <f>IF(RES_hhdet_in_fec!H48=0,0,RES_hhdet_in_fec!H48*1000*11630/RES_hhdet_in_new!H45)</f>
        <v>127.36961034298947</v>
      </c>
      <c r="I48" s="98">
        <f>IF(RES_hhdet_in_fec!I48=0,0,RES_hhdet_in_fec!I48*1000*11630/RES_hhdet_in_new!I45)</f>
        <v>37.146813316345892</v>
      </c>
      <c r="J48" s="98">
        <f>IF(RES_hhdet_in_fec!J48=0,0,RES_hhdet_in_fec!J48*1000*11630/RES_hhdet_in_new!J45)</f>
        <v>27.836305031711674</v>
      </c>
      <c r="K48" s="98">
        <f>IF(RES_hhdet_in_fec!K48=0,0,RES_hhdet_in_fec!K48*1000*11630/RES_hhdet_in_new!K45)</f>
        <v>38.764843547206944</v>
      </c>
      <c r="L48" s="98">
        <f>IF(RES_hhdet_in_fec!L48=0,0,RES_hhdet_in_fec!L48*1000*11630/RES_hhdet_in_new!L45)</f>
        <v>174.34368074589776</v>
      </c>
      <c r="M48" s="98">
        <f>IF(RES_hhdet_in_fec!M48=0,0,RES_hhdet_in_fec!M48*1000*11630/RES_hhdet_in_new!M45)</f>
        <v>132.94909822817709</v>
      </c>
      <c r="N48" s="98">
        <f>IF(RES_hhdet_in_fec!N48=0,0,RES_hhdet_in_fec!N48*1000*11630/RES_hhdet_in_new!N45)</f>
        <v>62.545555406629433</v>
      </c>
      <c r="O48" s="98">
        <f>IF(RES_hhdet_in_fec!O48=0,0,RES_hhdet_in_fec!O48*1000*11630/RES_hhdet_in_new!O45)</f>
        <v>61.228918563393592</v>
      </c>
      <c r="P48" s="98">
        <f>IF(RES_hhdet_in_fec!P48=0,0,RES_hhdet_in_fec!P48*1000*11630/RES_hhdet_in_new!P45)</f>
        <v>35.170303880852053</v>
      </c>
      <c r="Q48" s="98">
        <f>IF(RES_hhdet_in_fec!Q48=0,0,RES_hhdet_in_fec!Q48*1000*11630/RES_hhdet_in_new!Q45)</f>
        <v>75.539221035844065</v>
      </c>
      <c r="R48" s="98">
        <f>IF(RES_hhdet_in_fec!R48=0,0,RES_hhdet_in_fec!R48*1000*11630/RES_hhdet_in_new!R45)</f>
        <v>40.575368090233397</v>
      </c>
      <c r="S48" s="98">
        <f>IF(RES_hhdet_in_fec!S48=0,0,RES_hhdet_in_fec!S48*1000*11630/RES_hhdet_in_new!S45)</f>
        <v>26.805144548280783</v>
      </c>
      <c r="T48" s="98">
        <f>IF(RES_hhdet_in_fec!T48=0,0,RES_hhdet_in_fec!T48*1000*11630/RES_hhdet_in_new!T45)</f>
        <v>64.451531952278273</v>
      </c>
      <c r="U48" s="98">
        <f>IF(RES_hhdet_in_fec!U48=0,0,RES_hhdet_in_fec!U48*1000*11630/RES_hhdet_in_new!U45)</f>
        <v>38.604523637189359</v>
      </c>
      <c r="V48" s="98">
        <f>IF(RES_hhdet_in_fec!V48=0,0,RES_hhdet_in_fec!V48*1000*11630/RES_hhdet_in_new!V45)</f>
        <v>94.009484356711667</v>
      </c>
      <c r="W48" s="98">
        <f>IF(RES_hhdet_in_fec!W48=0,0,RES_hhdet_in_fec!W48*1000*11630/RES_hhdet_in_new!W45)</f>
        <v>65.167290726811189</v>
      </c>
      <c r="X48" s="98">
        <f>IF(RES_hhdet_in_fec!X48=0,0,RES_hhdet_in_fec!X48*1000*11630/RES_hhdet_in_new!X45)</f>
        <v>70.384988810239818</v>
      </c>
      <c r="Y48" s="98">
        <f>IF(RES_hhdet_in_fec!Y48=0,0,RES_hhdet_in_fec!Y48*1000*11630/RES_hhdet_in_new!Y45)</f>
        <v>98.352936220698737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1713.9511117082536</v>
      </c>
      <c r="D49" s="122">
        <v>1751.7907429064574</v>
      </c>
      <c r="E49" s="122">
        <v>1730.3048575922674</v>
      </c>
      <c r="F49" s="122">
        <v>1708.4431064504136</v>
      </c>
      <c r="G49" s="122">
        <v>1622.8767660509459</v>
      </c>
      <c r="H49" s="122">
        <v>1565.9404935017888</v>
      </c>
      <c r="I49" s="122">
        <v>1702.4191656270505</v>
      </c>
      <c r="J49" s="122">
        <v>1680.4865599325381</v>
      </c>
      <c r="K49" s="122">
        <v>1608.1763404866438</v>
      </c>
      <c r="L49" s="122">
        <v>1478.1850429124361</v>
      </c>
      <c r="M49" s="122">
        <v>1479.4629238570262</v>
      </c>
      <c r="N49" s="122">
        <v>1366.7419169738882</v>
      </c>
      <c r="O49" s="122">
        <v>1528.4127010053535</v>
      </c>
      <c r="P49" s="122">
        <v>1778.1134623991582</v>
      </c>
      <c r="Q49" s="122">
        <v>1445.3091861797077</v>
      </c>
      <c r="R49" s="122">
        <v>1398.0919641701346</v>
      </c>
      <c r="S49" s="122">
        <v>1039.0083694902105</v>
      </c>
      <c r="T49" s="122">
        <v>1205.1646248804034</v>
      </c>
      <c r="U49" s="122">
        <v>1272.1184161388292</v>
      </c>
      <c r="V49" s="122">
        <v>1024.6017975598934</v>
      </c>
      <c r="W49" s="122">
        <v>1133.5377837432156</v>
      </c>
      <c r="X49" s="122">
        <v>1123.7556087089254</v>
      </c>
      <c r="Y49" s="122">
        <v>956.34277234787885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1938.2800918553166</v>
      </c>
      <c r="D50" s="98">
        <v>1937.0271441372204</v>
      </c>
      <c r="E50" s="98">
        <v>1907.0827171759149</v>
      </c>
      <c r="F50" s="98">
        <v>1858.232445021762</v>
      </c>
      <c r="G50" s="98">
        <v>1743.1158787441466</v>
      </c>
      <c r="H50" s="98">
        <v>1786.7693586312823</v>
      </c>
      <c r="I50" s="98">
        <v>1707.9244650581554</v>
      </c>
      <c r="J50" s="98">
        <v>1682.9807310658348</v>
      </c>
      <c r="K50" s="98">
        <v>1614.9784623722553</v>
      </c>
      <c r="L50" s="98">
        <v>1575.9452271067253</v>
      </c>
      <c r="M50" s="98">
        <v>1643.6407412216968</v>
      </c>
      <c r="N50" s="98">
        <v>1664.2746478360209</v>
      </c>
      <c r="O50" s="98">
        <v>1619.094232380407</v>
      </c>
      <c r="P50" s="98">
        <v>1511.5525726407643</v>
      </c>
      <c r="Q50" s="98">
        <v>1447.5026788152243</v>
      </c>
      <c r="R50" s="98">
        <v>1401.7725580100596</v>
      </c>
      <c r="S50" s="98">
        <v>1046.4354684970128</v>
      </c>
      <c r="T50" s="98">
        <v>1268.9657117884049</v>
      </c>
      <c r="U50" s="98">
        <v>1357.2706711459673</v>
      </c>
      <c r="V50" s="98">
        <v>1043.189859207436</v>
      </c>
      <c r="W50" s="98">
        <v>1194.1133000503473</v>
      </c>
      <c r="X50" s="98">
        <v>1142.8093404851875</v>
      </c>
      <c r="Y50" s="98">
        <v>973.67233100436886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1513.5199313043922</v>
      </c>
      <c r="D51" s="98">
        <v>1516.9159214618967</v>
      </c>
      <c r="E51" s="98">
        <v>1493.3312071837497</v>
      </c>
      <c r="F51" s="98">
        <v>1463.2034486986902</v>
      </c>
      <c r="G51" s="98">
        <v>1373.753085155357</v>
      </c>
      <c r="H51" s="98">
        <v>1401.0592800459012</v>
      </c>
      <c r="I51" s="98">
        <v>1338.5898770329568</v>
      </c>
      <c r="J51" s="98">
        <v>1314.3684919975051</v>
      </c>
      <c r="K51" s="98">
        <v>1246.4635060988419</v>
      </c>
      <c r="L51" s="98">
        <v>1238.3907354061691</v>
      </c>
      <c r="M51" s="98">
        <v>1319.3932565353721</v>
      </c>
      <c r="N51" s="98">
        <v>1322.5378531335509</v>
      </c>
      <c r="O51" s="98">
        <v>0</v>
      </c>
      <c r="P51" s="98">
        <v>0</v>
      </c>
      <c r="Q51" s="98">
        <v>1209.9912962414649</v>
      </c>
      <c r="R51" s="98">
        <v>1183.5439990132663</v>
      </c>
      <c r="S51" s="98">
        <v>0</v>
      </c>
      <c r="T51" s="98">
        <v>1108.1500681343891</v>
      </c>
      <c r="U51" s="98">
        <v>0</v>
      </c>
      <c r="V51" s="98">
        <v>930.54897926342414</v>
      </c>
      <c r="W51" s="98">
        <v>1075.3707428922305</v>
      </c>
      <c r="X51" s="98">
        <v>1035.6619343474861</v>
      </c>
      <c r="Y51" s="98">
        <v>877.553829814658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967.22718746470593</v>
      </c>
      <c r="D52" s="101">
        <v>971.54957725803808</v>
      </c>
      <c r="E52" s="101">
        <v>950.72370425884526</v>
      </c>
      <c r="F52" s="101">
        <v>939.87871408364481</v>
      </c>
      <c r="G52" s="101">
        <v>878.69480662941533</v>
      </c>
      <c r="H52" s="101">
        <v>877.00507888283823</v>
      </c>
      <c r="I52" s="101">
        <v>829.66659690345728</v>
      </c>
      <c r="J52" s="101">
        <v>798.36534024150023</v>
      </c>
      <c r="K52" s="101">
        <v>720.68636491037444</v>
      </c>
      <c r="L52" s="101">
        <v>746.65913938433812</v>
      </c>
      <c r="M52" s="101">
        <v>826.22200050171273</v>
      </c>
      <c r="N52" s="101">
        <v>759.29872864157903</v>
      </c>
      <c r="O52" s="101">
        <v>0</v>
      </c>
      <c r="P52" s="101">
        <v>0</v>
      </c>
      <c r="Q52" s="101">
        <v>637.35514878426397</v>
      </c>
      <c r="R52" s="101">
        <v>605.84187418477632</v>
      </c>
      <c r="S52" s="101">
        <v>0</v>
      </c>
      <c r="T52" s="101">
        <v>607.52683323807992</v>
      </c>
      <c r="U52" s="101">
        <v>0</v>
      </c>
      <c r="V52" s="101">
        <v>529.75474009304844</v>
      </c>
      <c r="W52" s="101">
        <v>632.48906252194251</v>
      </c>
      <c r="X52" s="101">
        <v>631.65866028085657</v>
      </c>
      <c r="Y52" s="101">
        <v>514.10962362768612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546.29274383968652</v>
      </c>
      <c r="D53" s="104">
        <v>545.36634420385849</v>
      </c>
      <c r="E53" s="104">
        <v>542.60750292490445</v>
      </c>
      <c r="F53" s="104">
        <v>523.32473461504514</v>
      </c>
      <c r="G53" s="104">
        <v>495.05827852594166</v>
      </c>
      <c r="H53" s="104">
        <v>524.05420116306254</v>
      </c>
      <c r="I53" s="104">
        <v>508.92328012949963</v>
      </c>
      <c r="J53" s="104">
        <v>516.00315175600497</v>
      </c>
      <c r="K53" s="104">
        <v>525.77714118846734</v>
      </c>
      <c r="L53" s="104">
        <v>491.73159602183097</v>
      </c>
      <c r="M53" s="104">
        <v>493.17125603365946</v>
      </c>
      <c r="N53" s="104">
        <v>563.23912449197178</v>
      </c>
      <c r="O53" s="104">
        <v>0</v>
      </c>
      <c r="P53" s="104">
        <v>0</v>
      </c>
      <c r="Q53" s="104">
        <v>572.63614745720099</v>
      </c>
      <c r="R53" s="104">
        <v>577.70212482849024</v>
      </c>
      <c r="S53" s="104">
        <v>0</v>
      </c>
      <c r="T53" s="104">
        <v>500.62323489630916</v>
      </c>
      <c r="U53" s="104">
        <v>0</v>
      </c>
      <c r="V53" s="104">
        <v>400.7942391703757</v>
      </c>
      <c r="W53" s="104">
        <v>442.88168037028805</v>
      </c>
      <c r="X53" s="104">
        <v>404.00327406662944</v>
      </c>
      <c r="Y53" s="104">
        <v>363.44420618697183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1547.474416195073</v>
      </c>
      <c r="D54" s="101">
        <v>1570.1747704038378</v>
      </c>
      <c r="E54" s="101">
        <v>1534.974730243822</v>
      </c>
      <c r="F54" s="101">
        <v>1553.664503370067</v>
      </c>
      <c r="G54" s="101">
        <v>1477.9263254772361</v>
      </c>
      <c r="H54" s="101">
        <v>1398.2033137504188</v>
      </c>
      <c r="I54" s="101">
        <v>0</v>
      </c>
      <c r="J54" s="101">
        <v>0</v>
      </c>
      <c r="K54" s="101">
        <v>0</v>
      </c>
      <c r="L54" s="101">
        <v>1173.0692500584826</v>
      </c>
      <c r="M54" s="101">
        <v>1375.5937859624505</v>
      </c>
      <c r="N54" s="101">
        <v>1169.5207685721909</v>
      </c>
      <c r="O54" s="101">
        <v>1574.270359394653</v>
      </c>
      <c r="P54" s="101">
        <v>1918.0781463338001</v>
      </c>
      <c r="Q54" s="101">
        <v>0</v>
      </c>
      <c r="R54" s="101">
        <v>0</v>
      </c>
      <c r="S54" s="101">
        <v>0</v>
      </c>
      <c r="T54" s="101">
        <v>1197.2706081143158</v>
      </c>
      <c r="U54" s="101">
        <v>1228.0175060739823</v>
      </c>
      <c r="V54" s="101">
        <v>1107.0486313472975</v>
      </c>
      <c r="W54" s="101">
        <v>1020.5880782966566</v>
      </c>
      <c r="X54" s="101">
        <v>1090.4867203114534</v>
      </c>
      <c r="Y54" s="101">
        <v>1009.7097572848933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1313.8588880893385</v>
      </c>
      <c r="D55" s="104">
        <v>1335.4252531179138</v>
      </c>
      <c r="E55" s="104">
        <v>1305.0581908616207</v>
      </c>
      <c r="F55" s="104">
        <v>1325.4779580947793</v>
      </c>
      <c r="G55" s="104">
        <v>1260.6563079533978</v>
      </c>
      <c r="H55" s="104">
        <v>1187.6250254508022</v>
      </c>
      <c r="I55" s="104">
        <v>1179.230265194014</v>
      </c>
      <c r="J55" s="104">
        <v>0</v>
      </c>
      <c r="K55" s="104">
        <v>0</v>
      </c>
      <c r="L55" s="104">
        <v>983.48568461583852</v>
      </c>
      <c r="M55" s="104">
        <v>1173.4825627347234</v>
      </c>
      <c r="N55" s="104">
        <v>989.03888829060236</v>
      </c>
      <c r="O55" s="104">
        <v>1384.0511493708971</v>
      </c>
      <c r="P55" s="104">
        <v>1723.3559253882622</v>
      </c>
      <c r="Q55" s="104">
        <v>0</v>
      </c>
      <c r="R55" s="104">
        <v>995.83409488651137</v>
      </c>
      <c r="S55" s="104">
        <v>1008.1441713120859</v>
      </c>
      <c r="T55" s="104">
        <v>1066.0016152767146</v>
      </c>
      <c r="U55" s="104">
        <v>1107.0975359129443</v>
      </c>
      <c r="V55" s="104">
        <v>1001.5775819682775</v>
      </c>
      <c r="W55" s="104">
        <v>922.56806756088054</v>
      </c>
      <c r="X55" s="104">
        <v>1001.7226520698916</v>
      </c>
      <c r="Y55" s="104">
        <v>932.75133806653491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772.42145763852398</v>
      </c>
      <c r="D56" s="98">
        <v>787.65979580654994</v>
      </c>
      <c r="E56" s="98">
        <v>765.08298284088607</v>
      </c>
      <c r="F56" s="98">
        <v>786.50099280445215</v>
      </c>
      <c r="G56" s="98">
        <v>744.62234580674306</v>
      </c>
      <c r="H56" s="98">
        <v>685.83470167248799</v>
      </c>
      <c r="I56" s="98">
        <v>671.70293346414462</v>
      </c>
      <c r="J56" s="98">
        <v>0</v>
      </c>
      <c r="K56" s="98">
        <v>0</v>
      </c>
      <c r="L56" s="98">
        <v>513.28066712485406</v>
      </c>
      <c r="M56" s="98">
        <v>663.82257918356095</v>
      </c>
      <c r="N56" s="98">
        <v>518.2129010087898</v>
      </c>
      <c r="O56" s="98">
        <v>864.10607961970106</v>
      </c>
      <c r="P56" s="98">
        <v>1158.3627386451462</v>
      </c>
      <c r="Q56" s="98">
        <v>0</v>
      </c>
      <c r="R56" s="98">
        <v>479.88226502656534</v>
      </c>
      <c r="S56" s="98">
        <v>485.45718999596329</v>
      </c>
      <c r="T56" s="98">
        <v>578.1228438908239</v>
      </c>
      <c r="U56" s="98">
        <v>645.9055175280248</v>
      </c>
      <c r="V56" s="98">
        <v>567.48475333763747</v>
      </c>
      <c r="W56" s="98">
        <v>511.61930226888171</v>
      </c>
      <c r="X56" s="98">
        <v>594.50522162575407</v>
      </c>
      <c r="Y56" s="98">
        <v>543.58290036851633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541.43743045081465</v>
      </c>
      <c r="D57" s="98">
        <v>547.76545731136389</v>
      </c>
      <c r="E57" s="98">
        <v>539.9752080207345</v>
      </c>
      <c r="F57" s="98">
        <v>538.97696529032726</v>
      </c>
      <c r="G57" s="98">
        <v>516.03396214665463</v>
      </c>
      <c r="H57" s="98">
        <v>501.79032377831436</v>
      </c>
      <c r="I57" s="98">
        <v>507.52733172986933</v>
      </c>
      <c r="J57" s="98">
        <v>0</v>
      </c>
      <c r="K57" s="98">
        <v>0</v>
      </c>
      <c r="L57" s="98">
        <v>470.20501749098429</v>
      </c>
      <c r="M57" s="98">
        <v>509.65998355116261</v>
      </c>
      <c r="N57" s="98">
        <v>470.8259872818125</v>
      </c>
      <c r="O57" s="98">
        <v>519.94506975119612</v>
      </c>
      <c r="P57" s="98">
        <v>564.99318674311621</v>
      </c>
      <c r="Q57" s="98">
        <v>0</v>
      </c>
      <c r="R57" s="98">
        <v>515.95182985994609</v>
      </c>
      <c r="S57" s="98">
        <v>522.68698131612246</v>
      </c>
      <c r="T57" s="98">
        <v>487.87877138589062</v>
      </c>
      <c r="U57" s="98">
        <v>461.19201838491955</v>
      </c>
      <c r="V57" s="98">
        <v>434.09282863063993</v>
      </c>
      <c r="W57" s="98">
        <v>410.94876529199888</v>
      </c>
      <c r="X57" s="98">
        <v>407.21743044413745</v>
      </c>
      <c r="Y57" s="98">
        <v>389.16843769801869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731.09335852141294</v>
      </c>
      <c r="D58" s="122">
        <v>745.42177217617916</v>
      </c>
      <c r="E58" s="122">
        <v>714.99758900033544</v>
      </c>
      <c r="F58" s="122">
        <v>729.33238118805548</v>
      </c>
      <c r="G58" s="122">
        <v>850.80323678854757</v>
      </c>
      <c r="H58" s="122">
        <v>803.66573576565531</v>
      </c>
      <c r="I58" s="122">
        <v>694.30265550787328</v>
      </c>
      <c r="J58" s="122">
        <v>734.91376223493421</v>
      </c>
      <c r="K58" s="122">
        <v>757.63970950585883</v>
      </c>
      <c r="L58" s="122">
        <v>617.07774903527286</v>
      </c>
      <c r="M58" s="122">
        <v>810.80237883693974</v>
      </c>
      <c r="N58" s="122">
        <v>802.91230330463452</v>
      </c>
      <c r="O58" s="122">
        <v>816.8099492117816</v>
      </c>
      <c r="P58" s="122">
        <v>866.23712960140961</v>
      </c>
      <c r="Q58" s="122">
        <v>588.88604378860032</v>
      </c>
      <c r="R58" s="122">
        <v>596.11128510316576</v>
      </c>
      <c r="S58" s="122">
        <v>514.25350975057438</v>
      </c>
      <c r="T58" s="122">
        <v>592.2233953512316</v>
      </c>
      <c r="U58" s="122">
        <v>647.4125787154037</v>
      </c>
      <c r="V58" s="122">
        <v>380.68007066606248</v>
      </c>
      <c r="W58" s="122">
        <v>291.29425462113801</v>
      </c>
      <c r="X58" s="122">
        <v>330.43804464170967</v>
      </c>
      <c r="Y58" s="122">
        <v>322.83623453285873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1175.4548722417835</v>
      </c>
      <c r="D59" s="98">
        <v>677.07392633771587</v>
      </c>
      <c r="E59" s="98">
        <v>405.66825156534327</v>
      </c>
      <c r="F59" s="98">
        <v>773.0373125432202</v>
      </c>
      <c r="G59" s="98">
        <v>1148.535369064015</v>
      </c>
      <c r="H59" s="98">
        <v>1223.6886542181589</v>
      </c>
      <c r="I59" s="98">
        <v>470.98270039542541</v>
      </c>
      <c r="J59" s="98">
        <v>518.81259506584547</v>
      </c>
      <c r="K59" s="98">
        <v>1350.0265798791143</v>
      </c>
      <c r="L59" s="98">
        <v>1181.8249483478182</v>
      </c>
      <c r="M59" s="98">
        <v>734.80123556605156</v>
      </c>
      <c r="N59" s="98">
        <v>584.35183494832154</v>
      </c>
      <c r="O59" s="98">
        <v>840.59017828595881</v>
      </c>
      <c r="P59" s="98">
        <v>1017.3877304439601</v>
      </c>
      <c r="Q59" s="98">
        <v>828.28223099590753</v>
      </c>
      <c r="R59" s="98">
        <v>820.56306012637583</v>
      </c>
      <c r="S59" s="98">
        <v>628.0484310346709</v>
      </c>
      <c r="T59" s="98">
        <v>694.88698629861074</v>
      </c>
      <c r="U59" s="98">
        <v>858.76288151568633</v>
      </c>
      <c r="V59" s="98">
        <v>722.34681467433188</v>
      </c>
      <c r="W59" s="98">
        <v>376.46003611653987</v>
      </c>
      <c r="X59" s="98">
        <v>524.14035375336232</v>
      </c>
      <c r="Y59" s="98">
        <v>0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702.25336180062038</v>
      </c>
      <c r="D60" s="33">
        <v>745.45201458584222</v>
      </c>
      <c r="E60" s="33">
        <v>715.13568245454746</v>
      </c>
      <c r="F60" s="33">
        <v>719.43846782233993</v>
      </c>
      <c r="G60" s="33">
        <v>685.39649663551052</v>
      </c>
      <c r="H60" s="33">
        <v>670.96896056742059</v>
      </c>
      <c r="I60" s="33">
        <v>705.78289335042689</v>
      </c>
      <c r="J60" s="33">
        <v>741.41423754963182</v>
      </c>
      <c r="K60" s="33">
        <v>697.40898703967866</v>
      </c>
      <c r="L60" s="33">
        <v>601.29734465143383</v>
      </c>
      <c r="M60" s="33">
        <v>812.13025081597902</v>
      </c>
      <c r="N60" s="33">
        <v>809.35557434731572</v>
      </c>
      <c r="O60" s="33">
        <v>815.18003458477699</v>
      </c>
      <c r="P60" s="33">
        <v>849.52911944488358</v>
      </c>
      <c r="Q60" s="33">
        <v>580.27401103028149</v>
      </c>
      <c r="R60" s="33">
        <v>583.99393865035756</v>
      </c>
      <c r="S60" s="33">
        <v>505.6316456003662</v>
      </c>
      <c r="T60" s="33">
        <v>582.37023337176174</v>
      </c>
      <c r="U60" s="33">
        <v>625.25252387214061</v>
      </c>
      <c r="V60" s="33">
        <v>359.43847341995667</v>
      </c>
      <c r="W60" s="33">
        <v>291.1292046569996</v>
      </c>
      <c r="X60" s="33">
        <v>330.20813092169584</v>
      </c>
      <c r="Y60" s="33">
        <v>322.83623453285873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25948.458536122827</v>
      </c>
      <c r="D62" s="117">
        <f t="shared" si="21"/>
        <v>24738.667629593314</v>
      </c>
      <c r="E62" s="117">
        <f t="shared" si="21"/>
        <v>25377.815279807804</v>
      </c>
      <c r="F62" s="117">
        <f t="shared" si="21"/>
        <v>26325.147093020008</v>
      </c>
      <c r="G62" s="117">
        <f t="shared" si="21"/>
        <v>25588.887612343013</v>
      </c>
      <c r="H62" s="117">
        <f t="shared" si="21"/>
        <v>23238.780901213187</v>
      </c>
      <c r="I62" s="117">
        <f t="shared" si="21"/>
        <v>22348.956480058056</v>
      </c>
      <c r="J62" s="117">
        <f t="shared" si="21"/>
        <v>22716.759672522676</v>
      </c>
      <c r="K62" s="117">
        <f t="shared" si="21"/>
        <v>20653.171440224181</v>
      </c>
      <c r="L62" s="117">
        <f t="shared" si="21"/>
        <v>22779.408596853853</v>
      </c>
      <c r="M62" s="117">
        <f t="shared" si="21"/>
        <v>20610.005769882566</v>
      </c>
      <c r="N62" s="117">
        <f t="shared" si="21"/>
        <v>17452.011409706618</v>
      </c>
      <c r="O62" s="117">
        <f t="shared" si="21"/>
        <v>17345.374600182677</v>
      </c>
      <c r="P62" s="117">
        <f t="shared" si="21"/>
        <v>14849.706569507664</v>
      </c>
      <c r="Q62" s="117">
        <f t="shared" si="21"/>
        <v>14452.462667851341</v>
      </c>
      <c r="R62" s="117">
        <f t="shared" ref="R62:V62" si="22">R63+R66+R68+R77</f>
        <v>13902.4612917709</v>
      </c>
      <c r="S62" s="117">
        <f t="shared" si="22"/>
        <v>14149.644193645552</v>
      </c>
      <c r="T62" s="117">
        <f t="shared" si="22"/>
        <v>11985.191644438446</v>
      </c>
      <c r="U62" s="117">
        <f t="shared" si="22"/>
        <v>11216.316891315535</v>
      </c>
      <c r="V62" s="117">
        <f t="shared" si="22"/>
        <v>10791.94116490745</v>
      </c>
      <c r="W62" s="117">
        <f t="shared" ref="W62:Y62" si="23">W63+W66+W68+W77</f>
        <v>9192.5021703491875</v>
      </c>
      <c r="X62" s="117">
        <f t="shared" si="23"/>
        <v>7619.7687493660715</v>
      </c>
      <c r="Y62" s="117">
        <f t="shared" si="23"/>
        <v>6414.090316813571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23291.361806667297</v>
      </c>
      <c r="D63" s="122">
        <f t="shared" si="24"/>
        <v>22233.480587792259</v>
      </c>
      <c r="E63" s="122">
        <f t="shared" si="24"/>
        <v>22775.052066577806</v>
      </c>
      <c r="F63" s="122">
        <f t="shared" si="24"/>
        <v>23912.604347137571</v>
      </c>
      <c r="G63" s="122">
        <f t="shared" si="24"/>
        <v>23221.863501480217</v>
      </c>
      <c r="H63" s="122">
        <f t="shared" si="24"/>
        <v>20870.99422819167</v>
      </c>
      <c r="I63" s="122">
        <f t="shared" si="24"/>
        <v>20064.859721189005</v>
      </c>
      <c r="J63" s="122">
        <f t="shared" si="24"/>
        <v>20357.243149437076</v>
      </c>
      <c r="K63" s="122">
        <f t="shared" si="24"/>
        <v>18621.769118194105</v>
      </c>
      <c r="L63" s="122">
        <f t="shared" si="24"/>
        <v>20387.599618544045</v>
      </c>
      <c r="M63" s="122">
        <f t="shared" si="24"/>
        <v>18045.545342999216</v>
      </c>
      <c r="N63" s="122">
        <f t="shared" si="24"/>
        <v>15275.697596760981</v>
      </c>
      <c r="O63" s="122">
        <f t="shared" si="24"/>
        <v>14962.695206614873</v>
      </c>
      <c r="P63" s="122">
        <f t="shared" si="24"/>
        <v>12389.344792666076</v>
      </c>
      <c r="Q63" s="122">
        <f t="shared" si="24"/>
        <v>12460.607718578214</v>
      </c>
      <c r="R63" s="122">
        <f t="shared" ref="R63:V63" si="25">SUM(R64:R65)</f>
        <v>12012.410745971878</v>
      </c>
      <c r="S63" s="122">
        <f t="shared" si="25"/>
        <v>12329.74695263604</v>
      </c>
      <c r="T63" s="122">
        <f t="shared" si="25"/>
        <v>10185.042725958336</v>
      </c>
      <c r="U63" s="122">
        <f t="shared" si="25"/>
        <v>9194.4432099928181</v>
      </c>
      <c r="V63" s="122">
        <f t="shared" si="25"/>
        <v>9098.0017500586364</v>
      </c>
      <c r="W63" s="122">
        <f t="shared" ref="W63:Y63" si="26">SUM(W64:W65)</f>
        <v>7676.7716635981624</v>
      </c>
      <c r="X63" s="122">
        <f t="shared" si="26"/>
        <v>6105.7294690518347</v>
      </c>
      <c r="Y63" s="122">
        <f t="shared" si="26"/>
        <v>5004.0293546440535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22971.899334369748</v>
      </c>
      <c r="D64" s="98">
        <v>21931.980917895042</v>
      </c>
      <c r="E64" s="98">
        <v>22476.926441954762</v>
      </c>
      <c r="F64" s="98">
        <v>23592.883495540002</v>
      </c>
      <c r="G64" s="98">
        <v>22914.884016499782</v>
      </c>
      <c r="H64" s="98">
        <v>20602.067813823429</v>
      </c>
      <c r="I64" s="98">
        <v>19801.889752802876</v>
      </c>
      <c r="J64" s="98">
        <v>20090.253799259153</v>
      </c>
      <c r="K64" s="98">
        <v>18379.208578491794</v>
      </c>
      <c r="L64" s="98">
        <v>20123.879225766948</v>
      </c>
      <c r="M64" s="98">
        <v>17807.536396953077</v>
      </c>
      <c r="N64" s="98">
        <v>15072.58034123518</v>
      </c>
      <c r="O64" s="98">
        <v>14753.871193395769</v>
      </c>
      <c r="P64" s="98">
        <v>12206.11182701681</v>
      </c>
      <c r="Q64" s="98">
        <v>12272.052913892594</v>
      </c>
      <c r="R64" s="98">
        <v>11827.69244895872</v>
      </c>
      <c r="S64" s="98">
        <v>12139.968039616035</v>
      </c>
      <c r="T64" s="98">
        <v>10025.147203468658</v>
      </c>
      <c r="U64" s="98">
        <v>9046.9130000346104</v>
      </c>
      <c r="V64" s="98">
        <v>8953.3468509100749</v>
      </c>
      <c r="W64" s="98">
        <v>7554.2936666732603</v>
      </c>
      <c r="X64" s="98">
        <v>6007.5408910657343</v>
      </c>
      <c r="Y64" s="98">
        <v>4925.0341445053627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319.4624722975496</v>
      </c>
      <c r="D65" s="98">
        <v>301.49966989721668</v>
      </c>
      <c r="E65" s="98">
        <v>298.12562462304487</v>
      </c>
      <c r="F65" s="98">
        <v>319.72085159756938</v>
      </c>
      <c r="G65" s="98">
        <v>306.97948498043348</v>
      </c>
      <c r="H65" s="98">
        <v>268.92641436824283</v>
      </c>
      <c r="I65" s="98">
        <v>262.96996838613052</v>
      </c>
      <c r="J65" s="98">
        <v>266.98935017792354</v>
      </c>
      <c r="K65" s="98">
        <v>242.56053970230855</v>
      </c>
      <c r="L65" s="98">
        <v>263.72039277709615</v>
      </c>
      <c r="M65" s="98">
        <v>238.00894604613822</v>
      </c>
      <c r="N65" s="98">
        <v>203.11725552580097</v>
      </c>
      <c r="O65" s="98">
        <v>208.82401321910365</v>
      </c>
      <c r="P65" s="98">
        <v>183.23296564926574</v>
      </c>
      <c r="Q65" s="98">
        <v>188.55480468561984</v>
      </c>
      <c r="R65" s="98">
        <v>184.71829701315849</v>
      </c>
      <c r="S65" s="98">
        <v>189.77891302000594</v>
      </c>
      <c r="T65" s="98">
        <v>159.89552248967806</v>
      </c>
      <c r="U65" s="98">
        <v>147.53020995820796</v>
      </c>
      <c r="V65" s="98">
        <v>144.65489914856192</v>
      </c>
      <c r="W65" s="98">
        <v>122.47799692490202</v>
      </c>
      <c r="X65" s="98">
        <v>98.18857798610037</v>
      </c>
      <c r="Y65" s="98">
        <v>78.995210138691093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19.832812717323584</v>
      </c>
      <c r="D66" s="122">
        <f t="shared" si="27"/>
        <v>1.3064987019087329</v>
      </c>
      <c r="E66" s="122">
        <f t="shared" si="27"/>
        <v>159.09269209323</v>
      </c>
      <c r="F66" s="122">
        <f t="shared" si="27"/>
        <v>1.0241034901469526</v>
      </c>
      <c r="G66" s="122">
        <f t="shared" si="27"/>
        <v>7.6719957642759669</v>
      </c>
      <c r="H66" s="122">
        <f t="shared" si="27"/>
        <v>127.34434689301457</v>
      </c>
      <c r="I66" s="122">
        <f t="shared" si="27"/>
        <v>37.140632207924611</v>
      </c>
      <c r="J66" s="122">
        <f t="shared" si="27"/>
        <v>27.884177790920265</v>
      </c>
      <c r="K66" s="122">
        <f t="shared" si="27"/>
        <v>38.912243804637676</v>
      </c>
      <c r="L66" s="122">
        <f t="shared" si="27"/>
        <v>174.31654145653079</v>
      </c>
      <c r="M66" s="122">
        <f t="shared" si="27"/>
        <v>132.96944622792014</v>
      </c>
      <c r="N66" s="122">
        <f t="shared" si="27"/>
        <v>62.51492888252001</v>
      </c>
      <c r="O66" s="122">
        <f t="shared" si="27"/>
        <v>61.185740533764161</v>
      </c>
      <c r="P66" s="122">
        <f t="shared" si="27"/>
        <v>35.100990089596017</v>
      </c>
      <c r="Q66" s="122">
        <f t="shared" si="27"/>
        <v>75.562097380598786</v>
      </c>
      <c r="R66" s="122">
        <f t="shared" si="27"/>
        <v>40.540078434617186</v>
      </c>
      <c r="S66" s="122">
        <f t="shared" si="27"/>
        <v>26.853290777710356</v>
      </c>
      <c r="T66" s="122">
        <f t="shared" si="27"/>
        <v>64.480044417762969</v>
      </c>
      <c r="U66" s="122">
        <f t="shared" si="27"/>
        <v>38.543553539842591</v>
      </c>
      <c r="V66" s="122">
        <f t="shared" si="27"/>
        <v>93.984606088570317</v>
      </c>
      <c r="W66" s="122">
        <f t="shared" si="27"/>
        <v>65.142770205682638</v>
      </c>
      <c r="X66" s="122">
        <f t="shared" si="27"/>
        <v>70.429131543043567</v>
      </c>
      <c r="Y66" s="122">
        <f t="shared" si="27"/>
        <v>98.373411078420233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19.832812717323584</v>
      </c>
      <c r="D67" s="98">
        <f>IF(RES_hhdet_in_fec!D67=0,0,RES_hhdet_in_fec!D67*1000*11630/RES_hhdet_in_new!D64)</f>
        <v>1.3064987019087329</v>
      </c>
      <c r="E67" s="98">
        <f>IF(RES_hhdet_in_fec!E67=0,0,RES_hhdet_in_fec!E67*1000*11630/RES_hhdet_in_new!E64)</f>
        <v>159.09269209323</v>
      </c>
      <c r="F67" s="98">
        <f>IF(RES_hhdet_in_fec!F67=0,0,RES_hhdet_in_fec!F67*1000*11630/RES_hhdet_in_new!F64)</f>
        <v>1.0241034901469526</v>
      </c>
      <c r="G67" s="98">
        <f>IF(RES_hhdet_in_fec!G67=0,0,RES_hhdet_in_fec!G67*1000*11630/RES_hhdet_in_new!G64)</f>
        <v>7.6719957642759669</v>
      </c>
      <c r="H67" s="98">
        <f>IF(RES_hhdet_in_fec!H67=0,0,RES_hhdet_in_fec!H67*1000*11630/RES_hhdet_in_new!H64)</f>
        <v>127.34434689301457</v>
      </c>
      <c r="I67" s="98">
        <f>IF(RES_hhdet_in_fec!I67=0,0,RES_hhdet_in_fec!I67*1000*11630/RES_hhdet_in_new!I64)</f>
        <v>37.140632207924611</v>
      </c>
      <c r="J67" s="98">
        <f>IF(RES_hhdet_in_fec!J67=0,0,RES_hhdet_in_fec!J67*1000*11630/RES_hhdet_in_new!J64)</f>
        <v>27.884177790920265</v>
      </c>
      <c r="K67" s="98">
        <f>IF(RES_hhdet_in_fec!K67=0,0,RES_hhdet_in_fec!K67*1000*11630/RES_hhdet_in_new!K64)</f>
        <v>38.912243804637676</v>
      </c>
      <c r="L67" s="98">
        <f>IF(RES_hhdet_in_fec!L67=0,0,RES_hhdet_in_fec!L67*1000*11630/RES_hhdet_in_new!L64)</f>
        <v>174.31654145653079</v>
      </c>
      <c r="M67" s="98">
        <f>IF(RES_hhdet_in_fec!M67=0,0,RES_hhdet_in_fec!M67*1000*11630/RES_hhdet_in_new!M64)</f>
        <v>132.96944622792014</v>
      </c>
      <c r="N67" s="98">
        <f>IF(RES_hhdet_in_fec!N67=0,0,RES_hhdet_in_fec!N67*1000*11630/RES_hhdet_in_new!N64)</f>
        <v>62.51492888252001</v>
      </c>
      <c r="O67" s="98">
        <f>IF(RES_hhdet_in_fec!O67=0,0,RES_hhdet_in_fec!O67*1000*11630/RES_hhdet_in_new!O64)</f>
        <v>61.185740533764161</v>
      </c>
      <c r="P67" s="98">
        <f>IF(RES_hhdet_in_fec!P67=0,0,RES_hhdet_in_fec!P67*1000*11630/RES_hhdet_in_new!P64)</f>
        <v>35.100990089596017</v>
      </c>
      <c r="Q67" s="98">
        <f>IF(RES_hhdet_in_fec!Q67=0,0,RES_hhdet_in_fec!Q67*1000*11630/RES_hhdet_in_new!Q64)</f>
        <v>75.562097380598786</v>
      </c>
      <c r="R67" s="98">
        <f>IF(RES_hhdet_in_fec!R67=0,0,RES_hhdet_in_fec!R67*1000*11630/RES_hhdet_in_new!R64)</f>
        <v>40.540078434617186</v>
      </c>
      <c r="S67" s="98">
        <f>IF(RES_hhdet_in_fec!S67=0,0,RES_hhdet_in_fec!S67*1000*11630/RES_hhdet_in_new!S64)</f>
        <v>26.853290777710356</v>
      </c>
      <c r="T67" s="98">
        <f>IF(RES_hhdet_in_fec!T67=0,0,RES_hhdet_in_fec!T67*1000*11630/RES_hhdet_in_new!T64)</f>
        <v>64.480044417762969</v>
      </c>
      <c r="U67" s="98">
        <f>IF(RES_hhdet_in_fec!U67=0,0,RES_hhdet_in_fec!U67*1000*11630/RES_hhdet_in_new!U64)</f>
        <v>38.543553539842591</v>
      </c>
      <c r="V67" s="98">
        <f>IF(RES_hhdet_in_fec!V67=0,0,RES_hhdet_in_fec!V67*1000*11630/RES_hhdet_in_new!V64)</f>
        <v>93.984606088570317</v>
      </c>
      <c r="W67" s="98">
        <f>IF(RES_hhdet_in_fec!W67=0,0,RES_hhdet_in_fec!W67*1000*11630/RES_hhdet_in_new!W64)</f>
        <v>65.142770205682638</v>
      </c>
      <c r="X67" s="98">
        <f>IF(RES_hhdet_in_fec!X67=0,0,RES_hhdet_in_fec!X67*1000*11630/RES_hhdet_in_new!X64)</f>
        <v>70.429131543043567</v>
      </c>
      <c r="Y67" s="98">
        <f>IF(RES_hhdet_in_fec!Y67=0,0,RES_hhdet_in_fec!Y67*1000*11630/RES_hhdet_in_new!Y64)</f>
        <v>98.373411078420233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1689.3484019360783</v>
      </c>
      <c r="D68" s="122">
        <v>1738.2052401839126</v>
      </c>
      <c r="E68" s="122">
        <v>1705.9832625407644</v>
      </c>
      <c r="F68" s="122">
        <v>1661.0487067821041</v>
      </c>
      <c r="G68" s="122">
        <v>1609.5526438819684</v>
      </c>
      <c r="H68" s="122">
        <v>1486.076134190967</v>
      </c>
      <c r="I68" s="122">
        <v>1459.9329722326208</v>
      </c>
      <c r="J68" s="122">
        <v>1466.7193204451671</v>
      </c>
      <c r="K68" s="122">
        <v>1175.3769389280033</v>
      </c>
      <c r="L68" s="122">
        <v>1434.4898888706157</v>
      </c>
      <c r="M68" s="122">
        <v>1589.5384863704246</v>
      </c>
      <c r="N68" s="122">
        <v>1188.5022279985776</v>
      </c>
      <c r="O68" s="122">
        <v>1440.6439369022341</v>
      </c>
      <c r="P68" s="122">
        <v>1594.7116094445412</v>
      </c>
      <c r="Q68" s="122">
        <v>1118.4339113124984</v>
      </c>
      <c r="R68" s="122">
        <v>1094.5911875071076</v>
      </c>
      <c r="S68" s="122">
        <v>1026.6422157997006</v>
      </c>
      <c r="T68" s="122">
        <v>1078.9171823703575</v>
      </c>
      <c r="U68" s="122">
        <v>1327.4847090464525</v>
      </c>
      <c r="V68" s="122">
        <v>994.08057000175745</v>
      </c>
      <c r="W68" s="122">
        <v>1039.4948586580183</v>
      </c>
      <c r="X68" s="122">
        <v>994.23078388072292</v>
      </c>
      <c r="Y68" s="122">
        <v>900.14271401683288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1728.5155165353106</v>
      </c>
      <c r="D69" s="98">
        <v>1764.1070534339517</v>
      </c>
      <c r="E69" s="98">
        <v>1737.2040138785569</v>
      </c>
      <c r="F69" s="98">
        <v>1691.8342961000985</v>
      </c>
      <c r="G69" s="98">
        <v>1648.7959492268137</v>
      </c>
      <c r="H69" s="98">
        <v>1504.05018303935</v>
      </c>
      <c r="I69" s="98">
        <v>1496.1576139702499</v>
      </c>
      <c r="J69" s="98">
        <v>1504.0108639542432</v>
      </c>
      <c r="K69" s="98">
        <v>1229.3547343802118</v>
      </c>
      <c r="L69" s="98">
        <v>1514.6774055837427</v>
      </c>
      <c r="M69" s="98">
        <v>1618.3188236334929</v>
      </c>
      <c r="N69" s="98">
        <v>1232.8091407526601</v>
      </c>
      <c r="O69" s="98">
        <v>1436.0832515395746</v>
      </c>
      <c r="P69" s="98">
        <v>1576.4342774880915</v>
      </c>
      <c r="Q69" s="98">
        <v>1182.2338439886078</v>
      </c>
      <c r="R69" s="98">
        <v>1118.9291148464426</v>
      </c>
      <c r="S69" s="98">
        <v>1042.6795832463795</v>
      </c>
      <c r="T69" s="98">
        <v>1096.1809050684799</v>
      </c>
      <c r="U69" s="98">
        <v>1349.5633470753144</v>
      </c>
      <c r="V69" s="98">
        <v>1014.1950494297239</v>
      </c>
      <c r="W69" s="98">
        <v>1090.8240792947495</v>
      </c>
      <c r="X69" s="98">
        <v>979.63029227969469</v>
      </c>
      <c r="Y69" s="98">
        <v>900.85650002868385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1397.7157336391508</v>
      </c>
      <c r="D70" s="98">
        <v>1433.7671875418537</v>
      </c>
      <c r="E70" s="98">
        <v>1415.6854847583065</v>
      </c>
      <c r="F70" s="98">
        <v>1388.5006085017326</v>
      </c>
      <c r="G70" s="98">
        <v>1358.2397071084642</v>
      </c>
      <c r="H70" s="98">
        <v>1236.8195755035756</v>
      </c>
      <c r="I70" s="98">
        <v>1234.3026032185965</v>
      </c>
      <c r="J70" s="98">
        <v>1242.2895567719324</v>
      </c>
      <c r="K70" s="98">
        <v>1007.6600255856066</v>
      </c>
      <c r="L70" s="98">
        <v>1267.9047863862297</v>
      </c>
      <c r="M70" s="98">
        <v>1378.5046830905437</v>
      </c>
      <c r="N70" s="98">
        <v>1043.600506560434</v>
      </c>
      <c r="O70" s="98">
        <v>0</v>
      </c>
      <c r="P70" s="98">
        <v>0</v>
      </c>
      <c r="Q70" s="98">
        <v>1052.8522063098007</v>
      </c>
      <c r="R70" s="98">
        <v>1004.7682721604468</v>
      </c>
      <c r="S70" s="98">
        <v>941.33114160490743</v>
      </c>
      <c r="T70" s="98">
        <v>1006.8621576999734</v>
      </c>
      <c r="U70" s="98">
        <v>1263.0086025007097</v>
      </c>
      <c r="V70" s="98">
        <v>946.25066137723775</v>
      </c>
      <c r="W70" s="98">
        <v>1024.7100944555932</v>
      </c>
      <c r="X70" s="98">
        <v>0</v>
      </c>
      <c r="Y70" s="98">
        <v>845.18119110431974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862.69473663306405</v>
      </c>
      <c r="D71" s="101">
        <v>884.93802638173736</v>
      </c>
      <c r="E71" s="101">
        <v>866.5062366694815</v>
      </c>
      <c r="F71" s="101">
        <v>855.69420373664593</v>
      </c>
      <c r="G71" s="101">
        <v>832.36120080263686</v>
      </c>
      <c r="H71" s="101">
        <v>737.92857600453124</v>
      </c>
      <c r="I71" s="101">
        <v>728.55251080692005</v>
      </c>
      <c r="J71" s="101">
        <v>718.30255467922393</v>
      </c>
      <c r="K71" s="101">
        <v>545.34623877503543</v>
      </c>
      <c r="L71" s="101">
        <v>731.23253758268334</v>
      </c>
      <c r="M71" s="101">
        <v>824.33177268429404</v>
      </c>
      <c r="N71" s="101">
        <v>561.38137309764818</v>
      </c>
      <c r="O71" s="101">
        <v>0</v>
      </c>
      <c r="P71" s="101">
        <v>0</v>
      </c>
      <c r="Q71" s="101">
        <v>524.0897702390298</v>
      </c>
      <c r="R71" s="101">
        <v>484.71326864158453</v>
      </c>
      <c r="S71" s="101">
        <v>436.78835013851199</v>
      </c>
      <c r="T71" s="101">
        <v>523.38295090601298</v>
      </c>
      <c r="U71" s="101">
        <v>756.05310772550433</v>
      </c>
      <c r="V71" s="101">
        <v>516.45002170307134</v>
      </c>
      <c r="W71" s="101">
        <v>583.57282418037698</v>
      </c>
      <c r="X71" s="101">
        <v>0</v>
      </c>
      <c r="Y71" s="101">
        <v>473.63218309794797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535.02099700608665</v>
      </c>
      <c r="D72" s="104">
        <v>548.82916116011643</v>
      </c>
      <c r="E72" s="104">
        <v>549.17924808882515</v>
      </c>
      <c r="F72" s="104">
        <v>532.80640476508677</v>
      </c>
      <c r="G72" s="104">
        <v>525.87850630582716</v>
      </c>
      <c r="H72" s="104">
        <v>498.89099949904414</v>
      </c>
      <c r="I72" s="104">
        <v>505.75009241167646</v>
      </c>
      <c r="J72" s="104">
        <v>523.98700209270839</v>
      </c>
      <c r="K72" s="104">
        <v>462.31378681057095</v>
      </c>
      <c r="L72" s="104">
        <v>536.67224880354649</v>
      </c>
      <c r="M72" s="104">
        <v>554.17291040624991</v>
      </c>
      <c r="N72" s="104">
        <v>482.21913346278603</v>
      </c>
      <c r="O72" s="104">
        <v>0</v>
      </c>
      <c r="P72" s="104">
        <v>0</v>
      </c>
      <c r="Q72" s="104">
        <v>528.76243607077072</v>
      </c>
      <c r="R72" s="104">
        <v>520.05500351886235</v>
      </c>
      <c r="S72" s="104">
        <v>504.54279146639533</v>
      </c>
      <c r="T72" s="104">
        <v>483.47920679396032</v>
      </c>
      <c r="U72" s="104">
        <v>506.95549477520541</v>
      </c>
      <c r="V72" s="104">
        <v>429.80063967416652</v>
      </c>
      <c r="W72" s="104">
        <v>441.13727027521628</v>
      </c>
      <c r="X72" s="104">
        <v>0</v>
      </c>
      <c r="Y72" s="104">
        <v>371.54900800637182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1547.4744161950725</v>
      </c>
      <c r="D73" s="101">
        <v>1570.1747704038378</v>
      </c>
      <c r="E73" s="101">
        <v>1534.974730243822</v>
      </c>
      <c r="F73" s="101">
        <v>1553.664503370067</v>
      </c>
      <c r="G73" s="101">
        <v>1477.9263254772361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1169.5207685721907</v>
      </c>
      <c r="O73" s="101">
        <v>1574.2703593946528</v>
      </c>
      <c r="P73" s="101">
        <v>1918.0781463338001</v>
      </c>
      <c r="Q73" s="101">
        <v>1159.1260122358001</v>
      </c>
      <c r="R73" s="101">
        <v>0</v>
      </c>
      <c r="S73" s="101">
        <v>0</v>
      </c>
      <c r="T73" s="101">
        <v>0</v>
      </c>
      <c r="U73" s="101">
        <v>0</v>
      </c>
      <c r="V73" s="101">
        <v>1107.0486313472977</v>
      </c>
      <c r="W73" s="101">
        <v>1020.5880782966568</v>
      </c>
      <c r="X73" s="101">
        <v>1090.4867203114532</v>
      </c>
      <c r="Y73" s="101">
        <v>0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1313.8588880893387</v>
      </c>
      <c r="D74" s="104">
        <v>1335.4252531179141</v>
      </c>
      <c r="E74" s="104">
        <v>1305.0581908616205</v>
      </c>
      <c r="F74" s="104">
        <v>1325.4779580947793</v>
      </c>
      <c r="G74" s="104">
        <v>1260.6563079533978</v>
      </c>
      <c r="H74" s="104">
        <v>0</v>
      </c>
      <c r="I74" s="104">
        <v>0</v>
      </c>
      <c r="J74" s="104">
        <v>0</v>
      </c>
      <c r="K74" s="104">
        <v>1046.2651628901119</v>
      </c>
      <c r="L74" s="104">
        <v>0</v>
      </c>
      <c r="M74" s="104">
        <v>0</v>
      </c>
      <c r="N74" s="104">
        <v>989.03888829060224</v>
      </c>
      <c r="O74" s="104">
        <v>1384.0511493708973</v>
      </c>
      <c r="P74" s="104">
        <v>1723.3559253882627</v>
      </c>
      <c r="Q74" s="104">
        <v>996.8356770500925</v>
      </c>
      <c r="R74" s="104">
        <v>995.83409488651137</v>
      </c>
      <c r="S74" s="104">
        <v>1008.1441713120856</v>
      </c>
      <c r="T74" s="104">
        <v>1066.0016152767146</v>
      </c>
      <c r="U74" s="104">
        <v>0</v>
      </c>
      <c r="V74" s="104">
        <v>1001.5775819682774</v>
      </c>
      <c r="W74" s="104">
        <v>922.56806756088065</v>
      </c>
      <c r="X74" s="104">
        <v>1001.7226520698916</v>
      </c>
      <c r="Y74" s="104">
        <v>0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772.42145763852409</v>
      </c>
      <c r="D75" s="98">
        <v>787.65979580654994</v>
      </c>
      <c r="E75" s="98">
        <v>765.08298284088619</v>
      </c>
      <c r="F75" s="98">
        <v>786.50099280445193</v>
      </c>
      <c r="G75" s="98">
        <v>744.62234580674306</v>
      </c>
      <c r="H75" s="98">
        <v>0</v>
      </c>
      <c r="I75" s="98">
        <v>0</v>
      </c>
      <c r="J75" s="98">
        <v>0</v>
      </c>
      <c r="K75" s="98">
        <v>558.94427925623188</v>
      </c>
      <c r="L75" s="98">
        <v>0</v>
      </c>
      <c r="M75" s="98">
        <v>0</v>
      </c>
      <c r="N75" s="98">
        <v>518.21290100878991</v>
      </c>
      <c r="O75" s="98">
        <v>864.10607961970118</v>
      </c>
      <c r="P75" s="98">
        <v>1158.3627386451465</v>
      </c>
      <c r="Q75" s="98">
        <v>489.88425428171553</v>
      </c>
      <c r="R75" s="98">
        <v>479.88226502656522</v>
      </c>
      <c r="S75" s="98">
        <v>485.45718999596323</v>
      </c>
      <c r="T75" s="98">
        <v>578.12284389082402</v>
      </c>
      <c r="U75" s="98">
        <v>0</v>
      </c>
      <c r="V75" s="98">
        <v>567.48475333763736</v>
      </c>
      <c r="W75" s="98">
        <v>511.61930226888171</v>
      </c>
      <c r="X75" s="98">
        <v>594.50522162575419</v>
      </c>
      <c r="Y75" s="98">
        <v>0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541.43743045081453</v>
      </c>
      <c r="D76" s="98">
        <v>547.765457311364</v>
      </c>
      <c r="E76" s="98">
        <v>539.97520802073427</v>
      </c>
      <c r="F76" s="98">
        <v>538.97696529032737</v>
      </c>
      <c r="G76" s="98">
        <v>516.03396214665463</v>
      </c>
      <c r="H76" s="98">
        <v>0</v>
      </c>
      <c r="I76" s="98">
        <v>0</v>
      </c>
      <c r="J76" s="98">
        <v>0</v>
      </c>
      <c r="K76" s="98">
        <v>487.32088363387993</v>
      </c>
      <c r="L76" s="98">
        <v>0</v>
      </c>
      <c r="M76" s="98">
        <v>0</v>
      </c>
      <c r="N76" s="98">
        <v>470.82598728181239</v>
      </c>
      <c r="O76" s="98">
        <v>519.94506975119612</v>
      </c>
      <c r="P76" s="98">
        <v>564.99318674311633</v>
      </c>
      <c r="Q76" s="98">
        <v>506.95142276837697</v>
      </c>
      <c r="R76" s="98">
        <v>515.95182985994597</v>
      </c>
      <c r="S76" s="98">
        <v>522.68698131612246</v>
      </c>
      <c r="T76" s="98">
        <v>487.87877138589062</v>
      </c>
      <c r="U76" s="98">
        <v>0</v>
      </c>
      <c r="V76" s="98">
        <v>434.09282863063999</v>
      </c>
      <c r="W76" s="98">
        <v>410.94876529199882</v>
      </c>
      <c r="X76" s="98">
        <v>407.21743044413751</v>
      </c>
      <c r="Y76" s="98">
        <v>0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947.91551480213002</v>
      </c>
      <c r="D77" s="122">
        <v>765.67530291523269</v>
      </c>
      <c r="E77" s="122">
        <v>737.68725859600374</v>
      </c>
      <c r="F77" s="122">
        <v>750.46993561018371</v>
      </c>
      <c r="G77" s="122">
        <v>749.79947121655118</v>
      </c>
      <c r="H77" s="122">
        <v>754.36619193753404</v>
      </c>
      <c r="I77" s="122">
        <v>787.02315442850579</v>
      </c>
      <c r="J77" s="122">
        <v>864.91302484950938</v>
      </c>
      <c r="K77" s="122">
        <v>817.11313929743926</v>
      </c>
      <c r="L77" s="122">
        <v>783.00254798266178</v>
      </c>
      <c r="M77" s="122">
        <v>841.95249428500904</v>
      </c>
      <c r="N77" s="122">
        <v>925.29665606454148</v>
      </c>
      <c r="O77" s="122">
        <v>880.84971613180392</v>
      </c>
      <c r="P77" s="122">
        <v>830.54917730745274</v>
      </c>
      <c r="Q77" s="122">
        <v>797.85894058003112</v>
      </c>
      <c r="R77" s="122">
        <v>754.9192798572991</v>
      </c>
      <c r="S77" s="122">
        <v>766.40173443210188</v>
      </c>
      <c r="T77" s="122">
        <v>656.75169169198864</v>
      </c>
      <c r="U77" s="122">
        <v>655.84541873642274</v>
      </c>
      <c r="V77" s="122">
        <v>605.87423875848526</v>
      </c>
      <c r="W77" s="122">
        <v>411.09287788732451</v>
      </c>
      <c r="X77" s="122">
        <v>449.3793648904699</v>
      </c>
      <c r="Y77" s="122">
        <v>411.54483707426505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1085.7488601884734</v>
      </c>
      <c r="D78" s="98">
        <v>896.41519676323298</v>
      </c>
      <c r="E78" s="98">
        <v>825.66243310217192</v>
      </c>
      <c r="F78" s="98">
        <v>863.56890154134999</v>
      </c>
      <c r="G78" s="98">
        <v>876.66222718006725</v>
      </c>
      <c r="H78" s="98">
        <v>849.14572260225623</v>
      </c>
      <c r="I78" s="98">
        <v>817.45428901293678</v>
      </c>
      <c r="J78" s="98">
        <v>892.58429991606386</v>
      </c>
      <c r="K78" s="98">
        <v>922.57654672179831</v>
      </c>
      <c r="L78" s="98">
        <v>934.23154718167802</v>
      </c>
      <c r="M78" s="98">
        <v>908.86615306864496</v>
      </c>
      <c r="N78" s="98">
        <v>1129.4687631075988</v>
      </c>
      <c r="O78" s="98">
        <v>949.87398440971754</v>
      </c>
      <c r="P78" s="98">
        <v>815.43145296401144</v>
      </c>
      <c r="Q78" s="98">
        <v>849.11518357706905</v>
      </c>
      <c r="R78" s="98">
        <v>755.02969674438361</v>
      </c>
      <c r="S78" s="98">
        <v>823.92930334695995</v>
      </c>
      <c r="T78" s="98">
        <v>724.10486119542691</v>
      </c>
      <c r="U78" s="98">
        <v>670.24809381221007</v>
      </c>
      <c r="V78" s="98">
        <v>607.17957725436554</v>
      </c>
      <c r="W78" s="98">
        <v>471.9856536099602</v>
      </c>
      <c r="X78" s="98">
        <v>452.43503755633594</v>
      </c>
      <c r="Y78" s="98">
        <v>447.99100711065677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702.25336180062027</v>
      </c>
      <c r="D79" s="33">
        <v>745.45201458584222</v>
      </c>
      <c r="E79" s="33">
        <v>715.13568245454746</v>
      </c>
      <c r="F79" s="33">
        <v>719.43846782233993</v>
      </c>
      <c r="G79" s="33">
        <v>685.3964966355104</v>
      </c>
      <c r="H79" s="33">
        <v>670.96896056742082</v>
      </c>
      <c r="I79" s="33">
        <v>705.78289335042678</v>
      </c>
      <c r="J79" s="33">
        <v>741.41423754963205</v>
      </c>
      <c r="K79" s="33">
        <v>697.40898703967889</v>
      </c>
      <c r="L79" s="33">
        <v>601.29734465143383</v>
      </c>
      <c r="M79" s="33">
        <v>812.13025081597914</v>
      </c>
      <c r="N79" s="33">
        <v>809.35557434731584</v>
      </c>
      <c r="O79" s="33">
        <v>815.18003458477699</v>
      </c>
      <c r="P79" s="33">
        <v>849.52911944488369</v>
      </c>
      <c r="Q79" s="33">
        <v>580.27401103028149</v>
      </c>
      <c r="R79" s="33">
        <v>583.99393865035768</v>
      </c>
      <c r="S79" s="33">
        <v>505.6316456003662</v>
      </c>
      <c r="T79" s="33">
        <v>582.37023337176163</v>
      </c>
      <c r="U79" s="33">
        <v>625.25252387214061</v>
      </c>
      <c r="V79" s="33">
        <v>359.43847341995661</v>
      </c>
      <c r="W79" s="33">
        <v>291.1292046569996</v>
      </c>
      <c r="X79" s="33">
        <v>330.20813092169584</v>
      </c>
      <c r="Y79" s="33">
        <v>322.83623453285873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25193.806811266059</v>
      </c>
      <c r="D81" s="117">
        <f t="shared" si="28"/>
        <v>23190.096774435144</v>
      </c>
      <c r="E81" s="117">
        <f t="shared" si="28"/>
        <v>23454.933443695416</v>
      </c>
      <c r="F81" s="117">
        <f t="shared" si="28"/>
        <v>24346.973215815957</v>
      </c>
      <c r="G81" s="117">
        <f t="shared" si="28"/>
        <v>23101.376553640122</v>
      </c>
      <c r="H81" s="117">
        <f t="shared" si="28"/>
        <v>22435.103242498833</v>
      </c>
      <c r="I81" s="117">
        <f t="shared" si="28"/>
        <v>19244.015357450895</v>
      </c>
      <c r="J81" s="117">
        <f t="shared" si="28"/>
        <v>19668.026612671652</v>
      </c>
      <c r="K81" s="117">
        <f t="shared" si="28"/>
        <v>20415.357154269175</v>
      </c>
      <c r="L81" s="117">
        <f t="shared" si="28"/>
        <v>19780.89570878656</v>
      </c>
      <c r="M81" s="117">
        <f t="shared" si="28"/>
        <v>15364.836324770989</v>
      </c>
      <c r="N81" s="117">
        <f t="shared" si="28"/>
        <v>16580.051615497756</v>
      </c>
      <c r="O81" s="117">
        <f t="shared" si="28"/>
        <v>16519.326515176515</v>
      </c>
      <c r="P81" s="117">
        <f t="shared" si="28"/>
        <v>16014.835855182002</v>
      </c>
      <c r="Q81" s="117">
        <f t="shared" si="28"/>
        <v>15102.810278302595</v>
      </c>
      <c r="R81" s="117">
        <f t="shared" ref="R81:V81" si="29">R82+R85+R87+R100</f>
        <v>15300.591046049634</v>
      </c>
      <c r="S81" s="117">
        <f t="shared" si="29"/>
        <v>13447.303807748533</v>
      </c>
      <c r="T81" s="117">
        <f t="shared" si="29"/>
        <v>13820.83566370251</v>
      </c>
      <c r="U81" s="117">
        <f t="shared" si="29"/>
        <v>0</v>
      </c>
      <c r="V81" s="117">
        <f t="shared" si="29"/>
        <v>8994.3801277592102</v>
      </c>
      <c r="W81" s="117">
        <f t="shared" ref="W81:Y81" si="30">W82+W85+W87+W100</f>
        <v>7733.521088214773</v>
      </c>
      <c r="X81" s="117">
        <f t="shared" si="30"/>
        <v>7782.3608756680733</v>
      </c>
      <c r="Y81" s="117">
        <f t="shared" si="30"/>
        <v>7265.047828089484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22890.349437618795</v>
      </c>
      <c r="D82" s="122">
        <f t="shared" si="31"/>
        <v>20927.584353302249</v>
      </c>
      <c r="E82" s="122">
        <f t="shared" si="31"/>
        <v>21088.839196435871</v>
      </c>
      <c r="F82" s="122">
        <f t="shared" si="31"/>
        <v>22089.903045553565</v>
      </c>
      <c r="G82" s="122">
        <f t="shared" si="31"/>
        <v>20731.329615406696</v>
      </c>
      <c r="H82" s="122">
        <f t="shared" si="31"/>
        <v>20032.30363451867</v>
      </c>
      <c r="I82" s="122">
        <f t="shared" si="31"/>
        <v>17302.987352082626</v>
      </c>
      <c r="J82" s="122">
        <f t="shared" si="31"/>
        <v>17692.290803167845</v>
      </c>
      <c r="K82" s="122">
        <f t="shared" si="31"/>
        <v>18470.487827230478</v>
      </c>
      <c r="L82" s="122">
        <f t="shared" si="31"/>
        <v>17798.762174825162</v>
      </c>
      <c r="M82" s="122">
        <f t="shared" si="31"/>
        <v>13116.374393754289</v>
      </c>
      <c r="N82" s="122">
        <f t="shared" si="31"/>
        <v>14649.571558583006</v>
      </c>
      <c r="O82" s="122">
        <f t="shared" si="31"/>
        <v>14232.39753242505</v>
      </c>
      <c r="P82" s="122">
        <f t="shared" si="31"/>
        <v>13363.002019234329</v>
      </c>
      <c r="Q82" s="122">
        <f t="shared" si="31"/>
        <v>13109.425041468055</v>
      </c>
      <c r="R82" s="122">
        <f t="shared" ref="R82:V82" si="32">SUM(R83:R84)</f>
        <v>13662.39698712744</v>
      </c>
      <c r="S82" s="122">
        <f t="shared" si="32"/>
        <v>11885.178909775852</v>
      </c>
      <c r="T82" s="122">
        <f t="shared" si="32"/>
        <v>11912.688971768641</v>
      </c>
      <c r="U82" s="122">
        <f t="shared" si="32"/>
        <v>0</v>
      </c>
      <c r="V82" s="122">
        <f t="shared" si="32"/>
        <v>7477.3076385841487</v>
      </c>
      <c r="W82" s="122">
        <f t="shared" ref="W82:Y82" si="33">SUM(W83:W84)</f>
        <v>6373.8581641967803</v>
      </c>
      <c r="X82" s="122">
        <f t="shared" si="33"/>
        <v>6389.5091215461362</v>
      </c>
      <c r="Y82" s="122">
        <f t="shared" si="33"/>
        <v>5898.5894113250952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22758.399400423812</v>
      </c>
      <c r="D83" s="98">
        <v>20806.912578315027</v>
      </c>
      <c r="E83" s="98">
        <v>20970.178827435473</v>
      </c>
      <c r="F83" s="98">
        <v>21961.52417302498</v>
      </c>
      <c r="G83" s="98">
        <v>20610.976485475487</v>
      </c>
      <c r="H83" s="98">
        <v>19917.855209931637</v>
      </c>
      <c r="I83" s="98">
        <v>17201.506548868372</v>
      </c>
      <c r="J83" s="98">
        <v>17587.631490620181</v>
      </c>
      <c r="K83" s="98">
        <v>18361.29750378945</v>
      </c>
      <c r="L83" s="98">
        <v>17693.807468582203</v>
      </c>
      <c r="M83" s="98">
        <v>13038.135851228641</v>
      </c>
      <c r="N83" s="98">
        <v>14563.506496777962</v>
      </c>
      <c r="O83" s="98">
        <v>14147.993368133089</v>
      </c>
      <c r="P83" s="98">
        <v>13282.828669931519</v>
      </c>
      <c r="Q83" s="98">
        <v>13031.625290455375</v>
      </c>
      <c r="R83" s="98">
        <v>13580.458457510344</v>
      </c>
      <c r="S83" s="98">
        <v>11813.719484826062</v>
      </c>
      <c r="T83" s="98">
        <v>11839.278190129971</v>
      </c>
      <c r="U83" s="98">
        <v>0</v>
      </c>
      <c r="V83" s="98">
        <v>7430.2591739044365</v>
      </c>
      <c r="W83" s="98">
        <v>6333.4932216699153</v>
      </c>
      <c r="X83" s="98">
        <v>6348.5848853039288</v>
      </c>
      <c r="Y83" s="98">
        <v>5861.3534351582639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131.95003719498521</v>
      </c>
      <c r="D84" s="98">
        <v>120.67177498722283</v>
      </c>
      <c r="E84" s="98">
        <v>118.66036900039872</v>
      </c>
      <c r="F84" s="98">
        <v>128.37887252858602</v>
      </c>
      <c r="G84" s="98">
        <v>120.35312993120905</v>
      </c>
      <c r="H84" s="98">
        <v>114.44842458703351</v>
      </c>
      <c r="I84" s="98">
        <v>101.4808032142539</v>
      </c>
      <c r="J84" s="98">
        <v>104.65931254766308</v>
      </c>
      <c r="K84" s="98">
        <v>109.19032344102899</v>
      </c>
      <c r="L84" s="98">
        <v>104.95470624295785</v>
      </c>
      <c r="M84" s="98">
        <v>78.238542525648526</v>
      </c>
      <c r="N84" s="98">
        <v>86.065061805044209</v>
      </c>
      <c r="O84" s="98">
        <v>84.404164291960527</v>
      </c>
      <c r="P84" s="98">
        <v>80.173349302810067</v>
      </c>
      <c r="Q84" s="98">
        <v>77.79975101268036</v>
      </c>
      <c r="R84" s="98">
        <v>81.938529617097373</v>
      </c>
      <c r="S84" s="98">
        <v>71.459424949790304</v>
      </c>
      <c r="T84" s="98">
        <v>73.410781638669661</v>
      </c>
      <c r="U84" s="98">
        <v>0</v>
      </c>
      <c r="V84" s="98">
        <v>47.048464679712133</v>
      </c>
      <c r="W84" s="98">
        <v>40.364942526865313</v>
      </c>
      <c r="X84" s="98">
        <v>40.924236242207556</v>
      </c>
      <c r="Y84" s="98">
        <v>37.235976166830895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20.190460208670217</v>
      </c>
      <c r="D85" s="122">
        <f t="shared" si="34"/>
        <v>1.6483070109486391</v>
      </c>
      <c r="E85" s="122">
        <f t="shared" si="34"/>
        <v>160.13808585945671</v>
      </c>
      <c r="F85" s="122">
        <f t="shared" si="34"/>
        <v>1.130493912516479</v>
      </c>
      <c r="G85" s="122">
        <f t="shared" si="34"/>
        <v>6.7496713038193725</v>
      </c>
      <c r="H85" s="122">
        <f t="shared" si="34"/>
        <v>127.30782542407461</v>
      </c>
      <c r="I85" s="122">
        <f t="shared" si="34"/>
        <v>37.245248779099079</v>
      </c>
      <c r="J85" s="122">
        <f t="shared" si="34"/>
        <v>27.700982660391325</v>
      </c>
      <c r="K85" s="122">
        <f t="shared" si="34"/>
        <v>38.99265857325409</v>
      </c>
      <c r="L85" s="122">
        <f t="shared" si="34"/>
        <v>174.3049371992804</v>
      </c>
      <c r="M85" s="122">
        <f t="shared" si="34"/>
        <v>132.47203599928201</v>
      </c>
      <c r="N85" s="122">
        <f t="shared" si="34"/>
        <v>62.616385733413139</v>
      </c>
      <c r="O85" s="122">
        <f t="shared" si="34"/>
        <v>60.972434777182471</v>
      </c>
      <c r="P85" s="122">
        <f t="shared" si="34"/>
        <v>35.09701970252064</v>
      </c>
      <c r="Q85" s="122">
        <f t="shared" si="34"/>
        <v>75.769504144453819</v>
      </c>
      <c r="R85" s="122">
        <f t="shared" si="34"/>
        <v>40.52155120588457</v>
      </c>
      <c r="S85" s="122">
        <f t="shared" si="34"/>
        <v>25.991546664972535</v>
      </c>
      <c r="T85" s="122">
        <f t="shared" si="34"/>
        <v>63.931877068188335</v>
      </c>
      <c r="U85" s="122">
        <f t="shared" si="34"/>
        <v>0</v>
      </c>
      <c r="V85" s="122">
        <f t="shared" si="34"/>
        <v>94.361543512723543</v>
      </c>
      <c r="W85" s="122">
        <f t="shared" si="34"/>
        <v>65.290818186148044</v>
      </c>
      <c r="X85" s="122">
        <f t="shared" si="34"/>
        <v>70.350013565910047</v>
      </c>
      <c r="Y85" s="122">
        <f t="shared" si="34"/>
        <v>98.368774859740327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20.190460208670217</v>
      </c>
      <c r="D86" s="98">
        <f>IF(RES_hhdet_in_fec!D86=0,0,RES_hhdet_in_fec!D86*1000*11630/RES_hhdet_in_new!D83)</f>
        <v>1.6483070109486391</v>
      </c>
      <c r="E86" s="98">
        <f>IF(RES_hhdet_in_fec!E86=0,0,RES_hhdet_in_fec!E86*1000*11630/RES_hhdet_in_new!E83)</f>
        <v>160.13808585945671</v>
      </c>
      <c r="F86" s="98">
        <f>IF(RES_hhdet_in_fec!F86=0,0,RES_hhdet_in_fec!F86*1000*11630/RES_hhdet_in_new!F83)</f>
        <v>1.130493912516479</v>
      </c>
      <c r="G86" s="98">
        <f>IF(RES_hhdet_in_fec!G86=0,0,RES_hhdet_in_fec!G86*1000*11630/RES_hhdet_in_new!G83)</f>
        <v>6.7496713038193725</v>
      </c>
      <c r="H86" s="98">
        <f>IF(RES_hhdet_in_fec!H86=0,0,RES_hhdet_in_fec!H86*1000*11630/RES_hhdet_in_new!H83)</f>
        <v>127.30782542407461</v>
      </c>
      <c r="I86" s="98">
        <f>IF(RES_hhdet_in_fec!I86=0,0,RES_hhdet_in_fec!I86*1000*11630/RES_hhdet_in_new!I83)</f>
        <v>37.245248779099079</v>
      </c>
      <c r="J86" s="98">
        <f>IF(RES_hhdet_in_fec!J86=0,0,RES_hhdet_in_fec!J86*1000*11630/RES_hhdet_in_new!J83)</f>
        <v>27.700982660391325</v>
      </c>
      <c r="K86" s="98">
        <f>IF(RES_hhdet_in_fec!K86=0,0,RES_hhdet_in_fec!K86*1000*11630/RES_hhdet_in_new!K83)</f>
        <v>38.99265857325409</v>
      </c>
      <c r="L86" s="98">
        <f>IF(RES_hhdet_in_fec!L86=0,0,RES_hhdet_in_fec!L86*1000*11630/RES_hhdet_in_new!L83)</f>
        <v>174.3049371992804</v>
      </c>
      <c r="M86" s="98">
        <f>IF(RES_hhdet_in_fec!M86=0,0,RES_hhdet_in_fec!M86*1000*11630/RES_hhdet_in_new!M83)</f>
        <v>132.47203599928201</v>
      </c>
      <c r="N86" s="98">
        <f>IF(RES_hhdet_in_fec!N86=0,0,RES_hhdet_in_fec!N86*1000*11630/RES_hhdet_in_new!N83)</f>
        <v>62.616385733413139</v>
      </c>
      <c r="O86" s="98">
        <f>IF(RES_hhdet_in_fec!O86=0,0,RES_hhdet_in_fec!O86*1000*11630/RES_hhdet_in_new!O83)</f>
        <v>60.972434777182471</v>
      </c>
      <c r="P86" s="98">
        <f>IF(RES_hhdet_in_fec!P86=0,0,RES_hhdet_in_fec!P86*1000*11630/RES_hhdet_in_new!P83)</f>
        <v>35.09701970252064</v>
      </c>
      <c r="Q86" s="98">
        <f>IF(RES_hhdet_in_fec!Q86=0,0,RES_hhdet_in_fec!Q86*1000*11630/RES_hhdet_in_new!Q83)</f>
        <v>75.769504144453819</v>
      </c>
      <c r="R86" s="98">
        <f>IF(RES_hhdet_in_fec!R86=0,0,RES_hhdet_in_fec!R86*1000*11630/RES_hhdet_in_new!R83)</f>
        <v>40.52155120588457</v>
      </c>
      <c r="S86" s="98">
        <f>IF(RES_hhdet_in_fec!S86=0,0,RES_hhdet_in_fec!S86*1000*11630/RES_hhdet_in_new!S83)</f>
        <v>25.991546664972535</v>
      </c>
      <c r="T86" s="98">
        <f>IF(RES_hhdet_in_fec!T86=0,0,RES_hhdet_in_fec!T86*1000*11630/RES_hhdet_in_new!T83)</f>
        <v>63.931877068188335</v>
      </c>
      <c r="U86" s="98">
        <f>IF(RES_hhdet_in_fec!U86=0,0,RES_hhdet_in_fec!U86*1000*11630/RES_hhdet_in_new!U83)</f>
        <v>0</v>
      </c>
      <c r="V86" s="98">
        <f>IF(RES_hhdet_in_fec!V86=0,0,RES_hhdet_in_fec!V86*1000*11630/RES_hhdet_in_new!V83)</f>
        <v>94.361543512723543</v>
      </c>
      <c r="W86" s="98">
        <f>IF(RES_hhdet_in_fec!W86=0,0,RES_hhdet_in_fec!W86*1000*11630/RES_hhdet_in_new!W83)</f>
        <v>65.290818186148044</v>
      </c>
      <c r="X86" s="98">
        <f>IF(RES_hhdet_in_fec!X86=0,0,RES_hhdet_in_fec!X86*1000*11630/RES_hhdet_in_new!X83)</f>
        <v>70.350013565910047</v>
      </c>
      <c r="Y86" s="98">
        <f>IF(RES_hhdet_in_fec!Y86=0,0,RES_hhdet_in_fec!Y86*1000*11630/RES_hhdet_in_new!Y83)</f>
        <v>98.368774859740327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1551.5916960665011</v>
      </c>
      <c r="D87" s="122">
        <v>1515.4120995361036</v>
      </c>
      <c r="E87" s="122">
        <v>1490.8204789455401</v>
      </c>
      <c r="F87" s="122">
        <v>1526.6467124129367</v>
      </c>
      <c r="G87" s="122">
        <v>1512.6397629517662</v>
      </c>
      <c r="H87" s="122">
        <v>1471.3189068983243</v>
      </c>
      <c r="I87" s="122">
        <v>1209.099508723893</v>
      </c>
      <c r="J87" s="122">
        <v>1213.1529174027901</v>
      </c>
      <c r="K87" s="122">
        <v>1148.7315173214713</v>
      </c>
      <c r="L87" s="122">
        <v>1191.0275475609276</v>
      </c>
      <c r="M87" s="122">
        <v>1305.2335099546085</v>
      </c>
      <c r="N87" s="122">
        <v>1065.0236491332214</v>
      </c>
      <c r="O87" s="122">
        <v>1409.1423175146506</v>
      </c>
      <c r="P87" s="122">
        <v>1750.5499720446358</v>
      </c>
      <c r="Q87" s="122">
        <v>1328.9216895004781</v>
      </c>
      <c r="R87" s="122">
        <v>1001.5623528571947</v>
      </c>
      <c r="S87" s="122">
        <v>1021.8459734039068</v>
      </c>
      <c r="T87" s="122">
        <v>1251.8078758337783</v>
      </c>
      <c r="U87" s="122">
        <v>0</v>
      </c>
      <c r="V87" s="122">
        <v>1037.3504478670679</v>
      </c>
      <c r="W87" s="122">
        <v>1003.0549478015851</v>
      </c>
      <c r="X87" s="122">
        <v>992.09222622536777</v>
      </c>
      <c r="Y87" s="122">
        <v>945.25340737178965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1752.5452022946408</v>
      </c>
      <c r="D88" s="98">
        <v>1722.5683156931962</v>
      </c>
      <c r="E88" s="98">
        <v>1667.2394181386708</v>
      </c>
      <c r="F88" s="98">
        <v>1608.0559336004585</v>
      </c>
      <c r="G88" s="98">
        <v>1499.2465300163892</v>
      </c>
      <c r="H88" s="98">
        <v>1493.6959076787464</v>
      </c>
      <c r="I88" s="98">
        <v>1308.292057081245</v>
      </c>
      <c r="J88" s="98">
        <v>1311.2651151917769</v>
      </c>
      <c r="K88" s="98">
        <v>1280.5428643791145</v>
      </c>
      <c r="L88" s="98">
        <v>1404.3016544774262</v>
      </c>
      <c r="M88" s="98">
        <v>1513.1333853216679</v>
      </c>
      <c r="N88" s="98">
        <v>1112.2481681080233</v>
      </c>
      <c r="O88" s="98">
        <v>918.71875526553504</v>
      </c>
      <c r="P88" s="98">
        <v>1662.3012359566897</v>
      </c>
      <c r="Q88" s="98">
        <v>1443.9726291900229</v>
      </c>
      <c r="R88" s="98">
        <v>1013.5871483591455</v>
      </c>
      <c r="S88" s="98">
        <v>1023.0767596101368</v>
      </c>
      <c r="T88" s="98">
        <v>1320.6505100993359</v>
      </c>
      <c r="U88" s="98">
        <v>0</v>
      </c>
      <c r="V88" s="98">
        <v>1051.6595942265837</v>
      </c>
      <c r="W88" s="98">
        <v>1065.7254962021689</v>
      </c>
      <c r="X88" s="98">
        <v>934.13555844228779</v>
      </c>
      <c r="Y88" s="98">
        <v>957.64310830612135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1114.1360884616802</v>
      </c>
      <c r="K89" s="98">
        <v>1087.8489711864429</v>
      </c>
      <c r="L89" s="98">
        <v>1213.4695091869044</v>
      </c>
      <c r="M89" s="98">
        <v>1328.7141876244859</v>
      </c>
      <c r="N89" s="98">
        <v>969.07902050692496</v>
      </c>
      <c r="O89" s="98">
        <v>0</v>
      </c>
      <c r="P89" s="98">
        <v>1519.6685986953416</v>
      </c>
      <c r="Q89" s="98">
        <v>1278.3416596472202</v>
      </c>
      <c r="R89" s="98">
        <v>0</v>
      </c>
      <c r="S89" s="98">
        <v>916.16151349143615</v>
      </c>
      <c r="T89" s="98">
        <v>1208.0311266962249</v>
      </c>
      <c r="U89" s="98">
        <v>0</v>
      </c>
      <c r="V89" s="98">
        <v>0</v>
      </c>
      <c r="W89" s="98">
        <v>1000.3750226240422</v>
      </c>
      <c r="X89" s="98">
        <v>0</v>
      </c>
      <c r="Y89" s="98">
        <v>903.14502597761373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620.48835996928744</v>
      </c>
      <c r="K90" s="101">
        <v>569.02049210657276</v>
      </c>
      <c r="L90" s="101">
        <v>663.77074829484934</v>
      </c>
      <c r="M90" s="101">
        <v>760.63840839674913</v>
      </c>
      <c r="N90" s="101">
        <v>501.65364091156448</v>
      </c>
      <c r="O90" s="101">
        <v>0</v>
      </c>
      <c r="P90" s="101">
        <v>1002.5171809452783</v>
      </c>
      <c r="Q90" s="101">
        <v>640.88049141699491</v>
      </c>
      <c r="R90" s="101">
        <v>0</v>
      </c>
      <c r="S90" s="101">
        <v>427.92795971879457</v>
      </c>
      <c r="T90" s="101">
        <v>635.23345334405178</v>
      </c>
      <c r="U90" s="101">
        <v>0</v>
      </c>
      <c r="V90" s="101">
        <v>0</v>
      </c>
      <c r="W90" s="101">
        <v>563.35919931538683</v>
      </c>
      <c r="X90" s="101">
        <v>0</v>
      </c>
      <c r="Y90" s="101">
        <v>506.70829991074368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493.64772849239273</v>
      </c>
      <c r="K91" s="104">
        <v>518.82847907987014</v>
      </c>
      <c r="L91" s="104">
        <v>549.69876089205491</v>
      </c>
      <c r="M91" s="104">
        <v>568.07577922773669</v>
      </c>
      <c r="N91" s="104">
        <v>467.42537959536037</v>
      </c>
      <c r="O91" s="104">
        <v>0</v>
      </c>
      <c r="P91" s="104">
        <v>517.15141775006339</v>
      </c>
      <c r="Q91" s="104">
        <v>637.46116823022544</v>
      </c>
      <c r="R91" s="104">
        <v>0</v>
      </c>
      <c r="S91" s="104">
        <v>488.23355377264164</v>
      </c>
      <c r="T91" s="104">
        <v>572.79767335217298</v>
      </c>
      <c r="U91" s="104">
        <v>0</v>
      </c>
      <c r="V91" s="104">
        <v>0</v>
      </c>
      <c r="W91" s="104">
        <v>437.0158233086554</v>
      </c>
      <c r="X91" s="104">
        <v>0</v>
      </c>
      <c r="Y91" s="104">
        <v>396.43672606686994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1864.2020128026818</v>
      </c>
      <c r="D92" s="101">
        <v>1240.707338629079</v>
      </c>
      <c r="E92" s="101">
        <v>701.86842988843011</v>
      </c>
      <c r="F92" s="101">
        <v>1399.9635641272157</v>
      </c>
      <c r="G92" s="101">
        <v>2131.8813978385419</v>
      </c>
      <c r="H92" s="101">
        <v>2197.3196831279624</v>
      </c>
      <c r="I92" s="101">
        <v>822.36072863352126</v>
      </c>
      <c r="J92" s="101">
        <v>807.0719181716637</v>
      </c>
      <c r="K92" s="101">
        <v>1888.9703664767453</v>
      </c>
      <c r="L92" s="101">
        <v>2027.8973784143136</v>
      </c>
      <c r="M92" s="101">
        <v>1062.6530218211899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1547.4744161950725</v>
      </c>
      <c r="D96" s="101">
        <v>1570.1747704038373</v>
      </c>
      <c r="E96" s="101">
        <v>1534.9747302438223</v>
      </c>
      <c r="F96" s="101">
        <v>1553.664503370067</v>
      </c>
      <c r="G96" s="101">
        <v>1477.9263254772361</v>
      </c>
      <c r="H96" s="101">
        <v>1398.2033137504186</v>
      </c>
      <c r="I96" s="101">
        <v>0</v>
      </c>
      <c r="J96" s="101">
        <v>0</v>
      </c>
      <c r="K96" s="101">
        <v>0</v>
      </c>
      <c r="L96" s="101">
        <v>1173.0692500584826</v>
      </c>
      <c r="M96" s="101">
        <v>1375.593785962451</v>
      </c>
      <c r="N96" s="101">
        <v>1169.5207685721909</v>
      </c>
      <c r="O96" s="101">
        <v>1574.2703593946528</v>
      </c>
      <c r="P96" s="101">
        <v>1918.0781463337999</v>
      </c>
      <c r="Q96" s="101">
        <v>1159.1260122358003</v>
      </c>
      <c r="R96" s="101">
        <v>0</v>
      </c>
      <c r="S96" s="101">
        <v>0</v>
      </c>
      <c r="T96" s="101">
        <v>1197.2706081143156</v>
      </c>
      <c r="U96" s="101">
        <v>0</v>
      </c>
      <c r="V96" s="101">
        <v>0</v>
      </c>
      <c r="W96" s="101">
        <v>1020.5880782966567</v>
      </c>
      <c r="X96" s="101">
        <v>1090.4867203114534</v>
      </c>
      <c r="Y96" s="101">
        <v>1009.7097572848934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1313.858888089339</v>
      </c>
      <c r="D97" s="104">
        <v>1335.4252531179138</v>
      </c>
      <c r="E97" s="104">
        <v>1305.0581908616207</v>
      </c>
      <c r="F97" s="104">
        <v>1325.4779580947791</v>
      </c>
      <c r="G97" s="104">
        <v>1260.656307953398</v>
      </c>
      <c r="H97" s="104">
        <v>1187.6250254508027</v>
      </c>
      <c r="I97" s="104">
        <v>1179.230265194014</v>
      </c>
      <c r="J97" s="104">
        <v>1158.2559311169848</v>
      </c>
      <c r="K97" s="104">
        <v>1046.2651628901119</v>
      </c>
      <c r="L97" s="104">
        <v>983.48568461583864</v>
      </c>
      <c r="M97" s="104">
        <v>1173.4825627347234</v>
      </c>
      <c r="N97" s="104">
        <v>989.03888829060259</v>
      </c>
      <c r="O97" s="104">
        <v>1384.0511493708975</v>
      </c>
      <c r="P97" s="104">
        <v>1723.3559253882624</v>
      </c>
      <c r="Q97" s="104">
        <v>996.83567705009273</v>
      </c>
      <c r="R97" s="104">
        <v>995.83409488651137</v>
      </c>
      <c r="S97" s="104">
        <v>1008.1441713120857</v>
      </c>
      <c r="T97" s="104">
        <v>1066.0016152767146</v>
      </c>
      <c r="U97" s="104">
        <v>0</v>
      </c>
      <c r="V97" s="104">
        <v>1001.5775819682775</v>
      </c>
      <c r="W97" s="104">
        <v>922.56806756088054</v>
      </c>
      <c r="X97" s="104">
        <v>1001.7226520698918</v>
      </c>
      <c r="Y97" s="104">
        <v>932.75133806653514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772.42145763852409</v>
      </c>
      <c r="D98" s="98">
        <v>787.65979580654982</v>
      </c>
      <c r="E98" s="98">
        <v>765.08298284088607</v>
      </c>
      <c r="F98" s="98">
        <v>786.50099280445193</v>
      </c>
      <c r="G98" s="98">
        <v>744.62234580674306</v>
      </c>
      <c r="H98" s="98">
        <v>685.83470167248811</v>
      </c>
      <c r="I98" s="98">
        <v>671.70293346414451</v>
      </c>
      <c r="J98" s="98">
        <v>638.2046951148991</v>
      </c>
      <c r="K98" s="98">
        <v>558.94427925623199</v>
      </c>
      <c r="L98" s="98">
        <v>513.28066712485418</v>
      </c>
      <c r="M98" s="98">
        <v>663.82257918356083</v>
      </c>
      <c r="N98" s="98">
        <v>518.21290100879003</v>
      </c>
      <c r="O98" s="98">
        <v>864.10607961970129</v>
      </c>
      <c r="P98" s="98">
        <v>1158.3627386451462</v>
      </c>
      <c r="Q98" s="98">
        <v>489.88425428171553</v>
      </c>
      <c r="R98" s="98">
        <v>479.88226502656528</v>
      </c>
      <c r="S98" s="98">
        <v>485.45718999596329</v>
      </c>
      <c r="T98" s="98">
        <v>578.1228438908239</v>
      </c>
      <c r="U98" s="98">
        <v>0</v>
      </c>
      <c r="V98" s="98">
        <v>567.48475333763747</v>
      </c>
      <c r="W98" s="98">
        <v>511.61930226888165</v>
      </c>
      <c r="X98" s="98">
        <v>594.50522162575419</v>
      </c>
      <c r="Y98" s="98">
        <v>543.58290036851645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541.43743045081487</v>
      </c>
      <c r="D99" s="98">
        <v>547.76545731136389</v>
      </c>
      <c r="E99" s="98">
        <v>539.9752080207345</v>
      </c>
      <c r="F99" s="98">
        <v>538.97696529032726</v>
      </c>
      <c r="G99" s="98">
        <v>516.03396214665474</v>
      </c>
      <c r="H99" s="98">
        <v>501.79032377831447</v>
      </c>
      <c r="I99" s="98">
        <v>507.52733172986927</v>
      </c>
      <c r="J99" s="98">
        <v>520.0512360020856</v>
      </c>
      <c r="K99" s="98">
        <v>487.32088363387999</v>
      </c>
      <c r="L99" s="98">
        <v>470.20501749098435</v>
      </c>
      <c r="M99" s="98">
        <v>509.65998355116267</v>
      </c>
      <c r="N99" s="98">
        <v>470.82598728181256</v>
      </c>
      <c r="O99" s="98">
        <v>519.945069751196</v>
      </c>
      <c r="P99" s="98">
        <v>564.99318674311621</v>
      </c>
      <c r="Q99" s="98">
        <v>506.95142276837714</v>
      </c>
      <c r="R99" s="98">
        <v>515.95182985994609</v>
      </c>
      <c r="S99" s="98">
        <v>522.68698131612257</v>
      </c>
      <c r="T99" s="98">
        <v>487.87877138589073</v>
      </c>
      <c r="U99" s="98">
        <v>0</v>
      </c>
      <c r="V99" s="98">
        <v>434.09282863063999</v>
      </c>
      <c r="W99" s="98">
        <v>410.94876529199877</v>
      </c>
      <c r="X99" s="98">
        <v>407.21743044413734</v>
      </c>
      <c r="Y99" s="98">
        <v>389.16843769801875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731.67521737209177</v>
      </c>
      <c r="D100" s="122">
        <v>745.45201458584222</v>
      </c>
      <c r="E100" s="122">
        <v>715.13568245454746</v>
      </c>
      <c r="F100" s="122">
        <v>729.29296393694108</v>
      </c>
      <c r="G100" s="122">
        <v>850.65750397784029</v>
      </c>
      <c r="H100" s="122">
        <v>804.17287565776473</v>
      </c>
      <c r="I100" s="122">
        <v>694.68324786528126</v>
      </c>
      <c r="J100" s="122">
        <v>734.88190944062694</v>
      </c>
      <c r="K100" s="122">
        <v>757.145151143975</v>
      </c>
      <c r="L100" s="122">
        <v>616.8010492011889</v>
      </c>
      <c r="M100" s="122">
        <v>810.75638506280757</v>
      </c>
      <c r="N100" s="122">
        <v>802.84002204811725</v>
      </c>
      <c r="O100" s="122">
        <v>816.81423045963231</v>
      </c>
      <c r="P100" s="122">
        <v>866.18684420051704</v>
      </c>
      <c r="Q100" s="122">
        <v>588.69404318960835</v>
      </c>
      <c r="R100" s="122">
        <v>596.11015485911639</v>
      </c>
      <c r="S100" s="122">
        <v>514.28737790380194</v>
      </c>
      <c r="T100" s="122">
        <v>592.40693903190311</v>
      </c>
      <c r="U100" s="122">
        <v>0</v>
      </c>
      <c r="V100" s="122">
        <v>385.36049779526917</v>
      </c>
      <c r="W100" s="122">
        <v>291.31715803025844</v>
      </c>
      <c r="X100" s="122">
        <v>330.40951433065914</v>
      </c>
      <c r="Y100" s="122">
        <v>322.83623453285867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1175.4548722417835</v>
      </c>
      <c r="D102" s="98">
        <v>0</v>
      </c>
      <c r="E102" s="98">
        <v>0</v>
      </c>
      <c r="F102" s="98">
        <v>773.0373125432202</v>
      </c>
      <c r="G102" s="98">
        <v>1148.5353690640147</v>
      </c>
      <c r="H102" s="98">
        <v>1223.6886542181592</v>
      </c>
      <c r="I102" s="98">
        <v>470.98270039542541</v>
      </c>
      <c r="J102" s="98">
        <v>518.81259506584536</v>
      </c>
      <c r="K102" s="98">
        <v>1350.0265798791138</v>
      </c>
      <c r="L102" s="98">
        <v>1181.8249483478185</v>
      </c>
      <c r="M102" s="98">
        <v>734.80123556605145</v>
      </c>
      <c r="N102" s="98">
        <v>584.35183494832154</v>
      </c>
      <c r="O102" s="98">
        <v>840.59017828595881</v>
      </c>
      <c r="P102" s="98">
        <v>1017.3877304439601</v>
      </c>
      <c r="Q102" s="98">
        <v>828.2822309959073</v>
      </c>
      <c r="R102" s="98">
        <v>820.56306012637583</v>
      </c>
      <c r="S102" s="98">
        <v>628.04843103467078</v>
      </c>
      <c r="T102" s="98">
        <v>694.88698629861062</v>
      </c>
      <c r="U102" s="98">
        <v>0</v>
      </c>
      <c r="V102" s="98">
        <v>722.34681467433177</v>
      </c>
      <c r="W102" s="98">
        <v>376.46003611653987</v>
      </c>
      <c r="X102" s="98">
        <v>524.14035375336221</v>
      </c>
      <c r="Y102" s="98">
        <v>0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702.25336180062038</v>
      </c>
      <c r="D103" s="33">
        <v>745.45201458584222</v>
      </c>
      <c r="E103" s="33">
        <v>715.13568245454746</v>
      </c>
      <c r="F103" s="33">
        <v>719.43846782233993</v>
      </c>
      <c r="G103" s="33">
        <v>685.3964966355104</v>
      </c>
      <c r="H103" s="33">
        <v>670.96896056742071</v>
      </c>
      <c r="I103" s="33">
        <v>705.78289335042689</v>
      </c>
      <c r="J103" s="33">
        <v>741.41423754963193</v>
      </c>
      <c r="K103" s="33">
        <v>697.40898703967889</v>
      </c>
      <c r="L103" s="33">
        <v>601.29734465143383</v>
      </c>
      <c r="M103" s="33">
        <v>812.13025081597891</v>
      </c>
      <c r="N103" s="33">
        <v>809.35557434731584</v>
      </c>
      <c r="O103" s="33">
        <v>815.18003458477699</v>
      </c>
      <c r="P103" s="33">
        <v>849.52911944488358</v>
      </c>
      <c r="Q103" s="33">
        <v>580.27401103028149</v>
      </c>
      <c r="R103" s="33">
        <v>583.99393865035745</v>
      </c>
      <c r="S103" s="33">
        <v>505.63164560036626</v>
      </c>
      <c r="T103" s="33">
        <v>582.37023337176163</v>
      </c>
      <c r="U103" s="33">
        <v>0</v>
      </c>
      <c r="V103" s="33">
        <v>359.43847341995661</v>
      </c>
      <c r="W103" s="33">
        <v>291.1292046569996</v>
      </c>
      <c r="X103" s="33">
        <v>330.20813092169584</v>
      </c>
      <c r="Y103" s="33">
        <v>322.83623453285867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X110" s="98">
        <f>IF(RES_hhdet_in_fec!X110=0,0,RES_hhdet_in_fec!X110*1000*11630/RES_hhdet_in_new!X107)</f>
        <v>0</v>
      </c>
      <c r="Y110" s="98">
        <f>IF(RES_hhdet_in_fec!Y110=0,0,RES_hhdet_in_fec!Y110*1000*11630/RES_hhdet_in_new!Y107)</f>
        <v>0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0</v>
      </c>
      <c r="F129" s="98">
        <f>IF(RES_hhdet_in_fec!F129=0,0,RES_hhdet_in_fec!F129*1000*11630/RES_hhdet_in_new!F126)</f>
        <v>0</v>
      </c>
      <c r="G129" s="98">
        <f>IF(RES_hhdet_in_fec!G129=0,0,RES_hhdet_in_fec!G129*1000*11630/RES_hhdet_in_new!G126)</f>
        <v>0</v>
      </c>
      <c r="H129" s="98">
        <f>IF(RES_hhdet_in_fec!H129=0,0,RES_hhdet_in_fec!H129*1000*11630/RES_hhdet_in_new!H126)</f>
        <v>0</v>
      </c>
      <c r="I129" s="98">
        <f>IF(RES_hhdet_in_fec!I129=0,0,RES_hhdet_in_fec!I129*1000*11630/RES_hhdet_in_new!I126)</f>
        <v>0</v>
      </c>
      <c r="J129" s="98">
        <f>IF(RES_hhdet_in_fec!J129=0,0,RES_hhdet_in_fec!J129*1000*11630/RES_hhdet_in_new!J126)</f>
        <v>0</v>
      </c>
      <c r="K129" s="98">
        <f>IF(RES_hhdet_in_fec!K129=0,0,RES_hhdet_in_fec!K129*1000*11630/RES_hhdet_in_new!K126)</f>
        <v>0</v>
      </c>
      <c r="L129" s="98">
        <f>IF(RES_hhdet_in_fec!L129=0,0,RES_hhdet_in_fec!L129*1000*11630/RES_hhdet_in_new!L126)</f>
        <v>0</v>
      </c>
      <c r="M129" s="98">
        <f>IF(RES_hhdet_in_fec!M129=0,0,RES_hhdet_in_fec!M129*1000*11630/RES_hhdet_in_new!M126)</f>
        <v>0</v>
      </c>
      <c r="N129" s="98">
        <f>IF(RES_hhdet_in_fec!N129=0,0,RES_hhdet_in_fec!N129*1000*11630/RES_hhdet_in_new!N126)</f>
        <v>0</v>
      </c>
      <c r="O129" s="98">
        <f>IF(RES_hhdet_in_fec!O129=0,0,RES_hhdet_in_fec!O129*1000*11630/RES_hhdet_in_new!O126)</f>
        <v>0</v>
      </c>
      <c r="P129" s="98">
        <f>IF(RES_hhdet_in_fec!P129=0,0,RES_hhdet_in_fec!P129*1000*11630/RES_hhdet_in_new!P126)</f>
        <v>0</v>
      </c>
      <c r="Q129" s="98">
        <f>IF(RES_hhdet_in_fec!Q129=0,0,RES_hhdet_in_fec!Q129*1000*11630/RES_hhdet_in_new!Q126)</f>
        <v>0</v>
      </c>
      <c r="R129" s="98">
        <f>IF(RES_hhdet_in_fec!R129=0,0,RES_hhdet_in_fec!R129*1000*11630/RES_hhdet_in_new!R126)</f>
        <v>0</v>
      </c>
      <c r="S129" s="98">
        <f>IF(RES_hhdet_in_fec!S129=0,0,RES_hhdet_in_fec!S129*1000*11630/RES_hhdet_in_new!S126)</f>
        <v>0</v>
      </c>
      <c r="T129" s="98">
        <f>IF(RES_hhdet_in_fec!T129=0,0,RES_hhdet_in_fec!T129*1000*11630/RES_hhdet_in_new!T126)</f>
        <v>0</v>
      </c>
      <c r="U129" s="98">
        <f>IF(RES_hhdet_in_fec!U129=0,0,RES_hhdet_in_fec!U129*1000*11630/RES_hhdet_in_new!U126)</f>
        <v>0</v>
      </c>
      <c r="V129" s="98">
        <f>IF(RES_hhdet_in_fec!V129=0,0,RES_hhdet_in_fec!V129*1000*11630/RES_hhdet_in_new!V126)</f>
        <v>0</v>
      </c>
      <c r="W129" s="98">
        <f>IF(RES_hhdet_in_fec!W129=0,0,RES_hhdet_in_fec!W129*1000*11630/RES_hhdet_in_new!W126)</f>
        <v>0</v>
      </c>
      <c r="X129" s="98">
        <f>IF(RES_hhdet_in_fec!X129=0,0,RES_hhdet_in_fec!X129*1000*11630/RES_hhdet_in_new!X126)</f>
        <v>0</v>
      </c>
      <c r="Y129" s="98">
        <f>IF(RES_hhdet_in_fec!Y129=0,0,RES_hhdet_in_fec!Y129*1000*11630/RES_hhdet_in_new!Y126)</f>
        <v>0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10098.236218773705</v>
      </c>
      <c r="D143" s="117">
        <f t="shared" si="49"/>
        <v>8973.7989466758518</v>
      </c>
      <c r="E143" s="117">
        <f t="shared" si="49"/>
        <v>10186.958435595385</v>
      </c>
      <c r="F143" s="117">
        <f t="shared" si="49"/>
        <v>9114.7263954214413</v>
      </c>
      <c r="G143" s="117">
        <f t="shared" si="49"/>
        <v>8896.9528436411729</v>
      </c>
      <c r="H143" s="117">
        <f t="shared" si="49"/>
        <v>8182.3914243391155</v>
      </c>
      <c r="I143" s="117">
        <f t="shared" si="49"/>
        <v>6788.5469017588593</v>
      </c>
      <c r="J143" s="117">
        <f t="shared" si="49"/>
        <v>7305.8968875315431</v>
      </c>
      <c r="K143" s="117">
        <f t="shared" si="49"/>
        <v>7126.1231320513934</v>
      </c>
      <c r="L143" s="117">
        <f t="shared" si="49"/>
        <v>6557.4665590512386</v>
      </c>
      <c r="M143" s="117">
        <f t="shared" si="49"/>
        <v>6384.498648918162</v>
      </c>
      <c r="N143" s="117">
        <f t="shared" si="49"/>
        <v>5933.4827149808243</v>
      </c>
      <c r="O143" s="117">
        <f t="shared" si="49"/>
        <v>5806.7381801738047</v>
      </c>
      <c r="P143" s="117">
        <f t="shared" si="49"/>
        <v>6062.728453656583</v>
      </c>
      <c r="Q143" s="117">
        <f t="shared" si="49"/>
        <v>4988.2954904965591</v>
      </c>
      <c r="R143" s="117">
        <f t="shared" ref="R143:V143" si="50">R144+R146+R148+R157</f>
        <v>4879.6333378211702</v>
      </c>
      <c r="S143" s="117">
        <f t="shared" si="50"/>
        <v>4674.0200941608964</v>
      </c>
      <c r="T143" s="117">
        <f t="shared" si="50"/>
        <v>4683.1927275926573</v>
      </c>
      <c r="U143" s="117">
        <f t="shared" si="50"/>
        <v>4601.7947551522175</v>
      </c>
      <c r="V143" s="117">
        <f t="shared" si="50"/>
        <v>3956.0913629977385</v>
      </c>
      <c r="W143" s="117">
        <f t="shared" ref="W143:Y143" si="51">W144+W146+W148+W157</f>
        <v>3488.3603448322051</v>
      </c>
      <c r="X143" s="117">
        <f t="shared" si="51"/>
        <v>3183.6169173034864</v>
      </c>
      <c r="Y143" s="117">
        <f t="shared" si="51"/>
        <v>2781.1952031675883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7709.3384829111064</v>
      </c>
      <c r="D144" s="122">
        <f t="shared" si="52"/>
        <v>6705.1220651433568</v>
      </c>
      <c r="E144" s="122">
        <f t="shared" si="52"/>
        <v>7610.2651718351281</v>
      </c>
      <c r="F144" s="122">
        <f t="shared" si="52"/>
        <v>6876.5409643399162</v>
      </c>
      <c r="G144" s="122">
        <f t="shared" si="52"/>
        <v>6385.2054748841711</v>
      </c>
      <c r="H144" s="122">
        <f t="shared" si="52"/>
        <v>5516.9969712637294</v>
      </c>
      <c r="I144" s="122">
        <f t="shared" si="52"/>
        <v>4736.4767095909865</v>
      </c>
      <c r="J144" s="122">
        <f t="shared" si="52"/>
        <v>5224.0781404032814</v>
      </c>
      <c r="K144" s="122">
        <f t="shared" si="52"/>
        <v>5088.280291718168</v>
      </c>
      <c r="L144" s="122">
        <f t="shared" si="52"/>
        <v>4567.2968888578835</v>
      </c>
      <c r="M144" s="122">
        <f t="shared" si="52"/>
        <v>4058.4400585670928</v>
      </c>
      <c r="N144" s="122">
        <f t="shared" si="52"/>
        <v>3836.3791812622703</v>
      </c>
      <c r="O144" s="122">
        <f t="shared" si="52"/>
        <v>3284.334186554247</v>
      </c>
      <c r="P144" s="122">
        <f t="shared" si="52"/>
        <v>3117.2688487149371</v>
      </c>
      <c r="Q144" s="122">
        <f t="shared" si="52"/>
        <v>3162.9840046395207</v>
      </c>
      <c r="R144" s="122">
        <f t="shared" si="52"/>
        <v>3069.7689935587282</v>
      </c>
      <c r="S144" s="122">
        <f t="shared" si="52"/>
        <v>2961.3991252622754</v>
      </c>
      <c r="T144" s="122">
        <f t="shared" si="52"/>
        <v>2784.7929436379263</v>
      </c>
      <c r="U144" s="122">
        <f t="shared" si="52"/>
        <v>2532.4142508870282</v>
      </c>
      <c r="V144" s="122">
        <f t="shared" si="52"/>
        <v>2346.4153864354721</v>
      </c>
      <c r="W144" s="122">
        <f t="shared" si="52"/>
        <v>2014.8887047520309</v>
      </c>
      <c r="X144" s="122">
        <f t="shared" si="52"/>
        <v>1665.5037385998232</v>
      </c>
      <c r="Y144" s="122">
        <f t="shared" si="52"/>
        <v>1365.8830659571938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7709.3384829111064</v>
      </c>
      <c r="D145" s="98">
        <v>6705.1220651433568</v>
      </c>
      <c r="E145" s="98">
        <v>7610.2651718351281</v>
      </c>
      <c r="F145" s="98">
        <v>6876.5409643399162</v>
      </c>
      <c r="G145" s="98">
        <v>6385.2054748841711</v>
      </c>
      <c r="H145" s="98">
        <v>5516.9969712637294</v>
      </c>
      <c r="I145" s="98">
        <v>4736.4767095909865</v>
      </c>
      <c r="J145" s="98">
        <v>5224.0781404032814</v>
      </c>
      <c r="K145" s="98">
        <v>5088.280291718168</v>
      </c>
      <c r="L145" s="98">
        <v>4567.2968888578835</v>
      </c>
      <c r="M145" s="98">
        <v>4058.4400585670928</v>
      </c>
      <c r="N145" s="98">
        <v>3836.3791812622703</v>
      </c>
      <c r="O145" s="98">
        <v>3284.334186554247</v>
      </c>
      <c r="P145" s="98">
        <v>3117.2688487149371</v>
      </c>
      <c r="Q145" s="98">
        <v>3162.9840046395207</v>
      </c>
      <c r="R145" s="98">
        <v>3069.7689935587282</v>
      </c>
      <c r="S145" s="98">
        <v>2961.3991252622754</v>
      </c>
      <c r="T145" s="98">
        <v>2784.7929436379263</v>
      </c>
      <c r="U145" s="98">
        <v>2532.4142508870282</v>
      </c>
      <c r="V145" s="98">
        <v>2346.4153864354721</v>
      </c>
      <c r="W145" s="98">
        <v>2014.8887047520309</v>
      </c>
      <c r="X145" s="98">
        <v>1665.5037385998232</v>
      </c>
      <c r="Y145" s="98">
        <v>1365.8830659571938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139.16995786690541</v>
      </c>
      <c r="D146" s="122">
        <f t="shared" si="53"/>
        <v>0</v>
      </c>
      <c r="E146" s="122">
        <f t="shared" si="53"/>
        <v>372.56615893832776</v>
      </c>
      <c r="F146" s="122">
        <f t="shared" si="53"/>
        <v>0</v>
      </c>
      <c r="G146" s="122">
        <f t="shared" si="53"/>
        <v>87.552879198114155</v>
      </c>
      <c r="H146" s="122">
        <f t="shared" si="53"/>
        <v>370.35851630695993</v>
      </c>
      <c r="I146" s="122">
        <f t="shared" si="53"/>
        <v>199.92757415207086</v>
      </c>
      <c r="J146" s="122">
        <f t="shared" si="53"/>
        <v>200.07938019380475</v>
      </c>
      <c r="K146" s="122">
        <f t="shared" si="53"/>
        <v>213.8622816837981</v>
      </c>
      <c r="L146" s="122">
        <f t="shared" si="53"/>
        <v>250.15424010752324</v>
      </c>
      <c r="M146" s="122">
        <f t="shared" si="53"/>
        <v>228.62386744976672</v>
      </c>
      <c r="N146" s="122">
        <f t="shared" si="53"/>
        <v>232.79985729678626</v>
      </c>
      <c r="O146" s="122">
        <f t="shared" si="53"/>
        <v>230.2767564849311</v>
      </c>
      <c r="P146" s="122">
        <f t="shared" si="53"/>
        <v>226.29775023935261</v>
      </c>
      <c r="Q146" s="122">
        <f t="shared" si="53"/>
        <v>226.12127147344697</v>
      </c>
      <c r="R146" s="122">
        <f t="shared" si="53"/>
        <v>218.15125916816532</v>
      </c>
      <c r="S146" s="122">
        <f t="shared" si="53"/>
        <v>190.15750914889583</v>
      </c>
      <c r="T146" s="122">
        <f t="shared" si="53"/>
        <v>214.71902647528279</v>
      </c>
      <c r="U146" s="122">
        <f t="shared" si="53"/>
        <v>228.92522278153356</v>
      </c>
      <c r="V146" s="122">
        <f t="shared" si="53"/>
        <v>226.08950185132716</v>
      </c>
      <c r="W146" s="122">
        <f t="shared" si="53"/>
        <v>202.66480989612208</v>
      </c>
      <c r="X146" s="122">
        <f t="shared" si="53"/>
        <v>176.36763541446388</v>
      </c>
      <c r="Y146" s="122">
        <f t="shared" si="53"/>
        <v>153.46050723276232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139.16995786690541</v>
      </c>
      <c r="D147" s="98">
        <f>IF(RES_hhdet_in_fec!D147=0,0,RES_hhdet_in_fec!D147*1000*11630/RES_hhdet_in_new!D145)</f>
        <v>0</v>
      </c>
      <c r="E147" s="98">
        <f>IF(RES_hhdet_in_fec!E147=0,0,RES_hhdet_in_fec!E147*1000*11630/RES_hhdet_in_new!E145)</f>
        <v>372.56615893832776</v>
      </c>
      <c r="F147" s="98">
        <f>IF(RES_hhdet_in_fec!F147=0,0,RES_hhdet_in_fec!F147*1000*11630/RES_hhdet_in_new!F145)</f>
        <v>0</v>
      </c>
      <c r="G147" s="98">
        <f>IF(RES_hhdet_in_fec!G147=0,0,RES_hhdet_in_fec!G147*1000*11630/RES_hhdet_in_new!G145)</f>
        <v>87.552879198114155</v>
      </c>
      <c r="H147" s="98">
        <f>IF(RES_hhdet_in_fec!H147=0,0,RES_hhdet_in_fec!H147*1000*11630/RES_hhdet_in_new!H145)</f>
        <v>370.35851630695993</v>
      </c>
      <c r="I147" s="98">
        <f>IF(RES_hhdet_in_fec!I147=0,0,RES_hhdet_in_fec!I147*1000*11630/RES_hhdet_in_new!I145)</f>
        <v>199.92757415207086</v>
      </c>
      <c r="J147" s="98">
        <f>IF(RES_hhdet_in_fec!J147=0,0,RES_hhdet_in_fec!J147*1000*11630/RES_hhdet_in_new!J145)</f>
        <v>200.07938019380475</v>
      </c>
      <c r="K147" s="98">
        <f>IF(RES_hhdet_in_fec!K147=0,0,RES_hhdet_in_fec!K147*1000*11630/RES_hhdet_in_new!K145)</f>
        <v>213.8622816837981</v>
      </c>
      <c r="L147" s="98">
        <f>IF(RES_hhdet_in_fec!L147=0,0,RES_hhdet_in_fec!L147*1000*11630/RES_hhdet_in_new!L145)</f>
        <v>250.15424010752324</v>
      </c>
      <c r="M147" s="98">
        <f>IF(RES_hhdet_in_fec!M147=0,0,RES_hhdet_in_fec!M147*1000*11630/RES_hhdet_in_new!M145)</f>
        <v>228.62386744976672</v>
      </c>
      <c r="N147" s="98">
        <f>IF(RES_hhdet_in_fec!N147=0,0,RES_hhdet_in_fec!N147*1000*11630/RES_hhdet_in_new!N145)</f>
        <v>232.79985729678626</v>
      </c>
      <c r="O147" s="98">
        <f>IF(RES_hhdet_in_fec!O147=0,0,RES_hhdet_in_fec!O147*1000*11630/RES_hhdet_in_new!O145)</f>
        <v>230.2767564849311</v>
      </c>
      <c r="P147" s="98">
        <f>IF(RES_hhdet_in_fec!P147=0,0,RES_hhdet_in_fec!P147*1000*11630/RES_hhdet_in_new!P145)</f>
        <v>226.29775023935261</v>
      </c>
      <c r="Q147" s="98">
        <f>IF(RES_hhdet_in_fec!Q147=0,0,RES_hhdet_in_fec!Q147*1000*11630/RES_hhdet_in_new!Q145)</f>
        <v>226.12127147344697</v>
      </c>
      <c r="R147" s="98">
        <f>IF(RES_hhdet_in_fec!R147=0,0,RES_hhdet_in_fec!R147*1000*11630/RES_hhdet_in_new!R145)</f>
        <v>218.15125916816532</v>
      </c>
      <c r="S147" s="98">
        <f>IF(RES_hhdet_in_fec!S147=0,0,RES_hhdet_in_fec!S147*1000*11630/RES_hhdet_in_new!S145)</f>
        <v>190.15750914889583</v>
      </c>
      <c r="T147" s="98">
        <f>IF(RES_hhdet_in_fec!T147=0,0,RES_hhdet_in_fec!T147*1000*11630/RES_hhdet_in_new!T145)</f>
        <v>214.71902647528279</v>
      </c>
      <c r="U147" s="98">
        <f>IF(RES_hhdet_in_fec!U147=0,0,RES_hhdet_in_fec!U147*1000*11630/RES_hhdet_in_new!U145)</f>
        <v>228.92522278153356</v>
      </c>
      <c r="V147" s="98">
        <f>IF(RES_hhdet_in_fec!V147=0,0,RES_hhdet_in_fec!V147*1000*11630/RES_hhdet_in_new!V145)</f>
        <v>226.08950185132716</v>
      </c>
      <c r="W147" s="98">
        <f>IF(RES_hhdet_in_fec!W147=0,0,RES_hhdet_in_fec!W147*1000*11630/RES_hhdet_in_new!W145)</f>
        <v>202.66480989612208</v>
      </c>
      <c r="X147" s="98">
        <f>IF(RES_hhdet_in_fec!X147=0,0,RES_hhdet_in_fec!X147*1000*11630/RES_hhdet_in_new!X145)</f>
        <v>176.36763541446388</v>
      </c>
      <c r="Y147" s="98">
        <f>IF(RES_hhdet_in_fec!Y147=0,0,RES_hhdet_in_fec!Y147*1000*11630/RES_hhdet_in_new!Y145)</f>
        <v>153.46050723276232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1547.4744161950728</v>
      </c>
      <c r="D148" s="122">
        <v>1523.224866946653</v>
      </c>
      <c r="E148" s="122">
        <v>1488.9914223673818</v>
      </c>
      <c r="F148" s="122">
        <v>1508.0271943150096</v>
      </c>
      <c r="G148" s="122">
        <v>1540.3099047397316</v>
      </c>
      <c r="H148" s="122">
        <v>1476.6750578941424</v>
      </c>
      <c r="I148" s="122">
        <v>1159.4041798295423</v>
      </c>
      <c r="J148" s="122">
        <v>1147.2814307124438</v>
      </c>
      <c r="K148" s="122">
        <v>1065.862958322359</v>
      </c>
      <c r="L148" s="122">
        <v>1124.5588755881452</v>
      </c>
      <c r="M148" s="122">
        <v>1286.4586364920387</v>
      </c>
      <c r="N148" s="122">
        <v>1062.0910779283881</v>
      </c>
      <c r="O148" s="122">
        <v>1475.2945102766016</v>
      </c>
      <c r="P148" s="122">
        <v>1852.7987771342932</v>
      </c>
      <c r="Q148" s="122">
        <v>1010.4438728575898</v>
      </c>
      <c r="R148" s="122">
        <v>995.83409488651114</v>
      </c>
      <c r="S148" s="122">
        <v>1008.1441713120857</v>
      </c>
      <c r="T148" s="122">
        <v>1091.4751436070883</v>
      </c>
      <c r="U148" s="122">
        <v>1192.9194630451325</v>
      </c>
      <c r="V148" s="122">
        <v>1003.0571357671816</v>
      </c>
      <c r="W148" s="122">
        <v>979.47541976530022</v>
      </c>
      <c r="X148" s="122">
        <v>1011.134226873051</v>
      </c>
      <c r="Y148" s="122">
        <v>939.0153954447735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2131.8813978385419</v>
      </c>
      <c r="H149" s="98">
        <v>2197.3196831279624</v>
      </c>
      <c r="I149" s="98">
        <v>822.36072863352126</v>
      </c>
      <c r="J149" s="98">
        <v>807.07191817166381</v>
      </c>
      <c r="K149" s="98">
        <v>1888.9703664767453</v>
      </c>
      <c r="L149" s="98">
        <v>2027.8973784143136</v>
      </c>
      <c r="M149" s="98">
        <v>1062.6530218211899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1547.4744161950728</v>
      </c>
      <c r="D153" s="101">
        <v>1570.1747704038378</v>
      </c>
      <c r="E153" s="101">
        <v>1534.974730243822</v>
      </c>
      <c r="F153" s="101">
        <v>1553.6645033700672</v>
      </c>
      <c r="G153" s="101">
        <v>1477.9263254772361</v>
      </c>
      <c r="H153" s="101">
        <v>1398.2033137504188</v>
      </c>
      <c r="I153" s="101">
        <v>0</v>
      </c>
      <c r="J153" s="101">
        <v>0</v>
      </c>
      <c r="K153" s="101">
        <v>0</v>
      </c>
      <c r="L153" s="101">
        <v>1173.0692500584826</v>
      </c>
      <c r="M153" s="101">
        <v>1375.593785962451</v>
      </c>
      <c r="N153" s="101">
        <v>1169.5207685721907</v>
      </c>
      <c r="O153" s="101">
        <v>1574.2703593946533</v>
      </c>
      <c r="P153" s="101">
        <v>1918.0781463337999</v>
      </c>
      <c r="Q153" s="101">
        <v>1159.1260122358001</v>
      </c>
      <c r="R153" s="101">
        <v>0</v>
      </c>
      <c r="S153" s="101">
        <v>0</v>
      </c>
      <c r="T153" s="101">
        <v>1197.2706081143153</v>
      </c>
      <c r="U153" s="101">
        <v>1228.0175060739821</v>
      </c>
      <c r="V153" s="101">
        <v>1107.0486313472975</v>
      </c>
      <c r="W153" s="101">
        <v>1020.5880782966566</v>
      </c>
      <c r="X153" s="101">
        <v>1090.4867203114532</v>
      </c>
      <c r="Y153" s="101">
        <v>1009.7097572848933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1335.4252531179141</v>
      </c>
      <c r="E154" s="104">
        <v>1305.0581908616207</v>
      </c>
      <c r="F154" s="104">
        <v>1325.4779580947791</v>
      </c>
      <c r="G154" s="104">
        <v>1260.6563079533976</v>
      </c>
      <c r="H154" s="104">
        <v>1187.6250254508022</v>
      </c>
      <c r="I154" s="104">
        <v>1179.2302651940138</v>
      </c>
      <c r="J154" s="104">
        <v>1158.2559311169848</v>
      </c>
      <c r="K154" s="104">
        <v>1046.2651628901117</v>
      </c>
      <c r="L154" s="104">
        <v>983.48568461583841</v>
      </c>
      <c r="M154" s="104">
        <v>1173.4825627347238</v>
      </c>
      <c r="N154" s="104">
        <v>989.03888829060224</v>
      </c>
      <c r="O154" s="104">
        <v>1384.0511493708975</v>
      </c>
      <c r="P154" s="104">
        <v>1723.3559253882629</v>
      </c>
      <c r="Q154" s="104">
        <v>996.8356770500925</v>
      </c>
      <c r="R154" s="104">
        <v>995.83409488651114</v>
      </c>
      <c r="S154" s="104">
        <v>1008.1441713120857</v>
      </c>
      <c r="T154" s="104">
        <v>1066.0016152767148</v>
      </c>
      <c r="U154" s="104">
        <v>1107.0975359129443</v>
      </c>
      <c r="V154" s="104">
        <v>1001.5775819682775</v>
      </c>
      <c r="W154" s="104">
        <v>922.56806756088054</v>
      </c>
      <c r="X154" s="104">
        <v>1001.7226520698916</v>
      </c>
      <c r="Y154" s="104">
        <v>932.75133806653503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787.65979580654982</v>
      </c>
      <c r="E155" s="98">
        <v>765.08298284088619</v>
      </c>
      <c r="F155" s="98">
        <v>786.50099280445193</v>
      </c>
      <c r="G155" s="98">
        <v>744.62234580674306</v>
      </c>
      <c r="H155" s="98">
        <v>685.83470167248811</v>
      </c>
      <c r="I155" s="98">
        <v>671.70293346414462</v>
      </c>
      <c r="J155" s="98">
        <v>638.20469511489921</v>
      </c>
      <c r="K155" s="98">
        <v>558.94427925623188</v>
      </c>
      <c r="L155" s="98">
        <v>513.28066712485418</v>
      </c>
      <c r="M155" s="98">
        <v>663.82257918356106</v>
      </c>
      <c r="N155" s="98">
        <v>518.21290100879003</v>
      </c>
      <c r="O155" s="98">
        <v>864.10607961970129</v>
      </c>
      <c r="P155" s="98">
        <v>1158.3627386451465</v>
      </c>
      <c r="Q155" s="98">
        <v>489.88425428171558</v>
      </c>
      <c r="R155" s="98">
        <v>479.88226502656534</v>
      </c>
      <c r="S155" s="98">
        <v>485.45718999596323</v>
      </c>
      <c r="T155" s="98">
        <v>578.12284389082413</v>
      </c>
      <c r="U155" s="98">
        <v>645.90551752802469</v>
      </c>
      <c r="V155" s="98">
        <v>567.48475333763736</v>
      </c>
      <c r="W155" s="98">
        <v>511.61930226888165</v>
      </c>
      <c r="X155" s="98">
        <v>594.5052216257543</v>
      </c>
      <c r="Y155" s="98">
        <v>543.58290036851633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547.765457311364</v>
      </c>
      <c r="E156" s="98">
        <v>539.9752080207345</v>
      </c>
      <c r="F156" s="98">
        <v>538.97696529032726</v>
      </c>
      <c r="G156" s="98">
        <v>516.03396214665474</v>
      </c>
      <c r="H156" s="98">
        <v>501.79032377831425</v>
      </c>
      <c r="I156" s="98">
        <v>507.52733172986933</v>
      </c>
      <c r="J156" s="98">
        <v>520.05123600208583</v>
      </c>
      <c r="K156" s="98">
        <v>487.32088363387993</v>
      </c>
      <c r="L156" s="98">
        <v>470.20501749098423</v>
      </c>
      <c r="M156" s="98">
        <v>509.65998355116261</v>
      </c>
      <c r="N156" s="98">
        <v>470.82598728181239</v>
      </c>
      <c r="O156" s="98">
        <v>519.94506975119612</v>
      </c>
      <c r="P156" s="98">
        <v>564.9931867431161</v>
      </c>
      <c r="Q156" s="98">
        <v>506.95142276837714</v>
      </c>
      <c r="R156" s="98">
        <v>515.95182985994597</v>
      </c>
      <c r="S156" s="98">
        <v>522.68698131612234</v>
      </c>
      <c r="T156" s="98">
        <v>487.87877138589067</v>
      </c>
      <c r="U156" s="98">
        <v>461.19201838491966</v>
      </c>
      <c r="V156" s="98">
        <v>434.0928286306401</v>
      </c>
      <c r="W156" s="98">
        <v>410.94876529199888</v>
      </c>
      <c r="X156" s="98">
        <v>407.21743044413734</v>
      </c>
      <c r="Y156" s="98">
        <v>389.16843769801869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702.25336180062038</v>
      </c>
      <c r="D157" s="122">
        <v>745.45201458584222</v>
      </c>
      <c r="E157" s="122">
        <v>715.13568245454746</v>
      </c>
      <c r="F157" s="122">
        <v>730.15823676651598</v>
      </c>
      <c r="G157" s="122">
        <v>883.88458481915529</v>
      </c>
      <c r="H157" s="122">
        <v>818.36087887428425</v>
      </c>
      <c r="I157" s="122">
        <v>692.73843818625994</v>
      </c>
      <c r="J157" s="122">
        <v>734.45793622201347</v>
      </c>
      <c r="K157" s="122">
        <v>758.11760032706809</v>
      </c>
      <c r="L157" s="122">
        <v>615.45655449768697</v>
      </c>
      <c r="M157" s="122">
        <v>810.97608640926387</v>
      </c>
      <c r="N157" s="122">
        <v>802.21259849337946</v>
      </c>
      <c r="O157" s="122">
        <v>816.83272685802467</v>
      </c>
      <c r="P157" s="122">
        <v>866.36307756799999</v>
      </c>
      <c r="Q157" s="122">
        <v>588.74634152600152</v>
      </c>
      <c r="R157" s="122">
        <v>595.87899020776524</v>
      </c>
      <c r="S157" s="122">
        <v>514.31928843763944</v>
      </c>
      <c r="T157" s="122">
        <v>592.20561387236046</v>
      </c>
      <c r="U157" s="122">
        <v>647.53581843852282</v>
      </c>
      <c r="V157" s="122">
        <v>380.52933894375809</v>
      </c>
      <c r="W157" s="122">
        <v>291.33141041875211</v>
      </c>
      <c r="X157" s="122">
        <v>330.61131641614844</v>
      </c>
      <c r="Y157" s="122">
        <v>322.83623453285873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773.0373125432202</v>
      </c>
      <c r="G158" s="98">
        <v>1148.5353690640152</v>
      </c>
      <c r="H158" s="98">
        <v>1223.6886542181589</v>
      </c>
      <c r="I158" s="98">
        <v>470.98270039542547</v>
      </c>
      <c r="J158" s="98">
        <v>518.81259506584547</v>
      </c>
      <c r="K158" s="98">
        <v>1350.026579879114</v>
      </c>
      <c r="L158" s="98">
        <v>1181.8249483478185</v>
      </c>
      <c r="M158" s="98">
        <v>734.80123556605156</v>
      </c>
      <c r="N158" s="98">
        <v>584.35183494832154</v>
      </c>
      <c r="O158" s="98">
        <v>840.59017828595881</v>
      </c>
      <c r="P158" s="98">
        <v>1017.3877304439599</v>
      </c>
      <c r="Q158" s="98">
        <v>828.2822309959073</v>
      </c>
      <c r="R158" s="98">
        <v>820.56306012637583</v>
      </c>
      <c r="S158" s="98">
        <v>628.0484310346709</v>
      </c>
      <c r="T158" s="98">
        <v>694.88698629861062</v>
      </c>
      <c r="U158" s="98">
        <v>858.76288151568633</v>
      </c>
      <c r="V158" s="98">
        <v>722.34681467433188</v>
      </c>
      <c r="W158" s="98">
        <v>376.46003611653987</v>
      </c>
      <c r="X158" s="98">
        <v>524.14035375336221</v>
      </c>
      <c r="Y158" s="98">
        <v>0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702.25336180062038</v>
      </c>
      <c r="D159" s="33">
        <v>745.45201458584222</v>
      </c>
      <c r="E159" s="33">
        <v>715.13568245454746</v>
      </c>
      <c r="F159" s="33">
        <v>719.43846782233993</v>
      </c>
      <c r="G159" s="33">
        <v>685.3964966355104</v>
      </c>
      <c r="H159" s="33">
        <v>670.96896056742071</v>
      </c>
      <c r="I159" s="33">
        <v>705.78289335042689</v>
      </c>
      <c r="J159" s="33">
        <v>741.41423754963182</v>
      </c>
      <c r="K159" s="33">
        <v>697.40898703967889</v>
      </c>
      <c r="L159" s="33">
        <v>601.29734465143372</v>
      </c>
      <c r="M159" s="33">
        <v>812.13025081597914</v>
      </c>
      <c r="N159" s="33">
        <v>809.35557434731584</v>
      </c>
      <c r="O159" s="33">
        <v>815.18003458477699</v>
      </c>
      <c r="P159" s="33">
        <v>849.52911944488346</v>
      </c>
      <c r="Q159" s="33">
        <v>580.27401103028149</v>
      </c>
      <c r="R159" s="33">
        <v>583.99393865035768</v>
      </c>
      <c r="S159" s="33">
        <v>505.63164560036614</v>
      </c>
      <c r="T159" s="33">
        <v>582.37023337176186</v>
      </c>
      <c r="U159" s="33">
        <v>625.25252387214073</v>
      </c>
      <c r="V159" s="33">
        <v>359.43847341995667</v>
      </c>
      <c r="W159" s="33">
        <v>291.1292046569996</v>
      </c>
      <c r="X159" s="33">
        <v>330.20813092169584</v>
      </c>
      <c r="Y159" s="33">
        <v>322.83623453285873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20369.741686542573</v>
      </c>
      <c r="D161" s="117">
        <f t="shared" si="54"/>
        <v>18958.65171775112</v>
      </c>
      <c r="E161" s="117">
        <f t="shared" si="54"/>
        <v>19175.552671350491</v>
      </c>
      <c r="F161" s="117">
        <f t="shared" si="54"/>
        <v>20542.643307189843</v>
      </c>
      <c r="G161" s="117">
        <f t="shared" si="54"/>
        <v>21304.230258714226</v>
      </c>
      <c r="H161" s="117">
        <f t="shared" si="54"/>
        <v>0</v>
      </c>
      <c r="I161" s="117">
        <f t="shared" si="54"/>
        <v>19537.367154828149</v>
      </c>
      <c r="J161" s="117">
        <f t="shared" si="54"/>
        <v>9040.1250400794106</v>
      </c>
      <c r="K161" s="117">
        <f t="shared" si="54"/>
        <v>25034.653696840007</v>
      </c>
      <c r="L161" s="117">
        <f t="shared" si="54"/>
        <v>14190.872485743166</v>
      </c>
      <c r="M161" s="117">
        <f t="shared" si="54"/>
        <v>11554.074813345096</v>
      </c>
      <c r="N161" s="117">
        <f t="shared" si="54"/>
        <v>14138.990171625301</v>
      </c>
      <c r="O161" s="117">
        <f t="shared" si="54"/>
        <v>16366.207793614674</v>
      </c>
      <c r="P161" s="117">
        <f t="shared" si="54"/>
        <v>14779.639350099606</v>
      </c>
      <c r="Q161" s="117">
        <f t="shared" si="54"/>
        <v>16655.569387737523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9880.3879940388742</v>
      </c>
      <c r="U161" s="117">
        <f t="shared" si="55"/>
        <v>7587.0599595854928</v>
      </c>
      <c r="V161" s="117">
        <f t="shared" si="55"/>
        <v>10350.321475689945</v>
      </c>
      <c r="W161" s="117">
        <f t="shared" ref="W161:Y161" si="56">W162+W164+W166+W175</f>
        <v>7862.5057803230075</v>
      </c>
      <c r="X161" s="117">
        <f t="shared" si="56"/>
        <v>7254.6578217412343</v>
      </c>
      <c r="Y161" s="117">
        <f t="shared" si="56"/>
        <v>5954.695595542612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17994.523355226098</v>
      </c>
      <c r="D162" s="122">
        <f t="shared" si="57"/>
        <v>16702.620073999355</v>
      </c>
      <c r="E162" s="122">
        <f t="shared" si="57"/>
        <v>16575.36873993928</v>
      </c>
      <c r="F162" s="122">
        <f t="shared" si="57"/>
        <v>18290.415160423458</v>
      </c>
      <c r="G162" s="122">
        <f t="shared" si="57"/>
        <v>18902.219171768495</v>
      </c>
      <c r="H162" s="122">
        <f t="shared" si="57"/>
        <v>0</v>
      </c>
      <c r="I162" s="122">
        <f t="shared" si="57"/>
        <v>17491.188301639679</v>
      </c>
      <c r="J162" s="122">
        <f t="shared" si="57"/>
        <v>7014.4427408300617</v>
      </c>
      <c r="K162" s="122">
        <f t="shared" si="57"/>
        <v>23013.461997971037</v>
      </c>
      <c r="L162" s="122">
        <f t="shared" si="57"/>
        <v>12211.994081029978</v>
      </c>
      <c r="M162" s="122">
        <f t="shared" si="57"/>
        <v>9229.5912706539366</v>
      </c>
      <c r="N162" s="122">
        <f t="shared" si="57"/>
        <v>12043.763566265136</v>
      </c>
      <c r="O162" s="122">
        <f t="shared" si="57"/>
        <v>13842.570947378164</v>
      </c>
      <c r="P162" s="122">
        <f t="shared" si="57"/>
        <v>11885.083875488581</v>
      </c>
      <c r="Q162" s="122">
        <f t="shared" si="57"/>
        <v>14830.35559181618</v>
      </c>
      <c r="R162" s="122">
        <f t="shared" si="57"/>
        <v>0</v>
      </c>
      <c r="S162" s="122">
        <f t="shared" si="57"/>
        <v>0</v>
      </c>
      <c r="T162" s="122">
        <f t="shared" si="57"/>
        <v>7982.6848928228083</v>
      </c>
      <c r="U162" s="122">
        <f t="shared" si="57"/>
        <v>5554.4243848923861</v>
      </c>
      <c r="V162" s="122">
        <f t="shared" si="57"/>
        <v>8744.6434065569538</v>
      </c>
      <c r="W162" s="122">
        <f t="shared" si="57"/>
        <v>6389.812232826318</v>
      </c>
      <c r="X162" s="122">
        <f t="shared" si="57"/>
        <v>5741.6935819815426</v>
      </c>
      <c r="Y162" s="122">
        <f t="shared" si="57"/>
        <v>4544.4747060365598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17994.523355226098</v>
      </c>
      <c r="D163" s="33">
        <v>16702.620073999355</v>
      </c>
      <c r="E163" s="33">
        <v>16575.36873993928</v>
      </c>
      <c r="F163" s="33">
        <v>18290.415160423458</v>
      </c>
      <c r="G163" s="33">
        <v>18902.219171768495</v>
      </c>
      <c r="H163" s="33">
        <v>0</v>
      </c>
      <c r="I163" s="33">
        <v>17491.188301639679</v>
      </c>
      <c r="J163" s="33">
        <v>7014.4427408300617</v>
      </c>
      <c r="K163" s="33">
        <v>23013.461997971037</v>
      </c>
      <c r="L163" s="33">
        <v>12211.994081029978</v>
      </c>
      <c r="M163" s="33">
        <v>9229.5912706539366</v>
      </c>
      <c r="N163" s="33">
        <v>12043.763566265136</v>
      </c>
      <c r="O163" s="33">
        <v>13842.570947378164</v>
      </c>
      <c r="P163" s="33">
        <v>11885.083875488581</v>
      </c>
      <c r="Q163" s="33">
        <v>14830.35559181618</v>
      </c>
      <c r="R163" s="33">
        <v>0</v>
      </c>
      <c r="S163" s="33">
        <v>0</v>
      </c>
      <c r="T163" s="33">
        <v>7982.6848928228083</v>
      </c>
      <c r="U163" s="33">
        <v>5554.4243848923861</v>
      </c>
      <c r="V163" s="33">
        <v>8744.6434065569538</v>
      </c>
      <c r="W163" s="33">
        <v>6389.812232826318</v>
      </c>
      <c r="X163" s="33">
        <v>5741.6935819815426</v>
      </c>
      <c r="Y163" s="33">
        <v>4544.4747060365598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99.158594980170108</v>
      </c>
      <c r="D164" s="122">
        <f t="shared" si="58"/>
        <v>6.5343599362606755</v>
      </c>
      <c r="E164" s="122">
        <f t="shared" si="58"/>
        <v>407.39156709305678</v>
      </c>
      <c r="F164" s="122">
        <f t="shared" si="58"/>
        <v>5.4567130409345213</v>
      </c>
      <c r="G164" s="122">
        <f t="shared" si="58"/>
        <v>37.715086423803022</v>
      </c>
      <c r="H164" s="122">
        <f t="shared" si="58"/>
        <v>0</v>
      </c>
      <c r="I164" s="122">
        <f t="shared" si="58"/>
        <v>185.06692473368011</v>
      </c>
      <c r="J164" s="122">
        <f t="shared" si="58"/>
        <v>140.20160947887052</v>
      </c>
      <c r="K164" s="122">
        <f t="shared" si="58"/>
        <v>193.84981635603069</v>
      </c>
      <c r="L164" s="122">
        <f t="shared" si="58"/>
        <v>246.80993208469536</v>
      </c>
      <c r="M164" s="122">
        <f t="shared" si="58"/>
        <v>227.7345563960651</v>
      </c>
      <c r="N164" s="122">
        <f t="shared" si="58"/>
        <v>230.35882154980899</v>
      </c>
      <c r="O164" s="122">
        <f t="shared" si="58"/>
        <v>231.19307048379986</v>
      </c>
      <c r="P164" s="122">
        <f t="shared" si="58"/>
        <v>175.45156299064197</v>
      </c>
      <c r="Q164" s="122">
        <f t="shared" si="58"/>
        <v>225.90468021724638</v>
      </c>
      <c r="R164" s="122">
        <f t="shared" si="58"/>
        <v>0</v>
      </c>
      <c r="S164" s="122">
        <f t="shared" si="58"/>
        <v>0</v>
      </c>
      <c r="T164" s="122">
        <f t="shared" si="58"/>
        <v>214.26120339111375</v>
      </c>
      <c r="U164" s="122">
        <f t="shared" si="58"/>
        <v>191.79338636617399</v>
      </c>
      <c r="V164" s="122">
        <f t="shared" si="58"/>
        <v>221.97283155847856</v>
      </c>
      <c r="W164" s="122">
        <f t="shared" si="58"/>
        <v>202.02295270148051</v>
      </c>
      <c r="X164" s="122">
        <f t="shared" si="58"/>
        <v>171.26874068149303</v>
      </c>
      <c r="Y164" s="122">
        <f t="shared" si="58"/>
        <v>148.24812055229714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99.158594980170108</v>
      </c>
      <c r="D165" s="98">
        <f>IF(RES_hhdet_in_fec!D165=0,0,RES_hhdet_in_fec!D165*1000*11630/RES_hhdet_in_new!D163)</f>
        <v>6.5343599362606755</v>
      </c>
      <c r="E165" s="98">
        <f>IF(RES_hhdet_in_fec!E165=0,0,RES_hhdet_in_fec!E165*1000*11630/RES_hhdet_in_new!E163)</f>
        <v>407.39156709305678</v>
      </c>
      <c r="F165" s="98">
        <f>IF(RES_hhdet_in_fec!F165=0,0,RES_hhdet_in_fec!F165*1000*11630/RES_hhdet_in_new!F163)</f>
        <v>5.4567130409345213</v>
      </c>
      <c r="G165" s="98">
        <f>IF(RES_hhdet_in_fec!G165=0,0,RES_hhdet_in_fec!G165*1000*11630/RES_hhdet_in_new!G163)</f>
        <v>37.715086423803022</v>
      </c>
      <c r="H165" s="98">
        <f>IF(RES_hhdet_in_fec!H165=0,0,RES_hhdet_in_fec!H165*1000*11630/RES_hhdet_in_new!H163)</f>
        <v>0</v>
      </c>
      <c r="I165" s="98">
        <f>IF(RES_hhdet_in_fec!I165=0,0,RES_hhdet_in_fec!I165*1000*11630/RES_hhdet_in_new!I163)</f>
        <v>185.06692473368011</v>
      </c>
      <c r="J165" s="98">
        <f>IF(RES_hhdet_in_fec!J165=0,0,RES_hhdet_in_fec!J165*1000*11630/RES_hhdet_in_new!J163)</f>
        <v>140.20160947887052</v>
      </c>
      <c r="K165" s="98">
        <f>IF(RES_hhdet_in_fec!K165=0,0,RES_hhdet_in_fec!K165*1000*11630/RES_hhdet_in_new!K163)</f>
        <v>193.84981635603069</v>
      </c>
      <c r="L165" s="98">
        <f>IF(RES_hhdet_in_fec!L165=0,0,RES_hhdet_in_fec!L165*1000*11630/RES_hhdet_in_new!L163)</f>
        <v>246.80993208469536</v>
      </c>
      <c r="M165" s="98">
        <f>IF(RES_hhdet_in_fec!M165=0,0,RES_hhdet_in_fec!M165*1000*11630/RES_hhdet_in_new!M163)</f>
        <v>227.7345563960651</v>
      </c>
      <c r="N165" s="98">
        <f>IF(RES_hhdet_in_fec!N165=0,0,RES_hhdet_in_fec!N165*1000*11630/RES_hhdet_in_new!N163)</f>
        <v>230.35882154980899</v>
      </c>
      <c r="O165" s="98">
        <f>IF(RES_hhdet_in_fec!O165=0,0,RES_hhdet_in_fec!O165*1000*11630/RES_hhdet_in_new!O163)</f>
        <v>231.19307048379986</v>
      </c>
      <c r="P165" s="98">
        <f>IF(RES_hhdet_in_fec!P165=0,0,RES_hhdet_in_fec!P165*1000*11630/RES_hhdet_in_new!P163)</f>
        <v>175.45156299064197</v>
      </c>
      <c r="Q165" s="98">
        <f>IF(RES_hhdet_in_fec!Q165=0,0,RES_hhdet_in_fec!Q165*1000*11630/RES_hhdet_in_new!Q163)</f>
        <v>225.90468021724638</v>
      </c>
      <c r="R165" s="98">
        <f>IF(RES_hhdet_in_fec!R165=0,0,RES_hhdet_in_fec!R165*1000*11630/RES_hhdet_in_new!R163)</f>
        <v>0</v>
      </c>
      <c r="S165" s="98">
        <f>IF(RES_hhdet_in_fec!S165=0,0,RES_hhdet_in_fec!S165*1000*11630/RES_hhdet_in_new!S163)</f>
        <v>0</v>
      </c>
      <c r="T165" s="98">
        <f>IF(RES_hhdet_in_fec!T165=0,0,RES_hhdet_in_fec!T165*1000*11630/RES_hhdet_in_new!T163)</f>
        <v>214.26120339111375</v>
      </c>
      <c r="U165" s="98">
        <f>IF(RES_hhdet_in_fec!U165=0,0,RES_hhdet_in_fec!U165*1000*11630/RES_hhdet_in_new!U163)</f>
        <v>191.79338636617399</v>
      </c>
      <c r="V165" s="98">
        <f>IF(RES_hhdet_in_fec!V165=0,0,RES_hhdet_in_fec!V165*1000*11630/RES_hhdet_in_new!V163)</f>
        <v>221.97283155847856</v>
      </c>
      <c r="W165" s="98">
        <f>IF(RES_hhdet_in_fec!W165=0,0,RES_hhdet_in_fec!W165*1000*11630/RES_hhdet_in_new!W163)</f>
        <v>202.02295270148051</v>
      </c>
      <c r="X165" s="98">
        <f>IF(RES_hhdet_in_fec!X165=0,0,RES_hhdet_in_fec!X165*1000*11630/RES_hhdet_in_new!X163)</f>
        <v>171.26874068149303</v>
      </c>
      <c r="Y165" s="98">
        <f>IF(RES_hhdet_in_fec!Y165=0,0,RES_hhdet_in_fec!Y165*1000*11630/RES_hhdet_in_new!Y163)</f>
        <v>148.24812055229714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1544.2312801331132</v>
      </c>
      <c r="D166" s="122">
        <v>1504.0452692296631</v>
      </c>
      <c r="E166" s="122">
        <v>1477.6566818636061</v>
      </c>
      <c r="F166" s="122">
        <v>1517.3556917775777</v>
      </c>
      <c r="G166" s="122">
        <v>1513.2382918254507</v>
      </c>
      <c r="H166" s="122">
        <v>0</v>
      </c>
      <c r="I166" s="122">
        <v>1167.2009549728737</v>
      </c>
      <c r="J166" s="122">
        <v>1150.5657702495691</v>
      </c>
      <c r="K166" s="122">
        <v>1069.8857561805307</v>
      </c>
      <c r="L166" s="122">
        <v>1116.1359783040402</v>
      </c>
      <c r="M166" s="122">
        <v>1285.914195786138</v>
      </c>
      <c r="N166" s="122">
        <v>1062.1299665041868</v>
      </c>
      <c r="O166" s="122">
        <v>1475.6381764193727</v>
      </c>
      <c r="P166" s="122">
        <v>1852.7889310755904</v>
      </c>
      <c r="Q166" s="122">
        <v>1010.9478801097192</v>
      </c>
      <c r="R166" s="122">
        <v>0</v>
      </c>
      <c r="S166" s="122">
        <v>0</v>
      </c>
      <c r="T166" s="122">
        <v>1091.5734969983253</v>
      </c>
      <c r="U166" s="122">
        <v>1193.1367454506058</v>
      </c>
      <c r="V166" s="122">
        <v>1002.9540393826852</v>
      </c>
      <c r="W166" s="122">
        <v>979.38337007995085</v>
      </c>
      <c r="X166" s="122">
        <v>1011.1833991551991</v>
      </c>
      <c r="Y166" s="122">
        <v>939.13653442089651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1864.2020128026822</v>
      </c>
      <c r="D167" s="98">
        <v>1240.7073386290792</v>
      </c>
      <c r="E167" s="98">
        <v>701.86842988843011</v>
      </c>
      <c r="F167" s="98">
        <v>1399.9635641272157</v>
      </c>
      <c r="G167" s="98">
        <v>2131.8813978385415</v>
      </c>
      <c r="H167" s="98">
        <v>0</v>
      </c>
      <c r="I167" s="98">
        <v>822.36072863352126</v>
      </c>
      <c r="J167" s="98">
        <v>807.0719181716637</v>
      </c>
      <c r="K167" s="98">
        <v>1888.9703664767449</v>
      </c>
      <c r="L167" s="98">
        <v>2027.8973784143134</v>
      </c>
      <c r="M167" s="98">
        <v>1062.6530218211899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1531.812952380094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843.54010868003297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688.27284370006089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1547.474416195073</v>
      </c>
      <c r="D171" s="101">
        <v>1570.174770403838</v>
      </c>
      <c r="E171" s="101">
        <v>1534.974730243822</v>
      </c>
      <c r="F171" s="101">
        <v>1553.6645033700675</v>
      </c>
      <c r="G171" s="101">
        <v>1477.9263254772363</v>
      </c>
      <c r="H171" s="101">
        <v>0</v>
      </c>
      <c r="I171" s="101">
        <v>0</v>
      </c>
      <c r="J171" s="101">
        <v>0</v>
      </c>
      <c r="K171" s="101">
        <v>0</v>
      </c>
      <c r="L171" s="101">
        <v>1173.0692500584823</v>
      </c>
      <c r="M171" s="101">
        <v>1375.593785962451</v>
      </c>
      <c r="N171" s="101">
        <v>1169.5207685721907</v>
      </c>
      <c r="O171" s="101">
        <v>1574.2703593946535</v>
      </c>
      <c r="P171" s="101">
        <v>1918.0781463338001</v>
      </c>
      <c r="Q171" s="101">
        <v>1159.1260122357999</v>
      </c>
      <c r="R171" s="101">
        <v>0</v>
      </c>
      <c r="S171" s="101">
        <v>0</v>
      </c>
      <c r="T171" s="101">
        <v>1197.2706081143156</v>
      </c>
      <c r="U171" s="101">
        <v>1228.0175060739821</v>
      </c>
      <c r="V171" s="101">
        <v>1107.0486313472975</v>
      </c>
      <c r="W171" s="101">
        <v>1020.5880782966568</v>
      </c>
      <c r="X171" s="101">
        <v>1090.4867203114534</v>
      </c>
      <c r="Y171" s="101">
        <v>1009.7097572848934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1313.8588880893387</v>
      </c>
      <c r="D172" s="104">
        <v>1335.4252531179138</v>
      </c>
      <c r="E172" s="104">
        <v>1305.0581908616202</v>
      </c>
      <c r="F172" s="104">
        <v>1325.4779580947793</v>
      </c>
      <c r="G172" s="104">
        <v>1260.6563079533976</v>
      </c>
      <c r="H172" s="104">
        <v>0</v>
      </c>
      <c r="I172" s="104">
        <v>1179.230265194014</v>
      </c>
      <c r="J172" s="104">
        <v>1158.2559311169848</v>
      </c>
      <c r="K172" s="104">
        <v>1046.2651628901119</v>
      </c>
      <c r="L172" s="104">
        <v>983.48568461583864</v>
      </c>
      <c r="M172" s="104">
        <v>1173.4825627347234</v>
      </c>
      <c r="N172" s="104">
        <v>989.03888829060259</v>
      </c>
      <c r="O172" s="104">
        <v>1384.0511493708975</v>
      </c>
      <c r="P172" s="104">
        <v>1723.3559253882624</v>
      </c>
      <c r="Q172" s="104">
        <v>996.8356770500925</v>
      </c>
      <c r="R172" s="104">
        <v>0</v>
      </c>
      <c r="S172" s="104">
        <v>0</v>
      </c>
      <c r="T172" s="104">
        <v>1066.0016152767146</v>
      </c>
      <c r="U172" s="104">
        <v>1107.0975359129443</v>
      </c>
      <c r="V172" s="104">
        <v>1001.5775819682772</v>
      </c>
      <c r="W172" s="104">
        <v>922.56806756088054</v>
      </c>
      <c r="X172" s="104">
        <v>1001.7226520698918</v>
      </c>
      <c r="Y172" s="104">
        <v>932.75133806653503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772.42145763852398</v>
      </c>
      <c r="D173" s="98">
        <v>787.65979580654982</v>
      </c>
      <c r="E173" s="98">
        <v>765.08298284088607</v>
      </c>
      <c r="F173" s="98">
        <v>786.50099280445193</v>
      </c>
      <c r="G173" s="98">
        <v>744.62234580674294</v>
      </c>
      <c r="H173" s="98">
        <v>0</v>
      </c>
      <c r="I173" s="98">
        <v>671.70293346414451</v>
      </c>
      <c r="J173" s="98">
        <v>638.2046951148991</v>
      </c>
      <c r="K173" s="98">
        <v>558.94427925623188</v>
      </c>
      <c r="L173" s="98">
        <v>513.28066712485429</v>
      </c>
      <c r="M173" s="98">
        <v>663.82257918356083</v>
      </c>
      <c r="N173" s="98">
        <v>518.21290100878991</v>
      </c>
      <c r="O173" s="98">
        <v>864.1060796197014</v>
      </c>
      <c r="P173" s="98">
        <v>1158.3627386451462</v>
      </c>
      <c r="Q173" s="98">
        <v>489.88425428171553</v>
      </c>
      <c r="R173" s="98">
        <v>0</v>
      </c>
      <c r="S173" s="98">
        <v>0</v>
      </c>
      <c r="T173" s="98">
        <v>578.12284389082402</v>
      </c>
      <c r="U173" s="98">
        <v>645.90551752802469</v>
      </c>
      <c r="V173" s="98">
        <v>567.48475333763736</v>
      </c>
      <c r="W173" s="98">
        <v>511.61930226888165</v>
      </c>
      <c r="X173" s="98">
        <v>594.50522162575442</v>
      </c>
      <c r="Y173" s="98">
        <v>543.58290036851633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541.43743045081487</v>
      </c>
      <c r="D174" s="33">
        <v>547.76545731136389</v>
      </c>
      <c r="E174" s="33">
        <v>539.97520802073427</v>
      </c>
      <c r="F174" s="33">
        <v>538.97696529032714</v>
      </c>
      <c r="G174" s="33">
        <v>516.03396214665463</v>
      </c>
      <c r="H174" s="33">
        <v>0</v>
      </c>
      <c r="I174" s="33">
        <v>507.52733172986939</v>
      </c>
      <c r="J174" s="33">
        <v>520.05123600208572</v>
      </c>
      <c r="K174" s="33">
        <v>487.32088363387993</v>
      </c>
      <c r="L174" s="33">
        <v>470.2050174909844</v>
      </c>
      <c r="M174" s="33">
        <v>509.65998355116244</v>
      </c>
      <c r="N174" s="33">
        <v>470.82598728181262</v>
      </c>
      <c r="O174" s="33">
        <v>519.945069751196</v>
      </c>
      <c r="P174" s="33">
        <v>564.99318674311633</v>
      </c>
      <c r="Q174" s="33">
        <v>506.95142276837709</v>
      </c>
      <c r="R174" s="33">
        <v>0</v>
      </c>
      <c r="S174" s="33">
        <v>0</v>
      </c>
      <c r="T174" s="33">
        <v>487.87877138589067</v>
      </c>
      <c r="U174" s="33">
        <v>461.19201838491961</v>
      </c>
      <c r="V174" s="33">
        <v>434.09282863064004</v>
      </c>
      <c r="W174" s="33">
        <v>410.94876529199882</v>
      </c>
      <c r="X174" s="33">
        <v>407.21743044413739</v>
      </c>
      <c r="Y174" s="33">
        <v>389.16843769801864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731.82845620319301</v>
      </c>
      <c r="D175" s="122">
        <v>745.45201458584222</v>
      </c>
      <c r="E175" s="122">
        <v>715.13568245454735</v>
      </c>
      <c r="F175" s="122">
        <v>729.41574194787165</v>
      </c>
      <c r="G175" s="122">
        <v>851.0577086964754</v>
      </c>
      <c r="H175" s="122">
        <v>0</v>
      </c>
      <c r="I175" s="122">
        <v>693.91097348191556</v>
      </c>
      <c r="J175" s="122">
        <v>734.91491952090814</v>
      </c>
      <c r="K175" s="122">
        <v>757.45612633241126</v>
      </c>
      <c r="L175" s="122">
        <v>615.93249432445191</v>
      </c>
      <c r="M175" s="122">
        <v>810.83479050895698</v>
      </c>
      <c r="N175" s="122">
        <v>802.73781730616895</v>
      </c>
      <c r="O175" s="122">
        <v>816.80559933333745</v>
      </c>
      <c r="P175" s="122">
        <v>866.31498054479118</v>
      </c>
      <c r="Q175" s="122">
        <v>588.36123559437794</v>
      </c>
      <c r="R175" s="122">
        <v>0</v>
      </c>
      <c r="S175" s="122">
        <v>0</v>
      </c>
      <c r="T175" s="122">
        <v>591.86840082662559</v>
      </c>
      <c r="U175" s="122">
        <v>647.70544287632777</v>
      </c>
      <c r="V175" s="122">
        <v>380.75119819182862</v>
      </c>
      <c r="W175" s="122">
        <v>291.28722471525805</v>
      </c>
      <c r="X175" s="122">
        <v>330.51209992299943</v>
      </c>
      <c r="Y175" s="122">
        <v>322.83623453285878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1175.4548722417835</v>
      </c>
      <c r="D176" s="98">
        <v>0</v>
      </c>
      <c r="E176" s="98">
        <v>0</v>
      </c>
      <c r="F176" s="98">
        <v>773.03731254322031</v>
      </c>
      <c r="G176" s="98">
        <v>1148.535369064015</v>
      </c>
      <c r="H176" s="98">
        <v>0</v>
      </c>
      <c r="I176" s="98">
        <v>470.98270039542541</v>
      </c>
      <c r="J176" s="98">
        <v>518.81259506584547</v>
      </c>
      <c r="K176" s="98">
        <v>1350.0265798791138</v>
      </c>
      <c r="L176" s="98">
        <v>1181.8249483478182</v>
      </c>
      <c r="M176" s="98">
        <v>734.80123556605167</v>
      </c>
      <c r="N176" s="98">
        <v>584.35183494832154</v>
      </c>
      <c r="O176" s="98">
        <v>840.59017828595893</v>
      </c>
      <c r="P176" s="98">
        <v>1017.3877304439602</v>
      </c>
      <c r="Q176" s="98">
        <v>828.2822309959073</v>
      </c>
      <c r="R176" s="98">
        <v>0</v>
      </c>
      <c r="S176" s="98">
        <v>0</v>
      </c>
      <c r="T176" s="98">
        <v>694.88698629861051</v>
      </c>
      <c r="U176" s="98">
        <v>858.76288151568656</v>
      </c>
      <c r="V176" s="98">
        <v>722.34681467433199</v>
      </c>
      <c r="W176" s="98">
        <v>376.46003611653987</v>
      </c>
      <c r="X176" s="98">
        <v>524.14035375336221</v>
      </c>
      <c r="Y176" s="98">
        <v>0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702.25336180062038</v>
      </c>
      <c r="D177" s="33">
        <v>745.45201458584222</v>
      </c>
      <c r="E177" s="33">
        <v>715.13568245454735</v>
      </c>
      <c r="F177" s="33">
        <v>719.43846782233982</v>
      </c>
      <c r="G177" s="33">
        <v>685.3964966355104</v>
      </c>
      <c r="H177" s="33">
        <v>0</v>
      </c>
      <c r="I177" s="33">
        <v>705.78289335042689</v>
      </c>
      <c r="J177" s="33">
        <v>741.41423754963182</v>
      </c>
      <c r="K177" s="33">
        <v>697.40898703967878</v>
      </c>
      <c r="L177" s="33">
        <v>601.29734465143372</v>
      </c>
      <c r="M177" s="33">
        <v>812.13025081597891</v>
      </c>
      <c r="N177" s="33">
        <v>809.35557434731584</v>
      </c>
      <c r="O177" s="33">
        <v>815.18003458477699</v>
      </c>
      <c r="P177" s="33">
        <v>849.52911944488358</v>
      </c>
      <c r="Q177" s="33">
        <v>580.27401103028137</v>
      </c>
      <c r="R177" s="33">
        <v>0</v>
      </c>
      <c r="S177" s="33">
        <v>0</v>
      </c>
      <c r="T177" s="33">
        <v>582.37023337176163</v>
      </c>
      <c r="U177" s="33">
        <v>625.25252387214073</v>
      </c>
      <c r="V177" s="33">
        <v>359.43847341995667</v>
      </c>
      <c r="W177" s="33">
        <v>291.1292046569996</v>
      </c>
      <c r="X177" s="33">
        <v>330.20813092169584</v>
      </c>
      <c r="Y177" s="33">
        <v>322.83623453285878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13159.488547533951</v>
      </c>
      <c r="L3" s="117">
        <f t="shared" si="0"/>
        <v>14675.787515367505</v>
      </c>
      <c r="M3" s="117">
        <f t="shared" si="0"/>
        <v>13173.605960405983</v>
      </c>
      <c r="N3" s="117">
        <f t="shared" si="0"/>
        <v>10853.786862414277</v>
      </c>
      <c r="O3" s="117">
        <f t="shared" si="0"/>
        <v>13917.560693332634</v>
      </c>
      <c r="P3" s="117">
        <f t="shared" si="0"/>
        <v>11142.984689625056</v>
      </c>
      <c r="Q3" s="117">
        <f t="shared" si="0"/>
        <v>12472.544267569687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6564.2407819096297</v>
      </c>
      <c r="W3" s="117">
        <f t="shared" ref="W3:Y3" si="2">W4+W7+W9+W19</f>
        <v>4688.4351227883571</v>
      </c>
      <c r="X3" s="117">
        <f t="shared" si="2"/>
        <v>14473.005516885514</v>
      </c>
      <c r="Y3" s="117">
        <f t="shared" si="2"/>
        <v>4193.2978350347757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11548.435245553455</v>
      </c>
      <c r="L4" s="122">
        <f t="shared" si="3"/>
        <v>12778.123708895464</v>
      </c>
      <c r="M4" s="122">
        <f t="shared" si="3"/>
        <v>11090.274010587969</v>
      </c>
      <c r="N4" s="122">
        <f t="shared" si="3"/>
        <v>9152.9216021256398</v>
      </c>
      <c r="O4" s="122">
        <f t="shared" si="3"/>
        <v>11877.831818687728</v>
      </c>
      <c r="P4" s="122">
        <f t="shared" si="3"/>
        <v>8847.7726102590768</v>
      </c>
      <c r="Q4" s="122">
        <f t="shared" si="3"/>
        <v>10528.923850347117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4945.5860466193235</v>
      </c>
      <c r="W4" s="122">
        <f t="shared" ref="W4:Y4" si="5">SUM(W5:W6)</f>
        <v>3339.906186956202</v>
      </c>
      <c r="X4" s="122">
        <f t="shared" si="5"/>
        <v>13062.651083812665</v>
      </c>
      <c r="Y4" s="122">
        <f t="shared" si="5"/>
        <v>2555.6355758779109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11449.989292675702</v>
      </c>
      <c r="L5" s="98">
        <v>12671.379532802979</v>
      </c>
      <c r="M5" s="98">
        <v>10998.05050269664</v>
      </c>
      <c r="N5" s="98">
        <v>9078.974027779941</v>
      </c>
      <c r="O5" s="98">
        <v>11782.028792912848</v>
      </c>
      <c r="P5" s="98">
        <v>8776.2553838980584</v>
      </c>
      <c r="Q5" s="98">
        <v>10445.670251563128</v>
      </c>
      <c r="R5" s="98">
        <v>0</v>
      </c>
      <c r="S5" s="98">
        <v>0</v>
      </c>
      <c r="T5" s="98">
        <v>0</v>
      </c>
      <c r="U5" s="98">
        <v>0</v>
      </c>
      <c r="V5" s="98">
        <v>4907.4137490004405</v>
      </c>
      <c r="W5" s="98">
        <v>3314.2375518681406</v>
      </c>
      <c r="X5" s="98">
        <v>12961.935578596682</v>
      </c>
      <c r="Y5" s="98">
        <v>2536.3606317127319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98.445952877754038</v>
      </c>
      <c r="L6" s="98">
        <v>106.74417609248518</v>
      </c>
      <c r="M6" s="98">
        <v>92.223507891329945</v>
      </c>
      <c r="N6" s="98">
        <v>73.947574345699365</v>
      </c>
      <c r="O6" s="98">
        <v>95.803025774880439</v>
      </c>
      <c r="P6" s="98">
        <v>71.517226361018075</v>
      </c>
      <c r="Q6" s="98">
        <v>83.253598783988764</v>
      </c>
      <c r="R6" s="98">
        <v>0</v>
      </c>
      <c r="S6" s="98">
        <v>0</v>
      </c>
      <c r="T6" s="98">
        <v>0</v>
      </c>
      <c r="U6" s="98">
        <v>0</v>
      </c>
      <c r="V6" s="98">
        <v>38.172297618882766</v>
      </c>
      <c r="W6" s="98">
        <v>25.668635088061489</v>
      </c>
      <c r="X6" s="98">
        <v>100.71550521598243</v>
      </c>
      <c r="Y6" s="98">
        <v>19.274944165179189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143.91889907403711</v>
      </c>
      <c r="L7" s="122">
        <f t="shared" si="6"/>
        <v>580.24142537598254</v>
      </c>
      <c r="M7" s="122">
        <f t="shared" si="6"/>
        <v>474.61530550280344</v>
      </c>
      <c r="N7" s="122">
        <f t="shared" si="6"/>
        <v>224.12525692526285</v>
      </c>
      <c r="O7" s="122">
        <f t="shared" si="6"/>
        <v>245.88263072040422</v>
      </c>
      <c r="P7" s="122">
        <f t="shared" si="6"/>
        <v>192.09960785248416</v>
      </c>
      <c r="Q7" s="122">
        <f t="shared" si="6"/>
        <v>594.03305500308829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404.4046235607247</v>
      </c>
      <c r="W7" s="122">
        <f t="shared" si="6"/>
        <v>264.43755282336912</v>
      </c>
      <c r="X7" s="122">
        <f t="shared" si="6"/>
        <v>218.57762917929657</v>
      </c>
      <c r="Y7" s="122">
        <f t="shared" si="6"/>
        <v>504.03949796304772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143.91889907403711</v>
      </c>
      <c r="L8" s="98">
        <f>IF(RES_hhdet_in_tes!L8=0,0,RES_hhdet_in_tes!L8*1000*11630/RES_hhdet_in_new!L5)</f>
        <v>580.24142537598254</v>
      </c>
      <c r="M8" s="98">
        <f>IF(RES_hhdet_in_tes!M8=0,0,RES_hhdet_in_tes!M8*1000*11630/RES_hhdet_in_new!M5)</f>
        <v>474.61530550280344</v>
      </c>
      <c r="N8" s="98">
        <f>IF(RES_hhdet_in_tes!N8=0,0,RES_hhdet_in_tes!N8*1000*11630/RES_hhdet_in_new!N5)</f>
        <v>224.12525692526285</v>
      </c>
      <c r="O8" s="98">
        <f>IF(RES_hhdet_in_tes!O8=0,0,RES_hhdet_in_tes!O8*1000*11630/RES_hhdet_in_new!O5)</f>
        <v>245.88263072040422</v>
      </c>
      <c r="P8" s="98">
        <f>IF(RES_hhdet_in_tes!P8=0,0,RES_hhdet_in_tes!P8*1000*11630/RES_hhdet_in_new!P5)</f>
        <v>192.09960785248416</v>
      </c>
      <c r="Q8" s="98">
        <f>IF(RES_hhdet_in_tes!Q8=0,0,RES_hhdet_in_tes!Q8*1000*11630/RES_hhdet_in_new!Q5)</f>
        <v>594.03305500308829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404.4046235607247</v>
      </c>
      <c r="W8" s="98">
        <f>IF(RES_hhdet_in_tes!W8=0,0,RES_hhdet_in_tes!W8*1000*11630/RES_hhdet_in_new!W5)</f>
        <v>264.43755282336912</v>
      </c>
      <c r="X8" s="98">
        <f>IF(RES_hhdet_in_tes!X8=0,0,RES_hhdet_in_tes!X8*1000*11630/RES_hhdet_in_new!X5)</f>
        <v>218.57762917929657</v>
      </c>
      <c r="Y8" s="98">
        <f>IF(RES_hhdet_in_tes!Y8=0,0,RES_hhdet_in_tes!Y8*1000*11630/RES_hhdet_in_new!Y5)</f>
        <v>504.03949796304772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897.68934787293256</v>
      </c>
      <c r="L9" s="122">
        <v>834.50878193709457</v>
      </c>
      <c r="M9" s="122">
        <v>975.10215566065779</v>
      </c>
      <c r="N9" s="122">
        <v>844.6258062620102</v>
      </c>
      <c r="O9" s="122">
        <v>1152.5300386592437</v>
      </c>
      <c r="P9" s="122">
        <v>1429.2661687583798</v>
      </c>
      <c r="Q9" s="122">
        <v>878.38058241997135</v>
      </c>
      <c r="R9" s="122">
        <v>0</v>
      </c>
      <c r="S9" s="122">
        <v>0</v>
      </c>
      <c r="T9" s="122">
        <v>0</v>
      </c>
      <c r="U9" s="122">
        <v>0</v>
      </c>
      <c r="V9" s="122">
        <v>888.18739644524999</v>
      </c>
      <c r="W9" s="122">
        <v>824.25687808476482</v>
      </c>
      <c r="X9" s="122">
        <v>894.71459222948909</v>
      </c>
      <c r="Y9" s="122">
        <v>841.1554180866583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1236.7986374416321</v>
      </c>
      <c r="L11" s="98">
        <v>0</v>
      </c>
      <c r="M11" s="98">
        <v>717.29776396754664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834.11027192147708</v>
      </c>
      <c r="M15" s="101">
        <v>983.72098118671443</v>
      </c>
      <c r="N15" s="101">
        <v>844.21174402473673</v>
      </c>
      <c r="O15" s="101">
        <v>1152.508536935545</v>
      </c>
      <c r="P15" s="101">
        <v>1429.6935263800101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824.31648261396788</v>
      </c>
      <c r="X15" s="101">
        <v>0</v>
      </c>
      <c r="Y15" s="101">
        <v>0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883.55979414090336</v>
      </c>
      <c r="L16" s="104">
        <v>835.17296529645694</v>
      </c>
      <c r="M16" s="104">
        <v>984.37585213983709</v>
      </c>
      <c r="N16" s="104">
        <v>844.894946716238</v>
      </c>
      <c r="O16" s="104">
        <v>1152.5490107683895</v>
      </c>
      <c r="P16" s="104">
        <v>1428.4114535151189</v>
      </c>
      <c r="Q16" s="104">
        <v>878.38058241997135</v>
      </c>
      <c r="R16" s="104">
        <v>0</v>
      </c>
      <c r="S16" s="104">
        <v>0</v>
      </c>
      <c r="T16" s="104">
        <v>0</v>
      </c>
      <c r="U16" s="104">
        <v>0</v>
      </c>
      <c r="V16" s="104">
        <v>888.18739644524999</v>
      </c>
      <c r="W16" s="104">
        <v>824.17740537916052</v>
      </c>
      <c r="X16" s="104">
        <v>894.71459222948909</v>
      </c>
      <c r="Y16" s="104">
        <v>841.1554180866583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396.23891050702338</v>
      </c>
      <c r="L17" s="98">
        <v>364.96794780547265</v>
      </c>
      <c r="M17" s="98">
        <v>474.71586858867448</v>
      </c>
      <c r="N17" s="98">
        <v>374.06895943442544</v>
      </c>
      <c r="O17" s="98">
        <v>632.60394101719339</v>
      </c>
      <c r="P17" s="98">
        <v>863.41826677200277</v>
      </c>
      <c r="Q17" s="98">
        <v>371.4291596515942</v>
      </c>
      <c r="R17" s="98">
        <v>0</v>
      </c>
      <c r="S17" s="98">
        <v>0</v>
      </c>
      <c r="T17" s="98">
        <v>0</v>
      </c>
      <c r="U17" s="98">
        <v>0</v>
      </c>
      <c r="V17" s="98">
        <v>454.09456781461017</v>
      </c>
      <c r="W17" s="98">
        <v>413.22864008716152</v>
      </c>
      <c r="X17" s="98">
        <v>487.49716178535164</v>
      </c>
      <c r="Y17" s="98">
        <v>451.98698038863955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487.32088363387999</v>
      </c>
      <c r="L18" s="98">
        <v>470.20501749098418</v>
      </c>
      <c r="M18" s="98">
        <v>509.6599835511625</v>
      </c>
      <c r="N18" s="98">
        <v>470.82598728181256</v>
      </c>
      <c r="O18" s="98">
        <v>519.945069751196</v>
      </c>
      <c r="P18" s="98">
        <v>564.99318674311621</v>
      </c>
      <c r="Q18" s="98">
        <v>506.95142276837714</v>
      </c>
      <c r="R18" s="98">
        <v>0</v>
      </c>
      <c r="S18" s="98">
        <v>0</v>
      </c>
      <c r="T18" s="98">
        <v>0</v>
      </c>
      <c r="U18" s="98">
        <v>0</v>
      </c>
      <c r="V18" s="98">
        <v>434.09282863063999</v>
      </c>
      <c r="W18" s="98">
        <v>410.94876529199888</v>
      </c>
      <c r="X18" s="98">
        <v>407.21743044413751</v>
      </c>
      <c r="Y18" s="98">
        <v>389.16843769801864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569.44505503352605</v>
      </c>
      <c r="L19" s="122">
        <v>482.91359915896243</v>
      </c>
      <c r="M19" s="122">
        <v>633.61448865455418</v>
      </c>
      <c r="N19" s="122">
        <v>632.1141971013642</v>
      </c>
      <c r="O19" s="122">
        <v>641.31620526525853</v>
      </c>
      <c r="P19" s="122">
        <v>673.84630275511574</v>
      </c>
      <c r="Q19" s="122">
        <v>471.2067797995104</v>
      </c>
      <c r="R19" s="122">
        <v>0</v>
      </c>
      <c r="S19" s="122">
        <v>0</v>
      </c>
      <c r="T19" s="122">
        <v>0</v>
      </c>
      <c r="U19" s="122">
        <v>0</v>
      </c>
      <c r="V19" s="122">
        <v>326.0627152843316</v>
      </c>
      <c r="W19" s="122">
        <v>259.83450492402142</v>
      </c>
      <c r="X19" s="122">
        <v>297.06221166406158</v>
      </c>
      <c r="Y19" s="122">
        <v>292.46734310715857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836.7787961125232</v>
      </c>
      <c r="L21" s="98">
        <v>732.65696897091857</v>
      </c>
      <c r="M21" s="98">
        <v>455.59351642395791</v>
      </c>
      <c r="N21" s="98">
        <v>362.3394936632854</v>
      </c>
      <c r="O21" s="98">
        <v>521.24950453880945</v>
      </c>
      <c r="P21" s="98">
        <v>630.96297114100889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452.15672279310076</v>
      </c>
      <c r="W21" s="98">
        <v>0</v>
      </c>
      <c r="X21" s="98">
        <v>0</v>
      </c>
      <c r="Y21" s="98">
        <v>0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546.1986427657871</v>
      </c>
      <c r="L22" s="33">
        <v>472.05519177583398</v>
      </c>
      <c r="M22" s="33">
        <v>639.75314286940238</v>
      </c>
      <c r="N22" s="33">
        <v>640.54465658380423</v>
      </c>
      <c r="O22" s="33">
        <v>649.32065198035525</v>
      </c>
      <c r="P22" s="33">
        <v>682.42296907793718</v>
      </c>
      <c r="Q22" s="33">
        <v>471.2067797995104</v>
      </c>
      <c r="R22" s="33">
        <v>0</v>
      </c>
      <c r="S22" s="33">
        <v>0</v>
      </c>
      <c r="T22" s="33">
        <v>0</v>
      </c>
      <c r="U22" s="33">
        <v>0</v>
      </c>
      <c r="V22" s="33">
        <v>317.36657683545104</v>
      </c>
      <c r="W22" s="33">
        <v>259.83450492402142</v>
      </c>
      <c r="X22" s="33">
        <v>297.06221166406158</v>
      </c>
      <c r="Y22" s="33">
        <v>292.46734310715857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2403.1831264990378</v>
      </c>
      <c r="O24" s="117">
        <f t="shared" si="7"/>
        <v>3280.9328782085718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11447.977647663163</v>
      </c>
      <c r="S24" s="117">
        <f t="shared" si="8"/>
        <v>7997.7856734343568</v>
      </c>
      <c r="T24" s="117">
        <f t="shared" si="8"/>
        <v>9013.5584349700712</v>
      </c>
      <c r="U24" s="117">
        <f t="shared" si="8"/>
        <v>13505.862289983166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710.23345986841662</v>
      </c>
      <c r="O25" s="122">
        <f t="shared" si="10"/>
        <v>1267.0835904617484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10082.838913606762</v>
      </c>
      <c r="S25" s="122">
        <f t="shared" si="11"/>
        <v>6674.5920289231908</v>
      </c>
      <c r="T25" s="122">
        <f t="shared" si="11"/>
        <v>7574.8016300162872</v>
      </c>
      <c r="U25" s="122">
        <f t="shared" si="11"/>
        <v>11989.125237677032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696.06006504120046</v>
      </c>
      <c r="O26" s="98">
        <v>1241.8392210509876</v>
      </c>
      <c r="P26" s="98">
        <v>0</v>
      </c>
      <c r="Q26" s="98">
        <v>0</v>
      </c>
      <c r="R26" s="98">
        <v>9887.0153442893588</v>
      </c>
      <c r="S26" s="98">
        <v>6546.9558265097185</v>
      </c>
      <c r="T26" s="98">
        <v>7429.007922260691</v>
      </c>
      <c r="U26" s="98">
        <v>11755.958596603012</v>
      </c>
      <c r="V26" s="98">
        <v>0</v>
      </c>
      <c r="W26" s="98">
        <v>0</v>
      </c>
      <c r="X26" s="98">
        <v>0</v>
      </c>
      <c r="Y26" s="98">
        <v>0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14.17339482721618</v>
      </c>
      <c r="O27" s="98">
        <v>25.244369410760878</v>
      </c>
      <c r="P27" s="98">
        <v>0</v>
      </c>
      <c r="Q27" s="98">
        <v>0</v>
      </c>
      <c r="R27" s="98">
        <v>195.82356931740344</v>
      </c>
      <c r="S27" s="98">
        <v>127.63620241347256</v>
      </c>
      <c r="T27" s="98">
        <v>145.79370775559599</v>
      </c>
      <c r="U27" s="98">
        <v>233.16664107401979</v>
      </c>
      <c r="V27" s="98">
        <v>0</v>
      </c>
      <c r="W27" s="98">
        <v>0</v>
      </c>
      <c r="X27" s="98">
        <v>0</v>
      </c>
      <c r="Y27" s="98">
        <v>0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222.44010461755414</v>
      </c>
      <c r="O28" s="122">
        <f t="shared" si="13"/>
        <v>224.80697665865523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0</v>
      </c>
      <c r="L29" s="98">
        <f>IF(RES_hhdet_in_tes!L29=0,0,RES_hhdet_in_tes!L29*1000*11630/RES_hhdet_in_new!L26)</f>
        <v>0</v>
      </c>
      <c r="M29" s="98">
        <f>IF(RES_hhdet_in_tes!M29=0,0,RES_hhdet_in_tes!M29*1000*11630/RES_hhdet_in_new!M26)</f>
        <v>0</v>
      </c>
      <c r="N29" s="98">
        <f>IF(RES_hhdet_in_tes!N29=0,0,RES_hhdet_in_tes!N29*1000*11630/RES_hhdet_in_new!N26)</f>
        <v>222.44010461755414</v>
      </c>
      <c r="O29" s="98">
        <f>IF(RES_hhdet_in_tes!O29=0,0,RES_hhdet_in_tes!O29*1000*11630/RES_hhdet_in_new!O26)</f>
        <v>224.80697665865523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0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0</v>
      </c>
      <c r="X29" s="98">
        <f>IF(RES_hhdet_in_tes!X29=0,0,RES_hhdet_in_tes!X29*1000*11630/RES_hhdet_in_new!X26)</f>
        <v>0</v>
      </c>
      <c r="Y29" s="98">
        <f>IF(RES_hhdet_in_tes!Y29=0,0,RES_hhdet_in_tes!Y29*1000*11630/RES_hhdet_in_new!Y26)</f>
        <v>0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844.60728242507957</v>
      </c>
      <c r="O30" s="122">
        <v>1152.5287738519676</v>
      </c>
      <c r="P30" s="122">
        <v>0</v>
      </c>
      <c r="Q30" s="122">
        <v>0</v>
      </c>
      <c r="R30" s="122">
        <v>883.96075110188326</v>
      </c>
      <c r="S30" s="122">
        <v>899.05149134738019</v>
      </c>
      <c r="T30" s="122">
        <v>940.90645193786804</v>
      </c>
      <c r="U30" s="122">
        <v>972.64785938232069</v>
      </c>
      <c r="V30" s="122">
        <v>0</v>
      </c>
      <c r="W30" s="122">
        <v>0</v>
      </c>
      <c r="X30" s="122">
        <v>0</v>
      </c>
      <c r="Y30" s="122">
        <v>0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844.21174402473673</v>
      </c>
      <c r="O35" s="101">
        <v>1152.5085369355452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972.56146700855481</v>
      </c>
      <c r="V35" s="101">
        <v>0</v>
      </c>
      <c r="W35" s="101">
        <v>0</v>
      </c>
      <c r="X35" s="101">
        <v>0</v>
      </c>
      <c r="Y35" s="101">
        <v>0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844.89494671623788</v>
      </c>
      <c r="O36" s="104">
        <v>1152.54901076839</v>
      </c>
      <c r="P36" s="104">
        <v>0</v>
      </c>
      <c r="Q36" s="104">
        <v>0</v>
      </c>
      <c r="R36" s="104">
        <v>883.96075110188326</v>
      </c>
      <c r="S36" s="104">
        <v>899.05149134738019</v>
      </c>
      <c r="T36" s="104">
        <v>940.90645193786804</v>
      </c>
      <c r="U36" s="104">
        <v>972.73425175608679</v>
      </c>
      <c r="V36" s="104">
        <v>0</v>
      </c>
      <c r="W36" s="104">
        <v>0</v>
      </c>
      <c r="X36" s="104">
        <v>0</v>
      </c>
      <c r="Y36" s="104">
        <v>0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374.06895943442538</v>
      </c>
      <c r="O37" s="98">
        <v>632.60394101719373</v>
      </c>
      <c r="P37" s="98">
        <v>0</v>
      </c>
      <c r="Q37" s="98">
        <v>0</v>
      </c>
      <c r="R37" s="98">
        <v>368.00892124193729</v>
      </c>
      <c r="S37" s="98">
        <v>376.36451003125768</v>
      </c>
      <c r="T37" s="98">
        <v>453.02768055197743</v>
      </c>
      <c r="U37" s="98">
        <v>511.54223337116724</v>
      </c>
      <c r="V37" s="98">
        <v>0</v>
      </c>
      <c r="W37" s="98">
        <v>0</v>
      </c>
      <c r="X37" s="98">
        <v>0</v>
      </c>
      <c r="Y37" s="98">
        <v>0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470.8259872818125</v>
      </c>
      <c r="O38" s="98">
        <v>519.94506975119634</v>
      </c>
      <c r="P38" s="98">
        <v>0</v>
      </c>
      <c r="Q38" s="98">
        <v>0</v>
      </c>
      <c r="R38" s="98">
        <v>515.95182985994609</v>
      </c>
      <c r="S38" s="98">
        <v>522.68698131612246</v>
      </c>
      <c r="T38" s="98">
        <v>487.87877138589062</v>
      </c>
      <c r="U38" s="98">
        <v>461.19201838491955</v>
      </c>
      <c r="V38" s="98">
        <v>0</v>
      </c>
      <c r="W38" s="98">
        <v>0</v>
      </c>
      <c r="X38" s="98">
        <v>0</v>
      </c>
      <c r="Y38" s="98">
        <v>0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625.90227958798732</v>
      </c>
      <c r="O39" s="122">
        <v>636.51353723620048</v>
      </c>
      <c r="P39" s="122">
        <v>0</v>
      </c>
      <c r="Q39" s="122">
        <v>0</v>
      </c>
      <c r="R39" s="122">
        <v>481.17798295451769</v>
      </c>
      <c r="S39" s="122">
        <v>424.14215316378585</v>
      </c>
      <c r="T39" s="122">
        <v>497.85035301591569</v>
      </c>
      <c r="U39" s="122">
        <v>544.08919292381256</v>
      </c>
      <c r="V39" s="122">
        <v>0</v>
      </c>
      <c r="W39" s="122">
        <v>0</v>
      </c>
      <c r="X39" s="122">
        <v>0</v>
      </c>
      <c r="Y39" s="122">
        <v>0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362.3394936632854</v>
      </c>
      <c r="O40" s="98">
        <v>521.24950453880945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640.54465658380423</v>
      </c>
      <c r="O41" s="33">
        <v>649.32065198035502</v>
      </c>
      <c r="P41" s="33">
        <v>0</v>
      </c>
      <c r="Q41" s="33">
        <v>0</v>
      </c>
      <c r="R41" s="33">
        <v>481.17798295451769</v>
      </c>
      <c r="S41" s="33">
        <v>424.14215316378585</v>
      </c>
      <c r="T41" s="33">
        <v>497.85035301591569</v>
      </c>
      <c r="U41" s="33">
        <v>544.08919292381256</v>
      </c>
      <c r="V41" s="33">
        <v>0</v>
      </c>
      <c r="W41" s="33">
        <v>0</v>
      </c>
      <c r="X41" s="33">
        <v>0</v>
      </c>
      <c r="Y41" s="33">
        <v>0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15313.922964574054</v>
      </c>
      <c r="D43" s="117">
        <f t="shared" si="14"/>
        <v>14359.116595960586</v>
      </c>
      <c r="E43" s="117">
        <f t="shared" si="14"/>
        <v>15129.209035686064</v>
      </c>
      <c r="F43" s="117">
        <f t="shared" si="14"/>
        <v>15536.643189673112</v>
      </c>
      <c r="G43" s="117">
        <f t="shared" si="14"/>
        <v>14922.419369359886</v>
      </c>
      <c r="H43" s="117">
        <f t="shared" si="14"/>
        <v>14965.128653319134</v>
      </c>
      <c r="I43" s="117">
        <f t="shared" si="14"/>
        <v>14027.568000368039</v>
      </c>
      <c r="J43" s="117">
        <f t="shared" si="14"/>
        <v>14133.232473203814</v>
      </c>
      <c r="K43" s="117">
        <f t="shared" si="14"/>
        <v>14378.621164865086</v>
      </c>
      <c r="L43" s="117">
        <f t="shared" si="14"/>
        <v>13272.460627214947</v>
      </c>
      <c r="M43" s="117">
        <f t="shared" si="14"/>
        <v>12273.398251376684</v>
      </c>
      <c r="N43" s="117">
        <f t="shared" si="14"/>
        <v>13033.808032563613</v>
      </c>
      <c r="O43" s="117">
        <f t="shared" si="14"/>
        <v>12535.09184065825</v>
      </c>
      <c r="P43" s="117">
        <f t="shared" si="14"/>
        <v>10901.001077947138</v>
      </c>
      <c r="Q43" s="117">
        <f t="shared" si="14"/>
        <v>11781.740208897772</v>
      </c>
      <c r="R43" s="117">
        <f t="shared" ref="R43:V43" si="15">R44+R47+R49+R58</f>
        <v>11573.859331032212</v>
      </c>
      <c r="S43" s="117">
        <f t="shared" si="15"/>
        <v>10433.174753427176</v>
      </c>
      <c r="T43" s="117">
        <f t="shared" si="15"/>
        <v>10060.08843862922</v>
      </c>
      <c r="U43" s="117">
        <f t="shared" si="15"/>
        <v>8162.3305164593812</v>
      </c>
      <c r="V43" s="117">
        <f t="shared" si="15"/>
        <v>8881.5077755099082</v>
      </c>
      <c r="W43" s="117">
        <f t="shared" ref="W43:Y43" si="16">W44+W47+W49+W58</f>
        <v>7808.3855734185026</v>
      </c>
      <c r="X43" s="117">
        <f t="shared" si="16"/>
        <v>6729.9594598039776</v>
      </c>
      <c r="Y43" s="117">
        <f t="shared" si="16"/>
        <v>6055.3066429468736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13627.873565909675</v>
      </c>
      <c r="D44" s="122">
        <f t="shared" si="17"/>
        <v>12684.133350425553</v>
      </c>
      <c r="E44" s="122">
        <f t="shared" si="17"/>
        <v>13075.639128148192</v>
      </c>
      <c r="F44" s="122">
        <f t="shared" si="17"/>
        <v>13918.442208341568</v>
      </c>
      <c r="G44" s="122">
        <f t="shared" si="17"/>
        <v>13290.173303693538</v>
      </c>
      <c r="H44" s="122">
        <f t="shared" si="17"/>
        <v>13002.384960541371</v>
      </c>
      <c r="I44" s="122">
        <f t="shared" si="17"/>
        <v>12387.598205594993</v>
      </c>
      <c r="J44" s="122">
        <f t="shared" si="17"/>
        <v>12492.795981886095</v>
      </c>
      <c r="K44" s="122">
        <f t="shared" si="17"/>
        <v>12729.685880519544</v>
      </c>
      <c r="L44" s="122">
        <f t="shared" si="17"/>
        <v>11279.85954946528</v>
      </c>
      <c r="M44" s="122">
        <f t="shared" si="17"/>
        <v>10172.876624946377</v>
      </c>
      <c r="N44" s="122">
        <f t="shared" si="17"/>
        <v>11225.934031374985</v>
      </c>
      <c r="O44" s="122">
        <f t="shared" si="17"/>
        <v>10540.036677250313</v>
      </c>
      <c r="P44" s="122">
        <f t="shared" si="17"/>
        <v>8738.3664508966431</v>
      </c>
      <c r="Q44" s="122">
        <f t="shared" si="17"/>
        <v>9966.0288031704476</v>
      </c>
      <c r="R44" s="122">
        <f t="shared" ref="R44:V44" si="18">SUM(R45:R46)</f>
        <v>9902.485224811744</v>
      </c>
      <c r="S44" s="122">
        <f t="shared" si="18"/>
        <v>9096.9324549474732</v>
      </c>
      <c r="T44" s="122">
        <f t="shared" si="18"/>
        <v>8338.0604686878251</v>
      </c>
      <c r="U44" s="122">
        <f t="shared" si="18"/>
        <v>6445.8285858649097</v>
      </c>
      <c r="V44" s="122">
        <f t="shared" si="18"/>
        <v>7304.7169100662904</v>
      </c>
      <c r="W44" s="122">
        <f t="shared" ref="W44:Y44" si="19">SUM(W45:W46)</f>
        <v>6357.7599422151125</v>
      </c>
      <c r="X44" s="122">
        <f t="shared" si="19"/>
        <v>5222.1551438430679</v>
      </c>
      <c r="Y44" s="122">
        <f t="shared" si="19"/>
        <v>4519.5809057785536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13302.232040320243</v>
      </c>
      <c r="D45" s="98">
        <v>12386.906603013678</v>
      </c>
      <c r="E45" s="98">
        <v>12782.337533691807</v>
      </c>
      <c r="F45" s="98">
        <v>13602.345921283271</v>
      </c>
      <c r="G45" s="98">
        <v>12994.392964194421</v>
      </c>
      <c r="H45" s="98">
        <v>12722.873472827505</v>
      </c>
      <c r="I45" s="98">
        <v>12119.397356741729</v>
      </c>
      <c r="J45" s="98">
        <v>12224.978469588261</v>
      </c>
      <c r="K45" s="98">
        <v>12461.821889739862</v>
      </c>
      <c r="L45" s="98">
        <v>11047.204389923465</v>
      </c>
      <c r="M45" s="98">
        <v>9963.995376846884</v>
      </c>
      <c r="N45" s="98">
        <v>11001.909672736014</v>
      </c>
      <c r="O45" s="98">
        <v>10330.045338489062</v>
      </c>
      <c r="P45" s="98">
        <v>8563.8995747547797</v>
      </c>
      <c r="Q45" s="98">
        <v>9771.3312697602942</v>
      </c>
      <c r="R45" s="98">
        <v>9710.1643895340312</v>
      </c>
      <c r="S45" s="98">
        <v>8922.9745700115927</v>
      </c>
      <c r="T45" s="98">
        <v>8177.5761668411315</v>
      </c>
      <c r="U45" s="98">
        <v>6320.4689644988866</v>
      </c>
      <c r="V45" s="98">
        <v>7165.3772662395477</v>
      </c>
      <c r="W45" s="98">
        <v>6236.9967270512871</v>
      </c>
      <c r="X45" s="98">
        <v>5122.6464852639128</v>
      </c>
      <c r="Y45" s="98">
        <v>4435.3160073569506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325.64152558943209</v>
      </c>
      <c r="D46" s="98">
        <v>297.2267474118737</v>
      </c>
      <c r="E46" s="98">
        <v>293.30159445638481</v>
      </c>
      <c r="F46" s="98">
        <v>316.09628705829653</v>
      </c>
      <c r="G46" s="98">
        <v>295.78033949911702</v>
      </c>
      <c r="H46" s="98">
        <v>279.51148771386653</v>
      </c>
      <c r="I46" s="98">
        <v>268.20084885326554</v>
      </c>
      <c r="J46" s="98">
        <v>267.81751229783436</v>
      </c>
      <c r="K46" s="98">
        <v>267.86399077968144</v>
      </c>
      <c r="L46" s="98">
        <v>232.65515954181487</v>
      </c>
      <c r="M46" s="98">
        <v>208.88124809949335</v>
      </c>
      <c r="N46" s="98">
        <v>224.0243586389723</v>
      </c>
      <c r="O46" s="98">
        <v>209.99133876125123</v>
      </c>
      <c r="P46" s="98">
        <v>174.46687614186396</v>
      </c>
      <c r="Q46" s="98">
        <v>194.69753341015439</v>
      </c>
      <c r="R46" s="98">
        <v>192.32083527771357</v>
      </c>
      <c r="S46" s="98">
        <v>173.95788493588017</v>
      </c>
      <c r="T46" s="98">
        <v>160.48430184669363</v>
      </c>
      <c r="U46" s="98">
        <v>125.35962136602272</v>
      </c>
      <c r="V46" s="98">
        <v>139.33964382674276</v>
      </c>
      <c r="W46" s="98">
        <v>120.76321516382576</v>
      </c>
      <c r="X46" s="98">
        <v>99.508658579155096</v>
      </c>
      <c r="Y46" s="98">
        <v>84.264898421603306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48.146985587630645</v>
      </c>
      <c r="D47" s="122">
        <f t="shared" si="20"/>
        <v>3.4223282828424924</v>
      </c>
      <c r="E47" s="122">
        <f t="shared" si="20"/>
        <v>421.54646194338625</v>
      </c>
      <c r="F47" s="122">
        <f t="shared" si="20"/>
        <v>2.6489344505819488</v>
      </c>
      <c r="G47" s="122">
        <f t="shared" si="20"/>
        <v>22.190912425319457</v>
      </c>
      <c r="H47" s="122">
        <f t="shared" si="20"/>
        <v>379.28863981433705</v>
      </c>
      <c r="I47" s="122">
        <f t="shared" si="20"/>
        <v>114.83920761282289</v>
      </c>
      <c r="J47" s="122">
        <f t="shared" si="20"/>
        <v>89.278351518986938</v>
      </c>
      <c r="K47" s="122">
        <f t="shared" si="20"/>
        <v>128.91758060377919</v>
      </c>
      <c r="L47" s="122">
        <f t="shared" si="20"/>
        <v>600.90393209637932</v>
      </c>
      <c r="M47" s="122">
        <f t="shared" si="20"/>
        <v>476.66991721493667</v>
      </c>
      <c r="N47" s="122">
        <f t="shared" si="20"/>
        <v>234.30590729970234</v>
      </c>
      <c r="O47" s="122">
        <f t="shared" si="20"/>
        <v>240.5560908969353</v>
      </c>
      <c r="P47" s="122">
        <f t="shared" si="20"/>
        <v>144.74290823562134</v>
      </c>
      <c r="Q47" s="122">
        <f t="shared" si="20"/>
        <v>321.70390049299135</v>
      </c>
      <c r="R47" s="122">
        <f t="shared" si="20"/>
        <v>174.06070501967324</v>
      </c>
      <c r="S47" s="122">
        <f t="shared" si="20"/>
        <v>115.08149822483335</v>
      </c>
      <c r="T47" s="122">
        <f t="shared" si="20"/>
        <v>276.95431784924648</v>
      </c>
      <c r="U47" s="122">
        <f t="shared" si="20"/>
        <v>166.05168645281282</v>
      </c>
      <c r="V47" s="122">
        <f t="shared" si="20"/>
        <v>405.51201256927715</v>
      </c>
      <c r="W47" s="122">
        <f t="shared" si="20"/>
        <v>283.70347382210588</v>
      </c>
      <c r="X47" s="122">
        <f t="shared" si="20"/>
        <v>309.74881574272172</v>
      </c>
      <c r="Y47" s="122">
        <f t="shared" si="20"/>
        <v>438.07500676473597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48.146985587630645</v>
      </c>
      <c r="D48" s="98">
        <f>IF(RES_hhdet_in_tes!D48=0,0,RES_hhdet_in_tes!D48*1000*11630/RES_hhdet_in_new!D45)</f>
        <v>3.4223282828424924</v>
      </c>
      <c r="E48" s="98">
        <f>IF(RES_hhdet_in_tes!E48=0,0,RES_hhdet_in_tes!E48*1000*11630/RES_hhdet_in_new!E45)</f>
        <v>421.54646194338625</v>
      </c>
      <c r="F48" s="98">
        <f>IF(RES_hhdet_in_tes!F48=0,0,RES_hhdet_in_tes!F48*1000*11630/RES_hhdet_in_new!F45)</f>
        <v>2.6489344505819488</v>
      </c>
      <c r="G48" s="98">
        <f>IF(RES_hhdet_in_tes!G48=0,0,RES_hhdet_in_tes!G48*1000*11630/RES_hhdet_in_new!G45)</f>
        <v>22.190912425319457</v>
      </c>
      <c r="H48" s="98">
        <f>IF(RES_hhdet_in_tes!H48=0,0,RES_hhdet_in_tes!H48*1000*11630/RES_hhdet_in_new!H45)</f>
        <v>379.28863981433705</v>
      </c>
      <c r="I48" s="98">
        <f>IF(RES_hhdet_in_tes!I48=0,0,RES_hhdet_in_tes!I48*1000*11630/RES_hhdet_in_new!I45)</f>
        <v>114.83920761282289</v>
      </c>
      <c r="J48" s="98">
        <f>IF(RES_hhdet_in_tes!J48=0,0,RES_hhdet_in_tes!J48*1000*11630/RES_hhdet_in_new!J45)</f>
        <v>89.278351518986938</v>
      </c>
      <c r="K48" s="98">
        <f>IF(RES_hhdet_in_tes!K48=0,0,RES_hhdet_in_tes!K48*1000*11630/RES_hhdet_in_new!K45)</f>
        <v>128.91758060377919</v>
      </c>
      <c r="L48" s="98">
        <f>IF(RES_hhdet_in_tes!L48=0,0,RES_hhdet_in_tes!L48*1000*11630/RES_hhdet_in_new!L45)</f>
        <v>600.90393209637932</v>
      </c>
      <c r="M48" s="98">
        <f>IF(RES_hhdet_in_tes!M48=0,0,RES_hhdet_in_tes!M48*1000*11630/RES_hhdet_in_new!M45)</f>
        <v>476.66991721493667</v>
      </c>
      <c r="N48" s="98">
        <f>IF(RES_hhdet_in_tes!N48=0,0,RES_hhdet_in_tes!N48*1000*11630/RES_hhdet_in_new!N45)</f>
        <v>234.30590729970234</v>
      </c>
      <c r="O48" s="98">
        <f>IF(RES_hhdet_in_tes!O48=0,0,RES_hhdet_in_tes!O48*1000*11630/RES_hhdet_in_new!O45)</f>
        <v>240.5560908969353</v>
      </c>
      <c r="P48" s="98">
        <f>IF(RES_hhdet_in_tes!P48=0,0,RES_hhdet_in_tes!P48*1000*11630/RES_hhdet_in_new!P45)</f>
        <v>144.74290823562134</v>
      </c>
      <c r="Q48" s="98">
        <f>IF(RES_hhdet_in_tes!Q48=0,0,RES_hhdet_in_tes!Q48*1000*11630/RES_hhdet_in_new!Q45)</f>
        <v>321.70390049299135</v>
      </c>
      <c r="R48" s="98">
        <f>IF(RES_hhdet_in_tes!R48=0,0,RES_hhdet_in_tes!R48*1000*11630/RES_hhdet_in_new!R45)</f>
        <v>174.06070501967324</v>
      </c>
      <c r="S48" s="98">
        <f>IF(RES_hhdet_in_tes!S48=0,0,RES_hhdet_in_tes!S48*1000*11630/RES_hhdet_in_new!S45)</f>
        <v>115.08149822483335</v>
      </c>
      <c r="T48" s="98">
        <f>IF(RES_hhdet_in_tes!T48=0,0,RES_hhdet_in_tes!T48*1000*11630/RES_hhdet_in_new!T45)</f>
        <v>276.95431784924648</v>
      </c>
      <c r="U48" s="98">
        <f>IF(RES_hhdet_in_tes!U48=0,0,RES_hhdet_in_tes!U48*1000*11630/RES_hhdet_in_new!U45)</f>
        <v>166.05168645281282</v>
      </c>
      <c r="V48" s="98">
        <f>IF(RES_hhdet_in_tes!V48=0,0,RES_hhdet_in_tes!V48*1000*11630/RES_hhdet_in_new!V45)</f>
        <v>405.51201256927715</v>
      </c>
      <c r="W48" s="98">
        <f>IF(RES_hhdet_in_tes!W48=0,0,RES_hhdet_in_tes!W48*1000*11630/RES_hhdet_in_new!W45)</f>
        <v>283.70347382210588</v>
      </c>
      <c r="X48" s="98">
        <f>IF(RES_hhdet_in_tes!X48=0,0,RES_hhdet_in_tes!X48*1000*11630/RES_hhdet_in_new!X45)</f>
        <v>309.74881574272172</v>
      </c>
      <c r="Y48" s="98">
        <f>IF(RES_hhdet_in_tes!Y48=0,0,RES_hhdet_in_tes!Y48*1000*11630/RES_hhdet_in_new!Y45)</f>
        <v>438.07500676473597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1084.6061919320473</v>
      </c>
      <c r="D49" s="122">
        <v>1095.3749566973122</v>
      </c>
      <c r="E49" s="122">
        <v>1078.4080057998624</v>
      </c>
      <c r="F49" s="122">
        <v>1072.168717262746</v>
      </c>
      <c r="G49" s="122">
        <v>1013.6381171169072</v>
      </c>
      <c r="H49" s="122">
        <v>1004.5618071236587</v>
      </c>
      <c r="I49" s="122">
        <v>987.34659895469701</v>
      </c>
      <c r="J49" s="122">
        <v>979.3028320061519</v>
      </c>
      <c r="K49" s="122">
        <v>947.00113151400865</v>
      </c>
      <c r="L49" s="122">
        <v>912.55805054348605</v>
      </c>
      <c r="M49" s="122">
        <v>987.26090336573895</v>
      </c>
      <c r="N49" s="122">
        <v>940.99019943520011</v>
      </c>
      <c r="O49" s="122">
        <v>1113.3934483151022</v>
      </c>
      <c r="P49" s="122">
        <v>1340.5908829600562</v>
      </c>
      <c r="Q49" s="122">
        <v>1021.3163592877152</v>
      </c>
      <c r="R49" s="122">
        <v>1014.6660090056229</v>
      </c>
      <c r="S49" s="122">
        <v>799.35269439955982</v>
      </c>
      <c r="T49" s="122">
        <v>952.85553105326869</v>
      </c>
      <c r="U49" s="122">
        <v>1007.0517101909456</v>
      </c>
      <c r="V49" s="122">
        <v>846.0227963336846</v>
      </c>
      <c r="W49" s="122">
        <v>907.13413680393455</v>
      </c>
      <c r="X49" s="122">
        <v>900.95601104030789</v>
      </c>
      <c r="Y49" s="122">
        <v>805.18338729642539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1089.9350455694769</v>
      </c>
      <c r="D50" s="98">
        <v>1093.2959700187391</v>
      </c>
      <c r="E50" s="98">
        <v>1080.9537690337384</v>
      </c>
      <c r="F50" s="98">
        <v>1057.7811065047413</v>
      </c>
      <c r="G50" s="98">
        <v>996.95683208628293</v>
      </c>
      <c r="H50" s="98">
        <v>1027.1765539048845</v>
      </c>
      <c r="I50" s="98">
        <v>987.37842381863891</v>
      </c>
      <c r="J50" s="98">
        <v>979.29429026497928</v>
      </c>
      <c r="K50" s="98">
        <v>946.97546012130692</v>
      </c>
      <c r="L50" s="98">
        <v>932.38740104337728</v>
      </c>
      <c r="M50" s="98">
        <v>990.08518212064257</v>
      </c>
      <c r="N50" s="98">
        <v>1031.9681274160098</v>
      </c>
      <c r="O50" s="98">
        <v>1045.843597523982</v>
      </c>
      <c r="P50" s="98">
        <v>1023.8005639812566</v>
      </c>
      <c r="Q50" s="98">
        <v>1021.3068968706164</v>
      </c>
      <c r="R50" s="98">
        <v>1014.7307760347933</v>
      </c>
      <c r="S50" s="98">
        <v>775.36137502307338</v>
      </c>
      <c r="T50" s="98">
        <v>959.65849966298504</v>
      </c>
      <c r="U50" s="98">
        <v>1044.1227794807032</v>
      </c>
      <c r="V50" s="98">
        <v>813.20579324418361</v>
      </c>
      <c r="W50" s="98">
        <v>938.38421166234923</v>
      </c>
      <c r="X50" s="98">
        <v>901.97418871058244</v>
      </c>
      <c r="Y50" s="98">
        <v>770.16654607056205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1090.1846266873763</v>
      </c>
      <c r="D51" s="98">
        <v>1093.7279098662427</v>
      </c>
      <c r="E51" s="98">
        <v>1081.4873124751468</v>
      </c>
      <c r="F51" s="98">
        <v>1058.3417336062603</v>
      </c>
      <c r="G51" s="98">
        <v>997.6185508923852</v>
      </c>
      <c r="H51" s="98">
        <v>1028.2261863900897</v>
      </c>
      <c r="I51" s="98">
        <v>988.56679686875759</v>
      </c>
      <c r="J51" s="98">
        <v>980.5566696972478</v>
      </c>
      <c r="K51" s="98">
        <v>948.36624557297091</v>
      </c>
      <c r="L51" s="98">
        <v>933.48271938666721</v>
      </c>
      <c r="M51" s="98">
        <v>990.86527110826069</v>
      </c>
      <c r="N51" s="98">
        <v>1034.0581014946258</v>
      </c>
      <c r="O51" s="98">
        <v>0</v>
      </c>
      <c r="P51" s="98">
        <v>0</v>
      </c>
      <c r="Q51" s="98">
        <v>1022.3314873940878</v>
      </c>
      <c r="R51" s="98">
        <v>1016.2657075102679</v>
      </c>
      <c r="S51" s="98">
        <v>0</v>
      </c>
      <c r="T51" s="98">
        <v>960.06692504029991</v>
      </c>
      <c r="U51" s="98">
        <v>0</v>
      </c>
      <c r="V51" s="98">
        <v>813.75801545701825</v>
      </c>
      <c r="W51" s="98">
        <v>939.91805899088195</v>
      </c>
      <c r="X51" s="98">
        <v>902.54645836275358</v>
      </c>
      <c r="Y51" s="98">
        <v>770.1005530121289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543.89188284768989</v>
      </c>
      <c r="D52" s="101">
        <v>548.36156566238424</v>
      </c>
      <c r="E52" s="101">
        <v>538.8798095502425</v>
      </c>
      <c r="F52" s="101">
        <v>535.01699899121513</v>
      </c>
      <c r="G52" s="101">
        <v>502.56027236644343</v>
      </c>
      <c r="H52" s="101">
        <v>504.17198522702699</v>
      </c>
      <c r="I52" s="101">
        <v>479.64351673925796</v>
      </c>
      <c r="J52" s="101">
        <v>464.55351794124294</v>
      </c>
      <c r="K52" s="101">
        <v>422.58910438450346</v>
      </c>
      <c r="L52" s="101">
        <v>441.75112336483625</v>
      </c>
      <c r="M52" s="101">
        <v>497.69401507460123</v>
      </c>
      <c r="N52" s="101">
        <v>470.81897700265381</v>
      </c>
      <c r="O52" s="101">
        <v>0</v>
      </c>
      <c r="P52" s="101">
        <v>0</v>
      </c>
      <c r="Q52" s="101">
        <v>449.6953399368868</v>
      </c>
      <c r="R52" s="101">
        <v>438.56358268177758</v>
      </c>
      <c r="S52" s="101">
        <v>0</v>
      </c>
      <c r="T52" s="101">
        <v>459.44369014399069</v>
      </c>
      <c r="U52" s="101">
        <v>0</v>
      </c>
      <c r="V52" s="101">
        <v>412.9637762866426</v>
      </c>
      <c r="W52" s="101">
        <v>497.03637862059395</v>
      </c>
      <c r="X52" s="101">
        <v>498.54318429612425</v>
      </c>
      <c r="Y52" s="101">
        <v>406.65634682515696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546.29274383968652</v>
      </c>
      <c r="D53" s="104">
        <v>545.36634420385849</v>
      </c>
      <c r="E53" s="104">
        <v>542.60750292490445</v>
      </c>
      <c r="F53" s="104">
        <v>523.32473461504514</v>
      </c>
      <c r="G53" s="104">
        <v>495.05827852594166</v>
      </c>
      <c r="H53" s="104">
        <v>524.05420116306254</v>
      </c>
      <c r="I53" s="104">
        <v>508.92328012949963</v>
      </c>
      <c r="J53" s="104">
        <v>516.00315175600497</v>
      </c>
      <c r="K53" s="104">
        <v>525.77714118846734</v>
      </c>
      <c r="L53" s="104">
        <v>491.73159602183097</v>
      </c>
      <c r="M53" s="104">
        <v>493.17125603365946</v>
      </c>
      <c r="N53" s="104">
        <v>563.23912449197178</v>
      </c>
      <c r="O53" s="104">
        <v>0</v>
      </c>
      <c r="P53" s="104">
        <v>0</v>
      </c>
      <c r="Q53" s="104">
        <v>572.63614745720099</v>
      </c>
      <c r="R53" s="104">
        <v>577.70212482849024</v>
      </c>
      <c r="S53" s="104">
        <v>0</v>
      </c>
      <c r="T53" s="104">
        <v>500.62323489630916</v>
      </c>
      <c r="U53" s="104">
        <v>0</v>
      </c>
      <c r="V53" s="104">
        <v>400.7942391703757</v>
      </c>
      <c r="W53" s="104">
        <v>442.88168037028805</v>
      </c>
      <c r="X53" s="104">
        <v>404.00327406662944</v>
      </c>
      <c r="Y53" s="104">
        <v>363.44420618697183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1080.3192101167767</v>
      </c>
      <c r="D54" s="101">
        <v>1097.7960673168348</v>
      </c>
      <c r="E54" s="101">
        <v>1074.9295069542934</v>
      </c>
      <c r="F54" s="101">
        <v>1089.8040554822235</v>
      </c>
      <c r="G54" s="101">
        <v>1038.5123332726844</v>
      </c>
      <c r="H54" s="101">
        <v>984.34303855357825</v>
      </c>
      <c r="I54" s="101">
        <v>0</v>
      </c>
      <c r="J54" s="101">
        <v>0</v>
      </c>
      <c r="K54" s="101">
        <v>0</v>
      </c>
      <c r="L54" s="101">
        <v>834.11027192147696</v>
      </c>
      <c r="M54" s="101">
        <v>983.7209811867142</v>
      </c>
      <c r="N54" s="101">
        <v>844.21174402473696</v>
      </c>
      <c r="O54" s="101">
        <v>1152.5085369355447</v>
      </c>
      <c r="P54" s="101">
        <v>1429.6935263800101</v>
      </c>
      <c r="Q54" s="101">
        <v>0</v>
      </c>
      <c r="R54" s="101">
        <v>0</v>
      </c>
      <c r="S54" s="101">
        <v>0</v>
      </c>
      <c r="T54" s="101">
        <v>938.20324230175754</v>
      </c>
      <c r="U54" s="101">
        <v>972.56146700855504</v>
      </c>
      <c r="V54" s="101">
        <v>885.84718240405584</v>
      </c>
      <c r="W54" s="101">
        <v>824.31648261396799</v>
      </c>
      <c r="X54" s="101">
        <v>894.20439346637431</v>
      </c>
      <c r="Y54" s="101">
        <v>839.56957430918089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1080.6784868846084</v>
      </c>
      <c r="D55" s="104">
        <v>1098.462005567339</v>
      </c>
      <c r="E55" s="104">
        <v>1075.7561934143107</v>
      </c>
      <c r="F55" s="104">
        <v>1090.661044922625</v>
      </c>
      <c r="G55" s="104">
        <v>1039.2667352695198</v>
      </c>
      <c r="H55" s="104">
        <v>984.62183157882396</v>
      </c>
      <c r="I55" s="104">
        <v>981.36802173157719</v>
      </c>
      <c r="J55" s="104">
        <v>0</v>
      </c>
      <c r="K55" s="104">
        <v>0</v>
      </c>
      <c r="L55" s="104">
        <v>835.17296529645694</v>
      </c>
      <c r="M55" s="104">
        <v>984.37585213983698</v>
      </c>
      <c r="N55" s="104">
        <v>844.89494671623777</v>
      </c>
      <c r="O55" s="104">
        <v>1152.54901076839</v>
      </c>
      <c r="P55" s="104">
        <v>1428.4114535151189</v>
      </c>
      <c r="Q55" s="104">
        <v>0</v>
      </c>
      <c r="R55" s="104">
        <v>883.96075110188326</v>
      </c>
      <c r="S55" s="104">
        <v>899.05149134738031</v>
      </c>
      <c r="T55" s="104">
        <v>940.90645193786793</v>
      </c>
      <c r="U55" s="104">
        <v>972.73425175608679</v>
      </c>
      <c r="V55" s="104">
        <v>888.18739644524999</v>
      </c>
      <c r="W55" s="104">
        <v>824.17740537916052</v>
      </c>
      <c r="X55" s="104">
        <v>894.71459222948909</v>
      </c>
      <c r="Y55" s="104">
        <v>841.15541808665819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539.24105643379391</v>
      </c>
      <c r="D56" s="98">
        <v>550.69654825597502</v>
      </c>
      <c r="E56" s="98">
        <v>535.7809853935762</v>
      </c>
      <c r="F56" s="98">
        <v>551.68407963229788</v>
      </c>
      <c r="G56" s="98">
        <v>523.23277312286507</v>
      </c>
      <c r="H56" s="98">
        <v>482.8315078005096</v>
      </c>
      <c r="I56" s="98">
        <v>473.8406900017078</v>
      </c>
      <c r="J56" s="98">
        <v>0</v>
      </c>
      <c r="K56" s="98">
        <v>0</v>
      </c>
      <c r="L56" s="98">
        <v>364.96794780547265</v>
      </c>
      <c r="M56" s="98">
        <v>474.71586858867437</v>
      </c>
      <c r="N56" s="98">
        <v>374.06895943442538</v>
      </c>
      <c r="O56" s="98">
        <v>632.60394101719351</v>
      </c>
      <c r="P56" s="98">
        <v>863.41826677200254</v>
      </c>
      <c r="Q56" s="98">
        <v>0</v>
      </c>
      <c r="R56" s="98">
        <v>368.00892124193729</v>
      </c>
      <c r="S56" s="98">
        <v>376.36451003125779</v>
      </c>
      <c r="T56" s="98">
        <v>453.02768055197731</v>
      </c>
      <c r="U56" s="98">
        <v>511.54223337116713</v>
      </c>
      <c r="V56" s="98">
        <v>454.09456781461006</v>
      </c>
      <c r="W56" s="98">
        <v>413.22864008716158</v>
      </c>
      <c r="X56" s="98">
        <v>487.49716178535158</v>
      </c>
      <c r="Y56" s="98">
        <v>451.98698038863967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541.43743045081465</v>
      </c>
      <c r="D57" s="98">
        <v>547.76545731136389</v>
      </c>
      <c r="E57" s="98">
        <v>539.9752080207345</v>
      </c>
      <c r="F57" s="98">
        <v>538.97696529032726</v>
      </c>
      <c r="G57" s="98">
        <v>516.03396214665463</v>
      </c>
      <c r="H57" s="98">
        <v>501.79032377831436</v>
      </c>
      <c r="I57" s="98">
        <v>507.52733172986933</v>
      </c>
      <c r="J57" s="98">
        <v>0</v>
      </c>
      <c r="K57" s="98">
        <v>0</v>
      </c>
      <c r="L57" s="98">
        <v>470.20501749098429</v>
      </c>
      <c r="M57" s="98">
        <v>509.65998355116261</v>
      </c>
      <c r="N57" s="98">
        <v>470.8259872818125</v>
      </c>
      <c r="O57" s="98">
        <v>519.94506975119612</v>
      </c>
      <c r="P57" s="98">
        <v>564.99318674311621</v>
      </c>
      <c r="Q57" s="98">
        <v>0</v>
      </c>
      <c r="R57" s="98">
        <v>515.95182985994609</v>
      </c>
      <c r="S57" s="98">
        <v>522.68698131612246</v>
      </c>
      <c r="T57" s="98">
        <v>487.87877138589062</v>
      </c>
      <c r="U57" s="98">
        <v>461.19201838491955</v>
      </c>
      <c r="V57" s="98">
        <v>434.09282863063993</v>
      </c>
      <c r="W57" s="98">
        <v>410.94876529199888</v>
      </c>
      <c r="X57" s="98">
        <v>407.21743044413745</v>
      </c>
      <c r="Y57" s="98">
        <v>389.16843769801869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553.2962211447018</v>
      </c>
      <c r="D58" s="122">
        <v>576.18596055487751</v>
      </c>
      <c r="E58" s="122">
        <v>553.61543979462385</v>
      </c>
      <c r="F58" s="122">
        <v>543.38332961821482</v>
      </c>
      <c r="G58" s="122">
        <v>596.41703612412073</v>
      </c>
      <c r="H58" s="122">
        <v>578.89324583976838</v>
      </c>
      <c r="I58" s="122">
        <v>537.78398820552763</v>
      </c>
      <c r="J58" s="122">
        <v>571.85530779258011</v>
      </c>
      <c r="K58" s="122">
        <v>573.01657222775509</v>
      </c>
      <c r="L58" s="122">
        <v>479.13909510980238</v>
      </c>
      <c r="M58" s="122">
        <v>636.59080584963203</v>
      </c>
      <c r="N58" s="122">
        <v>632.57789445372464</v>
      </c>
      <c r="O58" s="122">
        <v>641.10562419589894</v>
      </c>
      <c r="P58" s="122">
        <v>677.30083585481793</v>
      </c>
      <c r="Q58" s="122">
        <v>472.69114594661738</v>
      </c>
      <c r="R58" s="122">
        <v>482.64739219517065</v>
      </c>
      <c r="S58" s="122">
        <v>421.80810585530838</v>
      </c>
      <c r="T58" s="122">
        <v>492.21812103888055</v>
      </c>
      <c r="U58" s="122">
        <v>543.39853395071316</v>
      </c>
      <c r="V58" s="122">
        <v>325.25605654065652</v>
      </c>
      <c r="W58" s="122">
        <v>259.78802057735015</v>
      </c>
      <c r="X58" s="122">
        <v>297.09948917787989</v>
      </c>
      <c r="Y58" s="122">
        <v>292.46734310715857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727.51300393668691</v>
      </c>
      <c r="D59" s="98">
        <v>419.13131659512788</v>
      </c>
      <c r="E59" s="98">
        <v>251.16797062456837</v>
      </c>
      <c r="F59" s="98">
        <v>478.71043465516999</v>
      </c>
      <c r="G59" s="98">
        <v>711.37075055093953</v>
      </c>
      <c r="H59" s="98">
        <v>758.05680107978128</v>
      </c>
      <c r="I59" s="98">
        <v>291.81992930885951</v>
      </c>
      <c r="J59" s="98">
        <v>321.51384497188525</v>
      </c>
      <c r="K59" s="98">
        <v>836.7787961125232</v>
      </c>
      <c r="L59" s="98">
        <v>732.65696897091846</v>
      </c>
      <c r="M59" s="98">
        <v>455.59351642395791</v>
      </c>
      <c r="N59" s="98">
        <v>362.3394936632854</v>
      </c>
      <c r="O59" s="98">
        <v>521.24950453880945</v>
      </c>
      <c r="P59" s="98">
        <v>630.96297114100889</v>
      </c>
      <c r="Q59" s="98">
        <v>513.95336661034514</v>
      </c>
      <c r="R59" s="98">
        <v>509.86552230183764</v>
      </c>
      <c r="S59" s="98">
        <v>391.0023862204057</v>
      </c>
      <c r="T59" s="98">
        <v>433.53389753622491</v>
      </c>
      <c r="U59" s="98">
        <v>536.81141202666038</v>
      </c>
      <c r="V59" s="98">
        <v>452.1567227931007</v>
      </c>
      <c r="W59" s="98">
        <v>235.80209769497003</v>
      </c>
      <c r="X59" s="98">
        <v>328.50579456981279</v>
      </c>
      <c r="Y59" s="98">
        <v>0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541.98918556828221</v>
      </c>
      <c r="D60" s="33">
        <v>576.25545376016942</v>
      </c>
      <c r="E60" s="33">
        <v>553.7504609862176</v>
      </c>
      <c r="F60" s="33">
        <v>558.02396627027917</v>
      </c>
      <c r="G60" s="33">
        <v>532.55386144255453</v>
      </c>
      <c r="H60" s="33">
        <v>522.29055829835306</v>
      </c>
      <c r="I60" s="33">
        <v>550.42829442272966</v>
      </c>
      <c r="J60" s="33">
        <v>579.38575531690014</v>
      </c>
      <c r="K60" s="33">
        <v>546.1986427657871</v>
      </c>
      <c r="L60" s="33">
        <v>472.05519177583386</v>
      </c>
      <c r="M60" s="33">
        <v>639.75314286940238</v>
      </c>
      <c r="N60" s="33">
        <v>640.54465658380411</v>
      </c>
      <c r="O60" s="33">
        <v>649.32065198035525</v>
      </c>
      <c r="P60" s="33">
        <v>682.42296907793707</v>
      </c>
      <c r="Q60" s="33">
        <v>471.20677979951046</v>
      </c>
      <c r="R60" s="33">
        <v>481.17798295451757</v>
      </c>
      <c r="S60" s="33">
        <v>424.14215316378579</v>
      </c>
      <c r="T60" s="33">
        <v>497.85035301591563</v>
      </c>
      <c r="U60" s="33">
        <v>544.08919292381245</v>
      </c>
      <c r="V60" s="33">
        <v>317.36657683545099</v>
      </c>
      <c r="W60" s="33">
        <v>259.83450492402147</v>
      </c>
      <c r="X60" s="33">
        <v>297.06221166406158</v>
      </c>
      <c r="Y60" s="33">
        <v>292.46734310715857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15112.064067765581</v>
      </c>
      <c r="D62" s="117">
        <f t="shared" si="21"/>
        <v>14543.024953983298</v>
      </c>
      <c r="E62" s="117">
        <f t="shared" si="21"/>
        <v>15349.065282862086</v>
      </c>
      <c r="F62" s="117">
        <f t="shared" si="21"/>
        <v>15711.882559174621</v>
      </c>
      <c r="G62" s="117">
        <f t="shared" si="21"/>
        <v>15408.91743245125</v>
      </c>
      <c r="H62" s="117">
        <f t="shared" si="21"/>
        <v>14390.251401781486</v>
      </c>
      <c r="I62" s="117">
        <f t="shared" si="21"/>
        <v>13761.92056938024</v>
      </c>
      <c r="J62" s="117">
        <f t="shared" si="21"/>
        <v>14100.820930607488</v>
      </c>
      <c r="K62" s="117">
        <f t="shared" si="21"/>
        <v>13047.179403160329</v>
      </c>
      <c r="L62" s="117">
        <f t="shared" si="21"/>
        <v>14950.262114063078</v>
      </c>
      <c r="M62" s="117">
        <f t="shared" si="21"/>
        <v>13809.391671573138</v>
      </c>
      <c r="N62" s="117">
        <f t="shared" si="21"/>
        <v>11955.518848766096</v>
      </c>
      <c r="O62" s="117">
        <f t="shared" si="21"/>
        <v>12416.630383935584</v>
      </c>
      <c r="P62" s="117">
        <f t="shared" si="21"/>
        <v>11137.853444044567</v>
      </c>
      <c r="Q62" s="117">
        <f t="shared" si="21"/>
        <v>11431.997475627031</v>
      </c>
      <c r="R62" s="117">
        <f t="shared" ref="R62:V62" si="22">R63+R66+R68+R77</f>
        <v>11068.390416015483</v>
      </c>
      <c r="S62" s="117">
        <f t="shared" si="22"/>
        <v>11405.685170076356</v>
      </c>
      <c r="T62" s="117">
        <f t="shared" si="22"/>
        <v>9983.4320680546607</v>
      </c>
      <c r="U62" s="117">
        <f t="shared" si="22"/>
        <v>9363.6209570783285</v>
      </c>
      <c r="V62" s="117">
        <f t="shared" si="22"/>
        <v>9247.1580877206543</v>
      </c>
      <c r="W62" s="117">
        <f t="shared" ref="W62:Y62" si="23">W63+W66+W68+W77</f>
        <v>7937.2774385554731</v>
      </c>
      <c r="X62" s="117">
        <f t="shared" si="23"/>
        <v>6620.4977613464443</v>
      </c>
      <c r="Y62" s="117">
        <f t="shared" si="23"/>
        <v>5744.4783315898922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13369.284441361227</v>
      </c>
      <c r="D63" s="122">
        <f t="shared" si="24"/>
        <v>12866.480057348997</v>
      </c>
      <c r="E63" s="122">
        <f t="shared" si="24"/>
        <v>13290.698571379164</v>
      </c>
      <c r="F63" s="122">
        <f t="shared" si="24"/>
        <v>14078.040071827285</v>
      </c>
      <c r="G63" s="122">
        <f t="shared" si="24"/>
        <v>13793.379786423322</v>
      </c>
      <c r="H63" s="122">
        <f t="shared" si="24"/>
        <v>12509.985883848482</v>
      </c>
      <c r="I63" s="122">
        <f t="shared" si="24"/>
        <v>12145.995519528125</v>
      </c>
      <c r="J63" s="122">
        <f t="shared" si="24"/>
        <v>12454.164974095736</v>
      </c>
      <c r="K63" s="122">
        <f t="shared" si="24"/>
        <v>11527.191349729912</v>
      </c>
      <c r="L63" s="122">
        <f t="shared" si="24"/>
        <v>12786.00051988453</v>
      </c>
      <c r="M63" s="122">
        <f t="shared" si="24"/>
        <v>11591.445693620193</v>
      </c>
      <c r="N63" s="122">
        <f t="shared" si="24"/>
        <v>10178.272242444924</v>
      </c>
      <c r="O63" s="122">
        <f t="shared" si="24"/>
        <v>10481.445432006074</v>
      </c>
      <c r="P63" s="122">
        <f t="shared" si="24"/>
        <v>9177.4257391179199</v>
      </c>
      <c r="Q63" s="122">
        <f t="shared" si="24"/>
        <v>9651.599491578665</v>
      </c>
      <c r="R63" s="122">
        <f t="shared" ref="R63:V63" si="25">SUM(R64:R65)</f>
        <v>9511.0350591179886</v>
      </c>
      <c r="S63" s="122">
        <f t="shared" si="25"/>
        <v>9924.2753713215625</v>
      </c>
      <c r="T63" s="122">
        <f t="shared" si="25"/>
        <v>8307.4700755775957</v>
      </c>
      <c r="U63" s="122">
        <f t="shared" si="25"/>
        <v>7585.8113981589786</v>
      </c>
      <c r="V63" s="122">
        <f t="shared" si="25"/>
        <v>7583.3629175075721</v>
      </c>
      <c r="W63" s="122">
        <f t="shared" ref="W63:Y63" si="26">SUM(W64:W65)</f>
        <v>6448.0371907582376</v>
      </c>
      <c r="X63" s="122">
        <f t="shared" si="26"/>
        <v>5152.8781004406137</v>
      </c>
      <c r="Y63" s="122">
        <f t="shared" si="26"/>
        <v>4236.9391060615199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13049.821969063678</v>
      </c>
      <c r="D64" s="98">
        <v>12564.98038745178</v>
      </c>
      <c r="E64" s="98">
        <v>12992.57294675612</v>
      </c>
      <c r="F64" s="98">
        <v>13758.319220229716</v>
      </c>
      <c r="G64" s="98">
        <v>13486.400301442889</v>
      </c>
      <c r="H64" s="98">
        <v>12241.059469480238</v>
      </c>
      <c r="I64" s="98">
        <v>11883.025551141995</v>
      </c>
      <c r="J64" s="98">
        <v>12187.175623917812</v>
      </c>
      <c r="K64" s="98">
        <v>11284.630810027604</v>
      </c>
      <c r="L64" s="98">
        <v>12522.280127107433</v>
      </c>
      <c r="M64" s="98">
        <v>11353.436747574055</v>
      </c>
      <c r="N64" s="98">
        <v>9975.1549869191222</v>
      </c>
      <c r="O64" s="98">
        <v>10272.62141878697</v>
      </c>
      <c r="P64" s="98">
        <v>8994.1927734686542</v>
      </c>
      <c r="Q64" s="98">
        <v>9463.0446868930449</v>
      </c>
      <c r="R64" s="98">
        <v>9326.3167621048306</v>
      </c>
      <c r="S64" s="98">
        <v>9734.4964583015571</v>
      </c>
      <c r="T64" s="98">
        <v>8147.5745530879185</v>
      </c>
      <c r="U64" s="98">
        <v>7438.2811882007709</v>
      </c>
      <c r="V64" s="98">
        <v>7438.7080183590106</v>
      </c>
      <c r="W64" s="98">
        <v>6325.5591938333355</v>
      </c>
      <c r="X64" s="98">
        <v>5054.6895224545133</v>
      </c>
      <c r="Y64" s="98">
        <v>4157.9438959228291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319.4624722975496</v>
      </c>
      <c r="D65" s="98">
        <v>301.49966989721668</v>
      </c>
      <c r="E65" s="98">
        <v>298.12562462304487</v>
      </c>
      <c r="F65" s="98">
        <v>319.72085159756938</v>
      </c>
      <c r="G65" s="98">
        <v>306.97948498043348</v>
      </c>
      <c r="H65" s="98">
        <v>268.92641436824283</v>
      </c>
      <c r="I65" s="98">
        <v>262.96996838613052</v>
      </c>
      <c r="J65" s="98">
        <v>266.98935017792354</v>
      </c>
      <c r="K65" s="98">
        <v>242.56053970230855</v>
      </c>
      <c r="L65" s="98">
        <v>263.72039277709615</v>
      </c>
      <c r="M65" s="98">
        <v>238.00894604613822</v>
      </c>
      <c r="N65" s="98">
        <v>203.11725552580097</v>
      </c>
      <c r="O65" s="98">
        <v>208.82401321910365</v>
      </c>
      <c r="P65" s="98">
        <v>183.23296564926574</v>
      </c>
      <c r="Q65" s="98">
        <v>188.55480468561984</v>
      </c>
      <c r="R65" s="98">
        <v>184.71829701315849</v>
      </c>
      <c r="S65" s="98">
        <v>189.77891302000594</v>
      </c>
      <c r="T65" s="98">
        <v>159.89552248967806</v>
      </c>
      <c r="U65" s="98">
        <v>147.53020995820796</v>
      </c>
      <c r="V65" s="98">
        <v>144.65489914856192</v>
      </c>
      <c r="W65" s="98">
        <v>122.47799692490202</v>
      </c>
      <c r="X65" s="98">
        <v>98.18857798610037</v>
      </c>
      <c r="Y65" s="98">
        <v>78.995210138691093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48.209827949832999</v>
      </c>
      <c r="D66" s="122">
        <f t="shared" si="27"/>
        <v>3.315288880679895</v>
      </c>
      <c r="E66" s="122">
        <f t="shared" si="27"/>
        <v>420.93742236158846</v>
      </c>
      <c r="F66" s="122">
        <f t="shared" si="27"/>
        <v>2.8214649137816661</v>
      </c>
      <c r="G66" s="122">
        <f t="shared" si="27"/>
        <v>21.986073233701127</v>
      </c>
      <c r="H66" s="122">
        <f t="shared" si="27"/>
        <v>379.21340884242636</v>
      </c>
      <c r="I66" s="122">
        <f t="shared" si="27"/>
        <v>114.82009874371957</v>
      </c>
      <c r="J66" s="122">
        <f t="shared" si="27"/>
        <v>89.431892048879078</v>
      </c>
      <c r="K66" s="122">
        <f t="shared" si="27"/>
        <v>129.40777952706915</v>
      </c>
      <c r="L66" s="122">
        <f t="shared" si="27"/>
        <v>600.81039210900985</v>
      </c>
      <c r="M66" s="122">
        <f t="shared" si="27"/>
        <v>476.74287204864589</v>
      </c>
      <c r="N66" s="122">
        <f t="shared" si="27"/>
        <v>234.19117531799336</v>
      </c>
      <c r="O66" s="122">
        <f t="shared" si="27"/>
        <v>240.38645311361344</v>
      </c>
      <c r="P66" s="122">
        <f t="shared" si="27"/>
        <v>144.45764826854159</v>
      </c>
      <c r="Q66" s="122">
        <f t="shared" si="27"/>
        <v>321.80132550261811</v>
      </c>
      <c r="R66" s="122">
        <f t="shared" si="27"/>
        <v>173.90931902798491</v>
      </c>
      <c r="S66" s="122">
        <f t="shared" si="27"/>
        <v>115.28820258364223</v>
      </c>
      <c r="T66" s="122">
        <f t="shared" si="27"/>
        <v>277.07683860537617</v>
      </c>
      <c r="U66" s="122">
        <f t="shared" si="27"/>
        <v>165.78943253711185</v>
      </c>
      <c r="V66" s="122">
        <f t="shared" si="27"/>
        <v>405.40469960343887</v>
      </c>
      <c r="W66" s="122">
        <f t="shared" si="27"/>
        <v>283.59672460871201</v>
      </c>
      <c r="X66" s="122">
        <f t="shared" si="27"/>
        <v>309.94307817624247</v>
      </c>
      <c r="Y66" s="122">
        <f t="shared" si="27"/>
        <v>438.16620407698213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48.209827949832999</v>
      </c>
      <c r="D67" s="98">
        <f>IF(RES_hhdet_in_tes!D67=0,0,RES_hhdet_in_tes!D67*1000*11630/RES_hhdet_in_new!D64)</f>
        <v>3.315288880679895</v>
      </c>
      <c r="E67" s="98">
        <f>IF(RES_hhdet_in_tes!E67=0,0,RES_hhdet_in_tes!E67*1000*11630/RES_hhdet_in_new!E64)</f>
        <v>420.93742236158846</v>
      </c>
      <c r="F67" s="98">
        <f>IF(RES_hhdet_in_tes!F67=0,0,RES_hhdet_in_tes!F67*1000*11630/RES_hhdet_in_new!F64)</f>
        <v>2.8214649137816661</v>
      </c>
      <c r="G67" s="98">
        <f>IF(RES_hhdet_in_tes!G67=0,0,RES_hhdet_in_tes!G67*1000*11630/RES_hhdet_in_new!G64)</f>
        <v>21.986073233701127</v>
      </c>
      <c r="H67" s="98">
        <f>IF(RES_hhdet_in_tes!H67=0,0,RES_hhdet_in_tes!H67*1000*11630/RES_hhdet_in_new!H64)</f>
        <v>379.21340884242636</v>
      </c>
      <c r="I67" s="98">
        <f>IF(RES_hhdet_in_tes!I67=0,0,RES_hhdet_in_tes!I67*1000*11630/RES_hhdet_in_new!I64)</f>
        <v>114.82009874371957</v>
      </c>
      <c r="J67" s="98">
        <f>IF(RES_hhdet_in_tes!J67=0,0,RES_hhdet_in_tes!J67*1000*11630/RES_hhdet_in_new!J64)</f>
        <v>89.431892048879078</v>
      </c>
      <c r="K67" s="98">
        <f>IF(RES_hhdet_in_tes!K67=0,0,RES_hhdet_in_tes!K67*1000*11630/RES_hhdet_in_new!K64)</f>
        <v>129.40777952706915</v>
      </c>
      <c r="L67" s="98">
        <f>IF(RES_hhdet_in_tes!L67=0,0,RES_hhdet_in_tes!L67*1000*11630/RES_hhdet_in_new!L64)</f>
        <v>600.81039210900985</v>
      </c>
      <c r="M67" s="98">
        <f>IF(RES_hhdet_in_tes!M67=0,0,RES_hhdet_in_tes!M67*1000*11630/RES_hhdet_in_new!M64)</f>
        <v>476.74287204864589</v>
      </c>
      <c r="N67" s="98">
        <f>IF(RES_hhdet_in_tes!N67=0,0,RES_hhdet_in_tes!N67*1000*11630/RES_hhdet_in_new!N64)</f>
        <v>234.19117531799336</v>
      </c>
      <c r="O67" s="98">
        <f>IF(RES_hhdet_in_tes!O67=0,0,RES_hhdet_in_tes!O67*1000*11630/RES_hhdet_in_new!O64)</f>
        <v>240.38645311361344</v>
      </c>
      <c r="P67" s="98">
        <f>IF(RES_hhdet_in_tes!P67=0,0,RES_hhdet_in_tes!P67*1000*11630/RES_hhdet_in_new!P64)</f>
        <v>144.45764826854159</v>
      </c>
      <c r="Q67" s="98">
        <f>IF(RES_hhdet_in_tes!Q67=0,0,RES_hhdet_in_tes!Q67*1000*11630/RES_hhdet_in_new!Q64)</f>
        <v>321.80132550261811</v>
      </c>
      <c r="R67" s="98">
        <f>IF(RES_hhdet_in_tes!R67=0,0,RES_hhdet_in_tes!R67*1000*11630/RES_hhdet_in_new!R64)</f>
        <v>173.90931902798491</v>
      </c>
      <c r="S67" s="98">
        <f>IF(RES_hhdet_in_tes!S67=0,0,RES_hhdet_in_tes!S67*1000*11630/RES_hhdet_in_new!S64)</f>
        <v>115.28820258364223</v>
      </c>
      <c r="T67" s="98">
        <f>IF(RES_hhdet_in_tes!T67=0,0,RES_hhdet_in_tes!T67*1000*11630/RES_hhdet_in_new!T64)</f>
        <v>277.07683860537617</v>
      </c>
      <c r="U67" s="98">
        <f>IF(RES_hhdet_in_tes!U67=0,0,RES_hhdet_in_tes!U67*1000*11630/RES_hhdet_in_new!U64)</f>
        <v>165.78943253711185</v>
      </c>
      <c r="V67" s="98">
        <f>IF(RES_hhdet_in_tes!V67=0,0,RES_hhdet_in_tes!V67*1000*11630/RES_hhdet_in_new!V64)</f>
        <v>405.40469960343887</v>
      </c>
      <c r="W67" s="98">
        <f>IF(RES_hhdet_in_tes!W67=0,0,RES_hhdet_in_tes!W67*1000*11630/RES_hhdet_in_new!W64)</f>
        <v>283.59672460871201</v>
      </c>
      <c r="X67" s="98">
        <f>IF(RES_hhdet_in_tes!X67=0,0,RES_hhdet_in_tes!X67*1000*11630/RES_hhdet_in_new!X64)</f>
        <v>309.94307817624247</v>
      </c>
      <c r="Y67" s="98">
        <f>IF(RES_hhdet_in_tes!Y67=0,0,RES_hhdet_in_tes!Y67*1000*11630/RES_hhdet_in_new!Y64)</f>
        <v>438.16620407698213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1069.8905231962824</v>
      </c>
      <c r="D68" s="122">
        <v>1099.9209219552556</v>
      </c>
      <c r="E68" s="122">
        <v>1092.4623378874589</v>
      </c>
      <c r="F68" s="122">
        <v>1078.0946262105238</v>
      </c>
      <c r="G68" s="122">
        <v>1057.5976822391262</v>
      </c>
      <c r="H68" s="122">
        <v>977.11212461417051</v>
      </c>
      <c r="I68" s="122">
        <v>982.72237433114071</v>
      </c>
      <c r="J68" s="122">
        <v>999.29242242952773</v>
      </c>
      <c r="K68" s="122">
        <v>830.70581760032326</v>
      </c>
      <c r="L68" s="122">
        <v>1032.8301489835217</v>
      </c>
      <c r="M68" s="122">
        <v>1124.8673581057731</v>
      </c>
      <c r="N68" s="122">
        <v>880.70547733386877</v>
      </c>
      <c r="O68" s="122">
        <v>1074.7018373382582</v>
      </c>
      <c r="P68" s="122">
        <v>1231.6979827796306</v>
      </c>
      <c r="Q68" s="122">
        <v>941.77744324415869</v>
      </c>
      <c r="R68" s="122">
        <v>913.01260896108681</v>
      </c>
      <c r="S68" s="122">
        <v>867.22756499675108</v>
      </c>
      <c r="T68" s="122">
        <v>923.5749322826772</v>
      </c>
      <c r="U68" s="122">
        <v>1150.4523637467589</v>
      </c>
      <c r="V68" s="122">
        <v>874.73830639272308</v>
      </c>
      <c r="W68" s="122">
        <v>919.89767494245837</v>
      </c>
      <c r="X68" s="122">
        <v>870.71730364302778</v>
      </c>
      <c r="Y68" s="122">
        <v>782.97654933577928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1067.4859077092719</v>
      </c>
      <c r="D69" s="98">
        <v>1100.0758489536149</v>
      </c>
      <c r="E69" s="98">
        <v>1094.2204020662821</v>
      </c>
      <c r="F69" s="98">
        <v>1076.3608625139059</v>
      </c>
      <c r="G69" s="98">
        <v>1059.8349214540056</v>
      </c>
      <c r="H69" s="98">
        <v>977.03014499589551</v>
      </c>
      <c r="I69" s="98">
        <v>982.48956792852528</v>
      </c>
      <c r="J69" s="98">
        <v>998.99254115624331</v>
      </c>
      <c r="K69" s="98">
        <v>826.61413067668752</v>
      </c>
      <c r="L69" s="98">
        <v>1031.8709033075313</v>
      </c>
      <c r="M69" s="98">
        <v>1124.5759386503871</v>
      </c>
      <c r="N69" s="98">
        <v>881.01459511369944</v>
      </c>
      <c r="O69" s="98">
        <v>1064.6641690847082</v>
      </c>
      <c r="P69" s="98">
        <v>1217.7051084613202</v>
      </c>
      <c r="Q69" s="98">
        <v>945.37392458789384</v>
      </c>
      <c r="R69" s="98">
        <v>913.36166142925038</v>
      </c>
      <c r="S69" s="98">
        <v>865.88858545342464</v>
      </c>
      <c r="T69" s="98">
        <v>923.38277562027054</v>
      </c>
      <c r="U69" s="98">
        <v>1150.1621261556479</v>
      </c>
      <c r="V69" s="98">
        <v>872.49529201195821</v>
      </c>
      <c r="W69" s="98">
        <v>944.21922691477732</v>
      </c>
      <c r="X69" s="98">
        <v>850.1569086836023</v>
      </c>
      <c r="Y69" s="98">
        <v>782.97360376435586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1067.7986696396922</v>
      </c>
      <c r="D70" s="98">
        <v>1100.6658247844955</v>
      </c>
      <c r="E70" s="98">
        <v>1094.9693770009399</v>
      </c>
      <c r="F70" s="98">
        <v>1077.207090639132</v>
      </c>
      <c r="G70" s="98">
        <v>1060.914675146312</v>
      </c>
      <c r="H70" s="98">
        <v>978.24898352148239</v>
      </c>
      <c r="I70" s="98">
        <v>984.17244235145108</v>
      </c>
      <c r="J70" s="98">
        <v>1001.0971823552429</v>
      </c>
      <c r="K70" s="98">
        <v>829.00282657751563</v>
      </c>
      <c r="L70" s="98">
        <v>1034.8229284807876</v>
      </c>
      <c r="M70" s="98">
        <v>1127.0042113141878</v>
      </c>
      <c r="N70" s="98">
        <v>883.40465908440876</v>
      </c>
      <c r="O70" s="98">
        <v>0</v>
      </c>
      <c r="P70" s="98">
        <v>0</v>
      </c>
      <c r="Q70" s="98">
        <v>947.85110067510902</v>
      </c>
      <c r="R70" s="98">
        <v>915.7177050154063</v>
      </c>
      <c r="S70" s="98">
        <v>867.27171866607785</v>
      </c>
      <c r="T70" s="98">
        <v>924.35789724125539</v>
      </c>
      <c r="U70" s="98">
        <v>1151.2999427425102</v>
      </c>
      <c r="V70" s="98">
        <v>874.0940847553403</v>
      </c>
      <c r="W70" s="98">
        <v>946.27892542855705</v>
      </c>
      <c r="X70" s="98">
        <v>0</v>
      </c>
      <c r="Y70" s="98">
        <v>783.20335833538832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532.77767263360579</v>
      </c>
      <c r="D71" s="101">
        <v>551.83666362437907</v>
      </c>
      <c r="E71" s="101">
        <v>545.79012891211482</v>
      </c>
      <c r="F71" s="101">
        <v>544.40068587404528</v>
      </c>
      <c r="G71" s="101">
        <v>535.03616884048461</v>
      </c>
      <c r="H71" s="101">
        <v>479.35798402243825</v>
      </c>
      <c r="I71" s="101">
        <v>478.42234993977456</v>
      </c>
      <c r="J71" s="101">
        <v>477.11018026253458</v>
      </c>
      <c r="K71" s="101">
        <v>366.68903976694475</v>
      </c>
      <c r="L71" s="101">
        <v>498.1506796772411</v>
      </c>
      <c r="M71" s="101">
        <v>572.83130090793804</v>
      </c>
      <c r="N71" s="101">
        <v>401.18552562162284</v>
      </c>
      <c r="O71" s="101">
        <v>0</v>
      </c>
      <c r="P71" s="101">
        <v>0</v>
      </c>
      <c r="Q71" s="101">
        <v>419.08866460433825</v>
      </c>
      <c r="R71" s="101">
        <v>395.662701496544</v>
      </c>
      <c r="S71" s="101">
        <v>362.72892719968257</v>
      </c>
      <c r="T71" s="101">
        <v>440.87869044729513</v>
      </c>
      <c r="U71" s="101">
        <v>644.34444796730452</v>
      </c>
      <c r="V71" s="101">
        <v>444.29344508117379</v>
      </c>
      <c r="W71" s="101">
        <v>505.14165515334082</v>
      </c>
      <c r="X71" s="101">
        <v>0</v>
      </c>
      <c r="Y71" s="101">
        <v>411.65435032901655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535.02099700608665</v>
      </c>
      <c r="D72" s="104">
        <v>548.82916116011643</v>
      </c>
      <c r="E72" s="104">
        <v>549.17924808882515</v>
      </c>
      <c r="F72" s="104">
        <v>532.80640476508677</v>
      </c>
      <c r="G72" s="104">
        <v>525.87850630582716</v>
      </c>
      <c r="H72" s="104">
        <v>498.89099949904414</v>
      </c>
      <c r="I72" s="104">
        <v>505.75009241167646</v>
      </c>
      <c r="J72" s="104">
        <v>523.98700209270839</v>
      </c>
      <c r="K72" s="104">
        <v>462.31378681057095</v>
      </c>
      <c r="L72" s="104">
        <v>536.67224880354649</v>
      </c>
      <c r="M72" s="104">
        <v>554.17291040624991</v>
      </c>
      <c r="N72" s="104">
        <v>482.21913346278603</v>
      </c>
      <c r="O72" s="104">
        <v>0</v>
      </c>
      <c r="P72" s="104">
        <v>0</v>
      </c>
      <c r="Q72" s="104">
        <v>528.76243607077072</v>
      </c>
      <c r="R72" s="104">
        <v>520.05500351886235</v>
      </c>
      <c r="S72" s="104">
        <v>504.54279146639533</v>
      </c>
      <c r="T72" s="104">
        <v>483.47920679396032</v>
      </c>
      <c r="U72" s="104">
        <v>506.95549477520541</v>
      </c>
      <c r="V72" s="104">
        <v>429.80063967416652</v>
      </c>
      <c r="W72" s="104">
        <v>441.13727027521628</v>
      </c>
      <c r="X72" s="104">
        <v>0</v>
      </c>
      <c r="Y72" s="104">
        <v>371.54900800637182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1080.3192101167767</v>
      </c>
      <c r="D73" s="101">
        <v>1097.7960673168348</v>
      </c>
      <c r="E73" s="101">
        <v>1074.9295069542934</v>
      </c>
      <c r="F73" s="101">
        <v>1089.804055482223</v>
      </c>
      <c r="G73" s="101">
        <v>1038.5123332726841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844.21174402473673</v>
      </c>
      <c r="O73" s="101">
        <v>1152.508536935545</v>
      </c>
      <c r="P73" s="101">
        <v>1429.6935263800101</v>
      </c>
      <c r="Q73" s="101">
        <v>878.84678246356123</v>
      </c>
      <c r="R73" s="101">
        <v>0</v>
      </c>
      <c r="S73" s="101">
        <v>0</v>
      </c>
      <c r="T73" s="101">
        <v>0</v>
      </c>
      <c r="U73" s="101">
        <v>0</v>
      </c>
      <c r="V73" s="101">
        <v>885.84718240405584</v>
      </c>
      <c r="W73" s="101">
        <v>824.31648261396799</v>
      </c>
      <c r="X73" s="101">
        <v>894.20439346637454</v>
      </c>
      <c r="Y73" s="101">
        <v>0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1080.6784868846087</v>
      </c>
      <c r="D74" s="104">
        <v>1098.462005567339</v>
      </c>
      <c r="E74" s="104">
        <v>1075.7561934143102</v>
      </c>
      <c r="F74" s="104">
        <v>1090.661044922625</v>
      </c>
      <c r="G74" s="104">
        <v>1039.2667352695198</v>
      </c>
      <c r="H74" s="104">
        <v>0</v>
      </c>
      <c r="I74" s="104">
        <v>0</v>
      </c>
      <c r="J74" s="104">
        <v>0</v>
      </c>
      <c r="K74" s="104">
        <v>883.55979414090336</v>
      </c>
      <c r="L74" s="104">
        <v>0</v>
      </c>
      <c r="M74" s="104">
        <v>0</v>
      </c>
      <c r="N74" s="104">
        <v>844.894946716238</v>
      </c>
      <c r="O74" s="104">
        <v>1152.5490107683897</v>
      </c>
      <c r="P74" s="104">
        <v>1428.4114535151191</v>
      </c>
      <c r="Q74" s="104">
        <v>878.38058241997112</v>
      </c>
      <c r="R74" s="104">
        <v>883.96075110188326</v>
      </c>
      <c r="S74" s="104">
        <v>899.05149134738019</v>
      </c>
      <c r="T74" s="104">
        <v>940.90645193786804</v>
      </c>
      <c r="U74" s="104">
        <v>0</v>
      </c>
      <c r="V74" s="104">
        <v>888.1873964452501</v>
      </c>
      <c r="W74" s="104">
        <v>824.17740537916029</v>
      </c>
      <c r="X74" s="104">
        <v>894.71459222948943</v>
      </c>
      <c r="Y74" s="104">
        <v>0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539.24105643379403</v>
      </c>
      <c r="D75" s="98">
        <v>550.69654825597502</v>
      </c>
      <c r="E75" s="98">
        <v>535.78098539357609</v>
      </c>
      <c r="F75" s="98">
        <v>551.68407963229788</v>
      </c>
      <c r="G75" s="98">
        <v>523.23277312286507</v>
      </c>
      <c r="H75" s="98">
        <v>0</v>
      </c>
      <c r="I75" s="98">
        <v>0</v>
      </c>
      <c r="J75" s="98">
        <v>0</v>
      </c>
      <c r="K75" s="98">
        <v>396.23891050702332</v>
      </c>
      <c r="L75" s="98">
        <v>0</v>
      </c>
      <c r="M75" s="98">
        <v>0</v>
      </c>
      <c r="N75" s="98">
        <v>374.06895943442544</v>
      </c>
      <c r="O75" s="98">
        <v>632.60394101719362</v>
      </c>
      <c r="P75" s="98">
        <v>863.41826677200277</v>
      </c>
      <c r="Q75" s="98">
        <v>371.4291596515942</v>
      </c>
      <c r="R75" s="98">
        <v>368.00892124193723</v>
      </c>
      <c r="S75" s="98">
        <v>376.36451003125774</v>
      </c>
      <c r="T75" s="98">
        <v>453.02768055197743</v>
      </c>
      <c r="U75" s="98">
        <v>0</v>
      </c>
      <c r="V75" s="98">
        <v>454.09456781461012</v>
      </c>
      <c r="W75" s="98">
        <v>413.22864008716158</v>
      </c>
      <c r="X75" s="98">
        <v>487.49716178535175</v>
      </c>
      <c r="Y75" s="98">
        <v>0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541.43743045081453</v>
      </c>
      <c r="D76" s="98">
        <v>547.765457311364</v>
      </c>
      <c r="E76" s="98">
        <v>539.97520802073427</v>
      </c>
      <c r="F76" s="98">
        <v>538.97696529032737</v>
      </c>
      <c r="G76" s="98">
        <v>516.03396214665463</v>
      </c>
      <c r="H76" s="98">
        <v>0</v>
      </c>
      <c r="I76" s="98">
        <v>0</v>
      </c>
      <c r="J76" s="98">
        <v>0</v>
      </c>
      <c r="K76" s="98">
        <v>487.32088363387993</v>
      </c>
      <c r="L76" s="98">
        <v>0</v>
      </c>
      <c r="M76" s="98">
        <v>0</v>
      </c>
      <c r="N76" s="98">
        <v>470.82598728181239</v>
      </c>
      <c r="O76" s="98">
        <v>519.94506975119612</v>
      </c>
      <c r="P76" s="98">
        <v>564.99318674311633</v>
      </c>
      <c r="Q76" s="98">
        <v>506.95142276837697</v>
      </c>
      <c r="R76" s="98">
        <v>515.95182985994597</v>
      </c>
      <c r="S76" s="98">
        <v>522.68698131612246</v>
      </c>
      <c r="T76" s="98">
        <v>487.87877138589062</v>
      </c>
      <c r="U76" s="98">
        <v>0</v>
      </c>
      <c r="V76" s="98">
        <v>434.09282863063999</v>
      </c>
      <c r="W76" s="98">
        <v>410.94876529199882</v>
      </c>
      <c r="X76" s="98">
        <v>407.21743044413751</v>
      </c>
      <c r="Y76" s="98">
        <v>0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624.67927525823836</v>
      </c>
      <c r="D77" s="122">
        <v>573.30868579836454</v>
      </c>
      <c r="E77" s="122">
        <v>544.96695123387553</v>
      </c>
      <c r="F77" s="122">
        <v>552.92639622303091</v>
      </c>
      <c r="G77" s="122">
        <v>535.95389055509986</v>
      </c>
      <c r="H77" s="122">
        <v>523.9399844764082</v>
      </c>
      <c r="I77" s="122">
        <v>518.38257677725437</v>
      </c>
      <c r="J77" s="122">
        <v>557.93164203334493</v>
      </c>
      <c r="K77" s="122">
        <v>559.87445630302568</v>
      </c>
      <c r="L77" s="122">
        <v>530.62105308601724</v>
      </c>
      <c r="M77" s="122">
        <v>616.33574779852393</v>
      </c>
      <c r="N77" s="122">
        <v>662.34995366930877</v>
      </c>
      <c r="O77" s="122">
        <v>620.09666147763915</v>
      </c>
      <c r="P77" s="122">
        <v>584.27207387847409</v>
      </c>
      <c r="Q77" s="122">
        <v>516.81921530159036</v>
      </c>
      <c r="R77" s="122">
        <v>470.43342890842212</v>
      </c>
      <c r="S77" s="122">
        <v>498.89403117440133</v>
      </c>
      <c r="T77" s="122">
        <v>475.31022158900981</v>
      </c>
      <c r="U77" s="122">
        <v>461.56776263547971</v>
      </c>
      <c r="V77" s="122">
        <v>383.65216421692168</v>
      </c>
      <c r="W77" s="122">
        <v>285.74584824606563</v>
      </c>
      <c r="X77" s="122">
        <v>286.9592790865608</v>
      </c>
      <c r="Y77" s="122">
        <v>286.39647211561044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671.07409657283233</v>
      </c>
      <c r="D78" s="98">
        <v>554.25836498771923</v>
      </c>
      <c r="E78" s="98">
        <v>510.70190481796573</v>
      </c>
      <c r="F78" s="98">
        <v>534.34751671120466</v>
      </c>
      <c r="G78" s="98">
        <v>542.65136169489858</v>
      </c>
      <c r="H78" s="98">
        <v>525.81452918795105</v>
      </c>
      <c r="I78" s="98">
        <v>506.37882969935049</v>
      </c>
      <c r="J78" s="98">
        <v>553.12460964899651</v>
      </c>
      <c r="K78" s="98">
        <v>571.92331064712255</v>
      </c>
      <c r="L78" s="98">
        <v>579.36405235512666</v>
      </c>
      <c r="M78" s="98">
        <v>563.79296760824002</v>
      </c>
      <c r="N78" s="98">
        <v>700.74905590906178</v>
      </c>
      <c r="O78" s="98">
        <v>589.37982970548933</v>
      </c>
      <c r="P78" s="98">
        <v>506.09384936422771</v>
      </c>
      <c r="Q78" s="98">
        <v>527.56408666110599</v>
      </c>
      <c r="R78" s="98">
        <v>470.42648798203561</v>
      </c>
      <c r="S78" s="98">
        <v>515.38477914720886</v>
      </c>
      <c r="T78" s="98">
        <v>454.89990258060539</v>
      </c>
      <c r="U78" s="98">
        <v>422.71791359357923</v>
      </c>
      <c r="V78" s="98">
        <v>384.00327043241845</v>
      </c>
      <c r="W78" s="98">
        <v>298.89827660287432</v>
      </c>
      <c r="X78" s="98">
        <v>286.70022953329152</v>
      </c>
      <c r="Y78" s="98">
        <v>283.90223829737755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541.9891855682821</v>
      </c>
      <c r="D79" s="33">
        <v>576.25545376016942</v>
      </c>
      <c r="E79" s="33">
        <v>553.7504609862176</v>
      </c>
      <c r="F79" s="33">
        <v>558.02396627027917</v>
      </c>
      <c r="G79" s="33">
        <v>532.55386144255453</v>
      </c>
      <c r="H79" s="33">
        <v>522.29055829835318</v>
      </c>
      <c r="I79" s="33">
        <v>550.42829442272966</v>
      </c>
      <c r="J79" s="33">
        <v>579.38575531690049</v>
      </c>
      <c r="K79" s="33">
        <v>546.1986427657871</v>
      </c>
      <c r="L79" s="33">
        <v>472.05519177583386</v>
      </c>
      <c r="M79" s="33">
        <v>639.75314286940261</v>
      </c>
      <c r="N79" s="33">
        <v>640.54465658380423</v>
      </c>
      <c r="O79" s="33">
        <v>649.32065198035525</v>
      </c>
      <c r="P79" s="33">
        <v>682.42296907793695</v>
      </c>
      <c r="Q79" s="33">
        <v>471.20677979951046</v>
      </c>
      <c r="R79" s="33">
        <v>481.17798295451769</v>
      </c>
      <c r="S79" s="33">
        <v>424.14215316378574</v>
      </c>
      <c r="T79" s="33">
        <v>497.85035301591563</v>
      </c>
      <c r="U79" s="33">
        <v>544.08919292381245</v>
      </c>
      <c r="V79" s="33">
        <v>317.36657683545093</v>
      </c>
      <c r="W79" s="33">
        <v>259.83450492402142</v>
      </c>
      <c r="X79" s="33">
        <v>297.06221166406152</v>
      </c>
      <c r="Y79" s="33">
        <v>292.46734310715857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15292.900533720111</v>
      </c>
      <c r="D81" s="117">
        <f t="shared" si="28"/>
        <v>14346.958865655773</v>
      </c>
      <c r="E81" s="117">
        <f t="shared" si="28"/>
        <v>15083.116776504803</v>
      </c>
      <c r="F81" s="117">
        <f t="shared" si="28"/>
        <v>15563.24336979406</v>
      </c>
      <c r="G81" s="117">
        <f t="shared" si="28"/>
        <v>15020.03539969399</v>
      </c>
      <c r="H81" s="117">
        <f t="shared" si="28"/>
        <v>15129.870850459705</v>
      </c>
      <c r="I81" s="117">
        <f t="shared" si="28"/>
        <v>13169.362513685974</v>
      </c>
      <c r="J81" s="117">
        <f t="shared" si="28"/>
        <v>13660.197080280393</v>
      </c>
      <c r="K81" s="117">
        <f t="shared" si="28"/>
        <v>14419.380468621262</v>
      </c>
      <c r="L81" s="117">
        <f t="shared" si="28"/>
        <v>14536.77680223813</v>
      </c>
      <c r="M81" s="117">
        <f t="shared" si="28"/>
        <v>11511.982951267384</v>
      </c>
      <c r="N81" s="117">
        <f t="shared" si="28"/>
        <v>12364.741446752972</v>
      </c>
      <c r="O81" s="117">
        <f t="shared" si="28"/>
        <v>12444.701779397757</v>
      </c>
      <c r="P81" s="117">
        <f t="shared" si="28"/>
        <v>12098.964326429104</v>
      </c>
      <c r="Q81" s="117">
        <f t="shared" si="28"/>
        <v>11706.711529596671</v>
      </c>
      <c r="R81" s="117">
        <f t="shared" ref="R81:V81" si="29">R82+R85+R87+R100</f>
        <v>11942.165406823</v>
      </c>
      <c r="S81" s="117">
        <f t="shared" si="29"/>
        <v>10605.499723988976</v>
      </c>
      <c r="T81" s="117">
        <f t="shared" si="29"/>
        <v>11245.426914553071</v>
      </c>
      <c r="U81" s="117">
        <f t="shared" si="29"/>
        <v>0</v>
      </c>
      <c r="V81" s="117">
        <f t="shared" si="29"/>
        <v>7728.3875954065797</v>
      </c>
      <c r="W81" s="117">
        <f t="shared" ref="W81:Y81" si="30">W82+W85+W87+W100</f>
        <v>6648.3232580438289</v>
      </c>
      <c r="X81" s="117">
        <f t="shared" si="30"/>
        <v>6789.572425955801</v>
      </c>
      <c r="Y81" s="117">
        <f t="shared" si="30"/>
        <v>6508.6423923589728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13607.120389927954</v>
      </c>
      <c r="D82" s="122">
        <f t="shared" si="31"/>
        <v>12693.143965009398</v>
      </c>
      <c r="E82" s="122">
        <f t="shared" si="31"/>
        <v>13046.964519943775</v>
      </c>
      <c r="F82" s="122">
        <f t="shared" si="31"/>
        <v>13939.46986452829</v>
      </c>
      <c r="G82" s="122">
        <f t="shared" si="31"/>
        <v>13338.911431044637</v>
      </c>
      <c r="H82" s="122">
        <f t="shared" si="31"/>
        <v>13138.178120769307</v>
      </c>
      <c r="I82" s="122">
        <f t="shared" si="31"/>
        <v>11565.707925289238</v>
      </c>
      <c r="J82" s="122">
        <f t="shared" si="31"/>
        <v>12048.032913843675</v>
      </c>
      <c r="K82" s="122">
        <f t="shared" si="31"/>
        <v>12808.829036025365</v>
      </c>
      <c r="L82" s="122">
        <f t="shared" si="31"/>
        <v>12563.90998831939</v>
      </c>
      <c r="M82" s="122">
        <f t="shared" si="31"/>
        <v>9408.5216951507227</v>
      </c>
      <c r="N82" s="122">
        <f t="shared" si="31"/>
        <v>10652.773540630427</v>
      </c>
      <c r="O82" s="122">
        <f t="shared" si="31"/>
        <v>10464.580425805936</v>
      </c>
      <c r="P82" s="122">
        <f t="shared" si="31"/>
        <v>9918.6671537472484</v>
      </c>
      <c r="Q82" s="122">
        <f t="shared" si="31"/>
        <v>9839.1861247205961</v>
      </c>
      <c r="R82" s="122">
        <f t="shared" ref="R82:V82" si="32">SUM(R83:R84)</f>
        <v>10424.507384283965</v>
      </c>
      <c r="S82" s="122">
        <f t="shared" si="32"/>
        <v>9235.0370323927909</v>
      </c>
      <c r="T82" s="122">
        <f t="shared" si="32"/>
        <v>9425.1394462129119</v>
      </c>
      <c r="U82" s="122">
        <f t="shared" si="32"/>
        <v>0</v>
      </c>
      <c r="V82" s="122">
        <f t="shared" si="32"/>
        <v>6095.5783368865141</v>
      </c>
      <c r="W82" s="122">
        <f t="shared" ref="W82:Y82" si="33">SUM(W83:W84)</f>
        <v>5252.1343974503607</v>
      </c>
      <c r="X82" s="122">
        <f t="shared" si="33"/>
        <v>5307.812513645079</v>
      </c>
      <c r="Y82" s="122">
        <f t="shared" si="33"/>
        <v>4937.061533304337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13475.170352732968</v>
      </c>
      <c r="D83" s="98">
        <v>12572.472190022176</v>
      </c>
      <c r="E83" s="98">
        <v>12928.304150943375</v>
      </c>
      <c r="F83" s="98">
        <v>13811.090991999703</v>
      </c>
      <c r="G83" s="98">
        <v>13218.558301113428</v>
      </c>
      <c r="H83" s="98">
        <v>13023.729696182274</v>
      </c>
      <c r="I83" s="98">
        <v>11464.227122074984</v>
      </c>
      <c r="J83" s="98">
        <v>11943.373601296013</v>
      </c>
      <c r="K83" s="98">
        <v>12699.638712584336</v>
      </c>
      <c r="L83" s="98">
        <v>12458.955282076433</v>
      </c>
      <c r="M83" s="98">
        <v>9330.2831526250739</v>
      </c>
      <c r="N83" s="98">
        <v>10566.708478825383</v>
      </c>
      <c r="O83" s="98">
        <v>10380.176261513976</v>
      </c>
      <c r="P83" s="98">
        <v>9838.4938044444389</v>
      </c>
      <c r="Q83" s="98">
        <v>9761.3863737079155</v>
      </c>
      <c r="R83" s="98">
        <v>10342.568854666868</v>
      </c>
      <c r="S83" s="98">
        <v>9163.5776074430014</v>
      </c>
      <c r="T83" s="98">
        <v>9351.7286645742424</v>
      </c>
      <c r="U83" s="98">
        <v>0</v>
      </c>
      <c r="V83" s="98">
        <v>6048.5298722068019</v>
      </c>
      <c r="W83" s="98">
        <v>5211.7694549234957</v>
      </c>
      <c r="X83" s="98">
        <v>5266.8882774028716</v>
      </c>
      <c r="Y83" s="98">
        <v>4899.8255571375057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131.95003719498521</v>
      </c>
      <c r="D84" s="98">
        <v>120.67177498722283</v>
      </c>
      <c r="E84" s="98">
        <v>118.66036900039872</v>
      </c>
      <c r="F84" s="98">
        <v>128.37887252858602</v>
      </c>
      <c r="G84" s="98">
        <v>120.35312993120905</v>
      </c>
      <c r="H84" s="98">
        <v>114.44842458703351</v>
      </c>
      <c r="I84" s="98">
        <v>101.4808032142539</v>
      </c>
      <c r="J84" s="98">
        <v>104.65931254766308</v>
      </c>
      <c r="K84" s="98">
        <v>109.19032344102899</v>
      </c>
      <c r="L84" s="98">
        <v>104.95470624295785</v>
      </c>
      <c r="M84" s="98">
        <v>78.238542525648526</v>
      </c>
      <c r="N84" s="98">
        <v>86.065061805044209</v>
      </c>
      <c r="O84" s="98">
        <v>84.404164291960527</v>
      </c>
      <c r="P84" s="98">
        <v>80.173349302810067</v>
      </c>
      <c r="Q84" s="98">
        <v>77.79975101268036</v>
      </c>
      <c r="R84" s="98">
        <v>81.938529617097373</v>
      </c>
      <c r="S84" s="98">
        <v>71.459424949790304</v>
      </c>
      <c r="T84" s="98">
        <v>73.410781638669661</v>
      </c>
      <c r="U84" s="98">
        <v>0</v>
      </c>
      <c r="V84" s="98">
        <v>47.048464679712133</v>
      </c>
      <c r="W84" s="98">
        <v>40.364942526865313</v>
      </c>
      <c r="X84" s="98">
        <v>40.924236242207556</v>
      </c>
      <c r="Y84" s="98">
        <v>37.235976166830895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49.079201561648034</v>
      </c>
      <c r="D85" s="122">
        <f t="shared" si="34"/>
        <v>4.1826401337874994</v>
      </c>
      <c r="E85" s="122">
        <f t="shared" si="34"/>
        <v>423.70339075095006</v>
      </c>
      <c r="F85" s="122">
        <f t="shared" si="34"/>
        <v>3.1145767396528554</v>
      </c>
      <c r="G85" s="122">
        <f t="shared" si="34"/>
        <v>19.3429157351977</v>
      </c>
      <c r="H85" s="122">
        <f t="shared" si="34"/>
        <v>379.10465308631655</v>
      </c>
      <c r="I85" s="122">
        <f t="shared" si="34"/>
        <v>115.14352040669057</v>
      </c>
      <c r="J85" s="122">
        <f t="shared" si="34"/>
        <v>88.844337082754905</v>
      </c>
      <c r="K85" s="122">
        <f t="shared" si="34"/>
        <v>129.67520940595449</v>
      </c>
      <c r="L85" s="122">
        <f t="shared" si="34"/>
        <v>600.77039614367868</v>
      </c>
      <c r="M85" s="122">
        <f t="shared" si="34"/>
        <v>474.95947903833849</v>
      </c>
      <c r="N85" s="122">
        <f t="shared" si="34"/>
        <v>234.5712493191871</v>
      </c>
      <c r="O85" s="122">
        <f t="shared" si="34"/>
        <v>239.54841775102619</v>
      </c>
      <c r="P85" s="122">
        <f t="shared" si="34"/>
        <v>144.44130819442515</v>
      </c>
      <c r="Q85" s="122">
        <f t="shared" si="34"/>
        <v>322.68462247081345</v>
      </c>
      <c r="R85" s="122">
        <f t="shared" si="34"/>
        <v>173.82984069797718</v>
      </c>
      <c r="S85" s="122">
        <f t="shared" si="34"/>
        <v>111.58850966082758</v>
      </c>
      <c r="T85" s="122">
        <f t="shared" si="34"/>
        <v>274.72131175023367</v>
      </c>
      <c r="U85" s="122">
        <f t="shared" si="34"/>
        <v>0</v>
      </c>
      <c r="V85" s="122">
        <f t="shared" si="34"/>
        <v>407.03062760982039</v>
      </c>
      <c r="W85" s="122">
        <f t="shared" si="34"/>
        <v>284.24124620661701</v>
      </c>
      <c r="X85" s="122">
        <f t="shared" si="34"/>
        <v>309.59489740452796</v>
      </c>
      <c r="Y85" s="122">
        <f t="shared" si="34"/>
        <v>438.14555383909806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49.079201561648034</v>
      </c>
      <c r="D86" s="98">
        <f>IF(RES_hhdet_in_tes!D86=0,0,RES_hhdet_in_tes!D86*1000*11630/RES_hhdet_in_new!D83)</f>
        <v>4.1826401337874994</v>
      </c>
      <c r="E86" s="98">
        <f>IF(RES_hhdet_in_tes!E86=0,0,RES_hhdet_in_tes!E86*1000*11630/RES_hhdet_in_new!E83)</f>
        <v>423.70339075095006</v>
      </c>
      <c r="F86" s="98">
        <f>IF(RES_hhdet_in_tes!F86=0,0,RES_hhdet_in_tes!F86*1000*11630/RES_hhdet_in_new!F83)</f>
        <v>3.1145767396528554</v>
      </c>
      <c r="G86" s="98">
        <f>IF(RES_hhdet_in_tes!G86=0,0,RES_hhdet_in_tes!G86*1000*11630/RES_hhdet_in_new!G83)</f>
        <v>19.3429157351977</v>
      </c>
      <c r="H86" s="98">
        <f>IF(RES_hhdet_in_tes!H86=0,0,RES_hhdet_in_tes!H86*1000*11630/RES_hhdet_in_new!H83)</f>
        <v>379.10465308631655</v>
      </c>
      <c r="I86" s="98">
        <f>IF(RES_hhdet_in_tes!I86=0,0,RES_hhdet_in_tes!I86*1000*11630/RES_hhdet_in_new!I83)</f>
        <v>115.14352040669057</v>
      </c>
      <c r="J86" s="98">
        <f>IF(RES_hhdet_in_tes!J86=0,0,RES_hhdet_in_tes!J86*1000*11630/RES_hhdet_in_new!J83)</f>
        <v>88.844337082754905</v>
      </c>
      <c r="K86" s="98">
        <f>IF(RES_hhdet_in_tes!K86=0,0,RES_hhdet_in_tes!K86*1000*11630/RES_hhdet_in_new!K83)</f>
        <v>129.67520940595449</v>
      </c>
      <c r="L86" s="98">
        <f>IF(RES_hhdet_in_tes!L86=0,0,RES_hhdet_in_tes!L86*1000*11630/RES_hhdet_in_new!L83)</f>
        <v>600.77039614367868</v>
      </c>
      <c r="M86" s="98">
        <f>IF(RES_hhdet_in_tes!M86=0,0,RES_hhdet_in_tes!M86*1000*11630/RES_hhdet_in_new!M83)</f>
        <v>474.95947903833849</v>
      </c>
      <c r="N86" s="98">
        <f>IF(RES_hhdet_in_tes!N86=0,0,RES_hhdet_in_tes!N86*1000*11630/RES_hhdet_in_new!N83)</f>
        <v>234.5712493191871</v>
      </c>
      <c r="O86" s="98">
        <f>IF(RES_hhdet_in_tes!O86=0,0,RES_hhdet_in_tes!O86*1000*11630/RES_hhdet_in_new!O83)</f>
        <v>239.54841775102619</v>
      </c>
      <c r="P86" s="98">
        <f>IF(RES_hhdet_in_tes!P86=0,0,RES_hhdet_in_tes!P86*1000*11630/RES_hhdet_in_new!P83)</f>
        <v>144.44130819442515</v>
      </c>
      <c r="Q86" s="98">
        <f>IF(RES_hhdet_in_tes!Q86=0,0,RES_hhdet_in_tes!Q86*1000*11630/RES_hhdet_in_new!Q83)</f>
        <v>322.68462247081345</v>
      </c>
      <c r="R86" s="98">
        <f>IF(RES_hhdet_in_tes!R86=0,0,RES_hhdet_in_tes!R86*1000*11630/RES_hhdet_in_new!R83)</f>
        <v>173.82984069797718</v>
      </c>
      <c r="S86" s="98">
        <f>IF(RES_hhdet_in_tes!S86=0,0,RES_hhdet_in_tes!S86*1000*11630/RES_hhdet_in_new!S83)</f>
        <v>111.58850966082758</v>
      </c>
      <c r="T86" s="98">
        <f>IF(RES_hhdet_in_tes!T86=0,0,RES_hhdet_in_tes!T86*1000*11630/RES_hhdet_in_new!T83)</f>
        <v>274.72131175023367</v>
      </c>
      <c r="U86" s="98">
        <f>IF(RES_hhdet_in_tes!U86=0,0,RES_hhdet_in_tes!U86*1000*11630/RES_hhdet_in_new!U83)</f>
        <v>0</v>
      </c>
      <c r="V86" s="98">
        <f>IF(RES_hhdet_in_tes!V86=0,0,RES_hhdet_in_tes!V86*1000*11630/RES_hhdet_in_new!V83)</f>
        <v>407.03062760982039</v>
      </c>
      <c r="W86" s="98">
        <f>IF(RES_hhdet_in_tes!W86=0,0,RES_hhdet_in_tes!W86*1000*11630/RES_hhdet_in_new!W83)</f>
        <v>284.24124620661701</v>
      </c>
      <c r="X86" s="98">
        <f>IF(RES_hhdet_in_tes!X86=0,0,RES_hhdet_in_tes!X86*1000*11630/RES_hhdet_in_new!X83)</f>
        <v>309.59489740452796</v>
      </c>
      <c r="Y86" s="98">
        <f>IF(RES_hhdet_in_tes!Y86=0,0,RES_hhdet_in_tes!Y86*1000*11630/RES_hhdet_in_new!Y83)</f>
        <v>438.14555383909806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1083.1765969709261</v>
      </c>
      <c r="D87" s="122">
        <v>1073.3768067524186</v>
      </c>
      <c r="E87" s="122">
        <v>1058.6984048238608</v>
      </c>
      <c r="F87" s="122">
        <v>1077.217270759066</v>
      </c>
      <c r="G87" s="122">
        <v>1065.4202839042925</v>
      </c>
      <c r="H87" s="122">
        <v>1033.4785068874876</v>
      </c>
      <c r="I87" s="122">
        <v>950.30789628178832</v>
      </c>
      <c r="J87" s="122">
        <v>951.50142129323694</v>
      </c>
      <c r="K87" s="122">
        <v>908.07985471736185</v>
      </c>
      <c r="L87" s="122">
        <v>893.0815346201299</v>
      </c>
      <c r="M87" s="122">
        <v>992.02050574475231</v>
      </c>
      <c r="N87" s="122">
        <v>844.90813428095817</v>
      </c>
      <c r="O87" s="122">
        <v>1099.4888898119141</v>
      </c>
      <c r="P87" s="122">
        <v>1358.5396127620138</v>
      </c>
      <c r="Q87" s="122">
        <v>1072.1827295967405</v>
      </c>
      <c r="R87" s="122">
        <v>861.18092670485942</v>
      </c>
      <c r="S87" s="122">
        <v>837.07524461605306</v>
      </c>
      <c r="T87" s="122">
        <v>1053.4529521848724</v>
      </c>
      <c r="U87" s="122">
        <v>0</v>
      </c>
      <c r="V87" s="122">
        <v>898.78418650639094</v>
      </c>
      <c r="W87" s="122">
        <v>852.16604428051528</v>
      </c>
      <c r="X87" s="122">
        <v>875.07015154648764</v>
      </c>
      <c r="Y87" s="122">
        <v>840.96796210837897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1088.1279278398783</v>
      </c>
      <c r="D88" s="98">
        <v>1091.9353690528212</v>
      </c>
      <c r="E88" s="98">
        <v>1078.7684830021346</v>
      </c>
      <c r="F88" s="98">
        <v>1061.7815154717889</v>
      </c>
      <c r="G88" s="98">
        <v>1009.94806180924</v>
      </c>
      <c r="H88" s="98">
        <v>1026.2704108573666</v>
      </c>
      <c r="I88" s="98">
        <v>916.53820427596963</v>
      </c>
      <c r="J88" s="98">
        <v>936.33807754098552</v>
      </c>
      <c r="K88" s="98">
        <v>931.65141969421745</v>
      </c>
      <c r="L88" s="98">
        <v>1040.4819891090035</v>
      </c>
      <c r="M88" s="98">
        <v>1139.7165099272368</v>
      </c>
      <c r="N88" s="98">
        <v>849.61496537003427</v>
      </c>
      <c r="O88" s="98">
        <v>709.78020827558521</v>
      </c>
      <c r="P88" s="98">
        <v>1296.7336322453634</v>
      </c>
      <c r="Q88" s="98">
        <v>1139.353583070583</v>
      </c>
      <c r="R88" s="98">
        <v>813.36137469682103</v>
      </c>
      <c r="S88" s="98">
        <v>836.42585274808062</v>
      </c>
      <c r="T88" s="98">
        <v>1099.8262520393637</v>
      </c>
      <c r="U88" s="98">
        <v>0</v>
      </c>
      <c r="V88" s="98">
        <v>903.02290253084698</v>
      </c>
      <c r="W88" s="98">
        <v>925.20541423760699</v>
      </c>
      <c r="X88" s="98">
        <v>815.72691033162766</v>
      </c>
      <c r="Y88" s="98">
        <v>840.8541883471496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936.72126974589469</v>
      </c>
      <c r="K89" s="98">
        <v>932.81598707573073</v>
      </c>
      <c r="L89" s="98">
        <v>1041.5030013101868</v>
      </c>
      <c r="M89" s="98">
        <v>1141.0009162606887</v>
      </c>
      <c r="N89" s="98">
        <v>850.62442902677844</v>
      </c>
      <c r="O89" s="98">
        <v>0</v>
      </c>
      <c r="P89" s="98">
        <v>1299.1984482856431</v>
      </c>
      <c r="Q89" s="98">
        <v>1143.1421413007324</v>
      </c>
      <c r="R89" s="98">
        <v>0</v>
      </c>
      <c r="S89" s="98">
        <v>838.09000907804341</v>
      </c>
      <c r="T89" s="98">
        <v>1101.8145652692178</v>
      </c>
      <c r="U89" s="98">
        <v>0</v>
      </c>
      <c r="V89" s="98">
        <v>0</v>
      </c>
      <c r="W89" s="98">
        <v>926.09390507041746</v>
      </c>
      <c r="X89" s="98">
        <v>0</v>
      </c>
      <c r="Y89" s="98">
        <v>841.3496508868908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443.07354125350184</v>
      </c>
      <c r="K90" s="101">
        <v>413.98750799586054</v>
      </c>
      <c r="L90" s="101">
        <v>491.80424041813194</v>
      </c>
      <c r="M90" s="101">
        <v>572.92513703295208</v>
      </c>
      <c r="N90" s="101">
        <v>383.19904943141808</v>
      </c>
      <c r="O90" s="101">
        <v>0</v>
      </c>
      <c r="P90" s="101">
        <v>782.04703053557967</v>
      </c>
      <c r="Q90" s="101">
        <v>505.68097307050709</v>
      </c>
      <c r="R90" s="101">
        <v>0</v>
      </c>
      <c r="S90" s="101">
        <v>349.85645530540171</v>
      </c>
      <c r="T90" s="101">
        <v>529.01689191704486</v>
      </c>
      <c r="U90" s="101">
        <v>0</v>
      </c>
      <c r="V90" s="101">
        <v>0</v>
      </c>
      <c r="W90" s="101">
        <v>489.07808176176223</v>
      </c>
      <c r="X90" s="101">
        <v>0</v>
      </c>
      <c r="Y90" s="101">
        <v>444.91292482002092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493.64772849239273</v>
      </c>
      <c r="K91" s="104">
        <v>518.82847907987014</v>
      </c>
      <c r="L91" s="104">
        <v>549.69876089205491</v>
      </c>
      <c r="M91" s="104">
        <v>568.07577922773669</v>
      </c>
      <c r="N91" s="104">
        <v>467.42537959536037</v>
      </c>
      <c r="O91" s="104">
        <v>0</v>
      </c>
      <c r="P91" s="104">
        <v>517.15141775006339</v>
      </c>
      <c r="Q91" s="104">
        <v>637.46116823022544</v>
      </c>
      <c r="R91" s="104">
        <v>0</v>
      </c>
      <c r="S91" s="104">
        <v>488.23355377264164</v>
      </c>
      <c r="T91" s="104">
        <v>572.79767335217298</v>
      </c>
      <c r="U91" s="104">
        <v>0</v>
      </c>
      <c r="V91" s="104">
        <v>0</v>
      </c>
      <c r="W91" s="104">
        <v>437.0158233086554</v>
      </c>
      <c r="X91" s="104">
        <v>0</v>
      </c>
      <c r="Y91" s="104">
        <v>396.43672606686994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1163.8243082557669</v>
      </c>
      <c r="D92" s="101">
        <v>777.87218379598437</v>
      </c>
      <c r="E92" s="101">
        <v>442.1665909702391</v>
      </c>
      <c r="F92" s="101">
        <v>886.2633827899914</v>
      </c>
      <c r="G92" s="101">
        <v>1356.8969445202647</v>
      </c>
      <c r="H92" s="101">
        <v>1406.7244552497805</v>
      </c>
      <c r="I92" s="101">
        <v>529.84521460636427</v>
      </c>
      <c r="J92" s="101">
        <v>523.84133974993745</v>
      </c>
      <c r="K92" s="101">
        <v>1236.7986374416321</v>
      </c>
      <c r="L92" s="101">
        <v>1341.2813807638227</v>
      </c>
      <c r="M92" s="101">
        <v>717.29776396754664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1080.3192101167767</v>
      </c>
      <c r="D96" s="101">
        <v>1097.7960673168343</v>
      </c>
      <c r="E96" s="101">
        <v>1074.9295069542934</v>
      </c>
      <c r="F96" s="101">
        <v>1089.8040554822232</v>
      </c>
      <c r="G96" s="101">
        <v>1038.5123332726844</v>
      </c>
      <c r="H96" s="101">
        <v>984.34303855357825</v>
      </c>
      <c r="I96" s="101">
        <v>0</v>
      </c>
      <c r="J96" s="101">
        <v>0</v>
      </c>
      <c r="K96" s="101">
        <v>0</v>
      </c>
      <c r="L96" s="101">
        <v>834.11027192147696</v>
      </c>
      <c r="M96" s="101">
        <v>983.7209811867142</v>
      </c>
      <c r="N96" s="101">
        <v>844.21174402473696</v>
      </c>
      <c r="O96" s="101">
        <v>1152.508536935545</v>
      </c>
      <c r="P96" s="101">
        <v>1429.6935263800099</v>
      </c>
      <c r="Q96" s="101">
        <v>878.84678246356145</v>
      </c>
      <c r="R96" s="101">
        <v>0</v>
      </c>
      <c r="S96" s="101">
        <v>0</v>
      </c>
      <c r="T96" s="101">
        <v>938.20324230175754</v>
      </c>
      <c r="U96" s="101">
        <v>0</v>
      </c>
      <c r="V96" s="101">
        <v>0</v>
      </c>
      <c r="W96" s="101">
        <v>824.31648261396788</v>
      </c>
      <c r="X96" s="101">
        <v>894.20439346637443</v>
      </c>
      <c r="Y96" s="101">
        <v>839.56957430918101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1080.6784868846089</v>
      </c>
      <c r="D97" s="104">
        <v>1098.4620055673388</v>
      </c>
      <c r="E97" s="104">
        <v>1075.7561934143107</v>
      </c>
      <c r="F97" s="104">
        <v>1090.661044922625</v>
      </c>
      <c r="G97" s="104">
        <v>1039.2667352695198</v>
      </c>
      <c r="H97" s="104">
        <v>984.62183157882419</v>
      </c>
      <c r="I97" s="104">
        <v>981.36802173157719</v>
      </c>
      <c r="J97" s="104">
        <v>971.28849015234971</v>
      </c>
      <c r="K97" s="104">
        <v>883.55979414090348</v>
      </c>
      <c r="L97" s="104">
        <v>835.17296529645716</v>
      </c>
      <c r="M97" s="104">
        <v>984.37585213983709</v>
      </c>
      <c r="N97" s="104">
        <v>844.894946716238</v>
      </c>
      <c r="O97" s="104">
        <v>1152.5490107683897</v>
      </c>
      <c r="P97" s="104">
        <v>1428.4114535151186</v>
      </c>
      <c r="Q97" s="104">
        <v>878.38058241997123</v>
      </c>
      <c r="R97" s="104">
        <v>883.96075110188326</v>
      </c>
      <c r="S97" s="104">
        <v>899.05149134738031</v>
      </c>
      <c r="T97" s="104">
        <v>940.90645193786793</v>
      </c>
      <c r="U97" s="104">
        <v>0</v>
      </c>
      <c r="V97" s="104">
        <v>888.1873964452501</v>
      </c>
      <c r="W97" s="104">
        <v>824.17740537916029</v>
      </c>
      <c r="X97" s="104">
        <v>894.71459222948897</v>
      </c>
      <c r="Y97" s="104">
        <v>841.15541808665841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539.24105643379403</v>
      </c>
      <c r="D98" s="98">
        <v>550.69654825597502</v>
      </c>
      <c r="E98" s="98">
        <v>535.78098539357609</v>
      </c>
      <c r="F98" s="98">
        <v>551.68407963229777</v>
      </c>
      <c r="G98" s="98">
        <v>523.23277312286507</v>
      </c>
      <c r="H98" s="98">
        <v>482.83150780050966</v>
      </c>
      <c r="I98" s="98">
        <v>473.84069000170769</v>
      </c>
      <c r="J98" s="98">
        <v>451.23725415026405</v>
      </c>
      <c r="K98" s="98">
        <v>396.23891050702343</v>
      </c>
      <c r="L98" s="98">
        <v>364.96794780547253</v>
      </c>
      <c r="M98" s="98">
        <v>474.71586858867437</v>
      </c>
      <c r="N98" s="98">
        <v>374.06895943442544</v>
      </c>
      <c r="O98" s="98">
        <v>632.60394101719385</v>
      </c>
      <c r="P98" s="98">
        <v>863.41826677200254</v>
      </c>
      <c r="Q98" s="98">
        <v>371.42915965159426</v>
      </c>
      <c r="R98" s="98">
        <v>368.00892124193723</v>
      </c>
      <c r="S98" s="98">
        <v>376.36451003125768</v>
      </c>
      <c r="T98" s="98">
        <v>453.02768055197731</v>
      </c>
      <c r="U98" s="98">
        <v>0</v>
      </c>
      <c r="V98" s="98">
        <v>454.09456781461012</v>
      </c>
      <c r="W98" s="98">
        <v>413.22864008716158</v>
      </c>
      <c r="X98" s="98">
        <v>487.49716178535158</v>
      </c>
      <c r="Y98" s="98">
        <v>451.98698038863967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541.43743045081487</v>
      </c>
      <c r="D99" s="98">
        <v>547.76545731136389</v>
      </c>
      <c r="E99" s="98">
        <v>539.9752080207345</v>
      </c>
      <c r="F99" s="98">
        <v>538.97696529032726</v>
      </c>
      <c r="G99" s="98">
        <v>516.03396214665474</v>
      </c>
      <c r="H99" s="98">
        <v>501.79032377831447</v>
      </c>
      <c r="I99" s="98">
        <v>507.52733172986927</v>
      </c>
      <c r="J99" s="98">
        <v>520.0512360020856</v>
      </c>
      <c r="K99" s="98">
        <v>487.32088363387999</v>
      </c>
      <c r="L99" s="98">
        <v>470.20501749098435</v>
      </c>
      <c r="M99" s="98">
        <v>509.65998355116267</v>
      </c>
      <c r="N99" s="98">
        <v>470.82598728181256</v>
      </c>
      <c r="O99" s="98">
        <v>519.945069751196</v>
      </c>
      <c r="P99" s="98">
        <v>564.99318674311621</v>
      </c>
      <c r="Q99" s="98">
        <v>506.95142276837714</v>
      </c>
      <c r="R99" s="98">
        <v>515.95182985994609</v>
      </c>
      <c r="S99" s="98">
        <v>522.68698131612257</v>
      </c>
      <c r="T99" s="98">
        <v>487.87877138589073</v>
      </c>
      <c r="U99" s="98">
        <v>0</v>
      </c>
      <c r="V99" s="98">
        <v>434.09282863063999</v>
      </c>
      <c r="W99" s="98">
        <v>410.94876529199877</v>
      </c>
      <c r="X99" s="98">
        <v>407.21743044413734</v>
      </c>
      <c r="Y99" s="98">
        <v>389.16843769801875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553.52434525958199</v>
      </c>
      <c r="D100" s="122">
        <v>576.25545376016942</v>
      </c>
      <c r="E100" s="122">
        <v>553.7504609862176</v>
      </c>
      <c r="F100" s="122">
        <v>543.44165776705279</v>
      </c>
      <c r="G100" s="122">
        <v>596.3607690098637</v>
      </c>
      <c r="H100" s="122">
        <v>579.10956971659198</v>
      </c>
      <c r="I100" s="122">
        <v>538.20317170825581</v>
      </c>
      <c r="J100" s="122">
        <v>571.81840806072626</v>
      </c>
      <c r="K100" s="122">
        <v>572.79636847258223</v>
      </c>
      <c r="L100" s="122">
        <v>479.01488315493106</v>
      </c>
      <c r="M100" s="122">
        <v>636.48127133356979</v>
      </c>
      <c r="N100" s="122">
        <v>632.48852252239919</v>
      </c>
      <c r="O100" s="122">
        <v>641.08404602888129</v>
      </c>
      <c r="P100" s="122">
        <v>677.31625172541737</v>
      </c>
      <c r="Q100" s="122">
        <v>472.65805280852032</v>
      </c>
      <c r="R100" s="122">
        <v>482.64725513619857</v>
      </c>
      <c r="S100" s="122">
        <v>421.7989373193044</v>
      </c>
      <c r="T100" s="122">
        <v>492.11320440505119</v>
      </c>
      <c r="U100" s="122">
        <v>0</v>
      </c>
      <c r="V100" s="122">
        <v>326.99444440385457</v>
      </c>
      <c r="W100" s="122">
        <v>259.78157010633635</v>
      </c>
      <c r="X100" s="122">
        <v>297.0948633597061</v>
      </c>
      <c r="Y100" s="122">
        <v>292.46734310715857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727.51300393668691</v>
      </c>
      <c r="D102" s="98">
        <v>0</v>
      </c>
      <c r="E102" s="98">
        <v>0</v>
      </c>
      <c r="F102" s="98">
        <v>478.71043465516999</v>
      </c>
      <c r="G102" s="98">
        <v>711.37075055093942</v>
      </c>
      <c r="H102" s="98">
        <v>758.05680107978139</v>
      </c>
      <c r="I102" s="98">
        <v>291.81992930885946</v>
      </c>
      <c r="J102" s="98">
        <v>321.51384497188519</v>
      </c>
      <c r="K102" s="98">
        <v>836.77879611252297</v>
      </c>
      <c r="L102" s="98">
        <v>732.65696897091846</v>
      </c>
      <c r="M102" s="98">
        <v>455.59351642395796</v>
      </c>
      <c r="N102" s="98">
        <v>362.3394936632854</v>
      </c>
      <c r="O102" s="98">
        <v>521.24950453880956</v>
      </c>
      <c r="P102" s="98">
        <v>630.96297114100889</v>
      </c>
      <c r="Q102" s="98">
        <v>513.95336661034514</v>
      </c>
      <c r="R102" s="98">
        <v>509.8655223018377</v>
      </c>
      <c r="S102" s="98">
        <v>391.00238622040558</v>
      </c>
      <c r="T102" s="98">
        <v>433.53389753622497</v>
      </c>
      <c r="U102" s="98">
        <v>0</v>
      </c>
      <c r="V102" s="98">
        <v>452.15672279310076</v>
      </c>
      <c r="W102" s="98">
        <v>235.80209769497006</v>
      </c>
      <c r="X102" s="98">
        <v>328.50579456981279</v>
      </c>
      <c r="Y102" s="98">
        <v>0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541.9891855682821</v>
      </c>
      <c r="D103" s="33">
        <v>576.25545376016942</v>
      </c>
      <c r="E103" s="33">
        <v>553.7504609862176</v>
      </c>
      <c r="F103" s="33">
        <v>558.02396627027917</v>
      </c>
      <c r="G103" s="33">
        <v>532.55386144255453</v>
      </c>
      <c r="H103" s="33">
        <v>522.29055829835306</v>
      </c>
      <c r="I103" s="33">
        <v>550.42829442272966</v>
      </c>
      <c r="J103" s="33">
        <v>579.38575531690037</v>
      </c>
      <c r="K103" s="33">
        <v>546.19864276578721</v>
      </c>
      <c r="L103" s="33">
        <v>472.05519177583386</v>
      </c>
      <c r="M103" s="33">
        <v>639.7531428694025</v>
      </c>
      <c r="N103" s="33">
        <v>640.54465658380423</v>
      </c>
      <c r="O103" s="33">
        <v>649.32065198035525</v>
      </c>
      <c r="P103" s="33">
        <v>682.42296907793695</v>
      </c>
      <c r="Q103" s="33">
        <v>471.20677979951051</v>
      </c>
      <c r="R103" s="33">
        <v>481.17798295451757</v>
      </c>
      <c r="S103" s="33">
        <v>424.14215316378574</v>
      </c>
      <c r="T103" s="33">
        <v>497.85035301591563</v>
      </c>
      <c r="U103" s="33">
        <v>0</v>
      </c>
      <c r="V103" s="33">
        <v>317.36657683545099</v>
      </c>
      <c r="W103" s="33">
        <v>259.83450492402142</v>
      </c>
      <c r="X103" s="33">
        <v>297.06221166406152</v>
      </c>
      <c r="Y103" s="33">
        <v>292.46734310715857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X110" s="98">
        <f>IF(RES_hhdet_in_tes!X110=0,0,RES_hhdet_in_tes!X110*1000*11630/RES_hhdet_in_new!X107)</f>
        <v>0</v>
      </c>
      <c r="Y110" s="98">
        <f>IF(RES_hhdet_in_tes!Y110=0,0,RES_hhdet_in_tes!Y110*1000*11630/RES_hhdet_in_new!Y107)</f>
        <v>0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0</v>
      </c>
      <c r="F129" s="98">
        <f>IF(RES_hhdet_in_tes!F129=0,0,RES_hhdet_in_tes!F129*1000*11630/RES_hhdet_in_new!F126)</f>
        <v>0</v>
      </c>
      <c r="G129" s="98">
        <f>IF(RES_hhdet_in_tes!G129=0,0,RES_hhdet_in_tes!G129*1000*11630/RES_hhdet_in_new!G126)</f>
        <v>0</v>
      </c>
      <c r="H129" s="98">
        <f>IF(RES_hhdet_in_tes!H129=0,0,RES_hhdet_in_tes!H129*1000*11630/RES_hhdet_in_new!H126)</f>
        <v>0</v>
      </c>
      <c r="I129" s="98">
        <f>IF(RES_hhdet_in_tes!I129=0,0,RES_hhdet_in_tes!I129*1000*11630/RES_hhdet_in_new!I126)</f>
        <v>0</v>
      </c>
      <c r="J129" s="98">
        <f>IF(RES_hhdet_in_tes!J129=0,0,RES_hhdet_in_tes!J129*1000*11630/RES_hhdet_in_new!J126)</f>
        <v>0</v>
      </c>
      <c r="K129" s="98">
        <f>IF(RES_hhdet_in_tes!K129=0,0,RES_hhdet_in_tes!K129*1000*11630/RES_hhdet_in_new!K126)</f>
        <v>0</v>
      </c>
      <c r="L129" s="98">
        <f>IF(RES_hhdet_in_tes!L129=0,0,RES_hhdet_in_tes!L129*1000*11630/RES_hhdet_in_new!L126)</f>
        <v>0</v>
      </c>
      <c r="M129" s="98">
        <f>IF(RES_hhdet_in_tes!M129=0,0,RES_hhdet_in_tes!M129*1000*11630/RES_hhdet_in_new!M126)</f>
        <v>0</v>
      </c>
      <c r="N129" s="98">
        <f>IF(RES_hhdet_in_tes!N129=0,0,RES_hhdet_in_tes!N129*1000*11630/RES_hhdet_in_new!N126)</f>
        <v>0</v>
      </c>
      <c r="O129" s="98">
        <f>IF(RES_hhdet_in_tes!O129=0,0,RES_hhdet_in_tes!O129*1000*11630/RES_hhdet_in_new!O126)</f>
        <v>0</v>
      </c>
      <c r="P129" s="98">
        <f>IF(RES_hhdet_in_tes!P129=0,0,RES_hhdet_in_tes!P129*1000*11630/RES_hhdet_in_new!P126)</f>
        <v>0</v>
      </c>
      <c r="Q129" s="98">
        <f>IF(RES_hhdet_in_tes!Q129=0,0,RES_hhdet_in_tes!Q129*1000*11630/RES_hhdet_in_new!Q126)</f>
        <v>0</v>
      </c>
      <c r="R129" s="98">
        <f>IF(RES_hhdet_in_tes!R129=0,0,RES_hhdet_in_tes!R129*1000*11630/RES_hhdet_in_new!R126)</f>
        <v>0</v>
      </c>
      <c r="S129" s="98">
        <f>IF(RES_hhdet_in_tes!S129=0,0,RES_hhdet_in_tes!S129*1000*11630/RES_hhdet_in_new!S126)</f>
        <v>0</v>
      </c>
      <c r="T129" s="98">
        <f>IF(RES_hhdet_in_tes!T129=0,0,RES_hhdet_in_tes!T129*1000*11630/RES_hhdet_in_new!T126)</f>
        <v>0</v>
      </c>
      <c r="U129" s="98">
        <f>IF(RES_hhdet_in_tes!U129=0,0,RES_hhdet_in_tes!U129*1000*11630/RES_hhdet_in_new!U126)</f>
        <v>0</v>
      </c>
      <c r="V129" s="98">
        <f>IF(RES_hhdet_in_tes!V129=0,0,RES_hhdet_in_tes!V129*1000*11630/RES_hhdet_in_new!V126)</f>
        <v>0</v>
      </c>
      <c r="W129" s="98">
        <f>IF(RES_hhdet_in_tes!W129=0,0,RES_hhdet_in_tes!W129*1000*11630/RES_hhdet_in_new!W126)</f>
        <v>0</v>
      </c>
      <c r="X129" s="98">
        <f>IF(RES_hhdet_in_tes!X129=0,0,RES_hhdet_in_tes!X129*1000*11630/RES_hhdet_in_new!X126)</f>
        <v>0</v>
      </c>
      <c r="Y129" s="98">
        <f>IF(RES_hhdet_in_tes!Y129=0,0,RES_hhdet_in_tes!Y129*1000*11630/RES_hhdet_in_new!Y126)</f>
        <v>0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15168.532471198027</v>
      </c>
      <c r="D143" s="117">
        <f t="shared" si="49"/>
        <v>13689.246573211702</v>
      </c>
      <c r="E143" s="117">
        <f t="shared" si="49"/>
        <v>16860.511119423336</v>
      </c>
      <c r="F143" s="117">
        <f t="shared" si="49"/>
        <v>15058.559596112833</v>
      </c>
      <c r="G143" s="117">
        <f t="shared" si="49"/>
        <v>14933.726610922142</v>
      </c>
      <c r="H143" s="117">
        <f t="shared" si="49"/>
        <v>14409.915286148138</v>
      </c>
      <c r="I143" s="117">
        <f t="shared" si="49"/>
        <v>12538.463136768471</v>
      </c>
      <c r="J143" s="117">
        <f t="shared" si="49"/>
        <v>14123.25131641482</v>
      </c>
      <c r="K143" s="117">
        <f t="shared" si="49"/>
        <v>14271.608876310655</v>
      </c>
      <c r="L143" s="117">
        <f t="shared" si="49"/>
        <v>13464.140665684041</v>
      </c>
      <c r="M143" s="117">
        <f t="shared" si="49"/>
        <v>12913.062651036551</v>
      </c>
      <c r="N143" s="117">
        <f t="shared" si="49"/>
        <v>12784.535026584506</v>
      </c>
      <c r="O143" s="117">
        <f t="shared" si="49"/>
        <v>12182.970822400699</v>
      </c>
      <c r="P143" s="117">
        <f t="shared" si="49"/>
        <v>12599.129164525766</v>
      </c>
      <c r="Q143" s="117">
        <f t="shared" si="49"/>
        <v>12456.672854399536</v>
      </c>
      <c r="R143" s="117">
        <f t="shared" ref="R143:V143" si="50">R144+R146+R148+R157</f>
        <v>12148.433743551237</v>
      </c>
      <c r="S143" s="117">
        <f t="shared" si="50"/>
        <v>11635.927758076792</v>
      </c>
      <c r="T143" s="117">
        <f t="shared" si="50"/>
        <v>11287.766346162374</v>
      </c>
      <c r="U143" s="117">
        <f t="shared" si="50"/>
        <v>10623.919537733524</v>
      </c>
      <c r="V143" s="117">
        <f t="shared" si="50"/>
        <v>9737.3268501123675</v>
      </c>
      <c r="W143" s="117">
        <f t="shared" ref="W143:Y143" si="51">W144+W146+W148+W157</f>
        <v>8549.7297423034179</v>
      </c>
      <c r="X143" s="117">
        <f t="shared" si="51"/>
        <v>7521.8441381075572</v>
      </c>
      <c r="Y143" s="117">
        <f t="shared" si="51"/>
        <v>6477.2620500090206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13207.928150463036</v>
      </c>
      <c r="D144" s="122">
        <f t="shared" si="52"/>
        <v>12015.061864484596</v>
      </c>
      <c r="E144" s="122">
        <f t="shared" si="52"/>
        <v>14245.906905096776</v>
      </c>
      <c r="F144" s="122">
        <f t="shared" si="52"/>
        <v>13426.422882795272</v>
      </c>
      <c r="G144" s="122">
        <f t="shared" si="52"/>
        <v>12989.528069160398</v>
      </c>
      <c r="H144" s="122">
        <f t="shared" si="52"/>
        <v>11681.180848309023</v>
      </c>
      <c r="I144" s="122">
        <f t="shared" si="52"/>
        <v>10428.043349020962</v>
      </c>
      <c r="J144" s="122">
        <f t="shared" si="52"/>
        <v>11952.911096034246</v>
      </c>
      <c r="K144" s="122">
        <f t="shared" si="52"/>
        <v>12095.377753126742</v>
      </c>
      <c r="L144" s="122">
        <f t="shared" si="52"/>
        <v>11276.662853723341</v>
      </c>
      <c r="M144" s="122">
        <f t="shared" si="52"/>
        <v>10476.341891034952</v>
      </c>
      <c r="N144" s="122">
        <f t="shared" si="52"/>
        <v>10436.097425727932</v>
      </c>
      <c r="O144" s="122">
        <f t="shared" si="52"/>
        <v>9484.7394010311091</v>
      </c>
      <c r="P144" s="122">
        <f t="shared" si="52"/>
        <v>9561.2779010637551</v>
      </c>
      <c r="Q144" s="122">
        <f t="shared" si="52"/>
        <v>10142.588428305184</v>
      </c>
      <c r="R144" s="122">
        <f t="shared" si="52"/>
        <v>9846.0258581396411</v>
      </c>
      <c r="S144" s="122">
        <f t="shared" si="52"/>
        <v>9498.6900327978765</v>
      </c>
      <c r="T144" s="122">
        <f t="shared" si="52"/>
        <v>8932.4882539020309</v>
      </c>
      <c r="U144" s="122">
        <f t="shared" si="52"/>
        <v>8123.2250145955195</v>
      </c>
      <c r="V144" s="122">
        <f t="shared" si="52"/>
        <v>7548.7300890465267</v>
      </c>
      <c r="W144" s="122">
        <f t="shared" si="52"/>
        <v>6583.4000218329311</v>
      </c>
      <c r="X144" s="122">
        <f t="shared" si="52"/>
        <v>5553.9009847665529</v>
      </c>
      <c r="Y144" s="122">
        <f t="shared" si="52"/>
        <v>4660.2380615652246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13207.928150463036</v>
      </c>
      <c r="D145" s="98">
        <v>12015.061864484596</v>
      </c>
      <c r="E145" s="98">
        <v>14245.906905096776</v>
      </c>
      <c r="F145" s="98">
        <v>13426.422882795272</v>
      </c>
      <c r="G145" s="98">
        <v>12989.528069160398</v>
      </c>
      <c r="H145" s="98">
        <v>11681.180848309023</v>
      </c>
      <c r="I145" s="98">
        <v>10428.043349020962</v>
      </c>
      <c r="J145" s="98">
        <v>11952.911096034246</v>
      </c>
      <c r="K145" s="98">
        <v>12095.377753126742</v>
      </c>
      <c r="L145" s="98">
        <v>11276.662853723341</v>
      </c>
      <c r="M145" s="98">
        <v>10476.341891034952</v>
      </c>
      <c r="N145" s="98">
        <v>10436.097425727932</v>
      </c>
      <c r="O145" s="98">
        <v>9484.7394010311091</v>
      </c>
      <c r="P145" s="98">
        <v>9561.2779010637551</v>
      </c>
      <c r="Q145" s="98">
        <v>10142.588428305184</v>
      </c>
      <c r="R145" s="98">
        <v>9846.0258581396411</v>
      </c>
      <c r="S145" s="98">
        <v>9498.6900327978765</v>
      </c>
      <c r="T145" s="98">
        <v>8932.4882539020309</v>
      </c>
      <c r="U145" s="98">
        <v>8123.2250145955195</v>
      </c>
      <c r="V145" s="98">
        <v>7548.7300890465267</v>
      </c>
      <c r="W145" s="98">
        <v>6583.4000218329311</v>
      </c>
      <c r="X145" s="98">
        <v>5553.9009847665529</v>
      </c>
      <c r="Y145" s="98">
        <v>4660.2380615652246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338.2959250499311</v>
      </c>
      <c r="D146" s="122">
        <f t="shared" si="53"/>
        <v>0</v>
      </c>
      <c r="E146" s="122">
        <f t="shared" si="53"/>
        <v>985.75890909404711</v>
      </c>
      <c r="F146" s="122">
        <f t="shared" si="53"/>
        <v>0</v>
      </c>
      <c r="G146" s="122">
        <f t="shared" si="53"/>
        <v>250.90524982227868</v>
      </c>
      <c r="H146" s="122">
        <f t="shared" si="53"/>
        <v>1102.8751482826103</v>
      </c>
      <c r="I146" s="122">
        <f t="shared" si="53"/>
        <v>618.0752033842623</v>
      </c>
      <c r="J146" s="122">
        <f t="shared" si="53"/>
        <v>641.70719555968083</v>
      </c>
      <c r="K146" s="122">
        <f t="shared" si="53"/>
        <v>711.22711751704378</v>
      </c>
      <c r="L146" s="122">
        <f t="shared" si="53"/>
        <v>862.19739005211659</v>
      </c>
      <c r="M146" s="122">
        <f t="shared" si="53"/>
        <v>819.69807560185666</v>
      </c>
      <c r="N146" s="122">
        <f t="shared" si="53"/>
        <v>872.10644191326764</v>
      </c>
      <c r="O146" s="122">
        <f t="shared" si="53"/>
        <v>904.71100362629534</v>
      </c>
      <c r="P146" s="122">
        <f t="shared" si="53"/>
        <v>931.32531944528159</v>
      </c>
      <c r="Q146" s="122">
        <f t="shared" si="53"/>
        <v>962.99768543978917</v>
      </c>
      <c r="R146" s="122">
        <f t="shared" si="53"/>
        <v>935.82791134013598</v>
      </c>
      <c r="S146" s="122">
        <f t="shared" si="53"/>
        <v>816.39593519599021</v>
      </c>
      <c r="T146" s="122">
        <f t="shared" si="53"/>
        <v>922.66792899116092</v>
      </c>
      <c r="U146" s="122">
        <f t="shared" si="53"/>
        <v>984.68821093908298</v>
      </c>
      <c r="V146" s="122">
        <f t="shared" si="53"/>
        <v>975.24212098256749</v>
      </c>
      <c r="W146" s="122">
        <f t="shared" si="53"/>
        <v>882.29401510735477</v>
      </c>
      <c r="X146" s="122">
        <f t="shared" si="53"/>
        <v>776.15507409197198</v>
      </c>
      <c r="Y146" s="122">
        <f t="shared" si="53"/>
        <v>683.53030755744703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338.2959250499311</v>
      </c>
      <c r="D147" s="98">
        <f>IF(RES_hhdet_in_tes!D147=0,0,RES_hhdet_in_tes!D147*1000*11630/RES_hhdet_in_new!D145)</f>
        <v>0</v>
      </c>
      <c r="E147" s="98">
        <f>IF(RES_hhdet_in_tes!E147=0,0,RES_hhdet_in_tes!E147*1000*11630/RES_hhdet_in_new!E145)</f>
        <v>985.75890909404711</v>
      </c>
      <c r="F147" s="98">
        <f>IF(RES_hhdet_in_tes!F147=0,0,RES_hhdet_in_tes!F147*1000*11630/RES_hhdet_in_new!F145)</f>
        <v>0</v>
      </c>
      <c r="G147" s="98">
        <f>IF(RES_hhdet_in_tes!G147=0,0,RES_hhdet_in_tes!G147*1000*11630/RES_hhdet_in_new!G145)</f>
        <v>250.90524982227868</v>
      </c>
      <c r="H147" s="98">
        <f>IF(RES_hhdet_in_tes!H147=0,0,RES_hhdet_in_tes!H147*1000*11630/RES_hhdet_in_new!H145)</f>
        <v>1102.8751482826103</v>
      </c>
      <c r="I147" s="98">
        <f>IF(RES_hhdet_in_tes!I147=0,0,RES_hhdet_in_tes!I147*1000*11630/RES_hhdet_in_new!I145)</f>
        <v>618.0752033842623</v>
      </c>
      <c r="J147" s="98">
        <f>IF(RES_hhdet_in_tes!J147=0,0,RES_hhdet_in_tes!J147*1000*11630/RES_hhdet_in_new!J145)</f>
        <v>641.70719555968083</v>
      </c>
      <c r="K147" s="98">
        <f>IF(RES_hhdet_in_tes!K147=0,0,RES_hhdet_in_tes!K147*1000*11630/RES_hhdet_in_new!K145)</f>
        <v>711.22711751704378</v>
      </c>
      <c r="L147" s="98">
        <f>IF(RES_hhdet_in_tes!L147=0,0,RES_hhdet_in_tes!L147*1000*11630/RES_hhdet_in_new!L145)</f>
        <v>862.19739005211659</v>
      </c>
      <c r="M147" s="98">
        <f>IF(RES_hhdet_in_tes!M147=0,0,RES_hhdet_in_tes!M147*1000*11630/RES_hhdet_in_new!M145)</f>
        <v>819.69807560185666</v>
      </c>
      <c r="N147" s="98">
        <f>IF(RES_hhdet_in_tes!N147=0,0,RES_hhdet_in_tes!N147*1000*11630/RES_hhdet_in_new!N145)</f>
        <v>872.10644191326764</v>
      </c>
      <c r="O147" s="98">
        <f>IF(RES_hhdet_in_tes!O147=0,0,RES_hhdet_in_tes!O147*1000*11630/RES_hhdet_in_new!O145)</f>
        <v>904.71100362629534</v>
      </c>
      <c r="P147" s="98">
        <f>IF(RES_hhdet_in_tes!P147=0,0,RES_hhdet_in_tes!P147*1000*11630/RES_hhdet_in_new!P145)</f>
        <v>931.32531944528159</v>
      </c>
      <c r="Q147" s="98">
        <f>IF(RES_hhdet_in_tes!Q147=0,0,RES_hhdet_in_tes!Q147*1000*11630/RES_hhdet_in_new!Q145)</f>
        <v>962.99768543978917</v>
      </c>
      <c r="R147" s="98">
        <f>IF(RES_hhdet_in_tes!R147=0,0,RES_hhdet_in_tes!R147*1000*11630/RES_hhdet_in_new!R145)</f>
        <v>935.82791134013598</v>
      </c>
      <c r="S147" s="98">
        <f>IF(RES_hhdet_in_tes!S147=0,0,RES_hhdet_in_tes!S147*1000*11630/RES_hhdet_in_new!S145)</f>
        <v>816.39593519599021</v>
      </c>
      <c r="T147" s="98">
        <f>IF(RES_hhdet_in_tes!T147=0,0,RES_hhdet_in_tes!T147*1000*11630/RES_hhdet_in_new!T145)</f>
        <v>922.66792899116092</v>
      </c>
      <c r="U147" s="98">
        <f>IF(RES_hhdet_in_tes!U147=0,0,RES_hhdet_in_tes!U147*1000*11630/RES_hhdet_in_new!U145)</f>
        <v>984.68821093908298</v>
      </c>
      <c r="V147" s="98">
        <f>IF(RES_hhdet_in_tes!V147=0,0,RES_hhdet_in_tes!V147*1000*11630/RES_hhdet_in_new!V145)</f>
        <v>975.24212098256749</v>
      </c>
      <c r="W147" s="98">
        <f>IF(RES_hhdet_in_tes!W147=0,0,RES_hhdet_in_tes!W147*1000*11630/RES_hhdet_in_new!W145)</f>
        <v>882.29401510735477</v>
      </c>
      <c r="X147" s="98">
        <f>IF(RES_hhdet_in_tes!X147=0,0,RES_hhdet_in_tes!X147*1000*11630/RES_hhdet_in_new!X145)</f>
        <v>776.15507409197198</v>
      </c>
      <c r="Y147" s="98">
        <f>IF(RES_hhdet_in_tes!Y147=0,0,RES_hhdet_in_tes!Y147*1000*11630/RES_hhdet_in_new!Y145)</f>
        <v>683.53030755744703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1080.319210116777</v>
      </c>
      <c r="D148" s="122">
        <v>1097.9292549669356</v>
      </c>
      <c r="E148" s="122">
        <v>1075.0948442462966</v>
      </c>
      <c r="F148" s="122">
        <v>1089.9754533703035</v>
      </c>
      <c r="G148" s="122">
        <v>1084.1036208790292</v>
      </c>
      <c r="H148" s="122">
        <v>1040.6977331831047</v>
      </c>
      <c r="I148" s="122">
        <v>956.28342133573199</v>
      </c>
      <c r="J148" s="122">
        <v>957.30576670227447</v>
      </c>
      <c r="K148" s="122">
        <v>891.7746509618504</v>
      </c>
      <c r="L148" s="122">
        <v>846.86908922555131</v>
      </c>
      <c r="M148" s="122">
        <v>980.01819267131543</v>
      </c>
      <c r="N148" s="122">
        <v>844.61841229348738</v>
      </c>
      <c r="O148" s="122">
        <v>1152.5295964908462</v>
      </c>
      <c r="P148" s="122">
        <v>1429.2637197175679</v>
      </c>
      <c r="Q148" s="122">
        <v>878.41967372797444</v>
      </c>
      <c r="R148" s="122">
        <v>883.96075110188326</v>
      </c>
      <c r="S148" s="122">
        <v>899.05149134738008</v>
      </c>
      <c r="T148" s="122">
        <v>940.38187803995163</v>
      </c>
      <c r="U148" s="122">
        <v>972.6116192414371</v>
      </c>
      <c r="V148" s="122">
        <v>888.15456779136559</v>
      </c>
      <c r="W148" s="122">
        <v>824.25814927140652</v>
      </c>
      <c r="X148" s="122">
        <v>894.66049631073884</v>
      </c>
      <c r="Y148" s="122">
        <v>841.02633777918948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1356.8969445202645</v>
      </c>
      <c r="H149" s="98">
        <v>1406.7244552497802</v>
      </c>
      <c r="I149" s="98">
        <v>529.84521460636427</v>
      </c>
      <c r="J149" s="98">
        <v>523.84133974993767</v>
      </c>
      <c r="K149" s="98">
        <v>1236.7986374416321</v>
      </c>
      <c r="L149" s="98">
        <v>1341.2813807638227</v>
      </c>
      <c r="M149" s="98">
        <v>717.29776396754664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1080.319210116777</v>
      </c>
      <c r="D153" s="101">
        <v>1097.7960673168345</v>
      </c>
      <c r="E153" s="101">
        <v>1074.9295069542932</v>
      </c>
      <c r="F153" s="101">
        <v>1089.8040554822232</v>
      </c>
      <c r="G153" s="101">
        <v>1038.5123332726841</v>
      </c>
      <c r="H153" s="101">
        <v>984.34303855357837</v>
      </c>
      <c r="I153" s="101">
        <v>0</v>
      </c>
      <c r="J153" s="101">
        <v>0</v>
      </c>
      <c r="K153" s="101">
        <v>0</v>
      </c>
      <c r="L153" s="101">
        <v>834.11027192147685</v>
      </c>
      <c r="M153" s="101">
        <v>983.72098118671443</v>
      </c>
      <c r="N153" s="101">
        <v>844.21174402473684</v>
      </c>
      <c r="O153" s="101">
        <v>1152.5085369355452</v>
      </c>
      <c r="P153" s="101">
        <v>1429.6935263800096</v>
      </c>
      <c r="Q153" s="101">
        <v>878.84678246356123</v>
      </c>
      <c r="R153" s="101">
        <v>0</v>
      </c>
      <c r="S153" s="101">
        <v>0</v>
      </c>
      <c r="T153" s="101">
        <v>938.20324230175743</v>
      </c>
      <c r="U153" s="101">
        <v>972.56146700855493</v>
      </c>
      <c r="V153" s="101">
        <v>885.84718240405562</v>
      </c>
      <c r="W153" s="101">
        <v>824.31648261396788</v>
      </c>
      <c r="X153" s="101">
        <v>894.20439346637431</v>
      </c>
      <c r="Y153" s="101">
        <v>839.56957430918089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1098.4620055673388</v>
      </c>
      <c r="E154" s="104">
        <v>1075.7561934143107</v>
      </c>
      <c r="F154" s="104">
        <v>1090.661044922625</v>
      </c>
      <c r="G154" s="104">
        <v>1039.26673526952</v>
      </c>
      <c r="H154" s="104">
        <v>984.62183157882373</v>
      </c>
      <c r="I154" s="104">
        <v>981.36802173157707</v>
      </c>
      <c r="J154" s="104">
        <v>971.28849015234982</v>
      </c>
      <c r="K154" s="104">
        <v>883.55979414090325</v>
      </c>
      <c r="L154" s="104">
        <v>835.17296529645682</v>
      </c>
      <c r="M154" s="104">
        <v>984.37585213983698</v>
      </c>
      <c r="N154" s="104">
        <v>844.89494671623777</v>
      </c>
      <c r="O154" s="104">
        <v>1152.5490107683897</v>
      </c>
      <c r="P154" s="104">
        <v>1428.4114535151189</v>
      </c>
      <c r="Q154" s="104">
        <v>878.38058241997146</v>
      </c>
      <c r="R154" s="104">
        <v>883.96075110188326</v>
      </c>
      <c r="S154" s="104">
        <v>899.05149134738008</v>
      </c>
      <c r="T154" s="104">
        <v>940.90645193786816</v>
      </c>
      <c r="U154" s="104">
        <v>972.73425175608668</v>
      </c>
      <c r="V154" s="104">
        <v>888.18739644525022</v>
      </c>
      <c r="W154" s="104">
        <v>824.1774053791604</v>
      </c>
      <c r="X154" s="104">
        <v>894.7145922294892</v>
      </c>
      <c r="Y154" s="104">
        <v>841.15541808665853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550.6965482559749</v>
      </c>
      <c r="E155" s="98">
        <v>535.78098539357609</v>
      </c>
      <c r="F155" s="98">
        <v>551.68407963229788</v>
      </c>
      <c r="G155" s="98">
        <v>523.23277312286507</v>
      </c>
      <c r="H155" s="98">
        <v>482.83150780050966</v>
      </c>
      <c r="I155" s="98">
        <v>473.8406900017078</v>
      </c>
      <c r="J155" s="98">
        <v>451.23725415026405</v>
      </c>
      <c r="K155" s="98">
        <v>396.23891050702332</v>
      </c>
      <c r="L155" s="98">
        <v>364.96794780547259</v>
      </c>
      <c r="M155" s="98">
        <v>474.71586858867448</v>
      </c>
      <c r="N155" s="98">
        <v>374.06895943442538</v>
      </c>
      <c r="O155" s="98">
        <v>632.60394101719373</v>
      </c>
      <c r="P155" s="98">
        <v>863.41826677200277</v>
      </c>
      <c r="Q155" s="98">
        <v>371.42915965159432</v>
      </c>
      <c r="R155" s="98">
        <v>368.00892124193729</v>
      </c>
      <c r="S155" s="98">
        <v>376.36451003125774</v>
      </c>
      <c r="T155" s="98">
        <v>453.02768055197743</v>
      </c>
      <c r="U155" s="98">
        <v>511.54223337116724</v>
      </c>
      <c r="V155" s="98">
        <v>454.09456781461</v>
      </c>
      <c r="W155" s="98">
        <v>413.22864008716158</v>
      </c>
      <c r="X155" s="98">
        <v>487.49716178535175</v>
      </c>
      <c r="Y155" s="98">
        <v>451.98698038863978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547.765457311364</v>
      </c>
      <c r="E156" s="98">
        <v>539.9752080207345</v>
      </c>
      <c r="F156" s="98">
        <v>538.97696529032726</v>
      </c>
      <c r="G156" s="98">
        <v>516.03396214665474</v>
      </c>
      <c r="H156" s="98">
        <v>501.79032377831425</v>
      </c>
      <c r="I156" s="98">
        <v>507.52733172986933</v>
      </c>
      <c r="J156" s="98">
        <v>520.05123600208583</v>
      </c>
      <c r="K156" s="98">
        <v>487.32088363387993</v>
      </c>
      <c r="L156" s="98">
        <v>470.20501749098423</v>
      </c>
      <c r="M156" s="98">
        <v>509.65998355116261</v>
      </c>
      <c r="N156" s="98">
        <v>470.82598728181239</v>
      </c>
      <c r="O156" s="98">
        <v>519.94506975119612</v>
      </c>
      <c r="P156" s="98">
        <v>564.9931867431161</v>
      </c>
      <c r="Q156" s="98">
        <v>506.95142276837714</v>
      </c>
      <c r="R156" s="98">
        <v>515.95182985994597</v>
      </c>
      <c r="S156" s="98">
        <v>522.68698131612234</v>
      </c>
      <c r="T156" s="98">
        <v>487.87877138589067</v>
      </c>
      <c r="U156" s="98">
        <v>461.19201838491966</v>
      </c>
      <c r="V156" s="98">
        <v>434.0928286306401</v>
      </c>
      <c r="W156" s="98">
        <v>410.94876529199888</v>
      </c>
      <c r="X156" s="98">
        <v>407.21743044413734</v>
      </c>
      <c r="Y156" s="98">
        <v>389.16843769801869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541.9891855682821</v>
      </c>
      <c r="D157" s="122">
        <v>576.25545376016942</v>
      </c>
      <c r="E157" s="122">
        <v>553.7504609862176</v>
      </c>
      <c r="F157" s="122">
        <v>542.16125994725735</v>
      </c>
      <c r="G157" s="122">
        <v>609.18967106043397</v>
      </c>
      <c r="H157" s="122">
        <v>585.16155637340069</v>
      </c>
      <c r="I157" s="122">
        <v>536.06116302751468</v>
      </c>
      <c r="J157" s="122">
        <v>571.32725811861872</v>
      </c>
      <c r="K157" s="122">
        <v>573.22935470501841</v>
      </c>
      <c r="L157" s="122">
        <v>478.41133268303111</v>
      </c>
      <c r="M157" s="122">
        <v>637.00449172842593</v>
      </c>
      <c r="N157" s="122">
        <v>631.71274664981945</v>
      </c>
      <c r="O157" s="122">
        <v>640.99082125244979</v>
      </c>
      <c r="P157" s="122">
        <v>677.26222429916197</v>
      </c>
      <c r="Q157" s="122">
        <v>472.66706692658869</v>
      </c>
      <c r="R157" s="122">
        <v>482.61922296957442</v>
      </c>
      <c r="S157" s="122">
        <v>421.79029873554589</v>
      </c>
      <c r="T157" s="122">
        <v>492.22828522922941</v>
      </c>
      <c r="U157" s="122">
        <v>543.39469295748381</v>
      </c>
      <c r="V157" s="122">
        <v>325.20007229190759</v>
      </c>
      <c r="W157" s="122">
        <v>259.7775560917251</v>
      </c>
      <c r="X157" s="122">
        <v>297.12758293829387</v>
      </c>
      <c r="Y157" s="122">
        <v>292.46734310715868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478.71043465516988</v>
      </c>
      <c r="G158" s="98">
        <v>711.37075055093965</v>
      </c>
      <c r="H158" s="98">
        <v>758.05680107978139</v>
      </c>
      <c r="I158" s="98">
        <v>291.81992930885951</v>
      </c>
      <c r="J158" s="98">
        <v>321.51384497188519</v>
      </c>
      <c r="K158" s="98">
        <v>836.7787961125232</v>
      </c>
      <c r="L158" s="98">
        <v>732.65696897091857</v>
      </c>
      <c r="M158" s="98">
        <v>455.59351642395791</v>
      </c>
      <c r="N158" s="98">
        <v>362.3394936632854</v>
      </c>
      <c r="O158" s="98">
        <v>521.24950453880945</v>
      </c>
      <c r="P158" s="98">
        <v>630.96297114100889</v>
      </c>
      <c r="Q158" s="98">
        <v>513.95336661034514</v>
      </c>
      <c r="R158" s="98">
        <v>509.86552230183759</v>
      </c>
      <c r="S158" s="98">
        <v>391.00238622040558</v>
      </c>
      <c r="T158" s="98">
        <v>433.53389753622491</v>
      </c>
      <c r="U158" s="98">
        <v>536.81141202666038</v>
      </c>
      <c r="V158" s="98">
        <v>452.15672279310081</v>
      </c>
      <c r="W158" s="98">
        <v>235.80209769497006</v>
      </c>
      <c r="X158" s="98">
        <v>328.50579456981279</v>
      </c>
      <c r="Y158" s="98">
        <v>0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541.9891855682821</v>
      </c>
      <c r="D159" s="33">
        <v>576.25545376016942</v>
      </c>
      <c r="E159" s="33">
        <v>553.7504609862176</v>
      </c>
      <c r="F159" s="33">
        <v>558.02396627027917</v>
      </c>
      <c r="G159" s="33">
        <v>532.55386144255453</v>
      </c>
      <c r="H159" s="33">
        <v>522.29055829835295</v>
      </c>
      <c r="I159" s="33">
        <v>550.42829442272978</v>
      </c>
      <c r="J159" s="33">
        <v>579.38575531690037</v>
      </c>
      <c r="K159" s="33">
        <v>546.1986427657871</v>
      </c>
      <c r="L159" s="33">
        <v>472.0551917758338</v>
      </c>
      <c r="M159" s="33">
        <v>639.75314286940272</v>
      </c>
      <c r="N159" s="33">
        <v>640.54465658380411</v>
      </c>
      <c r="O159" s="33">
        <v>649.32065198035525</v>
      </c>
      <c r="P159" s="33">
        <v>682.42296907793695</v>
      </c>
      <c r="Q159" s="33">
        <v>471.20677979951051</v>
      </c>
      <c r="R159" s="33">
        <v>481.17798295451763</v>
      </c>
      <c r="S159" s="33">
        <v>424.14215316378574</v>
      </c>
      <c r="T159" s="33">
        <v>497.85035301591569</v>
      </c>
      <c r="U159" s="33">
        <v>544.08919292381245</v>
      </c>
      <c r="V159" s="33">
        <v>317.36657683545099</v>
      </c>
      <c r="W159" s="33">
        <v>259.83450492402142</v>
      </c>
      <c r="X159" s="33">
        <v>297.06221166406158</v>
      </c>
      <c r="Y159" s="33">
        <v>292.46734310715868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15420.368307729083</v>
      </c>
      <c r="D161" s="117">
        <f t="shared" si="54"/>
        <v>14305.111470623588</v>
      </c>
      <c r="E161" s="117">
        <f t="shared" si="54"/>
        <v>15301.455922076684</v>
      </c>
      <c r="F161" s="117">
        <f t="shared" si="54"/>
        <v>15628.448811702718</v>
      </c>
      <c r="G161" s="117">
        <f t="shared" si="54"/>
        <v>16312.398315972418</v>
      </c>
      <c r="H161" s="117">
        <f t="shared" si="54"/>
        <v>0</v>
      </c>
      <c r="I161" s="117">
        <f t="shared" si="54"/>
        <v>15670.915290996492</v>
      </c>
      <c r="J161" s="117">
        <f t="shared" si="54"/>
        <v>7463.6059395407547</v>
      </c>
      <c r="K161" s="117">
        <f t="shared" si="54"/>
        <v>20185.481443180026</v>
      </c>
      <c r="L161" s="117">
        <f t="shared" si="54"/>
        <v>11810.044494646814</v>
      </c>
      <c r="M161" s="117">
        <f t="shared" si="54"/>
        <v>9746.8775058441151</v>
      </c>
      <c r="N161" s="117">
        <f t="shared" si="54"/>
        <v>11912.654208481803</v>
      </c>
      <c r="O161" s="117">
        <f t="shared" si="54"/>
        <v>13725.566811257757</v>
      </c>
      <c r="P161" s="117">
        <f t="shared" si="54"/>
        <v>12321.786666185217</v>
      </c>
      <c r="Q161" s="117">
        <f t="shared" si="54"/>
        <v>14269.372661588455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9326.7323814080974</v>
      </c>
      <c r="U161" s="117">
        <f t="shared" si="55"/>
        <v>7337.3244954311822</v>
      </c>
      <c r="V161" s="117">
        <f t="shared" si="55"/>
        <v>10232.872292346401</v>
      </c>
      <c r="W161" s="117">
        <f t="shared" ref="W161:Y161" si="56">W162+W164+W166+W175</f>
        <v>7970.7393587578035</v>
      </c>
      <c r="X161" s="117">
        <f t="shared" si="56"/>
        <v>7395.0886076417428</v>
      </c>
      <c r="Y161" s="117">
        <f t="shared" si="56"/>
        <v>6145.7029212710731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13542.799083162889</v>
      </c>
      <c r="D162" s="122">
        <f t="shared" si="57"/>
        <v>12639.501484735621</v>
      </c>
      <c r="E162" s="122">
        <f t="shared" si="57"/>
        <v>12611.48670965545</v>
      </c>
      <c r="F162" s="122">
        <f t="shared" si="57"/>
        <v>13991.702010016901</v>
      </c>
      <c r="G162" s="122">
        <f t="shared" si="57"/>
        <v>14537.345517289878</v>
      </c>
      <c r="H162" s="122">
        <f t="shared" si="57"/>
        <v>0</v>
      </c>
      <c r="I162" s="122">
        <f t="shared" si="57"/>
        <v>13595.280976581596</v>
      </c>
      <c r="J162" s="122">
        <f t="shared" si="57"/>
        <v>5480.5954774208321</v>
      </c>
      <c r="K162" s="122">
        <f t="shared" si="57"/>
        <v>18074.041032368095</v>
      </c>
      <c r="L162" s="122">
        <f t="shared" si="57"/>
        <v>9639.8661047856785</v>
      </c>
      <c r="M162" s="122">
        <f t="shared" si="57"/>
        <v>7315.5471807920976</v>
      </c>
      <c r="N162" s="122">
        <f t="shared" si="57"/>
        <v>9572.7118699030161</v>
      </c>
      <c r="O162" s="122">
        <f t="shared" si="57"/>
        <v>11023.598722815746</v>
      </c>
      <c r="P162" s="122">
        <f t="shared" si="57"/>
        <v>9493.1775160242651</v>
      </c>
      <c r="Q162" s="122">
        <f t="shared" si="57"/>
        <v>11956.275575931568</v>
      </c>
      <c r="R162" s="122">
        <f t="shared" si="57"/>
        <v>0</v>
      </c>
      <c r="S162" s="122">
        <f t="shared" si="57"/>
        <v>0</v>
      </c>
      <c r="T162" s="122">
        <f t="shared" si="57"/>
        <v>6973.2308669368094</v>
      </c>
      <c r="U162" s="122">
        <f t="shared" si="57"/>
        <v>4996.3527081731554</v>
      </c>
      <c r="V162" s="122">
        <f t="shared" si="57"/>
        <v>8061.9481909164242</v>
      </c>
      <c r="W162" s="122">
        <f t="shared" si="57"/>
        <v>6007.1916269027024</v>
      </c>
      <c r="X162" s="122">
        <f t="shared" si="57"/>
        <v>5449.6009349998121</v>
      </c>
      <c r="Y162" s="122">
        <f t="shared" si="57"/>
        <v>4351.8979838451942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13542.799083162889</v>
      </c>
      <c r="D163" s="33">
        <v>12639.501484735621</v>
      </c>
      <c r="E163" s="33">
        <v>12611.48670965545</v>
      </c>
      <c r="F163" s="33">
        <v>13991.702010016901</v>
      </c>
      <c r="G163" s="33">
        <v>14537.345517289878</v>
      </c>
      <c r="H163" s="33">
        <v>0</v>
      </c>
      <c r="I163" s="33">
        <v>13595.280976581596</v>
      </c>
      <c r="J163" s="33">
        <v>5480.5954774208321</v>
      </c>
      <c r="K163" s="33">
        <v>18074.041032368095</v>
      </c>
      <c r="L163" s="33">
        <v>9639.8661047856785</v>
      </c>
      <c r="M163" s="33">
        <v>7315.5471807920976</v>
      </c>
      <c r="N163" s="33">
        <v>9572.7118699030161</v>
      </c>
      <c r="O163" s="33">
        <v>11023.598722815746</v>
      </c>
      <c r="P163" s="33">
        <v>9493.1775160242651</v>
      </c>
      <c r="Q163" s="33">
        <v>11956.275575931568</v>
      </c>
      <c r="R163" s="33">
        <v>0</v>
      </c>
      <c r="S163" s="33">
        <v>0</v>
      </c>
      <c r="T163" s="33">
        <v>6973.2308669368094</v>
      </c>
      <c r="U163" s="33">
        <v>4996.3527081731554</v>
      </c>
      <c r="V163" s="33">
        <v>8061.9481909164242</v>
      </c>
      <c r="W163" s="33">
        <v>6007.1916269027024</v>
      </c>
      <c r="X163" s="33">
        <v>5449.6009349998121</v>
      </c>
      <c r="Y163" s="33">
        <v>4351.8979838451942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241.03584659807592</v>
      </c>
      <c r="D164" s="122">
        <f t="shared" si="58"/>
        <v>16.581180530371871</v>
      </c>
      <c r="E164" s="122">
        <f t="shared" si="58"/>
        <v>1077.9021580922561</v>
      </c>
      <c r="F164" s="122">
        <f t="shared" si="58"/>
        <v>15.033563050705345</v>
      </c>
      <c r="G164" s="122">
        <f t="shared" si="58"/>
        <v>108.08226146190466</v>
      </c>
      <c r="H164" s="122">
        <f t="shared" si="58"/>
        <v>0</v>
      </c>
      <c r="I164" s="122">
        <f t="shared" si="58"/>
        <v>572.13357201775716</v>
      </c>
      <c r="J164" s="122">
        <f t="shared" si="58"/>
        <v>449.66343630459392</v>
      </c>
      <c r="K164" s="122">
        <f t="shared" si="58"/>
        <v>644.67303459314451</v>
      </c>
      <c r="L164" s="122">
        <f t="shared" si="58"/>
        <v>850.6706869765535</v>
      </c>
      <c r="M164" s="122">
        <f t="shared" si="58"/>
        <v>816.5095784101062</v>
      </c>
      <c r="N164" s="122">
        <f t="shared" si="58"/>
        <v>862.96192170350912</v>
      </c>
      <c r="O164" s="122">
        <f t="shared" si="58"/>
        <v>908.31101680264726</v>
      </c>
      <c r="P164" s="122">
        <f t="shared" si="58"/>
        <v>722.06852598669036</v>
      </c>
      <c r="Q164" s="122">
        <f t="shared" si="58"/>
        <v>962.07527386369748</v>
      </c>
      <c r="R164" s="122">
        <f t="shared" si="58"/>
        <v>0</v>
      </c>
      <c r="S164" s="122">
        <f t="shared" si="58"/>
        <v>0</v>
      </c>
      <c r="T164" s="122">
        <f t="shared" si="58"/>
        <v>920.70061997412222</v>
      </c>
      <c r="U164" s="122">
        <f t="shared" si="58"/>
        <v>824.97107219628947</v>
      </c>
      <c r="V164" s="122">
        <f t="shared" si="58"/>
        <v>957.48477163680411</v>
      </c>
      <c r="W164" s="122">
        <f t="shared" si="58"/>
        <v>879.49971272364974</v>
      </c>
      <c r="X164" s="122">
        <f t="shared" si="58"/>
        <v>753.71596268722953</v>
      </c>
      <c r="Y164" s="122">
        <f t="shared" si="58"/>
        <v>660.31375279001873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241.03584659807592</v>
      </c>
      <c r="D165" s="98">
        <f>IF(RES_hhdet_in_tes!D165=0,0,RES_hhdet_in_tes!D165*1000*11630/RES_hhdet_in_new!D163)</f>
        <v>16.581180530371871</v>
      </c>
      <c r="E165" s="98">
        <f>IF(RES_hhdet_in_tes!E165=0,0,RES_hhdet_in_tes!E165*1000*11630/RES_hhdet_in_new!E163)</f>
        <v>1077.9021580922561</v>
      </c>
      <c r="F165" s="98">
        <f>IF(RES_hhdet_in_tes!F165=0,0,RES_hhdet_in_tes!F165*1000*11630/RES_hhdet_in_new!F163)</f>
        <v>15.033563050705345</v>
      </c>
      <c r="G165" s="98">
        <f>IF(RES_hhdet_in_tes!G165=0,0,RES_hhdet_in_tes!G165*1000*11630/RES_hhdet_in_new!G163)</f>
        <v>108.08226146190466</v>
      </c>
      <c r="H165" s="98">
        <f>IF(RES_hhdet_in_tes!H165=0,0,RES_hhdet_in_tes!H165*1000*11630/RES_hhdet_in_new!H163)</f>
        <v>0</v>
      </c>
      <c r="I165" s="98">
        <f>IF(RES_hhdet_in_tes!I165=0,0,RES_hhdet_in_tes!I165*1000*11630/RES_hhdet_in_new!I163)</f>
        <v>572.13357201775716</v>
      </c>
      <c r="J165" s="98">
        <f>IF(RES_hhdet_in_tes!J165=0,0,RES_hhdet_in_tes!J165*1000*11630/RES_hhdet_in_new!J163)</f>
        <v>449.66343630459392</v>
      </c>
      <c r="K165" s="98">
        <f>IF(RES_hhdet_in_tes!K165=0,0,RES_hhdet_in_tes!K165*1000*11630/RES_hhdet_in_new!K163)</f>
        <v>644.67303459314451</v>
      </c>
      <c r="L165" s="98">
        <f>IF(RES_hhdet_in_tes!L165=0,0,RES_hhdet_in_tes!L165*1000*11630/RES_hhdet_in_new!L163)</f>
        <v>850.6706869765535</v>
      </c>
      <c r="M165" s="98">
        <f>IF(RES_hhdet_in_tes!M165=0,0,RES_hhdet_in_tes!M165*1000*11630/RES_hhdet_in_new!M163)</f>
        <v>816.5095784101062</v>
      </c>
      <c r="N165" s="98">
        <f>IF(RES_hhdet_in_tes!N165=0,0,RES_hhdet_in_tes!N165*1000*11630/RES_hhdet_in_new!N163)</f>
        <v>862.96192170350912</v>
      </c>
      <c r="O165" s="98">
        <f>IF(RES_hhdet_in_tes!O165=0,0,RES_hhdet_in_tes!O165*1000*11630/RES_hhdet_in_new!O163)</f>
        <v>908.31101680264726</v>
      </c>
      <c r="P165" s="98">
        <f>IF(RES_hhdet_in_tes!P165=0,0,RES_hhdet_in_tes!P165*1000*11630/RES_hhdet_in_new!P163)</f>
        <v>722.06852598669036</v>
      </c>
      <c r="Q165" s="98">
        <f>IF(RES_hhdet_in_tes!Q165=0,0,RES_hhdet_in_tes!Q165*1000*11630/RES_hhdet_in_new!Q163)</f>
        <v>962.07527386369748</v>
      </c>
      <c r="R165" s="98">
        <f>IF(RES_hhdet_in_tes!R165=0,0,RES_hhdet_in_tes!R165*1000*11630/RES_hhdet_in_new!R163)</f>
        <v>0</v>
      </c>
      <c r="S165" s="98">
        <f>IF(RES_hhdet_in_tes!S165=0,0,RES_hhdet_in_tes!S165*1000*11630/RES_hhdet_in_new!S163)</f>
        <v>0</v>
      </c>
      <c r="T165" s="98">
        <f>IF(RES_hhdet_in_tes!T165=0,0,RES_hhdet_in_tes!T165*1000*11630/RES_hhdet_in_new!T163)</f>
        <v>920.70061997412222</v>
      </c>
      <c r="U165" s="98">
        <f>IF(RES_hhdet_in_tes!U165=0,0,RES_hhdet_in_tes!U165*1000*11630/RES_hhdet_in_new!U163)</f>
        <v>824.97107219628947</v>
      </c>
      <c r="V165" s="98">
        <f>IF(RES_hhdet_in_tes!V165=0,0,RES_hhdet_in_tes!V165*1000*11630/RES_hhdet_in_new!V163)</f>
        <v>957.48477163680411</v>
      </c>
      <c r="W165" s="98">
        <f>IF(RES_hhdet_in_tes!W165=0,0,RES_hhdet_in_tes!W165*1000*11630/RES_hhdet_in_new!W163)</f>
        <v>879.49971272364974</v>
      </c>
      <c r="X165" s="98">
        <f>IF(RES_hhdet_in_tes!X165=0,0,RES_hhdet_in_tes!X165*1000*11630/RES_hhdet_in_new!X163)</f>
        <v>753.71596268722953</v>
      </c>
      <c r="Y165" s="98">
        <f>IF(RES_hhdet_in_tes!Y165=0,0,RES_hhdet_in_tes!Y165*1000*11630/RES_hhdet_in_new!Y163)</f>
        <v>660.31375279001873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1082.9489537518109</v>
      </c>
      <c r="D166" s="122">
        <v>1072.7733515974257</v>
      </c>
      <c r="E166" s="122">
        <v>1058.3165933427601</v>
      </c>
      <c r="F166" s="122">
        <v>1078.4532630983804</v>
      </c>
      <c r="G166" s="122">
        <v>1070.4552500585426</v>
      </c>
      <c r="H166" s="122">
        <v>0</v>
      </c>
      <c r="I166" s="122">
        <v>966.14815182848008</v>
      </c>
      <c r="J166" s="122">
        <v>961.49037736981495</v>
      </c>
      <c r="K166" s="122">
        <v>893.83254500947498</v>
      </c>
      <c r="L166" s="122">
        <v>840.88271840635218</v>
      </c>
      <c r="M166" s="122">
        <v>978.1527521536824</v>
      </c>
      <c r="N166" s="122">
        <v>844.6182650832543</v>
      </c>
      <c r="O166" s="122">
        <v>1152.5295233673905</v>
      </c>
      <c r="P166" s="122">
        <v>1429.2636548900171</v>
      </c>
      <c r="Q166" s="122">
        <v>878.42112155419647</v>
      </c>
      <c r="R166" s="122">
        <v>0</v>
      </c>
      <c r="S166" s="122">
        <v>0</v>
      </c>
      <c r="T166" s="122">
        <v>940.3798526581063</v>
      </c>
      <c r="U166" s="122">
        <v>972.61130876265065</v>
      </c>
      <c r="V166" s="122">
        <v>888.1568553158379</v>
      </c>
      <c r="W166" s="122">
        <v>824.25801866526183</v>
      </c>
      <c r="X166" s="122">
        <v>894.66021367793462</v>
      </c>
      <c r="Y166" s="122">
        <v>841.02384152870172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1163.8243082557669</v>
      </c>
      <c r="D167" s="98">
        <v>777.87218379598448</v>
      </c>
      <c r="E167" s="98">
        <v>442.1665909702391</v>
      </c>
      <c r="F167" s="98">
        <v>886.26338278999151</v>
      </c>
      <c r="G167" s="98">
        <v>1356.8969445202647</v>
      </c>
      <c r="H167" s="98">
        <v>0</v>
      </c>
      <c r="I167" s="98">
        <v>529.84521460636427</v>
      </c>
      <c r="J167" s="98">
        <v>523.84133974993745</v>
      </c>
      <c r="K167" s="98">
        <v>1236.7986374416316</v>
      </c>
      <c r="L167" s="98">
        <v>1341.2813807638227</v>
      </c>
      <c r="M167" s="98">
        <v>717.29776396754642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1240.5786265529412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552.30578285288027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688.27284370006089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1080.3192101167767</v>
      </c>
      <c r="D171" s="101">
        <v>1097.7960673168348</v>
      </c>
      <c r="E171" s="101">
        <v>1074.9295069542934</v>
      </c>
      <c r="F171" s="101">
        <v>1089.8040554822235</v>
      </c>
      <c r="G171" s="101">
        <v>1038.5123332726844</v>
      </c>
      <c r="H171" s="101">
        <v>0</v>
      </c>
      <c r="I171" s="101">
        <v>0</v>
      </c>
      <c r="J171" s="101">
        <v>0</v>
      </c>
      <c r="K171" s="101">
        <v>0</v>
      </c>
      <c r="L171" s="101">
        <v>834.11027192147674</v>
      </c>
      <c r="M171" s="101">
        <v>983.72098118671431</v>
      </c>
      <c r="N171" s="101">
        <v>844.21174402473684</v>
      </c>
      <c r="O171" s="101">
        <v>1152.5085369355452</v>
      </c>
      <c r="P171" s="101">
        <v>1429.6935263800101</v>
      </c>
      <c r="Q171" s="101">
        <v>878.84678246356111</v>
      </c>
      <c r="R171" s="101">
        <v>0</v>
      </c>
      <c r="S171" s="101">
        <v>0</v>
      </c>
      <c r="T171" s="101">
        <v>938.20324230175754</v>
      </c>
      <c r="U171" s="101">
        <v>972.56146700855493</v>
      </c>
      <c r="V171" s="101">
        <v>885.84718240405584</v>
      </c>
      <c r="W171" s="101">
        <v>824.31648261396811</v>
      </c>
      <c r="X171" s="101">
        <v>894.20439346637454</v>
      </c>
      <c r="Y171" s="101">
        <v>839.56957430918101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1080.6784868846089</v>
      </c>
      <c r="D172" s="104">
        <v>1098.4620055673388</v>
      </c>
      <c r="E172" s="104">
        <v>1075.7561934143105</v>
      </c>
      <c r="F172" s="104">
        <v>1090.661044922625</v>
      </c>
      <c r="G172" s="104">
        <v>1039.2667352695196</v>
      </c>
      <c r="H172" s="104">
        <v>0</v>
      </c>
      <c r="I172" s="104">
        <v>981.36802173157707</v>
      </c>
      <c r="J172" s="104">
        <v>971.2884901523496</v>
      </c>
      <c r="K172" s="104">
        <v>883.55979414090348</v>
      </c>
      <c r="L172" s="104">
        <v>835.17296529645705</v>
      </c>
      <c r="M172" s="104">
        <v>984.37585213983687</v>
      </c>
      <c r="N172" s="104">
        <v>844.89494671623788</v>
      </c>
      <c r="O172" s="104">
        <v>1152.54901076839</v>
      </c>
      <c r="P172" s="104">
        <v>1428.4114535151189</v>
      </c>
      <c r="Q172" s="104">
        <v>878.38058241997146</v>
      </c>
      <c r="R172" s="104">
        <v>0</v>
      </c>
      <c r="S172" s="104">
        <v>0</v>
      </c>
      <c r="T172" s="104">
        <v>940.90645193786793</v>
      </c>
      <c r="U172" s="104">
        <v>972.73425175608691</v>
      </c>
      <c r="V172" s="104">
        <v>888.18739644524999</v>
      </c>
      <c r="W172" s="104">
        <v>824.17740537916029</v>
      </c>
      <c r="X172" s="104">
        <v>894.71459222948909</v>
      </c>
      <c r="Y172" s="104">
        <v>841.1554180866583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539.24105643379391</v>
      </c>
      <c r="D173" s="98">
        <v>550.6965482559749</v>
      </c>
      <c r="E173" s="98">
        <v>535.78098539357609</v>
      </c>
      <c r="F173" s="98">
        <v>551.68407963229788</v>
      </c>
      <c r="G173" s="98">
        <v>523.23277312286496</v>
      </c>
      <c r="H173" s="98">
        <v>0</v>
      </c>
      <c r="I173" s="98">
        <v>473.8406900017078</v>
      </c>
      <c r="J173" s="98">
        <v>451.23725415026405</v>
      </c>
      <c r="K173" s="98">
        <v>396.23891050702343</v>
      </c>
      <c r="L173" s="98">
        <v>364.9679478054727</v>
      </c>
      <c r="M173" s="98">
        <v>474.71586858867437</v>
      </c>
      <c r="N173" s="98">
        <v>374.06895943442532</v>
      </c>
      <c r="O173" s="98">
        <v>632.60394101719373</v>
      </c>
      <c r="P173" s="98">
        <v>863.41826677200254</v>
      </c>
      <c r="Q173" s="98">
        <v>371.4291596515942</v>
      </c>
      <c r="R173" s="98">
        <v>0</v>
      </c>
      <c r="S173" s="98">
        <v>0</v>
      </c>
      <c r="T173" s="98">
        <v>453.02768055197737</v>
      </c>
      <c r="U173" s="98">
        <v>511.54223337116719</v>
      </c>
      <c r="V173" s="98">
        <v>454.09456781461</v>
      </c>
      <c r="W173" s="98">
        <v>413.22864008716158</v>
      </c>
      <c r="X173" s="98">
        <v>487.49716178535169</v>
      </c>
      <c r="Y173" s="98">
        <v>451.98698038863961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541.43743045081487</v>
      </c>
      <c r="D174" s="33">
        <v>547.76545731136389</v>
      </c>
      <c r="E174" s="33">
        <v>539.97520802073427</v>
      </c>
      <c r="F174" s="33">
        <v>538.97696529032714</v>
      </c>
      <c r="G174" s="33">
        <v>516.03396214665463</v>
      </c>
      <c r="H174" s="33">
        <v>0</v>
      </c>
      <c r="I174" s="33">
        <v>507.52733172986939</v>
      </c>
      <c r="J174" s="33">
        <v>520.05123600208572</v>
      </c>
      <c r="K174" s="33">
        <v>487.32088363387993</v>
      </c>
      <c r="L174" s="33">
        <v>470.2050174909844</v>
      </c>
      <c r="M174" s="33">
        <v>509.65998355116244</v>
      </c>
      <c r="N174" s="33">
        <v>470.82598728181262</v>
      </c>
      <c r="O174" s="33">
        <v>519.945069751196</v>
      </c>
      <c r="P174" s="33">
        <v>564.99318674311633</v>
      </c>
      <c r="Q174" s="33">
        <v>506.95142276837709</v>
      </c>
      <c r="R174" s="33">
        <v>0</v>
      </c>
      <c r="S174" s="33">
        <v>0</v>
      </c>
      <c r="T174" s="33">
        <v>487.87877138589067</v>
      </c>
      <c r="U174" s="33">
        <v>461.19201838491961</v>
      </c>
      <c r="V174" s="33">
        <v>434.09282863064004</v>
      </c>
      <c r="W174" s="33">
        <v>410.94876529199882</v>
      </c>
      <c r="X174" s="33">
        <v>407.21743044413739</v>
      </c>
      <c r="Y174" s="33">
        <v>389.16843769801864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553.58442421630741</v>
      </c>
      <c r="D175" s="122">
        <v>576.2554537601693</v>
      </c>
      <c r="E175" s="122">
        <v>553.7504609862176</v>
      </c>
      <c r="F175" s="122">
        <v>543.25997553673062</v>
      </c>
      <c r="G175" s="122">
        <v>596.51528716209225</v>
      </c>
      <c r="H175" s="122">
        <v>0</v>
      </c>
      <c r="I175" s="122">
        <v>537.35259056865766</v>
      </c>
      <c r="J175" s="122">
        <v>571.85664844551309</v>
      </c>
      <c r="K175" s="122">
        <v>572.93483120931251</v>
      </c>
      <c r="L175" s="122">
        <v>478.62498447823106</v>
      </c>
      <c r="M175" s="122">
        <v>636.66799448822883</v>
      </c>
      <c r="N175" s="122">
        <v>632.36215179202429</v>
      </c>
      <c r="O175" s="122">
        <v>641.12754827197352</v>
      </c>
      <c r="P175" s="122">
        <v>677.27696928424427</v>
      </c>
      <c r="Q175" s="122">
        <v>472.60069023899416</v>
      </c>
      <c r="R175" s="122">
        <v>0</v>
      </c>
      <c r="S175" s="122">
        <v>0</v>
      </c>
      <c r="T175" s="122">
        <v>492.42104183905855</v>
      </c>
      <c r="U175" s="122">
        <v>543.38940629908632</v>
      </c>
      <c r="V175" s="122">
        <v>325.28247447733588</v>
      </c>
      <c r="W175" s="122">
        <v>259.79000046618989</v>
      </c>
      <c r="X175" s="122">
        <v>297.1114962767665</v>
      </c>
      <c r="Y175" s="122">
        <v>292.46734310715863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727.5130039366868</v>
      </c>
      <c r="D176" s="98">
        <v>0</v>
      </c>
      <c r="E176" s="98">
        <v>0</v>
      </c>
      <c r="F176" s="98">
        <v>478.71043465516999</v>
      </c>
      <c r="G176" s="98">
        <v>711.37075055093953</v>
      </c>
      <c r="H176" s="98">
        <v>0</v>
      </c>
      <c r="I176" s="98">
        <v>291.81992930885957</v>
      </c>
      <c r="J176" s="98">
        <v>321.51384497188519</v>
      </c>
      <c r="K176" s="98">
        <v>836.77879611252308</v>
      </c>
      <c r="L176" s="98">
        <v>732.65696897091846</v>
      </c>
      <c r="M176" s="98">
        <v>455.59351642395808</v>
      </c>
      <c r="N176" s="98">
        <v>362.33949366328528</v>
      </c>
      <c r="O176" s="98">
        <v>521.24950453880956</v>
      </c>
      <c r="P176" s="98">
        <v>630.96297114100889</v>
      </c>
      <c r="Q176" s="98">
        <v>513.95336661034503</v>
      </c>
      <c r="R176" s="98">
        <v>0</v>
      </c>
      <c r="S176" s="98">
        <v>0</v>
      </c>
      <c r="T176" s="98">
        <v>433.5338975362248</v>
      </c>
      <c r="U176" s="98">
        <v>536.81141202666049</v>
      </c>
      <c r="V176" s="98">
        <v>452.15672279310076</v>
      </c>
      <c r="W176" s="98">
        <v>235.80209769497006</v>
      </c>
      <c r="X176" s="98">
        <v>328.50579456981279</v>
      </c>
      <c r="Y176" s="98">
        <v>0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541.98918556828221</v>
      </c>
      <c r="D177" s="33">
        <v>576.2554537601693</v>
      </c>
      <c r="E177" s="33">
        <v>553.7504609862176</v>
      </c>
      <c r="F177" s="33">
        <v>558.02396627027906</v>
      </c>
      <c r="G177" s="33">
        <v>532.55386144255465</v>
      </c>
      <c r="H177" s="33">
        <v>0</v>
      </c>
      <c r="I177" s="33">
        <v>550.42829442272978</v>
      </c>
      <c r="J177" s="33">
        <v>579.38575531690037</v>
      </c>
      <c r="K177" s="33">
        <v>546.1986427657871</v>
      </c>
      <c r="L177" s="33">
        <v>472.05519177583386</v>
      </c>
      <c r="M177" s="33">
        <v>639.75314286940238</v>
      </c>
      <c r="N177" s="33">
        <v>640.54465658380423</v>
      </c>
      <c r="O177" s="33">
        <v>649.32065198035525</v>
      </c>
      <c r="P177" s="33">
        <v>682.42296907793707</v>
      </c>
      <c r="Q177" s="33">
        <v>471.20677979951046</v>
      </c>
      <c r="R177" s="33">
        <v>0</v>
      </c>
      <c r="S177" s="33">
        <v>0</v>
      </c>
      <c r="T177" s="33">
        <v>497.85035301591557</v>
      </c>
      <c r="U177" s="33">
        <v>544.08919292381245</v>
      </c>
      <c r="V177" s="33">
        <v>317.36657683545104</v>
      </c>
      <c r="W177" s="33">
        <v>259.83450492402147</v>
      </c>
      <c r="X177" s="33">
        <v>297.06221166406164</v>
      </c>
      <c r="Y177" s="33">
        <v>292.46734310715863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5637.6861616917449</v>
      </c>
      <c r="L3" s="117">
        <f t="shared" si="0"/>
        <v>6146.7660702106996</v>
      </c>
      <c r="M3" s="117">
        <f t="shared" si="0"/>
        <v>5290.2031163221345</v>
      </c>
      <c r="N3" s="117">
        <f t="shared" si="0"/>
        <v>4322.9588827329071</v>
      </c>
      <c r="O3" s="117">
        <f t="shared" si="0"/>
        <v>5574.5982728043773</v>
      </c>
      <c r="P3" s="117">
        <f t="shared" si="0"/>
        <v>4151.2762212061489</v>
      </c>
      <c r="Q3" s="117">
        <f t="shared" si="0"/>
        <v>4836.5387081525114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2006.2339005151193</v>
      </c>
      <c r="W3" s="117">
        <f t="shared" ref="W3:Y3" si="2">W4+W7+W9+W19</f>
        <v>1328.5440342712693</v>
      </c>
      <c r="X3" s="117">
        <f t="shared" si="2"/>
        <v>5168.4088993793894</v>
      </c>
      <c r="Y3" s="117">
        <f t="shared" si="2"/>
        <v>1006.8923281297111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5595.9884583229641</v>
      </c>
      <c r="L4" s="122">
        <f t="shared" si="3"/>
        <v>6135.5800970745877</v>
      </c>
      <c r="M4" s="122">
        <f t="shared" si="3"/>
        <v>5276.5927926851982</v>
      </c>
      <c r="N4" s="122">
        <f t="shared" si="3"/>
        <v>4318.9364171926991</v>
      </c>
      <c r="O4" s="122">
        <f t="shared" si="3"/>
        <v>5562.6639937481623</v>
      </c>
      <c r="P4" s="122">
        <f t="shared" si="3"/>
        <v>4112.7579217315406</v>
      </c>
      <c r="Q4" s="122">
        <f t="shared" si="3"/>
        <v>4836.5387081525114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1995.6475584234147</v>
      </c>
      <c r="W4" s="122">
        <f t="shared" ref="W4:Y4" si="5">SUM(W5:W6)</f>
        <v>1328.5440342712693</v>
      </c>
      <c r="X4" s="122">
        <f t="shared" si="5"/>
        <v>5168.4088993793894</v>
      </c>
      <c r="Y4" s="122">
        <f t="shared" si="5"/>
        <v>1006.8923281297111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5595.9884583229641</v>
      </c>
      <c r="L5" s="98">
        <v>6135.5800970745877</v>
      </c>
      <c r="M5" s="98">
        <v>5276.5927926851982</v>
      </c>
      <c r="N5" s="98">
        <v>4318.9364171926991</v>
      </c>
      <c r="O5" s="98">
        <v>5562.6639937481623</v>
      </c>
      <c r="P5" s="98">
        <v>4112.7579217315406</v>
      </c>
      <c r="Q5" s="98">
        <v>4836.5387081525114</v>
      </c>
      <c r="R5" s="98">
        <v>0</v>
      </c>
      <c r="S5" s="98">
        <v>0</v>
      </c>
      <c r="T5" s="98">
        <v>0</v>
      </c>
      <c r="U5" s="98">
        <v>0</v>
      </c>
      <c r="V5" s="98">
        <v>1995.6475584234147</v>
      </c>
      <c r="W5" s="98">
        <v>1328.5440342712693</v>
      </c>
      <c r="X5" s="98">
        <v>5168.4088993793894</v>
      </c>
      <c r="Y5" s="98">
        <v>1006.8923281297111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17.163940337954301</v>
      </c>
      <c r="L9" s="122">
        <v>0</v>
      </c>
      <c r="M9" s="122">
        <v>8.0464086812300515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429.0985084488575</v>
      </c>
      <c r="L11" s="98">
        <v>0</v>
      </c>
      <c r="M11" s="98">
        <v>241.39226043690152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24.533763030827167</v>
      </c>
      <c r="L19" s="122">
        <v>11.185973136112102</v>
      </c>
      <c r="M19" s="122">
        <v>5.5639149557061423</v>
      </c>
      <c r="N19" s="122">
        <v>4.0224655402079019</v>
      </c>
      <c r="O19" s="122">
        <v>11.934279056214903</v>
      </c>
      <c r="P19" s="122">
        <v>38.518299474608327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10.586342091704596</v>
      </c>
      <c r="W19" s="122">
        <v>0</v>
      </c>
      <c r="X19" s="122">
        <v>0</v>
      </c>
      <c r="Y19" s="122">
        <v>0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306.67203788533959</v>
      </c>
      <c r="L21" s="98">
        <v>268.46335526669043</v>
      </c>
      <c r="M21" s="98">
        <v>166.91744867118427</v>
      </c>
      <c r="N21" s="98">
        <v>132.74136282686075</v>
      </c>
      <c r="O21" s="98">
        <v>190.94846489943845</v>
      </c>
      <c r="P21" s="98">
        <v>231.10979684764996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164.08830242142125</v>
      </c>
      <c r="W21" s="98">
        <v>0</v>
      </c>
      <c r="X21" s="98">
        <v>0</v>
      </c>
      <c r="Y21" s="98">
        <v>0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259.46457687261727</v>
      </c>
      <c r="O24" s="117">
        <f t="shared" si="7"/>
        <v>448.60256405003258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3073.6848080130512</v>
      </c>
      <c r="S24" s="117">
        <f t="shared" si="8"/>
        <v>2021.8060173429476</v>
      </c>
      <c r="T24" s="117">
        <f t="shared" si="8"/>
        <v>2289.3763429871897</v>
      </c>
      <c r="U24" s="117">
        <f t="shared" si="8"/>
        <v>3620.244518734899</v>
      </c>
      <c r="V24" s="117">
        <f t="shared" si="8"/>
        <v>0</v>
      </c>
      <c r="W24" s="117">
        <f t="shared" ref="W24:Y24" si="9">W25+W28+W30+W39</f>
        <v>0</v>
      </c>
      <c r="X24" s="117">
        <f t="shared" si="9"/>
        <v>0</v>
      </c>
      <c r="Y24" s="117">
        <f t="shared" si="9"/>
        <v>0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252.47818935541406</v>
      </c>
      <c r="O25" s="122">
        <f t="shared" si="10"/>
        <v>429.50771756008874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3073.6848080130512</v>
      </c>
      <c r="S25" s="122">
        <f t="shared" si="11"/>
        <v>2021.8060173429476</v>
      </c>
      <c r="T25" s="122">
        <f t="shared" si="11"/>
        <v>2289.3763429871897</v>
      </c>
      <c r="U25" s="122">
        <f t="shared" si="11"/>
        <v>3620.244518734899</v>
      </c>
      <c r="V25" s="122">
        <f t="shared" si="11"/>
        <v>0</v>
      </c>
      <c r="W25" s="122">
        <f t="shared" ref="W25:Y25" si="12">SUM(W26:W27)</f>
        <v>0</v>
      </c>
      <c r="X25" s="122">
        <f t="shared" si="12"/>
        <v>0</v>
      </c>
      <c r="Y25" s="122">
        <f t="shared" si="12"/>
        <v>0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252.47818935541406</v>
      </c>
      <c r="O26" s="98">
        <v>429.50771756008874</v>
      </c>
      <c r="P26" s="98">
        <v>0</v>
      </c>
      <c r="Q26" s="98">
        <v>0</v>
      </c>
      <c r="R26" s="98">
        <v>3073.6848080130512</v>
      </c>
      <c r="S26" s="98">
        <v>2021.8060173429476</v>
      </c>
      <c r="T26" s="98">
        <v>2289.3763429871897</v>
      </c>
      <c r="U26" s="98">
        <v>3620.244518734899</v>
      </c>
      <c r="V26" s="98">
        <v>0</v>
      </c>
      <c r="W26" s="98">
        <v>0</v>
      </c>
      <c r="X26" s="98">
        <v>0</v>
      </c>
      <c r="Y26" s="98">
        <v>0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6.9863875172031973</v>
      </c>
      <c r="O39" s="122">
        <v>19.094846489943844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132.74136282686075</v>
      </c>
      <c r="O40" s="98">
        <v>190.94846489943845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7057.9887779046012</v>
      </c>
      <c r="D43" s="117">
        <f t="shared" si="14"/>
        <v>6568.3802119813054</v>
      </c>
      <c r="E43" s="117">
        <f t="shared" si="14"/>
        <v>6710.3144423507892</v>
      </c>
      <c r="F43" s="117">
        <f t="shared" si="14"/>
        <v>7074.0500674364857</v>
      </c>
      <c r="G43" s="117">
        <f t="shared" si="14"/>
        <v>6772.9390978554811</v>
      </c>
      <c r="H43" s="117">
        <f t="shared" si="14"/>
        <v>6495.3865639117212</v>
      </c>
      <c r="I43" s="117">
        <f t="shared" si="14"/>
        <v>6304.676671694443</v>
      </c>
      <c r="J43" s="117">
        <f t="shared" si="14"/>
        <v>6283.1424742256522</v>
      </c>
      <c r="K43" s="117">
        <f t="shared" si="14"/>
        <v>6326.4754878771664</v>
      </c>
      <c r="L43" s="117">
        <f t="shared" si="14"/>
        <v>5475.3594631522319</v>
      </c>
      <c r="M43" s="117">
        <f t="shared" si="14"/>
        <v>4757.0155476129685</v>
      </c>
      <c r="N43" s="117">
        <f t="shared" si="14"/>
        <v>5038.2061196261811</v>
      </c>
      <c r="O43" s="117">
        <f t="shared" si="14"/>
        <v>4468.8429544870951</v>
      </c>
      <c r="P43" s="117">
        <f t="shared" si="14"/>
        <v>3486.9659681338762</v>
      </c>
      <c r="Q43" s="117">
        <f t="shared" si="14"/>
        <v>4086.7044204747167</v>
      </c>
      <c r="R43" s="117">
        <f t="shared" ref="R43:V43" si="15">R44+R47+R49+R58</f>
        <v>3997.4470770761122</v>
      </c>
      <c r="S43" s="117">
        <f t="shared" si="15"/>
        <v>3535.7532009382321</v>
      </c>
      <c r="T43" s="117">
        <f t="shared" si="15"/>
        <v>3249.4917619890712</v>
      </c>
      <c r="U43" s="117">
        <f t="shared" si="15"/>
        <v>2523.6260969717664</v>
      </c>
      <c r="V43" s="117">
        <f t="shared" si="15"/>
        <v>2802.1135976297196</v>
      </c>
      <c r="W43" s="117">
        <f t="shared" ref="W43:Y43" si="16">W44+W47+W49+W58</f>
        <v>2518.5067777300346</v>
      </c>
      <c r="X43" s="117">
        <f t="shared" si="16"/>
        <v>2138.7391528802486</v>
      </c>
      <c r="Y43" s="117">
        <f t="shared" si="16"/>
        <v>1754.8458894701917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6811.9232639175052</v>
      </c>
      <c r="D44" s="122">
        <f t="shared" si="17"/>
        <v>6284.1714305740934</v>
      </c>
      <c r="E44" s="122">
        <f t="shared" si="17"/>
        <v>6421.6788884214975</v>
      </c>
      <c r="F44" s="122">
        <f t="shared" si="17"/>
        <v>6768.2117223291625</v>
      </c>
      <c r="G44" s="122">
        <f t="shared" si="17"/>
        <v>6401.3413917071557</v>
      </c>
      <c r="H44" s="122">
        <f t="shared" si="17"/>
        <v>6204.4592155713653</v>
      </c>
      <c r="I44" s="122">
        <f t="shared" si="17"/>
        <v>5848.1598313263503</v>
      </c>
      <c r="J44" s="122">
        <f t="shared" si="17"/>
        <v>5832.4036869981219</v>
      </c>
      <c r="K44" s="122">
        <f t="shared" si="17"/>
        <v>5871.7975601401622</v>
      </c>
      <c r="L44" s="122">
        <f t="shared" si="17"/>
        <v>5134.343277466025</v>
      </c>
      <c r="M44" s="122">
        <f t="shared" si="17"/>
        <v>4519.525351562439</v>
      </c>
      <c r="N44" s="122">
        <f t="shared" si="17"/>
        <v>4809.7151904735219</v>
      </c>
      <c r="O44" s="122">
        <f t="shared" si="17"/>
        <v>4298.1742092096156</v>
      </c>
      <c r="P44" s="122">
        <f t="shared" si="17"/>
        <v>3375.787262931231</v>
      </c>
      <c r="Q44" s="122">
        <f t="shared" si="17"/>
        <v>3696.0871871876802</v>
      </c>
      <c r="R44" s="122">
        <f t="shared" ref="R44:V44" si="18">SUM(R45:R46)</f>
        <v>3617.5611019109047</v>
      </c>
      <c r="S44" s="122">
        <f t="shared" si="18"/>
        <v>3300.7244287515168</v>
      </c>
      <c r="T44" s="122">
        <f t="shared" si="18"/>
        <v>3017.895393190905</v>
      </c>
      <c r="U44" s="122">
        <f t="shared" si="18"/>
        <v>2330.7708884700755</v>
      </c>
      <c r="V44" s="122">
        <f t="shared" si="18"/>
        <v>2637.2934891750692</v>
      </c>
      <c r="W44" s="122">
        <f t="shared" ref="W44:Y44" si="19">SUM(W45:W46)</f>
        <v>2289.3072433018247</v>
      </c>
      <c r="X44" s="122">
        <f t="shared" si="19"/>
        <v>1877.2322559475665</v>
      </c>
      <c r="Y44" s="122">
        <f t="shared" si="19"/>
        <v>1623.8052645247876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6811.9232639175052</v>
      </c>
      <c r="D45" s="98">
        <v>6284.1714305740934</v>
      </c>
      <c r="E45" s="98">
        <v>6421.6788884214975</v>
      </c>
      <c r="F45" s="98">
        <v>6768.2117223291625</v>
      </c>
      <c r="G45" s="98">
        <v>6401.3413917071557</v>
      </c>
      <c r="H45" s="98">
        <v>6204.4592155713653</v>
      </c>
      <c r="I45" s="98">
        <v>5848.1598313263503</v>
      </c>
      <c r="J45" s="98">
        <v>5832.4036869981219</v>
      </c>
      <c r="K45" s="98">
        <v>5871.7975601401622</v>
      </c>
      <c r="L45" s="98">
        <v>5134.343277466025</v>
      </c>
      <c r="M45" s="98">
        <v>4519.525351562439</v>
      </c>
      <c r="N45" s="98">
        <v>4809.7151904735219</v>
      </c>
      <c r="O45" s="98">
        <v>4298.1742092096156</v>
      </c>
      <c r="P45" s="98">
        <v>3375.787262931231</v>
      </c>
      <c r="Q45" s="98">
        <v>3696.0871871876802</v>
      </c>
      <c r="R45" s="98">
        <v>3617.5611019109047</v>
      </c>
      <c r="S45" s="98">
        <v>3300.7244287515168</v>
      </c>
      <c r="T45" s="98">
        <v>3017.895393190905</v>
      </c>
      <c r="U45" s="98">
        <v>2330.7708884700755</v>
      </c>
      <c r="V45" s="98">
        <v>2637.2934891750692</v>
      </c>
      <c r="W45" s="98">
        <v>2289.3072433018247</v>
      </c>
      <c r="X45" s="98">
        <v>1877.2322559475665</v>
      </c>
      <c r="Y45" s="98">
        <v>1623.8052645247876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229.79179153175295</v>
      </c>
      <c r="D49" s="122">
        <v>284.14075658938526</v>
      </c>
      <c r="E49" s="122">
        <v>288.59443317961586</v>
      </c>
      <c r="F49" s="122">
        <v>273.4234223521816</v>
      </c>
      <c r="G49" s="122">
        <v>278.41867242097499</v>
      </c>
      <c r="H49" s="122">
        <v>224.19164788461669</v>
      </c>
      <c r="I49" s="122">
        <v>451.28578578551225</v>
      </c>
      <c r="J49" s="122">
        <v>447.29719731805682</v>
      </c>
      <c r="K49" s="122">
        <v>426.37486235127858</v>
      </c>
      <c r="L49" s="122">
        <v>333.71858212459233</v>
      </c>
      <c r="M49" s="122">
        <v>234.62393683092347</v>
      </c>
      <c r="N49" s="122">
        <v>224.6897097526932</v>
      </c>
      <c r="O49" s="122">
        <v>158.42049908085542</v>
      </c>
      <c r="P49" s="122">
        <v>88.174911652700786</v>
      </c>
      <c r="Q49" s="122">
        <v>384.08367450988635</v>
      </c>
      <c r="R49" s="122">
        <v>370.33839551273638</v>
      </c>
      <c r="S49" s="122">
        <v>224.98064324271115</v>
      </c>
      <c r="T49" s="122">
        <v>217.77329997885715</v>
      </c>
      <c r="U49" s="122">
        <v>174.34250666662436</v>
      </c>
      <c r="V49" s="122">
        <v>155.21576147054512</v>
      </c>
      <c r="W49" s="122">
        <v>229.03412502433301</v>
      </c>
      <c r="X49" s="122">
        <v>261.36574254885443</v>
      </c>
      <c r="Y49" s="122">
        <v>131.04062494540395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516.96591490951801</v>
      </c>
      <c r="D50" s="98">
        <v>516.63837666631616</v>
      </c>
      <c r="E50" s="98">
        <v>508.64520588051693</v>
      </c>
      <c r="F50" s="98">
        <v>495.61534870914267</v>
      </c>
      <c r="G50" s="98">
        <v>464.88725894160785</v>
      </c>
      <c r="H50" s="98">
        <v>476.57070393757357</v>
      </c>
      <c r="I50" s="98">
        <v>455.54987632314737</v>
      </c>
      <c r="J50" s="98">
        <v>448.89372103909739</v>
      </c>
      <c r="K50" s="98">
        <v>430.77793037272977</v>
      </c>
      <c r="L50" s="98">
        <v>420.35530680877105</v>
      </c>
      <c r="M50" s="98">
        <v>438.3939744233333</v>
      </c>
      <c r="N50" s="98">
        <v>443.91020204146571</v>
      </c>
      <c r="O50" s="98">
        <v>431.85862078205793</v>
      </c>
      <c r="P50" s="98">
        <v>403.18805442499229</v>
      </c>
      <c r="Q50" s="98">
        <v>386.0792721184381</v>
      </c>
      <c r="R50" s="98">
        <v>373.9048156536856</v>
      </c>
      <c r="S50" s="98">
        <v>279.11953589543015</v>
      </c>
      <c r="T50" s="98">
        <v>338.47495015772</v>
      </c>
      <c r="U50" s="98">
        <v>362.00284370361589</v>
      </c>
      <c r="V50" s="98">
        <v>278.24870161647056</v>
      </c>
      <c r="W50" s="98">
        <v>318.49675291041126</v>
      </c>
      <c r="X50" s="98">
        <v>304.80815032880901</v>
      </c>
      <c r="Y50" s="98">
        <v>259.71574628104878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257.97277183734082</v>
      </c>
      <c r="D51" s="98">
        <v>259.1289430117975</v>
      </c>
      <c r="E51" s="98">
        <v>253.57109575421791</v>
      </c>
      <c r="F51" s="98">
        <v>250.67817423638348</v>
      </c>
      <c r="G51" s="98">
        <v>234.34702481999102</v>
      </c>
      <c r="H51" s="98">
        <v>233.91655211738529</v>
      </c>
      <c r="I51" s="98">
        <v>221.29463178334822</v>
      </c>
      <c r="J51" s="98">
        <v>212.94432058214269</v>
      </c>
      <c r="K51" s="98">
        <v>192.23524521058064</v>
      </c>
      <c r="L51" s="98">
        <v>199.15802035435917</v>
      </c>
      <c r="M51" s="98">
        <v>220.3709956025528</v>
      </c>
      <c r="N51" s="98">
        <v>202.52694017743733</v>
      </c>
      <c r="O51" s="98">
        <v>0</v>
      </c>
      <c r="P51" s="98">
        <v>0</v>
      </c>
      <c r="Q51" s="98">
        <v>169.9959630644515</v>
      </c>
      <c r="R51" s="98">
        <v>161.60053425779543</v>
      </c>
      <c r="S51" s="98">
        <v>0</v>
      </c>
      <c r="T51" s="98">
        <v>162.04741600931854</v>
      </c>
      <c r="U51" s="98">
        <v>0</v>
      </c>
      <c r="V51" s="98">
        <v>141.3008066604975</v>
      </c>
      <c r="W51" s="98">
        <v>168.69899418764976</v>
      </c>
      <c r="X51" s="98">
        <v>168.47491620749227</v>
      </c>
      <c r="Y51" s="98">
        <v>137.13275022717522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257.97277183734082</v>
      </c>
      <c r="D52" s="101">
        <v>259.1289430117975</v>
      </c>
      <c r="E52" s="101">
        <v>253.57109575421791</v>
      </c>
      <c r="F52" s="101">
        <v>250.67817423638348</v>
      </c>
      <c r="G52" s="101">
        <v>234.34702481999102</v>
      </c>
      <c r="H52" s="101">
        <v>233.91655211738529</v>
      </c>
      <c r="I52" s="101">
        <v>221.29463178334822</v>
      </c>
      <c r="J52" s="101">
        <v>212.94432058214269</v>
      </c>
      <c r="K52" s="101">
        <v>192.23524521058064</v>
      </c>
      <c r="L52" s="101">
        <v>199.15802035435917</v>
      </c>
      <c r="M52" s="101">
        <v>220.3709956025528</v>
      </c>
      <c r="N52" s="101">
        <v>202.52694017743733</v>
      </c>
      <c r="O52" s="101">
        <v>0</v>
      </c>
      <c r="P52" s="101">
        <v>0</v>
      </c>
      <c r="Q52" s="101">
        <v>169.9959630644515</v>
      </c>
      <c r="R52" s="101">
        <v>161.60053425779543</v>
      </c>
      <c r="S52" s="101">
        <v>0</v>
      </c>
      <c r="T52" s="101">
        <v>162.04741600931854</v>
      </c>
      <c r="U52" s="101">
        <v>0</v>
      </c>
      <c r="V52" s="101">
        <v>141.3008066604975</v>
      </c>
      <c r="W52" s="101">
        <v>168.69899418764976</v>
      </c>
      <c r="X52" s="101">
        <v>168.47491620749227</v>
      </c>
      <c r="Y52" s="101">
        <v>137.13275022717522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16.273722455342661</v>
      </c>
      <c r="D58" s="122">
        <v>6.802481782701264E-2</v>
      </c>
      <c r="E58" s="122">
        <v>4.1120749676744034E-2</v>
      </c>
      <c r="F58" s="122">
        <v>32.414922755141838</v>
      </c>
      <c r="G58" s="122">
        <v>93.1790337273506</v>
      </c>
      <c r="H58" s="122">
        <v>66.735700455739149</v>
      </c>
      <c r="I58" s="122">
        <v>5.2310545825803016</v>
      </c>
      <c r="J58" s="122">
        <v>3.4415899094739717</v>
      </c>
      <c r="K58" s="122">
        <v>28.303065385726239</v>
      </c>
      <c r="L58" s="122">
        <v>7.2976035616151425</v>
      </c>
      <c r="M58" s="122">
        <v>2.8662592196061945</v>
      </c>
      <c r="N58" s="122">
        <v>3.8012193999659796</v>
      </c>
      <c r="O58" s="122">
        <v>12.248246196623747</v>
      </c>
      <c r="P58" s="122">
        <v>23.003793549944472</v>
      </c>
      <c r="Q58" s="122">
        <v>6.5335587771499277</v>
      </c>
      <c r="R58" s="122">
        <v>9.5475796524709775</v>
      </c>
      <c r="S58" s="122">
        <v>10.048128944004091</v>
      </c>
      <c r="T58" s="122">
        <v>13.82306881930894</v>
      </c>
      <c r="U58" s="122">
        <v>18.512701835066245</v>
      </c>
      <c r="V58" s="122">
        <v>9.6043469841050957</v>
      </c>
      <c r="W58" s="122">
        <v>0.16540940387665998</v>
      </c>
      <c r="X58" s="122">
        <v>0.14115438382763937</v>
      </c>
      <c r="Y58" s="122">
        <v>0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267.01632877844355</v>
      </c>
      <c r="D59" s="98">
        <v>153.80411310687558</v>
      </c>
      <c r="E59" s="98">
        <v>92.151600025583377</v>
      </c>
      <c r="F59" s="98">
        <v>175.60315591731796</v>
      </c>
      <c r="G59" s="98">
        <v>260.90129443658168</v>
      </c>
      <c r="H59" s="98">
        <v>277.97311469219699</v>
      </c>
      <c r="I59" s="98">
        <v>106.98843022182486</v>
      </c>
      <c r="J59" s="98">
        <v>117.85346909515746</v>
      </c>
      <c r="K59" s="98">
        <v>306.67203788533959</v>
      </c>
      <c r="L59" s="98">
        <v>268.46335526669037</v>
      </c>
      <c r="M59" s="98">
        <v>166.91744867118427</v>
      </c>
      <c r="N59" s="98">
        <v>132.74136282686075</v>
      </c>
      <c r="O59" s="98">
        <v>190.94846489943842</v>
      </c>
      <c r="P59" s="98">
        <v>231.10979684765002</v>
      </c>
      <c r="Q59" s="98">
        <v>188.15259159303037</v>
      </c>
      <c r="R59" s="98">
        <v>186.39910473830756</v>
      </c>
      <c r="S59" s="98">
        <v>142.66748159383584</v>
      </c>
      <c r="T59" s="98">
        <v>157.85052780759241</v>
      </c>
      <c r="U59" s="98">
        <v>195.07657616510335</v>
      </c>
      <c r="V59" s="98">
        <v>164.08830242142125</v>
      </c>
      <c r="W59" s="98">
        <v>85.516661804233209</v>
      </c>
      <c r="X59" s="98">
        <v>119.06372275861379</v>
      </c>
      <c r="Y59" s="98">
        <v>0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5062.20180754386</v>
      </c>
      <c r="D62" s="117">
        <f t="shared" si="21"/>
        <v>4778.1766763209516</v>
      </c>
      <c r="E62" s="117">
        <f t="shared" si="21"/>
        <v>4886.7610655765575</v>
      </c>
      <c r="F62" s="117">
        <f t="shared" si="21"/>
        <v>5095.5923573438604</v>
      </c>
      <c r="G62" s="117">
        <f t="shared" si="21"/>
        <v>4974.6787283760686</v>
      </c>
      <c r="H62" s="117">
        <f t="shared" si="21"/>
        <v>4534.4137135154742</v>
      </c>
      <c r="I62" s="117">
        <f t="shared" si="21"/>
        <v>4400.011842982125</v>
      </c>
      <c r="J62" s="117">
        <f t="shared" si="21"/>
        <v>4485.8368826295227</v>
      </c>
      <c r="K62" s="117">
        <f t="shared" si="21"/>
        <v>4016.9961778270172</v>
      </c>
      <c r="L62" s="117">
        <f t="shared" si="21"/>
        <v>4421.6829349483114</v>
      </c>
      <c r="M62" s="117">
        <f t="shared" si="21"/>
        <v>3958.15287057981</v>
      </c>
      <c r="N62" s="117">
        <f t="shared" si="21"/>
        <v>3329.5630529545829</v>
      </c>
      <c r="O62" s="117">
        <f t="shared" si="21"/>
        <v>3316.0024211297841</v>
      </c>
      <c r="P62" s="117">
        <f t="shared" si="21"/>
        <v>2840.3504920948481</v>
      </c>
      <c r="Q62" s="117">
        <f t="shared" si="21"/>
        <v>2768.9988838366735</v>
      </c>
      <c r="R62" s="117">
        <f t="shared" ref="R62:V62" si="22">R63+R66+R68+R77</f>
        <v>2719.4609485013261</v>
      </c>
      <c r="S62" s="117">
        <f t="shared" si="22"/>
        <v>2752.3988769504053</v>
      </c>
      <c r="T62" s="117">
        <f t="shared" si="22"/>
        <v>2283.8272002897338</v>
      </c>
      <c r="U62" s="117">
        <f t="shared" si="22"/>
        <v>2151.3987157059751</v>
      </c>
      <c r="V62" s="117">
        <f t="shared" si="22"/>
        <v>2067.5597747548522</v>
      </c>
      <c r="W62" s="117">
        <f t="shared" ref="W62:Y62" si="23">W63+W66+W68+W77</f>
        <v>1709.1158825727609</v>
      </c>
      <c r="X62" s="117">
        <f t="shared" si="23"/>
        <v>1399.028014040108</v>
      </c>
      <c r="Y62" s="117">
        <f t="shared" si="23"/>
        <v>1230.5512704913333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4639.4047895693147</v>
      </c>
      <c r="D63" s="122">
        <f t="shared" si="24"/>
        <v>4429.3828661780826</v>
      </c>
      <c r="E63" s="122">
        <f t="shared" si="24"/>
        <v>4539.440064217184</v>
      </c>
      <c r="F63" s="122">
        <f t="shared" si="24"/>
        <v>4764.8187507592593</v>
      </c>
      <c r="G63" s="122">
        <f t="shared" si="24"/>
        <v>4627.8899759722963</v>
      </c>
      <c r="H63" s="122">
        <f t="shared" si="24"/>
        <v>4160.7936156797805</v>
      </c>
      <c r="I63" s="122">
        <f t="shared" si="24"/>
        <v>3999.1896544760693</v>
      </c>
      <c r="J63" s="122">
        <f t="shared" si="24"/>
        <v>4057.4276572983795</v>
      </c>
      <c r="K63" s="122">
        <f t="shared" si="24"/>
        <v>3711.8649645122032</v>
      </c>
      <c r="L63" s="122">
        <f t="shared" si="24"/>
        <v>4064.2186484358931</v>
      </c>
      <c r="M63" s="122">
        <f t="shared" si="24"/>
        <v>3594.1982134140499</v>
      </c>
      <c r="N63" s="122">
        <f t="shared" si="24"/>
        <v>3033.6032851115565</v>
      </c>
      <c r="O63" s="122">
        <f t="shared" si="24"/>
        <v>2967.0601747946694</v>
      </c>
      <c r="P63" s="122">
        <f t="shared" si="24"/>
        <v>2453.2413005267381</v>
      </c>
      <c r="Q63" s="122">
        <f t="shared" si="24"/>
        <v>2463.1670646219836</v>
      </c>
      <c r="R63" s="122">
        <f t="shared" ref="R63:V63" si="25">SUM(R64:R65)</f>
        <v>2373.0334399511848</v>
      </c>
      <c r="S63" s="122">
        <f t="shared" si="25"/>
        <v>2433.0956332358992</v>
      </c>
      <c r="T63" s="122">
        <f t="shared" si="25"/>
        <v>2010.0826844700584</v>
      </c>
      <c r="U63" s="122">
        <f t="shared" si="25"/>
        <v>1818.8860313799232</v>
      </c>
      <c r="V63" s="122">
        <f t="shared" si="25"/>
        <v>1794.2805602186022</v>
      </c>
      <c r="W63" s="122">
        <f t="shared" ref="W63:Y63" si="26">SUM(W64:W65)</f>
        <v>1516.3023342033712</v>
      </c>
      <c r="X63" s="122">
        <f t="shared" si="26"/>
        <v>1204.8555116068374</v>
      </c>
      <c r="Y63" s="122">
        <f t="shared" si="26"/>
        <v>987.38364922583219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4639.4047895693147</v>
      </c>
      <c r="D64" s="98">
        <v>4429.3828661780826</v>
      </c>
      <c r="E64" s="98">
        <v>4539.440064217184</v>
      </c>
      <c r="F64" s="98">
        <v>4764.8187507592593</v>
      </c>
      <c r="G64" s="98">
        <v>4627.8899759722963</v>
      </c>
      <c r="H64" s="98">
        <v>4160.7936156797805</v>
      </c>
      <c r="I64" s="98">
        <v>3999.1896544760693</v>
      </c>
      <c r="J64" s="98">
        <v>4057.4276572983795</v>
      </c>
      <c r="K64" s="98">
        <v>3711.8649645122032</v>
      </c>
      <c r="L64" s="98">
        <v>4064.2186484358931</v>
      </c>
      <c r="M64" s="98">
        <v>3594.1982134140499</v>
      </c>
      <c r="N64" s="98">
        <v>3033.6032851115565</v>
      </c>
      <c r="O64" s="98">
        <v>2967.0601747946694</v>
      </c>
      <c r="P64" s="98">
        <v>2453.2413005267381</v>
      </c>
      <c r="Q64" s="98">
        <v>2463.1670646219836</v>
      </c>
      <c r="R64" s="98">
        <v>2373.0334399511848</v>
      </c>
      <c r="S64" s="98">
        <v>2433.0956332358992</v>
      </c>
      <c r="T64" s="98">
        <v>2010.0826844700584</v>
      </c>
      <c r="U64" s="98">
        <v>1818.8860313799232</v>
      </c>
      <c r="V64" s="98">
        <v>1794.2805602186022</v>
      </c>
      <c r="W64" s="98">
        <v>1516.3023342033712</v>
      </c>
      <c r="X64" s="98">
        <v>1204.8555116068374</v>
      </c>
      <c r="Y64" s="98">
        <v>987.38364922583219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282.33052890716135</v>
      </c>
      <c r="D68" s="122">
        <v>324.54137764876293</v>
      </c>
      <c r="E68" s="122">
        <v>313.29762690658441</v>
      </c>
      <c r="F68" s="122">
        <v>293.22368961575722</v>
      </c>
      <c r="G68" s="122">
        <v>287.17226011190269</v>
      </c>
      <c r="H68" s="122">
        <v>293.3510411746343</v>
      </c>
      <c r="I68" s="122">
        <v>280.71798559971302</v>
      </c>
      <c r="J68" s="122">
        <v>281.14016817744704</v>
      </c>
      <c r="K68" s="122">
        <v>206.07740755242074</v>
      </c>
      <c r="L68" s="122">
        <v>254.48998809423969</v>
      </c>
      <c r="M68" s="122">
        <v>307.40229650722478</v>
      </c>
      <c r="N68" s="122">
        <v>213.6257738580729</v>
      </c>
      <c r="O68" s="122">
        <v>255.80933448589971</v>
      </c>
      <c r="P68" s="122">
        <v>295.88277670101877</v>
      </c>
      <c r="Q68" s="122">
        <v>167.8962448928072</v>
      </c>
      <c r="R68" s="122">
        <v>195.04091834179798</v>
      </c>
      <c r="S68" s="122">
        <v>184.0162902409196</v>
      </c>
      <c r="T68" s="122">
        <v>197.55181849448473</v>
      </c>
      <c r="U68" s="122">
        <v>240.8924331034361</v>
      </c>
      <c r="V68" s="122">
        <v>152.23953445046257</v>
      </c>
      <c r="W68" s="122">
        <v>129.97350244152233</v>
      </c>
      <c r="X68" s="122">
        <v>105.70188074876029</v>
      </c>
      <c r="Y68" s="122">
        <v>179.50796286294528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349.09099371947138</v>
      </c>
      <c r="D69" s="98">
        <v>356.27906051152092</v>
      </c>
      <c r="E69" s="98">
        <v>350.84572264291336</v>
      </c>
      <c r="F69" s="98">
        <v>341.68285444037588</v>
      </c>
      <c r="G69" s="98">
        <v>332.99082990584731</v>
      </c>
      <c r="H69" s="98">
        <v>303.7579749666271</v>
      </c>
      <c r="I69" s="98">
        <v>302.16399171743166</v>
      </c>
      <c r="J69" s="98">
        <v>303.75003408419906</v>
      </c>
      <c r="K69" s="98">
        <v>248.28048215542759</v>
      </c>
      <c r="L69" s="98">
        <v>305.90424883169277</v>
      </c>
      <c r="M69" s="98">
        <v>326.63466158255648</v>
      </c>
      <c r="N69" s="98">
        <v>248.12300048396014</v>
      </c>
      <c r="O69" s="98">
        <v>288.80185867692956</v>
      </c>
      <c r="P69" s="98">
        <v>316.83911567480737</v>
      </c>
      <c r="Q69" s="98">
        <v>237.29032849081059</v>
      </c>
      <c r="R69" s="98">
        <v>224.49486389032293</v>
      </c>
      <c r="S69" s="98">
        <v>208.97412024333727</v>
      </c>
      <c r="T69" s="98">
        <v>219.78871847013841</v>
      </c>
      <c r="U69" s="98">
        <v>271.33033339087422</v>
      </c>
      <c r="V69" s="98">
        <v>203.24806932691624</v>
      </c>
      <c r="W69" s="98">
        <v>218.95086034804157</v>
      </c>
      <c r="X69" s="98">
        <v>196.47189730252842</v>
      </c>
      <c r="Y69" s="98">
        <v>180.6060531416818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174.22982901041362</v>
      </c>
      <c r="D70" s="98">
        <v>178.72208380805569</v>
      </c>
      <c r="E70" s="98">
        <v>174.99959955776848</v>
      </c>
      <c r="F70" s="98">
        <v>172.81600138665303</v>
      </c>
      <c r="G70" s="98">
        <v>168.10366811410057</v>
      </c>
      <c r="H70" s="98">
        <v>149.03205520987515</v>
      </c>
      <c r="I70" s="98">
        <v>147.1384650825656</v>
      </c>
      <c r="J70" s="98">
        <v>145.06838394301607</v>
      </c>
      <c r="K70" s="98">
        <v>110.1381263830062</v>
      </c>
      <c r="L70" s="98">
        <v>147.67972329019872</v>
      </c>
      <c r="M70" s="98">
        <v>166.37965626448315</v>
      </c>
      <c r="N70" s="98">
        <v>112.98718196050446</v>
      </c>
      <c r="O70" s="98">
        <v>0</v>
      </c>
      <c r="P70" s="98">
        <v>0</v>
      </c>
      <c r="Q70" s="98">
        <v>105.19190798930573</v>
      </c>
      <c r="R70" s="98">
        <v>97.249805931146483</v>
      </c>
      <c r="S70" s="98">
        <v>87.541237662429552</v>
      </c>
      <c r="T70" s="98">
        <v>104.94040492482914</v>
      </c>
      <c r="U70" s="98">
        <v>152.00482602386464</v>
      </c>
      <c r="V70" s="98">
        <v>103.49830624199539</v>
      </c>
      <c r="W70" s="98">
        <v>117.13508562502538</v>
      </c>
      <c r="X70" s="98">
        <v>0</v>
      </c>
      <c r="Y70" s="98">
        <v>94.955011400234199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174.22982901041362</v>
      </c>
      <c r="D71" s="101">
        <v>178.72208380805569</v>
      </c>
      <c r="E71" s="101">
        <v>174.99959955776848</v>
      </c>
      <c r="F71" s="101">
        <v>172.81600138665303</v>
      </c>
      <c r="G71" s="101">
        <v>168.10366811410057</v>
      </c>
      <c r="H71" s="101">
        <v>149.03205520987515</v>
      </c>
      <c r="I71" s="101">
        <v>147.1384650825656</v>
      </c>
      <c r="J71" s="101">
        <v>145.06838394301607</v>
      </c>
      <c r="K71" s="101">
        <v>110.1381263830062</v>
      </c>
      <c r="L71" s="101">
        <v>147.67972329019872</v>
      </c>
      <c r="M71" s="101">
        <v>166.37965626448315</v>
      </c>
      <c r="N71" s="101">
        <v>112.98718196050446</v>
      </c>
      <c r="O71" s="101">
        <v>0</v>
      </c>
      <c r="P71" s="101">
        <v>0</v>
      </c>
      <c r="Q71" s="101">
        <v>105.19190798930573</v>
      </c>
      <c r="R71" s="101">
        <v>97.249805931146483</v>
      </c>
      <c r="S71" s="101">
        <v>87.541237662429552</v>
      </c>
      <c r="T71" s="101">
        <v>104.94040492482914</v>
      </c>
      <c r="U71" s="101">
        <v>152.00482602386464</v>
      </c>
      <c r="V71" s="101">
        <v>103.49830624199539</v>
      </c>
      <c r="W71" s="101">
        <v>117.13508562502538</v>
      </c>
      <c r="X71" s="101">
        <v>0</v>
      </c>
      <c r="Y71" s="101">
        <v>94.955011400234199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140.46648906738383</v>
      </c>
      <c r="D77" s="122">
        <v>24.252432494105658</v>
      </c>
      <c r="E77" s="122">
        <v>34.023374452788737</v>
      </c>
      <c r="F77" s="122">
        <v>37.549916968843988</v>
      </c>
      <c r="G77" s="122">
        <v>59.616492291870017</v>
      </c>
      <c r="H77" s="122">
        <v>80.269056661059437</v>
      </c>
      <c r="I77" s="122">
        <v>120.10420290634251</v>
      </c>
      <c r="J77" s="122">
        <v>147.26905715369571</v>
      </c>
      <c r="K77" s="122">
        <v>99.053805762393097</v>
      </c>
      <c r="L77" s="122">
        <v>102.97429841817815</v>
      </c>
      <c r="M77" s="122">
        <v>56.552360658535328</v>
      </c>
      <c r="N77" s="122">
        <v>82.33399398495358</v>
      </c>
      <c r="O77" s="122">
        <v>93.132911849214977</v>
      </c>
      <c r="P77" s="122">
        <v>91.226414867091293</v>
      </c>
      <c r="Q77" s="122">
        <v>137.93557432188234</v>
      </c>
      <c r="R77" s="122">
        <v>151.38659020834336</v>
      </c>
      <c r="S77" s="122">
        <v>135.28695347358655</v>
      </c>
      <c r="T77" s="122">
        <v>76.192697325190636</v>
      </c>
      <c r="U77" s="122">
        <v>91.620251222615948</v>
      </c>
      <c r="V77" s="122">
        <v>121.03968008578737</v>
      </c>
      <c r="W77" s="122">
        <v>62.840045927867443</v>
      </c>
      <c r="X77" s="122">
        <v>88.470621684510363</v>
      </c>
      <c r="Y77" s="122">
        <v>63.659658402555849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219.27783980366408</v>
      </c>
      <c r="D78" s="98">
        <v>181.04001313830258</v>
      </c>
      <c r="E78" s="98">
        <v>166.75078498931467</v>
      </c>
      <c r="F78" s="98">
        <v>174.40637535529109</v>
      </c>
      <c r="G78" s="98">
        <v>177.0507034012864</v>
      </c>
      <c r="H78" s="98">
        <v>171.49347013675168</v>
      </c>
      <c r="I78" s="98">
        <v>165.09306820905275</v>
      </c>
      <c r="J78" s="98">
        <v>180.2663252110483</v>
      </c>
      <c r="K78" s="98">
        <v>186.32355937593442</v>
      </c>
      <c r="L78" s="98">
        <v>188.67740326881173</v>
      </c>
      <c r="M78" s="98">
        <v>183.44171988612396</v>
      </c>
      <c r="N78" s="98">
        <v>227.32405949234507</v>
      </c>
      <c r="O78" s="98">
        <v>191.02330725763471</v>
      </c>
      <c r="P78" s="98">
        <v>163.88921767307383</v>
      </c>
      <c r="Q78" s="98">
        <v>170.42890614412087</v>
      </c>
      <c r="R78" s="98">
        <v>151.48438516325831</v>
      </c>
      <c r="S78" s="98">
        <v>165.13213078705843</v>
      </c>
      <c r="T78" s="98">
        <v>145.18596222965408</v>
      </c>
      <c r="U78" s="98">
        <v>134.75368840060531</v>
      </c>
      <c r="V78" s="98">
        <v>121.68081167530312</v>
      </c>
      <c r="W78" s="98">
        <v>94.737242137748765</v>
      </c>
      <c r="X78" s="98">
        <v>90.739099163600372</v>
      </c>
      <c r="Y78" s="98">
        <v>89.81440177724933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29.766988190211741</v>
      </c>
      <c r="D81" s="117">
        <f t="shared" si="28"/>
        <v>21.328362738387803</v>
      </c>
      <c r="E81" s="117">
        <f t="shared" si="28"/>
        <v>4.195695592985679</v>
      </c>
      <c r="F81" s="117">
        <f t="shared" si="28"/>
        <v>47.972656269545098</v>
      </c>
      <c r="G81" s="117">
        <f t="shared" si="28"/>
        <v>137.89800261830916</v>
      </c>
      <c r="H81" s="117">
        <f t="shared" si="28"/>
        <v>119.53213370791238</v>
      </c>
      <c r="I81" s="117">
        <f t="shared" si="28"/>
        <v>9.8127339443580297</v>
      </c>
      <c r="J81" s="117">
        <f t="shared" si="28"/>
        <v>5.9415391418246006</v>
      </c>
      <c r="K81" s="117">
        <f t="shared" si="28"/>
        <v>35.926017352412906</v>
      </c>
      <c r="L81" s="117">
        <f t="shared" si="28"/>
        <v>12.6373853748445</v>
      </c>
      <c r="M81" s="117">
        <f t="shared" si="28"/>
        <v>7.8669041223185339</v>
      </c>
      <c r="N81" s="117">
        <f t="shared" si="28"/>
        <v>3.8438618579206776</v>
      </c>
      <c r="O81" s="117">
        <f t="shared" si="28"/>
        <v>12.280418297441816</v>
      </c>
      <c r="P81" s="117">
        <f t="shared" si="28"/>
        <v>22.934559992514885</v>
      </c>
      <c r="Q81" s="117">
        <f t="shared" si="28"/>
        <v>6.3878966281584377</v>
      </c>
      <c r="R81" s="117">
        <f t="shared" ref="R81:V81" si="29">R82+R85+R87+R100</f>
        <v>9.5466891031143426</v>
      </c>
      <c r="S81" s="117">
        <f t="shared" si="29"/>
        <v>10.087599708655059</v>
      </c>
      <c r="T81" s="117">
        <f t="shared" si="29"/>
        <v>14.080563513353313</v>
      </c>
      <c r="U81" s="117">
        <f t="shared" si="29"/>
        <v>0</v>
      </c>
      <c r="V81" s="117">
        <f t="shared" si="29"/>
        <v>11.720593030101517</v>
      </c>
      <c r="W81" s="117">
        <f t="shared" ref="W81:Y81" si="30">W82+W85+W87+W100</f>
        <v>0.18836269119875157</v>
      </c>
      <c r="X81" s="117">
        <f t="shared" si="30"/>
        <v>0.12363834139004547</v>
      </c>
      <c r="Y81" s="117">
        <f t="shared" si="30"/>
        <v>0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13.164936659945822</v>
      </c>
      <c r="D87" s="122">
        <v>21.328362738387803</v>
      </c>
      <c r="E87" s="122">
        <v>4.195695592985679</v>
      </c>
      <c r="F87" s="122">
        <v>15.686874239903688</v>
      </c>
      <c r="G87" s="122">
        <v>44.801064955916594</v>
      </c>
      <c r="H87" s="122">
        <v>52.541383075720852</v>
      </c>
      <c r="I87" s="122">
        <v>4.7550990611444917</v>
      </c>
      <c r="J87" s="122">
        <v>2.4830851954655779</v>
      </c>
      <c r="K87" s="122">
        <v>7.8553502690866361</v>
      </c>
      <c r="L87" s="122">
        <v>5.4677408721732412</v>
      </c>
      <c r="M87" s="122">
        <v>4.901365694150285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423.47212922825724</v>
      </c>
      <c r="D92" s="101">
        <v>281.83907904298167</v>
      </c>
      <c r="E92" s="101">
        <v>159.43643253345579</v>
      </c>
      <c r="F92" s="101">
        <v>318.01572322713838</v>
      </c>
      <c r="G92" s="101">
        <v>484.27817833300321</v>
      </c>
      <c r="H92" s="101">
        <v>499.14313921934809</v>
      </c>
      <c r="I92" s="101">
        <v>186.80746311639072</v>
      </c>
      <c r="J92" s="101">
        <v>183.33445693187517</v>
      </c>
      <c r="K92" s="101">
        <v>429.0985084488575</v>
      </c>
      <c r="L92" s="101">
        <v>460.65716848059554</v>
      </c>
      <c r="M92" s="101">
        <v>241.39226043690152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16.602051530265918</v>
      </c>
      <c r="D100" s="122">
        <v>0</v>
      </c>
      <c r="E100" s="122">
        <v>0</v>
      </c>
      <c r="F100" s="122">
        <v>32.28578202964141</v>
      </c>
      <c r="G100" s="122">
        <v>93.096937662392563</v>
      </c>
      <c r="H100" s="122">
        <v>66.990750632191535</v>
      </c>
      <c r="I100" s="122">
        <v>5.057634883213538</v>
      </c>
      <c r="J100" s="122">
        <v>3.4584539463590223</v>
      </c>
      <c r="K100" s="122">
        <v>28.070667083326271</v>
      </c>
      <c r="L100" s="122">
        <v>7.1696445026712592</v>
      </c>
      <c r="M100" s="122">
        <v>2.9655384281682493</v>
      </c>
      <c r="N100" s="122">
        <v>3.8438618579206776</v>
      </c>
      <c r="O100" s="122">
        <v>12.280418297441816</v>
      </c>
      <c r="P100" s="122">
        <v>22.934559992514885</v>
      </c>
      <c r="Q100" s="122">
        <v>6.3878966281584377</v>
      </c>
      <c r="R100" s="122">
        <v>9.5466891031143426</v>
      </c>
      <c r="S100" s="122">
        <v>10.087599708655059</v>
      </c>
      <c r="T100" s="122">
        <v>14.080563513353313</v>
      </c>
      <c r="U100" s="122">
        <v>0</v>
      </c>
      <c r="V100" s="122">
        <v>11.720593030101517</v>
      </c>
      <c r="W100" s="122">
        <v>0.18836269119875157</v>
      </c>
      <c r="X100" s="122">
        <v>0.12363834139004547</v>
      </c>
      <c r="Y100" s="122">
        <v>0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267.01632877844355</v>
      </c>
      <c r="D102" s="98">
        <v>0</v>
      </c>
      <c r="E102" s="98">
        <v>0</v>
      </c>
      <c r="F102" s="98">
        <v>175.60315591731791</v>
      </c>
      <c r="G102" s="98">
        <v>260.90129443658162</v>
      </c>
      <c r="H102" s="98">
        <v>277.9731146921971</v>
      </c>
      <c r="I102" s="98">
        <v>106.98843022182486</v>
      </c>
      <c r="J102" s="98">
        <v>117.85346909515745</v>
      </c>
      <c r="K102" s="98">
        <v>306.67203788533953</v>
      </c>
      <c r="L102" s="98">
        <v>268.46335526669048</v>
      </c>
      <c r="M102" s="98">
        <v>166.9174486711843</v>
      </c>
      <c r="N102" s="98">
        <v>132.74136282686075</v>
      </c>
      <c r="O102" s="98">
        <v>190.94846489943845</v>
      </c>
      <c r="P102" s="98">
        <v>231.10979684764999</v>
      </c>
      <c r="Q102" s="98">
        <v>188.15259159303034</v>
      </c>
      <c r="R102" s="98">
        <v>186.39910473830756</v>
      </c>
      <c r="S102" s="98">
        <v>142.66748159383584</v>
      </c>
      <c r="T102" s="98">
        <v>157.85052780759241</v>
      </c>
      <c r="U102" s="98">
        <v>0</v>
      </c>
      <c r="V102" s="98">
        <v>164.08830242142125</v>
      </c>
      <c r="W102" s="98">
        <v>85.516661804233209</v>
      </c>
      <c r="X102" s="98">
        <v>119.06372275861378</v>
      </c>
      <c r="Y102" s="98">
        <v>0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35.12063118346358</v>
      </c>
      <c r="G143" s="117">
        <f t="shared" si="49"/>
        <v>180.9974373775355</v>
      </c>
      <c r="H143" s="117">
        <f t="shared" si="49"/>
        <v>140.67858248049896</v>
      </c>
      <c r="I143" s="117">
        <f t="shared" si="49"/>
        <v>16.321994074345312</v>
      </c>
      <c r="J143" s="117">
        <f t="shared" si="49"/>
        <v>9.4121226883447697</v>
      </c>
      <c r="K143" s="117">
        <f t="shared" si="49"/>
        <v>38.506666511400368</v>
      </c>
      <c r="L143" s="117">
        <f t="shared" si="49"/>
        <v>17.783427408470388</v>
      </c>
      <c r="M143" s="117">
        <f t="shared" si="49"/>
        <v>6.0941747628072509</v>
      </c>
      <c r="N143" s="117">
        <f t="shared" si="49"/>
        <v>4.2140115183130398</v>
      </c>
      <c r="O143" s="117">
        <f t="shared" si="49"/>
        <v>12.419412351182988</v>
      </c>
      <c r="P143" s="117">
        <f t="shared" si="49"/>
        <v>23.177200256927648</v>
      </c>
      <c r="Q143" s="117">
        <f t="shared" si="49"/>
        <v>6.4275730047308501</v>
      </c>
      <c r="R143" s="117">
        <f t="shared" ref="R143:V143" si="50">R144+R146+R148+R157</f>
        <v>9.3645483241733452</v>
      </c>
      <c r="S143" s="117">
        <f t="shared" si="50"/>
        <v>10.124789016336738</v>
      </c>
      <c r="T143" s="117">
        <f t="shared" si="50"/>
        <v>13.79812306010423</v>
      </c>
      <c r="U143" s="117">
        <f t="shared" si="50"/>
        <v>18.615657367644058</v>
      </c>
      <c r="V143" s="117">
        <f t="shared" si="50"/>
        <v>9.5361939282990313</v>
      </c>
      <c r="W143" s="117">
        <f t="shared" ref="W143:Y143" si="51">W144+W146+W148+W157</f>
        <v>0.20264611801950996</v>
      </c>
      <c r="X143" s="117">
        <f t="shared" si="51"/>
        <v>0.24753372714888519</v>
      </c>
      <c r="Y143" s="117">
        <f t="shared" si="51"/>
        <v>0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69.182596904714757</v>
      </c>
      <c r="H148" s="122">
        <v>66.552418562579732</v>
      </c>
      <c r="I148" s="122">
        <v>10.37819239535504</v>
      </c>
      <c r="J148" s="122">
        <v>5.729201779121099</v>
      </c>
      <c r="K148" s="122">
        <v>9.9790350802059891</v>
      </c>
      <c r="L148" s="122">
        <v>11.235540694648671</v>
      </c>
      <c r="M148" s="122">
        <v>3.6028695587597244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484.27817833300327</v>
      </c>
      <c r="H149" s="98">
        <v>499.14313921934803</v>
      </c>
      <c r="I149" s="98">
        <v>186.80746311639072</v>
      </c>
      <c r="J149" s="98">
        <v>183.33445693187517</v>
      </c>
      <c r="K149" s="98">
        <v>429.0985084488575</v>
      </c>
      <c r="L149" s="98">
        <v>460.65716848059554</v>
      </c>
      <c r="M149" s="98">
        <v>241.39226043690152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35.12063118346358</v>
      </c>
      <c r="G157" s="122">
        <v>111.81484047282073</v>
      </c>
      <c r="H157" s="122">
        <v>74.126163917919214</v>
      </c>
      <c r="I157" s="122">
        <v>5.9438016789902708</v>
      </c>
      <c r="J157" s="122">
        <v>3.6829209092236703</v>
      </c>
      <c r="K157" s="122">
        <v>28.527631431194379</v>
      </c>
      <c r="L157" s="122">
        <v>6.5478867138217174</v>
      </c>
      <c r="M157" s="122">
        <v>2.4913052040475265</v>
      </c>
      <c r="N157" s="122">
        <v>4.2140115183130398</v>
      </c>
      <c r="O157" s="122">
        <v>12.419412351182988</v>
      </c>
      <c r="P157" s="122">
        <v>23.177200256927648</v>
      </c>
      <c r="Q157" s="122">
        <v>6.4275730047308501</v>
      </c>
      <c r="R157" s="122">
        <v>9.3645483241733452</v>
      </c>
      <c r="S157" s="122">
        <v>10.124789016336738</v>
      </c>
      <c r="T157" s="122">
        <v>13.79812306010423</v>
      </c>
      <c r="U157" s="122">
        <v>18.615657367644058</v>
      </c>
      <c r="V157" s="122">
        <v>9.5361939282990313</v>
      </c>
      <c r="W157" s="122">
        <v>0.20264611801950996</v>
      </c>
      <c r="X157" s="122">
        <v>0.24753372714888519</v>
      </c>
      <c r="Y157" s="122">
        <v>0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175.60315591731791</v>
      </c>
      <c r="G158" s="98">
        <v>260.90129443658174</v>
      </c>
      <c r="H158" s="98">
        <v>277.97311469219704</v>
      </c>
      <c r="I158" s="98">
        <v>106.98843022182487</v>
      </c>
      <c r="J158" s="98">
        <v>117.85346909515745</v>
      </c>
      <c r="K158" s="98">
        <v>306.67203788533959</v>
      </c>
      <c r="L158" s="98">
        <v>268.46335526669043</v>
      </c>
      <c r="M158" s="98">
        <v>166.91744867118427</v>
      </c>
      <c r="N158" s="98">
        <v>132.74136282686075</v>
      </c>
      <c r="O158" s="98">
        <v>190.94846489943845</v>
      </c>
      <c r="P158" s="98">
        <v>231.10979684764999</v>
      </c>
      <c r="Q158" s="98">
        <v>188.15259159303034</v>
      </c>
      <c r="R158" s="98">
        <v>186.39910473830753</v>
      </c>
      <c r="S158" s="98">
        <v>142.66748159383584</v>
      </c>
      <c r="T158" s="98">
        <v>157.85052780759239</v>
      </c>
      <c r="U158" s="98">
        <v>195.07657616510335</v>
      </c>
      <c r="V158" s="98">
        <v>164.08830242142125</v>
      </c>
      <c r="W158" s="98">
        <v>85.516661804233209</v>
      </c>
      <c r="X158" s="98">
        <v>119.06372275861378</v>
      </c>
      <c r="Y158" s="98">
        <v>0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29.922024587035768</v>
      </c>
      <c r="D161" s="117">
        <f t="shared" si="54"/>
        <v>22.144499067662849</v>
      </c>
      <c r="E161" s="117">
        <f t="shared" si="54"/>
        <v>4.2178950405676137</v>
      </c>
      <c r="F161" s="117">
        <f t="shared" si="54"/>
        <v>50.585022105616751</v>
      </c>
      <c r="G161" s="117">
        <f t="shared" si="54"/>
        <v>141.75020392023146</v>
      </c>
      <c r="H161" s="117">
        <f t="shared" si="54"/>
        <v>0</v>
      </c>
      <c r="I161" s="117">
        <f t="shared" si="54"/>
        <v>11.706408149970606</v>
      </c>
      <c r="J161" s="117">
        <f t="shared" si="54"/>
        <v>7.455600344352229</v>
      </c>
      <c r="K161" s="117">
        <f t="shared" si="54"/>
        <v>40.109538991932425</v>
      </c>
      <c r="L161" s="117">
        <f t="shared" si="54"/>
        <v>12.574586710260206</v>
      </c>
      <c r="M161" s="117">
        <f t="shared" si="54"/>
        <v>8.0845299744236101</v>
      </c>
      <c r="N161" s="117">
        <f t="shared" si="54"/>
        <v>3.9041577302017858</v>
      </c>
      <c r="O161" s="117">
        <f t="shared" si="54"/>
        <v>12.215558360570135</v>
      </c>
      <c r="P161" s="117">
        <f t="shared" si="54"/>
        <v>23.110979684764999</v>
      </c>
      <c r="Q161" s="117">
        <f t="shared" si="54"/>
        <v>6.1354105954249016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13.32504455518637</v>
      </c>
      <c r="U161" s="117">
        <f t="shared" si="55"/>
        <v>18.7573630927984</v>
      </c>
      <c r="V161" s="117">
        <f t="shared" si="55"/>
        <v>9.6365071568860774</v>
      </c>
      <c r="W161" s="117">
        <f t="shared" ref="W161:Y161" si="56">W162+W164+W166+W175</f>
        <v>0.15836418852635781</v>
      </c>
      <c r="X161" s="117">
        <f t="shared" si="56"/>
        <v>0.1866202551075451</v>
      </c>
      <c r="Y161" s="117">
        <f t="shared" si="56"/>
        <v>0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13.233504038383042</v>
      </c>
      <c r="D166" s="122">
        <v>22.144499067662849</v>
      </c>
      <c r="E166" s="122">
        <v>4.2178950405676137</v>
      </c>
      <c r="F166" s="122">
        <v>17.896988753042422</v>
      </c>
      <c r="G166" s="122">
        <v>48.427817833300324</v>
      </c>
      <c r="H166" s="122">
        <v>0</v>
      </c>
      <c r="I166" s="122">
        <v>6.296880779204181</v>
      </c>
      <c r="J166" s="122">
        <v>4.0146231444936173</v>
      </c>
      <c r="K166" s="122">
        <v>11.892741317252272</v>
      </c>
      <c r="L166" s="122">
        <v>5.8066029640411188</v>
      </c>
      <c r="M166" s="122">
        <v>5.2882325095712961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423.47212922825736</v>
      </c>
      <c r="D167" s="98">
        <v>281.83907904298172</v>
      </c>
      <c r="E167" s="98">
        <v>159.43643253345579</v>
      </c>
      <c r="F167" s="98">
        <v>318.01572322713844</v>
      </c>
      <c r="G167" s="98">
        <v>484.27817833300321</v>
      </c>
      <c r="H167" s="98">
        <v>0</v>
      </c>
      <c r="I167" s="98">
        <v>186.80746311639072</v>
      </c>
      <c r="J167" s="98">
        <v>183.33445693187517</v>
      </c>
      <c r="K167" s="98">
        <v>429.09850844885744</v>
      </c>
      <c r="L167" s="98">
        <v>460.65716848059543</v>
      </c>
      <c r="M167" s="98">
        <v>241.39226043690152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191.61857108775632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191.61857108775632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16.688520548652725</v>
      </c>
      <c r="D175" s="122">
        <v>0</v>
      </c>
      <c r="E175" s="122">
        <v>0</v>
      </c>
      <c r="F175" s="122">
        <v>32.68803335257433</v>
      </c>
      <c r="G175" s="122">
        <v>93.322386086931147</v>
      </c>
      <c r="H175" s="122">
        <v>0</v>
      </c>
      <c r="I175" s="122">
        <v>5.4095273707664262</v>
      </c>
      <c r="J175" s="122">
        <v>3.4409771998586116</v>
      </c>
      <c r="K175" s="122">
        <v>28.216797674680155</v>
      </c>
      <c r="L175" s="122">
        <v>6.7679837462190866</v>
      </c>
      <c r="M175" s="122">
        <v>2.796297464852314</v>
      </c>
      <c r="N175" s="122">
        <v>3.9041577302017858</v>
      </c>
      <c r="O175" s="122">
        <v>12.215558360570135</v>
      </c>
      <c r="P175" s="122">
        <v>23.110979684764999</v>
      </c>
      <c r="Q175" s="122">
        <v>6.1354105954249016</v>
      </c>
      <c r="R175" s="122">
        <v>0</v>
      </c>
      <c r="S175" s="122">
        <v>0</v>
      </c>
      <c r="T175" s="122">
        <v>13.32504455518637</v>
      </c>
      <c r="U175" s="122">
        <v>18.7573630927984</v>
      </c>
      <c r="V175" s="122">
        <v>9.6365071568860774</v>
      </c>
      <c r="W175" s="122">
        <v>0.15836418852635781</v>
      </c>
      <c r="X175" s="122">
        <v>0.1866202551075451</v>
      </c>
      <c r="Y175" s="122">
        <v>0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267.01632877844361</v>
      </c>
      <c r="D176" s="98">
        <v>0</v>
      </c>
      <c r="E176" s="98">
        <v>0</v>
      </c>
      <c r="F176" s="98">
        <v>175.60315591731793</v>
      </c>
      <c r="G176" s="98">
        <v>260.90129443658168</v>
      </c>
      <c r="H176" s="98">
        <v>0</v>
      </c>
      <c r="I176" s="98">
        <v>106.98843022182487</v>
      </c>
      <c r="J176" s="98">
        <v>117.85346909515745</v>
      </c>
      <c r="K176" s="98">
        <v>306.67203788533953</v>
      </c>
      <c r="L176" s="98">
        <v>268.46335526669043</v>
      </c>
      <c r="M176" s="98">
        <v>166.9174486711843</v>
      </c>
      <c r="N176" s="98">
        <v>132.74136282686072</v>
      </c>
      <c r="O176" s="98">
        <v>190.94846489943842</v>
      </c>
      <c r="P176" s="98">
        <v>231.10979684764996</v>
      </c>
      <c r="Q176" s="98">
        <v>188.15259159303034</v>
      </c>
      <c r="R176" s="98">
        <v>0</v>
      </c>
      <c r="S176" s="98">
        <v>0</v>
      </c>
      <c r="T176" s="98">
        <v>157.85052780759239</v>
      </c>
      <c r="U176" s="98">
        <v>195.07657616510338</v>
      </c>
      <c r="V176" s="98">
        <v>164.08830242142125</v>
      </c>
      <c r="W176" s="98">
        <v>85.516661804233209</v>
      </c>
      <c r="X176" s="98">
        <v>119.06372275861378</v>
      </c>
      <c r="Y176" s="98">
        <v>0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136.70795892516432</v>
      </c>
      <c r="L3" s="118">
        <f t="shared" si="0"/>
        <v>148.11428559518689</v>
      </c>
      <c r="M3" s="118">
        <f t="shared" si="0"/>
        <v>130.79030668218704</v>
      </c>
      <c r="N3" s="118">
        <f t="shared" si="0"/>
        <v>107.31682573544055</v>
      </c>
      <c r="O3" s="118">
        <f t="shared" si="0"/>
        <v>136.95021941260705</v>
      </c>
      <c r="P3" s="118">
        <f t="shared" si="0"/>
        <v>108.6952978209636</v>
      </c>
      <c r="Q3" s="118">
        <f t="shared" si="0"/>
        <v>115.91620362182773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52.880181442559049</v>
      </c>
      <c r="W3" s="118">
        <f t="shared" ref="W3:Y3" si="2">W4+W7+W9+W19</f>
        <v>37.320392990755991</v>
      </c>
      <c r="X3" s="118">
        <f t="shared" si="2"/>
        <v>116.85102566234116</v>
      </c>
      <c r="Y3" s="118">
        <f t="shared" si="2"/>
        <v>30.580309244696767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122.4113480949504</v>
      </c>
      <c r="L4" s="123">
        <f t="shared" si="3"/>
        <v>133.69735753401699</v>
      </c>
      <c r="M4" s="123">
        <f t="shared" si="3"/>
        <v>114.00456773204731</v>
      </c>
      <c r="N4" s="123">
        <f t="shared" si="3"/>
        <v>92.885948110491157</v>
      </c>
      <c r="O4" s="123">
        <f t="shared" si="3"/>
        <v>119.33582716352078</v>
      </c>
      <c r="P4" s="123">
        <f t="shared" si="3"/>
        <v>87.964445330785708</v>
      </c>
      <c r="Q4" s="123">
        <f t="shared" si="3"/>
        <v>103.14008020224072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42.023742367514721</v>
      </c>
      <c r="W4" s="123">
        <f t="shared" ref="W4:Y4" si="5">SUM(W5:W6)</f>
        <v>27.660008910099148</v>
      </c>
      <c r="X4" s="123">
        <f t="shared" si="5"/>
        <v>106.88680546834991</v>
      </c>
      <c r="Y4" s="123">
        <f t="shared" si="5"/>
        <v>20.744802673500917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121.6598568491431</v>
      </c>
      <c r="L5" s="99">
        <v>132.88560794962575</v>
      </c>
      <c r="M5" s="99">
        <v>113.30920912672191</v>
      </c>
      <c r="N5" s="99">
        <v>92.330875696066258</v>
      </c>
      <c r="O5" s="99">
        <v>118.61852115096389</v>
      </c>
      <c r="P5" s="99">
        <v>87.43062309884553</v>
      </c>
      <c r="Q5" s="99">
        <v>102.5204473886743</v>
      </c>
      <c r="R5" s="99">
        <v>0</v>
      </c>
      <c r="S5" s="99">
        <v>0</v>
      </c>
      <c r="T5" s="99">
        <v>0</v>
      </c>
      <c r="U5" s="99">
        <v>0</v>
      </c>
      <c r="V5" s="99">
        <v>41.7433877483614</v>
      </c>
      <c r="W5" s="99">
        <v>27.473629289165277</v>
      </c>
      <c r="X5" s="99">
        <v>106.1604357504285</v>
      </c>
      <c r="Y5" s="99">
        <v>20.6062976157442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0.75149124580729854</v>
      </c>
      <c r="L6" s="99">
        <v>0.8117495843912429</v>
      </c>
      <c r="M6" s="99">
        <v>0.69535860532539562</v>
      </c>
      <c r="N6" s="99">
        <v>0.5550724144248973</v>
      </c>
      <c r="O6" s="99">
        <v>0.71730601255689519</v>
      </c>
      <c r="P6" s="99">
        <v>0.53382223194017286</v>
      </c>
      <c r="Q6" s="99">
        <v>0.6196328135664203</v>
      </c>
      <c r="R6" s="99">
        <v>0</v>
      </c>
      <c r="S6" s="99">
        <v>0</v>
      </c>
      <c r="T6" s="99">
        <v>0</v>
      </c>
      <c r="U6" s="99">
        <v>0</v>
      </c>
      <c r="V6" s="99">
        <v>0.28035461915331916</v>
      </c>
      <c r="W6" s="99">
        <v>0.18637962093386887</v>
      </c>
      <c r="X6" s="99">
        <v>0.72636971792139937</v>
      </c>
      <c r="Y6" s="99">
        <v>0.13850505775671709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0.33034655034047317</v>
      </c>
      <c r="L7" s="123">
        <f t="shared" si="6"/>
        <v>1.2802293560599229</v>
      </c>
      <c r="M7" s="123">
        <f t="shared" si="6"/>
        <v>0.99810581801284637</v>
      </c>
      <c r="N7" s="123">
        <f t="shared" si="6"/>
        <v>0.44908621845914887</v>
      </c>
      <c r="O7" s="123">
        <f t="shared" si="6"/>
        <v>0.46859033596166189</v>
      </c>
      <c r="P7" s="123">
        <f t="shared" si="6"/>
        <v>0.34841055106792695</v>
      </c>
      <c r="Q7" s="123">
        <f t="shared" si="6"/>
        <v>1.0381453909898741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0.68856266939069366</v>
      </c>
      <c r="W7" s="123">
        <f t="shared" si="6"/>
        <v>0.44104590077052136</v>
      </c>
      <c r="X7" s="123">
        <f t="shared" si="6"/>
        <v>0.35820982788427763</v>
      </c>
      <c r="Y7" s="123">
        <f t="shared" si="6"/>
        <v>0.81315985147560965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0.33034655034047317</v>
      </c>
      <c r="L8" s="99">
        <f>RES_hhdet_in_fech!L8/RES_summary!L$21</f>
        <v>1.2802293560599229</v>
      </c>
      <c r="M8" s="99">
        <f>RES_hhdet_in_fech!M8/RES_summary!M$21</f>
        <v>0.99810581801284637</v>
      </c>
      <c r="N8" s="99">
        <f>RES_hhdet_in_fech!N8/RES_summary!N$21</f>
        <v>0.44908621845914887</v>
      </c>
      <c r="O8" s="99">
        <f>RES_hhdet_in_fech!O8/RES_summary!O$21</f>
        <v>0.46859033596166189</v>
      </c>
      <c r="P8" s="99">
        <f>RES_hhdet_in_fech!P8/RES_summary!P$21</f>
        <v>0.34841055106792695</v>
      </c>
      <c r="Q8" s="99">
        <f>RES_hhdet_in_fech!Q8/RES_summary!Q$21</f>
        <v>1.0381453909898741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0.68856266939069366</v>
      </c>
      <c r="W8" s="99">
        <f>RES_hhdet_in_fech!W8/RES_summary!W$21</f>
        <v>0.44104590077052136</v>
      </c>
      <c r="X8" s="99">
        <f>RES_hhdet_in_fech!X8/RES_summary!X$21</f>
        <v>0.35820982788427763</v>
      </c>
      <c r="Y8" s="99">
        <f>RES_hhdet_in_fech!Y8/RES_summary!Y$21</f>
        <v>0.81315985147560965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8.2440213163920433</v>
      </c>
      <c r="L9" s="123">
        <v>8.3801113678677943</v>
      </c>
      <c r="M9" s="123">
        <v>9.6836647237672544</v>
      </c>
      <c r="N9" s="123">
        <v>7.9577086805743278</v>
      </c>
      <c r="O9" s="123">
        <v>11.030413453951715</v>
      </c>
      <c r="P9" s="123">
        <v>13.832523862898283</v>
      </c>
      <c r="Q9" s="123">
        <v>7.4191639070949851</v>
      </c>
      <c r="R9" s="123">
        <v>0</v>
      </c>
      <c r="S9" s="123">
        <v>0</v>
      </c>
      <c r="T9" s="123">
        <v>0</v>
      </c>
      <c r="U9" s="123">
        <v>0</v>
      </c>
      <c r="V9" s="123">
        <v>7.356038778402386</v>
      </c>
      <c r="W9" s="123">
        <v>7.105452863405783</v>
      </c>
      <c r="X9" s="123">
        <v>7.2245181976609691</v>
      </c>
      <c r="Y9" s="123">
        <v>6.7025241082123541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14.419533281976642</v>
      </c>
      <c r="L11" s="99">
        <v>0</v>
      </c>
      <c r="M11" s="99">
        <v>8.012327226471367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8.9207534411252798</v>
      </c>
      <c r="M15" s="102">
        <v>10.371878042507809</v>
      </c>
      <c r="N15" s="102">
        <v>8.7787695874459981</v>
      </c>
      <c r="O15" s="102">
        <v>11.787034752298752</v>
      </c>
      <c r="P15" s="102">
        <v>14.317008771325661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7.4104765800744348</v>
      </c>
      <c r="X15" s="102">
        <v>0</v>
      </c>
      <c r="Y15" s="102">
        <v>0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7.9867083178260172</v>
      </c>
      <c r="L16" s="105">
        <v>7.4790412457719793</v>
      </c>
      <c r="M16" s="105">
        <v>8.8479739803261257</v>
      </c>
      <c r="N16" s="105">
        <v>7.4240190911077395</v>
      </c>
      <c r="O16" s="105">
        <v>10.362806425998446</v>
      </c>
      <c r="P16" s="105">
        <v>12.86355404604352</v>
      </c>
      <c r="Q16" s="105">
        <v>7.4191639070949851</v>
      </c>
      <c r="R16" s="105">
        <v>0</v>
      </c>
      <c r="S16" s="105">
        <v>0</v>
      </c>
      <c r="T16" s="105">
        <v>0</v>
      </c>
      <c r="U16" s="105">
        <v>0</v>
      </c>
      <c r="V16" s="105">
        <v>7.356038778402386</v>
      </c>
      <c r="W16" s="105">
        <v>6.6987545745142478</v>
      </c>
      <c r="X16" s="105">
        <v>7.2245181976609691</v>
      </c>
      <c r="Y16" s="105">
        <v>6.7025241082123541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4.2667242327037869</v>
      </c>
      <c r="L17" s="99">
        <v>3.9033077350623997</v>
      </c>
      <c r="M17" s="99">
        <v>5.0051744224314332</v>
      </c>
      <c r="N17" s="99">
        <v>3.8898596565772028</v>
      </c>
      <c r="O17" s="99">
        <v>6.4698216093368703</v>
      </c>
      <c r="P17" s="99">
        <v>8.6463054288264853</v>
      </c>
      <c r="Q17" s="99">
        <v>3.6460689175738685</v>
      </c>
      <c r="R17" s="99">
        <v>0</v>
      </c>
      <c r="S17" s="99">
        <v>0</v>
      </c>
      <c r="T17" s="99">
        <v>0</v>
      </c>
      <c r="U17" s="99">
        <v>0</v>
      </c>
      <c r="V17" s="99">
        <v>4.1678647035013112</v>
      </c>
      <c r="W17" s="99">
        <v>3.7148610080819826</v>
      </c>
      <c r="X17" s="99">
        <v>4.2876277015048068</v>
      </c>
      <c r="Y17" s="99">
        <v>3.9060544282725926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3.7199840851222303</v>
      </c>
      <c r="L18" s="99">
        <v>3.5757335107095787</v>
      </c>
      <c r="M18" s="99">
        <v>3.842799557894693</v>
      </c>
      <c r="N18" s="99">
        <v>3.5341594345305363</v>
      </c>
      <c r="O18" s="99">
        <v>3.8929848166615755</v>
      </c>
      <c r="P18" s="99">
        <v>4.2172486172170354</v>
      </c>
      <c r="Q18" s="99">
        <v>3.773094989521117</v>
      </c>
      <c r="R18" s="99">
        <v>0</v>
      </c>
      <c r="S18" s="99">
        <v>0</v>
      </c>
      <c r="T18" s="99">
        <v>0</v>
      </c>
      <c r="U18" s="99">
        <v>0</v>
      </c>
      <c r="V18" s="99">
        <v>3.1881740749010761</v>
      </c>
      <c r="W18" s="99">
        <v>2.9838935664322661</v>
      </c>
      <c r="X18" s="99">
        <v>2.9368904961561628</v>
      </c>
      <c r="Y18" s="99">
        <v>2.7964696799397615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5.7222429634813814</v>
      </c>
      <c r="L19" s="123">
        <v>4.7565873372422045</v>
      </c>
      <c r="M19" s="123">
        <v>6.1039684083596377</v>
      </c>
      <c r="N19" s="123">
        <v>6.0240827259159113</v>
      </c>
      <c r="O19" s="123">
        <v>6.1153884591729009</v>
      </c>
      <c r="P19" s="123">
        <v>6.5499180762116813</v>
      </c>
      <c r="Q19" s="123">
        <v>4.3188141215021556</v>
      </c>
      <c r="R19" s="123">
        <v>0</v>
      </c>
      <c r="S19" s="123">
        <v>0</v>
      </c>
      <c r="T19" s="123">
        <v>0</v>
      </c>
      <c r="U19" s="123">
        <v>0</v>
      </c>
      <c r="V19" s="123">
        <v>2.8118376272512471</v>
      </c>
      <c r="W19" s="123">
        <v>2.1138853164805385</v>
      </c>
      <c r="X19" s="123">
        <v>2.3814921684460035</v>
      </c>
      <c r="Y19" s="123">
        <v>2.3198226115078846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10.305483635737932</v>
      </c>
      <c r="L21" s="99">
        <v>8.987337255883153</v>
      </c>
      <c r="M21" s="99">
        <v>5.5403483779499814</v>
      </c>
      <c r="N21" s="99">
        <v>4.3863181012812742</v>
      </c>
      <c r="O21" s="99">
        <v>6.2937509969428023</v>
      </c>
      <c r="P21" s="99">
        <v>7.5940331672338415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5.3052417265147245</v>
      </c>
      <c r="W21" s="99">
        <v>0</v>
      </c>
      <c r="X21" s="99">
        <v>0</v>
      </c>
      <c r="Y21" s="99">
        <v>0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5.3237002963286386</v>
      </c>
      <c r="L22" s="110">
        <v>4.5726416886056418</v>
      </c>
      <c r="M22" s="110">
        <v>6.1234035818220391</v>
      </c>
      <c r="N22" s="110">
        <v>6.0752628704357434</v>
      </c>
      <c r="O22" s="110">
        <v>6.1034976233215739</v>
      </c>
      <c r="P22" s="110">
        <v>6.341095058007248</v>
      </c>
      <c r="Q22" s="110">
        <v>4.3188141215021556</v>
      </c>
      <c r="R22" s="110">
        <v>0</v>
      </c>
      <c r="S22" s="110">
        <v>0</v>
      </c>
      <c r="T22" s="110">
        <v>0</v>
      </c>
      <c r="U22" s="110">
        <v>0</v>
      </c>
      <c r="V22" s="110">
        <v>2.6398787238537658</v>
      </c>
      <c r="W22" s="110">
        <v>2.1138853164805385</v>
      </c>
      <c r="X22" s="110">
        <v>2.3814921684460035</v>
      </c>
      <c r="Y22" s="110">
        <v>2.3198226115078846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22.875823806481396</v>
      </c>
      <c r="O24" s="118">
        <f t="shared" si="7"/>
        <v>31.971657069285978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113.58500610927469</v>
      </c>
      <c r="S24" s="118">
        <f t="shared" si="8"/>
        <v>78.03799484160848</v>
      </c>
      <c r="T24" s="118">
        <f t="shared" si="8"/>
        <v>87.659721342756228</v>
      </c>
      <c r="U24" s="118">
        <f t="shared" si="8"/>
        <v>132.30016611586282</v>
      </c>
      <c r="V24" s="118">
        <f t="shared" si="8"/>
        <v>0</v>
      </c>
      <c r="W24" s="118">
        <f t="shared" ref="W24:Y24" si="9">W25+W28+W30+W39</f>
        <v>0</v>
      </c>
      <c r="X24" s="118">
        <f t="shared" si="9"/>
        <v>0</v>
      </c>
      <c r="Y24" s="118">
        <f t="shared" si="9"/>
        <v>0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8.4493027829268712</v>
      </c>
      <c r="O25" s="123">
        <f t="shared" si="10"/>
        <v>14.345788069431588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101.861628150174</v>
      </c>
      <c r="S25" s="123">
        <f t="shared" si="11"/>
        <v>66.831907539760394</v>
      </c>
      <c r="T25" s="123">
        <f t="shared" si="11"/>
        <v>75.489008588717724</v>
      </c>
      <c r="U25" s="123">
        <f t="shared" si="11"/>
        <v>119.0958221625547</v>
      </c>
      <c r="V25" s="123">
        <f t="shared" si="11"/>
        <v>0</v>
      </c>
      <c r="W25" s="123">
        <f t="shared" ref="W25:Y25" si="12">SUM(W26:W27)</f>
        <v>0</v>
      </c>
      <c r="X25" s="123">
        <f t="shared" si="12"/>
        <v>0</v>
      </c>
      <c r="Y25" s="123">
        <f t="shared" si="12"/>
        <v>0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8.3429130797222548</v>
      </c>
      <c r="O26" s="99">
        <v>14.156775897685609</v>
      </c>
      <c r="P26" s="99">
        <v>0</v>
      </c>
      <c r="Q26" s="99">
        <v>0</v>
      </c>
      <c r="R26" s="99">
        <v>100.40848662611299</v>
      </c>
      <c r="S26" s="99">
        <v>65.887050044256853</v>
      </c>
      <c r="T26" s="99">
        <v>74.412544355301904</v>
      </c>
      <c r="U26" s="99">
        <v>117.37851109772869</v>
      </c>
      <c r="V26" s="99">
        <v>0</v>
      </c>
      <c r="W26" s="99">
        <v>0</v>
      </c>
      <c r="X26" s="99">
        <v>0</v>
      </c>
      <c r="Y26" s="99">
        <v>0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0.10638970320461605</v>
      </c>
      <c r="O27" s="99">
        <v>0.18901217174597887</v>
      </c>
      <c r="P27" s="99">
        <v>0</v>
      </c>
      <c r="Q27" s="99">
        <v>0</v>
      </c>
      <c r="R27" s="99">
        <v>1.4531415240610102</v>
      </c>
      <c r="S27" s="99">
        <v>0.9448574955035417</v>
      </c>
      <c r="T27" s="99">
        <v>1.0764642334158165</v>
      </c>
      <c r="U27" s="99">
        <v>1.7173110648260022</v>
      </c>
      <c r="V27" s="99">
        <v>0</v>
      </c>
      <c r="W27" s="99">
        <v>0</v>
      </c>
      <c r="X27" s="99">
        <v>0</v>
      </c>
      <c r="Y27" s="99">
        <v>0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0.44570963035043348</v>
      </c>
      <c r="O28" s="123">
        <f t="shared" si="13"/>
        <v>0.42842545002209081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0</v>
      </c>
      <c r="L29" s="99">
        <f>RES_hhdet_in_fech!L29/RES_summary!L$21</f>
        <v>0</v>
      </c>
      <c r="M29" s="99">
        <f>RES_hhdet_in_fech!M29/RES_summary!M$21</f>
        <v>0</v>
      </c>
      <c r="N29" s="99">
        <f>RES_hhdet_in_fech!N29/RES_summary!N$21</f>
        <v>0.44570963035043348</v>
      </c>
      <c r="O29" s="99">
        <f>RES_hhdet_in_fech!O29/RES_summary!O$21</f>
        <v>0.42842545002209081</v>
      </c>
      <c r="P29" s="99">
        <f>RES_hhdet_in_fech!P29/RES_summary!P$21</f>
        <v>0</v>
      </c>
      <c r="Q29" s="99">
        <f>RES_hhdet_in_fech!Q29/RES_summary!Q$21</f>
        <v>0</v>
      </c>
      <c r="R29" s="99">
        <f>RES_hhdet_in_fech!R29/RES_summary!R$21</f>
        <v>0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0</v>
      </c>
      <c r="W29" s="99">
        <f>RES_hhdet_in_fech!W29/RES_summary!W$21</f>
        <v>0</v>
      </c>
      <c r="X29" s="99">
        <f>RES_hhdet_in_fech!X29/RES_summary!X$21</f>
        <v>0</v>
      </c>
      <c r="Y29" s="99">
        <f>RES_hhdet_in_fech!Y29/RES_summary!Y$21</f>
        <v>0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7.9944403527238475</v>
      </c>
      <c r="O30" s="123">
        <v>11.074920589148602</v>
      </c>
      <c r="P30" s="123">
        <v>0</v>
      </c>
      <c r="Q30" s="123">
        <v>0</v>
      </c>
      <c r="R30" s="123">
        <v>7.3897533345935935</v>
      </c>
      <c r="S30" s="123">
        <v>7.463028191066619</v>
      </c>
      <c r="T30" s="123">
        <v>7.8707965472181076</v>
      </c>
      <c r="U30" s="123">
        <v>8.5992551952848881</v>
      </c>
      <c r="V30" s="123">
        <v>0</v>
      </c>
      <c r="W30" s="123">
        <v>0</v>
      </c>
      <c r="X30" s="123">
        <v>0</v>
      </c>
      <c r="Y30" s="123">
        <v>0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8.7787695874459963</v>
      </c>
      <c r="O35" s="102">
        <v>11.787034752298752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9.0445530341169427</v>
      </c>
      <c r="V35" s="102">
        <v>0</v>
      </c>
      <c r="W35" s="102">
        <v>0</v>
      </c>
      <c r="X35" s="102">
        <v>0</v>
      </c>
      <c r="Y35" s="102">
        <v>0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7.4240190911077404</v>
      </c>
      <c r="O36" s="105">
        <v>10.36280642599845</v>
      </c>
      <c r="P36" s="105">
        <v>0</v>
      </c>
      <c r="Q36" s="105">
        <v>0</v>
      </c>
      <c r="R36" s="105">
        <v>7.3897533345935935</v>
      </c>
      <c r="S36" s="105">
        <v>7.463028191066619</v>
      </c>
      <c r="T36" s="105">
        <v>7.8707965472181076</v>
      </c>
      <c r="U36" s="105">
        <v>8.1539573564528354</v>
      </c>
      <c r="V36" s="105">
        <v>0</v>
      </c>
      <c r="W36" s="105">
        <v>0</v>
      </c>
      <c r="X36" s="105">
        <v>0</v>
      </c>
      <c r="Y36" s="105">
        <v>0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3.8898596565772037</v>
      </c>
      <c r="O37" s="99">
        <v>6.4698216093368739</v>
      </c>
      <c r="P37" s="99">
        <v>0</v>
      </c>
      <c r="Q37" s="99">
        <v>0</v>
      </c>
      <c r="R37" s="99">
        <v>3.5610465502253428</v>
      </c>
      <c r="S37" s="99">
        <v>3.5937128811453602</v>
      </c>
      <c r="T37" s="99">
        <v>4.2685557116934003</v>
      </c>
      <c r="U37" s="99">
        <v>4.7572014889167411</v>
      </c>
      <c r="V37" s="99">
        <v>0</v>
      </c>
      <c r="W37" s="99">
        <v>0</v>
      </c>
      <c r="X37" s="99">
        <v>0</v>
      </c>
      <c r="Y37" s="99">
        <v>0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3.5341594345305358</v>
      </c>
      <c r="O38" s="99">
        <v>3.8929848166615781</v>
      </c>
      <c r="P38" s="99">
        <v>0</v>
      </c>
      <c r="Q38" s="99">
        <v>0</v>
      </c>
      <c r="R38" s="99">
        <v>3.8287067843682512</v>
      </c>
      <c r="S38" s="99">
        <v>3.8693153099212578</v>
      </c>
      <c r="T38" s="99">
        <v>3.6022408355247078</v>
      </c>
      <c r="U38" s="99">
        <v>3.3967558675360947</v>
      </c>
      <c r="V38" s="99">
        <v>0</v>
      </c>
      <c r="W38" s="99">
        <v>0</v>
      </c>
      <c r="X38" s="99">
        <v>0</v>
      </c>
      <c r="Y38" s="99">
        <v>0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5.9863710404802433</v>
      </c>
      <c r="O39" s="123">
        <v>6.1225229606836962</v>
      </c>
      <c r="P39" s="123">
        <v>0</v>
      </c>
      <c r="Q39" s="123">
        <v>0</v>
      </c>
      <c r="R39" s="123">
        <v>4.3336246245071015</v>
      </c>
      <c r="S39" s="123">
        <v>3.7430591107814717</v>
      </c>
      <c r="T39" s="123">
        <v>4.299916206820396</v>
      </c>
      <c r="U39" s="123">
        <v>4.6050887580232525</v>
      </c>
      <c r="V39" s="123">
        <v>0</v>
      </c>
      <c r="W39" s="123">
        <v>0</v>
      </c>
      <c r="X39" s="123">
        <v>0</v>
      </c>
      <c r="Y39" s="123">
        <v>0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4.3863181012812742</v>
      </c>
      <c r="O40" s="99">
        <v>6.2937509969428023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6.0752628704357425</v>
      </c>
      <c r="O41" s="110">
        <v>6.103497623321573</v>
      </c>
      <c r="P41" s="110">
        <v>0</v>
      </c>
      <c r="Q41" s="110">
        <v>0</v>
      </c>
      <c r="R41" s="110">
        <v>4.3336246245071015</v>
      </c>
      <c r="S41" s="110">
        <v>3.7430591107814717</v>
      </c>
      <c r="T41" s="110">
        <v>4.299916206820396</v>
      </c>
      <c r="U41" s="110">
        <v>4.6050887580232525</v>
      </c>
      <c r="V41" s="110">
        <v>0</v>
      </c>
      <c r="W41" s="110">
        <v>0</v>
      </c>
      <c r="X41" s="110">
        <v>0</v>
      </c>
      <c r="Y41" s="110">
        <v>0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226.40216182787404</v>
      </c>
      <c r="D43" s="118">
        <f t="shared" si="14"/>
        <v>209.32394660301512</v>
      </c>
      <c r="E43" s="118">
        <f t="shared" si="14"/>
        <v>213.59171415257364</v>
      </c>
      <c r="F43" s="118">
        <f t="shared" si="14"/>
        <v>221.3299592186049</v>
      </c>
      <c r="G43" s="118">
        <f t="shared" si="14"/>
        <v>209.57994383407259</v>
      </c>
      <c r="H43" s="118">
        <f t="shared" si="14"/>
        <v>203.04158864496293</v>
      </c>
      <c r="I43" s="118">
        <f t="shared" si="14"/>
        <v>190.69889015598625</v>
      </c>
      <c r="J43" s="118">
        <f t="shared" si="14"/>
        <v>189.2799918685009</v>
      </c>
      <c r="K43" s="118">
        <f t="shared" si="14"/>
        <v>188.43934763078019</v>
      </c>
      <c r="L43" s="118">
        <f t="shared" si="14"/>
        <v>165.41066232340938</v>
      </c>
      <c r="M43" s="118">
        <f t="shared" si="14"/>
        <v>147.60800064647464</v>
      </c>
      <c r="N43" s="118">
        <f t="shared" si="14"/>
        <v>153.79234604432784</v>
      </c>
      <c r="O43" s="118">
        <f t="shared" si="14"/>
        <v>140.2435564781876</v>
      </c>
      <c r="P43" s="118">
        <f t="shared" si="14"/>
        <v>115.76911680361336</v>
      </c>
      <c r="Q43" s="118">
        <f t="shared" si="14"/>
        <v>120.28870455053456</v>
      </c>
      <c r="R43" s="118">
        <f t="shared" ref="R43:V43" si="15">R44+R47+R49+R58</f>
        <v>117.16765123256619</v>
      </c>
      <c r="S43" s="118">
        <f t="shared" si="15"/>
        <v>104.59058929837184</v>
      </c>
      <c r="T43" s="118">
        <f t="shared" si="15"/>
        <v>98.470602688458371</v>
      </c>
      <c r="U43" s="118">
        <f t="shared" si="15"/>
        <v>79.708338476840439</v>
      </c>
      <c r="V43" s="118">
        <f t="shared" si="15"/>
        <v>84.653483236537241</v>
      </c>
      <c r="W43" s="118">
        <f t="shared" ref="W43:Y43" si="16">W44+W47+W49+W58</f>
        <v>74.017564158227628</v>
      </c>
      <c r="X43" s="118">
        <f t="shared" si="16"/>
        <v>62.473654535613427</v>
      </c>
      <c r="Y43" s="118">
        <f t="shared" si="16"/>
        <v>54.248368533427929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206.70452851316236</v>
      </c>
      <c r="D44" s="123">
        <f t="shared" si="17"/>
        <v>189.48066801293484</v>
      </c>
      <c r="E44" s="123">
        <f t="shared" si="17"/>
        <v>192.96791453181464</v>
      </c>
      <c r="F44" s="123">
        <f t="shared" si="17"/>
        <v>202.1425162694581</v>
      </c>
      <c r="G44" s="123">
        <f t="shared" si="17"/>
        <v>190.15986458194934</v>
      </c>
      <c r="H44" s="123">
        <f t="shared" si="17"/>
        <v>183.57071916333811</v>
      </c>
      <c r="I44" s="123">
        <f t="shared" si="17"/>
        <v>171.85278709890963</v>
      </c>
      <c r="J44" s="123">
        <f t="shared" si="17"/>
        <v>170.46395761387211</v>
      </c>
      <c r="K44" s="123">
        <f t="shared" si="17"/>
        <v>170.08388010257752</v>
      </c>
      <c r="L44" s="123">
        <f t="shared" si="17"/>
        <v>148.15115292081245</v>
      </c>
      <c r="M44" s="123">
        <f t="shared" si="17"/>
        <v>129.33713864223239</v>
      </c>
      <c r="N44" s="123">
        <f t="shared" si="17"/>
        <v>137.03679280365105</v>
      </c>
      <c r="O44" s="123">
        <f t="shared" si="17"/>
        <v>122.22573120334283</v>
      </c>
      <c r="P44" s="123">
        <f t="shared" si="17"/>
        <v>95.768511383750294</v>
      </c>
      <c r="Q44" s="123">
        <f t="shared" si="17"/>
        <v>104.5865521769711</v>
      </c>
      <c r="R44" s="123">
        <f t="shared" ref="R44:V44" si="18">SUM(R45:R46)</f>
        <v>102.06823643040929</v>
      </c>
      <c r="S44" s="123">
        <f t="shared" si="18"/>
        <v>92.893765492938044</v>
      </c>
      <c r="T44" s="123">
        <f t="shared" si="18"/>
        <v>84.723756427818046</v>
      </c>
      <c r="U44" s="123">
        <f t="shared" si="18"/>
        <v>65.28634493246112</v>
      </c>
      <c r="V44" s="123">
        <f t="shared" si="18"/>
        <v>73.642009409369663</v>
      </c>
      <c r="W44" s="123">
        <f t="shared" ref="W44:Y44" si="19">SUM(W45:W46)</f>
        <v>63.198698675314141</v>
      </c>
      <c r="X44" s="123">
        <f t="shared" si="19"/>
        <v>51.478249648544939</v>
      </c>
      <c r="Y44" s="123">
        <f t="shared" si="19"/>
        <v>44.349759245331271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204.10219423708114</v>
      </c>
      <c r="D45" s="99">
        <v>187.12012821013755</v>
      </c>
      <c r="E45" s="99">
        <v>190.64551013221006</v>
      </c>
      <c r="F45" s="99">
        <v>199.65554061196403</v>
      </c>
      <c r="G45" s="99">
        <v>187.84503291861634</v>
      </c>
      <c r="H45" s="99">
        <v>181.39114993821474</v>
      </c>
      <c r="I45" s="99">
        <v>169.77603539344068</v>
      </c>
      <c r="J45" s="99">
        <v>168.40142161990156</v>
      </c>
      <c r="K45" s="99">
        <v>168.03912926972308</v>
      </c>
      <c r="L45" s="99">
        <v>146.38189734193276</v>
      </c>
      <c r="M45" s="99">
        <v>127.76218908025908</v>
      </c>
      <c r="N45" s="99">
        <v>135.3551995568138</v>
      </c>
      <c r="O45" s="99">
        <v>120.65346301389894</v>
      </c>
      <c r="P45" s="99">
        <v>94.466247552214952</v>
      </c>
      <c r="Q45" s="99">
        <v>103.13747391268618</v>
      </c>
      <c r="R45" s="99">
        <v>100.64108752970081</v>
      </c>
      <c r="S45" s="99">
        <v>91.606000670923407</v>
      </c>
      <c r="T45" s="99">
        <v>83.5388245564627</v>
      </c>
      <c r="U45" s="99">
        <v>64.36305048578285</v>
      </c>
      <c r="V45" s="99">
        <v>72.61863604138351</v>
      </c>
      <c r="W45" s="99">
        <v>62.321838562270678</v>
      </c>
      <c r="X45" s="99">
        <v>50.76058382233601</v>
      </c>
      <c r="Y45" s="99">
        <v>43.744252193132787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2.6023342760812338</v>
      </c>
      <c r="D46" s="99">
        <v>2.3605398027972972</v>
      </c>
      <c r="E46" s="99">
        <v>2.3224043996045873</v>
      </c>
      <c r="F46" s="99">
        <v>2.4869756574940851</v>
      </c>
      <c r="G46" s="99">
        <v>2.3148316633330008</v>
      </c>
      <c r="H46" s="99">
        <v>2.1795692251233603</v>
      </c>
      <c r="I46" s="99">
        <v>2.0767517054689555</v>
      </c>
      <c r="J46" s="99">
        <v>2.0625359939705485</v>
      </c>
      <c r="K46" s="99">
        <v>2.0447508328544504</v>
      </c>
      <c r="L46" s="99">
        <v>1.7692555788797004</v>
      </c>
      <c r="M46" s="99">
        <v>1.574949561973304</v>
      </c>
      <c r="N46" s="99">
        <v>1.681593246837249</v>
      </c>
      <c r="O46" s="99">
        <v>1.5722681894438868</v>
      </c>
      <c r="P46" s="99">
        <v>1.3022638315353385</v>
      </c>
      <c r="Q46" s="99">
        <v>1.4490782642849263</v>
      </c>
      <c r="R46" s="99">
        <v>1.4271489007084801</v>
      </c>
      <c r="S46" s="99">
        <v>1.287764822014632</v>
      </c>
      <c r="T46" s="99">
        <v>1.1849318713553514</v>
      </c>
      <c r="U46" s="99">
        <v>0.92329444667827454</v>
      </c>
      <c r="V46" s="99">
        <v>1.0233733679861463</v>
      </c>
      <c r="W46" s="99">
        <v>0.87686011304346667</v>
      </c>
      <c r="X46" s="99">
        <v>0.71766582620892894</v>
      </c>
      <c r="Y46" s="99">
        <v>0.60550705219848633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0.15828549994994989</v>
      </c>
      <c r="D47" s="123">
        <f t="shared" si="20"/>
        <v>1.0711066378937675E-2</v>
      </c>
      <c r="E47" s="123">
        <f t="shared" si="20"/>
        <v>1.2615415639756973</v>
      </c>
      <c r="F47" s="123">
        <f t="shared" si="20"/>
        <v>7.5647145298421868E-3</v>
      </c>
      <c r="G47" s="123">
        <f t="shared" si="20"/>
        <v>6.060186013920716E-2</v>
      </c>
      <c r="H47" s="123">
        <f t="shared" si="20"/>
        <v>0.99320026232239056</v>
      </c>
      <c r="I47" s="123">
        <f t="shared" si="20"/>
        <v>0.28763782157029866</v>
      </c>
      <c r="J47" s="123">
        <f t="shared" si="20"/>
        <v>0.21437500697564754</v>
      </c>
      <c r="K47" s="123">
        <f t="shared" si="20"/>
        <v>0.2959130336926063</v>
      </c>
      <c r="L47" s="123">
        <f t="shared" si="20"/>
        <v>1.3258185651655925</v>
      </c>
      <c r="M47" s="123">
        <f t="shared" si="20"/>
        <v>1.0024266224198284</v>
      </c>
      <c r="N47" s="123">
        <f t="shared" si="20"/>
        <v>0.46948548019713471</v>
      </c>
      <c r="O47" s="123">
        <f t="shared" si="20"/>
        <v>0.45843929325449873</v>
      </c>
      <c r="P47" s="123">
        <f t="shared" si="20"/>
        <v>0.26251983013038233</v>
      </c>
      <c r="Q47" s="123">
        <f t="shared" si="20"/>
        <v>0.56221689811272846</v>
      </c>
      <c r="R47" s="123">
        <f t="shared" si="20"/>
        <v>0.3010963002640874</v>
      </c>
      <c r="S47" s="123">
        <f t="shared" si="20"/>
        <v>0.19843148938616192</v>
      </c>
      <c r="T47" s="123">
        <f t="shared" si="20"/>
        <v>0.47587629125798975</v>
      </c>
      <c r="U47" s="123">
        <f t="shared" si="20"/>
        <v>0.28432873282862225</v>
      </c>
      <c r="V47" s="123">
        <f t="shared" si="20"/>
        <v>0.69044817387644608</v>
      </c>
      <c r="W47" s="123">
        <f t="shared" si="20"/>
        <v>0.47317883873768374</v>
      </c>
      <c r="X47" s="123">
        <f t="shared" si="20"/>
        <v>0.50762317438965388</v>
      </c>
      <c r="Y47" s="123">
        <f t="shared" si="20"/>
        <v>0.70674026316506067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0.15828549994994989</v>
      </c>
      <c r="D48" s="99">
        <f>RES_hhdet_in_fech!D48/RES_summary!D$21</f>
        <v>1.0711066378937675E-2</v>
      </c>
      <c r="E48" s="99">
        <f>RES_hhdet_in_fech!E48/RES_summary!E$21</f>
        <v>1.2615415639756973</v>
      </c>
      <c r="F48" s="99">
        <f>RES_hhdet_in_fech!F48/RES_summary!F$21</f>
        <v>7.5647145298421868E-3</v>
      </c>
      <c r="G48" s="99">
        <f>RES_hhdet_in_fech!G48/RES_summary!G$21</f>
        <v>6.060186013920716E-2</v>
      </c>
      <c r="H48" s="99">
        <f>RES_hhdet_in_fech!H48/RES_summary!H$21</f>
        <v>0.99320026232239056</v>
      </c>
      <c r="I48" s="99">
        <f>RES_hhdet_in_fech!I48/RES_summary!I$21</f>
        <v>0.28763782157029866</v>
      </c>
      <c r="J48" s="99">
        <f>RES_hhdet_in_fech!J48/RES_summary!J$21</f>
        <v>0.21437500697564754</v>
      </c>
      <c r="K48" s="99">
        <f>RES_hhdet_in_fech!K48/RES_summary!K$21</f>
        <v>0.2959130336926063</v>
      </c>
      <c r="L48" s="99">
        <f>RES_hhdet_in_fech!L48/RES_summary!L$21</f>
        <v>1.3258185651655925</v>
      </c>
      <c r="M48" s="99">
        <f>RES_hhdet_in_fech!M48/RES_summary!M$21</f>
        <v>1.0024266224198284</v>
      </c>
      <c r="N48" s="99">
        <f>RES_hhdet_in_fech!N48/RES_summary!N$21</f>
        <v>0.46948548019713471</v>
      </c>
      <c r="O48" s="99">
        <f>RES_hhdet_in_fech!O48/RES_summary!O$21</f>
        <v>0.45843929325449873</v>
      </c>
      <c r="P48" s="99">
        <f>RES_hhdet_in_fech!P48/RES_summary!P$21</f>
        <v>0.26251983013038233</v>
      </c>
      <c r="Q48" s="99">
        <f>RES_hhdet_in_fech!Q48/RES_summary!Q$21</f>
        <v>0.56221689811272846</v>
      </c>
      <c r="R48" s="99">
        <f>RES_hhdet_in_fech!R48/RES_summary!R$21</f>
        <v>0.3010963002640874</v>
      </c>
      <c r="S48" s="99">
        <f>RES_hhdet_in_fech!S48/RES_summary!S$21</f>
        <v>0.19843148938616192</v>
      </c>
      <c r="T48" s="99">
        <f>RES_hhdet_in_fech!T48/RES_summary!T$21</f>
        <v>0.47587629125798975</v>
      </c>
      <c r="U48" s="99">
        <f>RES_hhdet_in_fech!U48/RES_summary!U$21</f>
        <v>0.28432873282862225</v>
      </c>
      <c r="V48" s="99">
        <f>RES_hhdet_in_fech!V48/RES_summary!V$21</f>
        <v>0.69044817387644608</v>
      </c>
      <c r="W48" s="99">
        <f>RES_hhdet_in_fech!W48/RES_summary!W$21</f>
        <v>0.47317883873768374</v>
      </c>
      <c r="X48" s="99">
        <f>RES_hhdet_in_fech!X48/RES_summary!X$21</f>
        <v>0.50762317438965388</v>
      </c>
      <c r="Y48" s="99">
        <f>RES_hhdet_in_fech!Y48/RES_summary!Y$21</f>
        <v>0.70674026316506067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13.696882538099347</v>
      </c>
      <c r="D49" s="123">
        <v>13.912515649449073</v>
      </c>
      <c r="E49" s="123">
        <v>13.700803847921236</v>
      </c>
      <c r="F49" s="123">
        <v>13.441652407553123</v>
      </c>
      <c r="G49" s="123">
        <v>12.700933841998674</v>
      </c>
      <c r="H49" s="123">
        <v>12.210860225912867</v>
      </c>
      <c r="I49" s="123">
        <v>13.182292005247566</v>
      </c>
      <c r="J49" s="123">
        <v>12.941887136155854</v>
      </c>
      <c r="K49" s="123">
        <v>12.27608049150412</v>
      </c>
      <c r="L49" s="123">
        <v>11.24104506833133</v>
      </c>
      <c r="M49" s="123">
        <v>11.155043859056772</v>
      </c>
      <c r="N49" s="123">
        <v>10.259169992565544</v>
      </c>
      <c r="O49" s="123">
        <v>11.44368469818126</v>
      </c>
      <c r="P49" s="123">
        <v>13.272277819462056</v>
      </c>
      <c r="Q49" s="123">
        <v>10.757024448030933</v>
      </c>
      <c r="R49" s="123">
        <v>10.374775082863755</v>
      </c>
      <c r="S49" s="123">
        <v>7.6915077951278388</v>
      </c>
      <c r="T49" s="123">
        <v>8.8983031849119616</v>
      </c>
      <c r="U49" s="123">
        <v>9.3693635665087349</v>
      </c>
      <c r="V49" s="123">
        <v>7.5251390316262938</v>
      </c>
      <c r="W49" s="123">
        <v>8.230602902081829</v>
      </c>
      <c r="X49" s="123">
        <v>8.1046313848104585</v>
      </c>
      <c r="Y49" s="123">
        <v>6.8720464134237087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15.489586933211029</v>
      </c>
      <c r="D50" s="99">
        <v>15.383641319798748</v>
      </c>
      <c r="E50" s="99">
        <v>15.100556480056332</v>
      </c>
      <c r="F50" s="99">
        <v>14.620161785964077</v>
      </c>
      <c r="G50" s="99">
        <v>13.641947385037483</v>
      </c>
      <c r="H50" s="99">
        <v>13.932835241651311</v>
      </c>
      <c r="I50" s="99">
        <v>13.224921027607296</v>
      </c>
      <c r="J50" s="99">
        <v>12.961095430988442</v>
      </c>
      <c r="K50" s="99">
        <v>12.328004769755546</v>
      </c>
      <c r="L50" s="99">
        <v>11.984474750349479</v>
      </c>
      <c r="M50" s="99">
        <v>12.392932773915511</v>
      </c>
      <c r="N50" s="99">
        <v>12.492538872496656</v>
      </c>
      <c r="O50" s="99">
        <v>12.122644544773577</v>
      </c>
      <c r="P50" s="99">
        <v>11.282601536429558</v>
      </c>
      <c r="Q50" s="99">
        <v>10.773349988705863</v>
      </c>
      <c r="R50" s="99">
        <v>10.402087544589591</v>
      </c>
      <c r="S50" s="99">
        <v>7.7464886707237062</v>
      </c>
      <c r="T50" s="99">
        <v>9.369376931281387</v>
      </c>
      <c r="U50" s="99">
        <v>9.9965240773136284</v>
      </c>
      <c r="V50" s="99">
        <v>7.6616581637997099</v>
      </c>
      <c r="W50" s="99">
        <v>8.6704409273006924</v>
      </c>
      <c r="X50" s="99">
        <v>8.2420486945483553</v>
      </c>
      <c r="Y50" s="99">
        <v>6.9965724043706325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12.095155209816259</v>
      </c>
      <c r="D51" s="99">
        <v>12.047167495144151</v>
      </c>
      <c r="E51" s="99">
        <v>11.82441224725798</v>
      </c>
      <c r="F51" s="99">
        <v>11.512161034033022</v>
      </c>
      <c r="G51" s="99">
        <v>10.751245821490816</v>
      </c>
      <c r="H51" s="99">
        <v>10.925152716755562</v>
      </c>
      <c r="I51" s="99">
        <v>10.365063428910265</v>
      </c>
      <c r="J51" s="99">
        <v>10.122311647308832</v>
      </c>
      <c r="K51" s="99">
        <v>9.5149306362518917</v>
      </c>
      <c r="L51" s="99">
        <v>9.4174989360444776</v>
      </c>
      <c r="M51" s="99">
        <v>9.9481300995537083</v>
      </c>
      <c r="N51" s="99">
        <v>9.9273611853078219</v>
      </c>
      <c r="O51" s="99">
        <v>0</v>
      </c>
      <c r="P51" s="99">
        <v>0</v>
      </c>
      <c r="Q51" s="99">
        <v>9.0056204444241992</v>
      </c>
      <c r="R51" s="99">
        <v>8.7826860500726838</v>
      </c>
      <c r="S51" s="99">
        <v>0</v>
      </c>
      <c r="T51" s="99">
        <v>8.1819986058910263</v>
      </c>
      <c r="U51" s="99">
        <v>0</v>
      </c>
      <c r="V51" s="99">
        <v>6.8343725936962016</v>
      </c>
      <c r="W51" s="99">
        <v>7.8082527853943349</v>
      </c>
      <c r="X51" s="99">
        <v>7.4692915008536032</v>
      </c>
      <c r="Y51" s="99">
        <v>6.3058882475355551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7.7295070342795924</v>
      </c>
      <c r="D52" s="102">
        <v>7.7159322553514915</v>
      </c>
      <c r="E52" s="102">
        <v>7.5279676459701159</v>
      </c>
      <c r="F52" s="102">
        <v>7.3947577957212101</v>
      </c>
      <c r="G52" s="102">
        <v>6.8768281361652548</v>
      </c>
      <c r="H52" s="102">
        <v>6.8386930921662081</v>
      </c>
      <c r="I52" s="102">
        <v>6.4243328365919909</v>
      </c>
      <c r="J52" s="102">
        <v>6.1484300875568731</v>
      </c>
      <c r="K52" s="102">
        <v>5.5013891213522337</v>
      </c>
      <c r="L52" s="102">
        <v>5.6780638369630845</v>
      </c>
      <c r="M52" s="102">
        <v>6.2296543592226641</v>
      </c>
      <c r="N52" s="102">
        <v>5.6995213474686173</v>
      </c>
      <c r="O52" s="102">
        <v>0</v>
      </c>
      <c r="P52" s="102">
        <v>0</v>
      </c>
      <c r="Q52" s="102">
        <v>4.7436527651725928</v>
      </c>
      <c r="R52" s="102">
        <v>4.4957508815799283</v>
      </c>
      <c r="S52" s="102">
        <v>0</v>
      </c>
      <c r="T52" s="102">
        <v>4.4856593394104598</v>
      </c>
      <c r="U52" s="102">
        <v>0</v>
      </c>
      <c r="V52" s="102">
        <v>3.8907584208393025</v>
      </c>
      <c r="W52" s="102">
        <v>4.5924947436135897</v>
      </c>
      <c r="X52" s="102">
        <v>4.5555818034858602</v>
      </c>
      <c r="Y52" s="102">
        <v>3.6942666346330646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4.3656481755366681</v>
      </c>
      <c r="D53" s="105">
        <v>4.3312352397926599</v>
      </c>
      <c r="E53" s="105">
        <v>4.2964446012878641</v>
      </c>
      <c r="F53" s="105">
        <v>4.1174032383118098</v>
      </c>
      <c r="G53" s="105">
        <v>3.8744176853255614</v>
      </c>
      <c r="H53" s="105">
        <v>4.0864596245893496</v>
      </c>
      <c r="I53" s="105">
        <v>3.9407305923182752</v>
      </c>
      <c r="J53" s="105">
        <v>3.973881559751959</v>
      </c>
      <c r="K53" s="105">
        <v>4.0135415148996572</v>
      </c>
      <c r="L53" s="105">
        <v>3.7394350990813918</v>
      </c>
      <c r="M53" s="105">
        <v>3.7184757403310447</v>
      </c>
      <c r="N53" s="105">
        <v>4.2278398378392037</v>
      </c>
      <c r="O53" s="105">
        <v>0</v>
      </c>
      <c r="P53" s="105">
        <v>0</v>
      </c>
      <c r="Q53" s="105">
        <v>4.2619676792516072</v>
      </c>
      <c r="R53" s="105">
        <v>4.2869351684927581</v>
      </c>
      <c r="S53" s="105">
        <v>0</v>
      </c>
      <c r="T53" s="105">
        <v>3.6963392664805661</v>
      </c>
      <c r="U53" s="105">
        <v>0</v>
      </c>
      <c r="V53" s="105">
        <v>2.9436141728568996</v>
      </c>
      <c r="W53" s="105">
        <v>3.2157580417807461</v>
      </c>
      <c r="X53" s="105">
        <v>2.9137096973677421</v>
      </c>
      <c r="Y53" s="105">
        <v>2.6116216129024905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12.366499350271816</v>
      </c>
      <c r="D54" s="102">
        <v>12.470142997427626</v>
      </c>
      <c r="E54" s="102">
        <v>12.154151679288681</v>
      </c>
      <c r="F54" s="102">
        <v>12.223888599746138</v>
      </c>
      <c r="G54" s="102">
        <v>11.566524874782333</v>
      </c>
      <c r="H54" s="102">
        <v>10.902882518501688</v>
      </c>
      <c r="I54" s="102">
        <v>0</v>
      </c>
      <c r="J54" s="102">
        <v>0</v>
      </c>
      <c r="K54" s="102">
        <v>0</v>
      </c>
      <c r="L54" s="102">
        <v>8.9207534411252816</v>
      </c>
      <c r="M54" s="102">
        <v>10.371878042507806</v>
      </c>
      <c r="N54" s="102">
        <v>8.7787695874459981</v>
      </c>
      <c r="O54" s="102">
        <v>11.787034752298752</v>
      </c>
      <c r="P54" s="102">
        <v>14.317008771325662</v>
      </c>
      <c r="Q54" s="102">
        <v>0</v>
      </c>
      <c r="R54" s="102">
        <v>0</v>
      </c>
      <c r="S54" s="102">
        <v>0</v>
      </c>
      <c r="T54" s="102">
        <v>8.8400179074641638</v>
      </c>
      <c r="U54" s="102">
        <v>9.0445530341169444</v>
      </c>
      <c r="V54" s="102">
        <v>8.1306658699015628</v>
      </c>
      <c r="W54" s="102">
        <v>7.4104765800744348</v>
      </c>
      <c r="X54" s="102">
        <v>7.8646930254783198</v>
      </c>
      <c r="Y54" s="102">
        <v>7.2555285790611173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10.499582361985537</v>
      </c>
      <c r="D55" s="105">
        <v>10.605789993984777</v>
      </c>
      <c r="E55" s="105">
        <v>10.333639303306736</v>
      </c>
      <c r="F55" s="105">
        <v>10.428567342579168</v>
      </c>
      <c r="G55" s="105">
        <v>9.8661295175087709</v>
      </c>
      <c r="H55" s="105">
        <v>9.2608392507600694</v>
      </c>
      <c r="I55" s="105">
        <v>9.1310988568948339</v>
      </c>
      <c r="J55" s="105">
        <v>0</v>
      </c>
      <c r="K55" s="105">
        <v>0</v>
      </c>
      <c r="L55" s="105">
        <v>7.4790412457719802</v>
      </c>
      <c r="M55" s="105">
        <v>8.8479739803261239</v>
      </c>
      <c r="N55" s="105">
        <v>7.4240190911077386</v>
      </c>
      <c r="O55" s="105">
        <v>10.362806425998446</v>
      </c>
      <c r="P55" s="105">
        <v>12.863554046043518</v>
      </c>
      <c r="Q55" s="105">
        <v>0</v>
      </c>
      <c r="R55" s="105">
        <v>7.3897533345935935</v>
      </c>
      <c r="S55" s="105">
        <v>7.463028191066619</v>
      </c>
      <c r="T55" s="105">
        <v>7.8707965472181076</v>
      </c>
      <c r="U55" s="105">
        <v>8.1539573564528354</v>
      </c>
      <c r="V55" s="105">
        <v>7.3560387784023877</v>
      </c>
      <c r="W55" s="105">
        <v>6.6987545745142478</v>
      </c>
      <c r="X55" s="105">
        <v>7.2245181976609691</v>
      </c>
      <c r="Y55" s="105">
        <v>6.7025241082123541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6.1727349764590107</v>
      </c>
      <c r="D56" s="99">
        <v>6.2555012806033785</v>
      </c>
      <c r="E56" s="99">
        <v>6.0580375933704556</v>
      </c>
      <c r="F56" s="99">
        <v>6.1880158160126166</v>
      </c>
      <c r="G56" s="99">
        <v>5.8275522511660709</v>
      </c>
      <c r="H56" s="99">
        <v>5.3479884548332199</v>
      </c>
      <c r="I56" s="99">
        <v>5.2011774705580986</v>
      </c>
      <c r="J56" s="99">
        <v>0</v>
      </c>
      <c r="K56" s="99">
        <v>0</v>
      </c>
      <c r="L56" s="99">
        <v>3.9033077350623988</v>
      </c>
      <c r="M56" s="99">
        <v>5.0051744224314323</v>
      </c>
      <c r="N56" s="99">
        <v>3.8898596565772019</v>
      </c>
      <c r="O56" s="99">
        <v>6.4698216093368712</v>
      </c>
      <c r="P56" s="99">
        <v>8.6463054288264836</v>
      </c>
      <c r="Q56" s="99">
        <v>0</v>
      </c>
      <c r="R56" s="99">
        <v>3.5610465502253428</v>
      </c>
      <c r="S56" s="99">
        <v>3.5937128811453607</v>
      </c>
      <c r="T56" s="99">
        <v>4.2685557116933994</v>
      </c>
      <c r="U56" s="99">
        <v>4.7572014889167411</v>
      </c>
      <c r="V56" s="99">
        <v>4.1678647035013112</v>
      </c>
      <c r="W56" s="99">
        <v>3.7148610080819826</v>
      </c>
      <c r="X56" s="99">
        <v>4.2876277015048059</v>
      </c>
      <c r="Y56" s="99">
        <v>3.9060544282725926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4.326847385526527</v>
      </c>
      <c r="D57" s="99">
        <v>4.3502887133813992</v>
      </c>
      <c r="E57" s="99">
        <v>4.2756017099362795</v>
      </c>
      <c r="F57" s="99">
        <v>4.2405515265665521</v>
      </c>
      <c r="G57" s="99">
        <v>4.0385772663426991</v>
      </c>
      <c r="H57" s="99">
        <v>3.9128507959268499</v>
      </c>
      <c r="I57" s="99">
        <v>3.9299213863367348</v>
      </c>
      <c r="J57" s="99">
        <v>0</v>
      </c>
      <c r="K57" s="99">
        <v>0</v>
      </c>
      <c r="L57" s="99">
        <v>3.5757335107095796</v>
      </c>
      <c r="M57" s="99">
        <v>3.8427995578946939</v>
      </c>
      <c r="N57" s="99">
        <v>3.5341594345305358</v>
      </c>
      <c r="O57" s="99">
        <v>3.8929848166615764</v>
      </c>
      <c r="P57" s="99">
        <v>4.2172486172170354</v>
      </c>
      <c r="Q57" s="99">
        <v>0</v>
      </c>
      <c r="R57" s="99">
        <v>3.8287067843682512</v>
      </c>
      <c r="S57" s="99">
        <v>3.8693153099212578</v>
      </c>
      <c r="T57" s="99">
        <v>3.6022408355247078</v>
      </c>
      <c r="U57" s="99">
        <v>3.3967558675360947</v>
      </c>
      <c r="V57" s="99">
        <v>3.1881740749010756</v>
      </c>
      <c r="W57" s="99">
        <v>2.9838935664322661</v>
      </c>
      <c r="X57" s="99">
        <v>2.9368904961561624</v>
      </c>
      <c r="Y57" s="99">
        <v>2.7964696799397619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5.8424652766623737</v>
      </c>
      <c r="D58" s="123">
        <v>5.9200518742522732</v>
      </c>
      <c r="E58" s="123">
        <v>5.6614542088620556</v>
      </c>
      <c r="F58" s="123">
        <v>5.7382258270638031</v>
      </c>
      <c r="G58" s="123">
        <v>6.6585435499853904</v>
      </c>
      <c r="H58" s="123">
        <v>6.2668089933895246</v>
      </c>
      <c r="I58" s="123">
        <v>5.3761732302587539</v>
      </c>
      <c r="J58" s="123">
        <v>5.6597721114972899</v>
      </c>
      <c r="K58" s="123">
        <v>5.7834740030059333</v>
      </c>
      <c r="L58" s="123">
        <v>4.6926457691000047</v>
      </c>
      <c r="M58" s="123">
        <v>6.1133915227656503</v>
      </c>
      <c r="N58" s="123">
        <v>6.0268977679141198</v>
      </c>
      <c r="O58" s="123">
        <v>6.1157012834090132</v>
      </c>
      <c r="P58" s="123">
        <v>6.4658077702706169</v>
      </c>
      <c r="Q58" s="123">
        <v>4.3829110274198069</v>
      </c>
      <c r="R58" s="123">
        <v>4.4235434190290635</v>
      </c>
      <c r="S58" s="123">
        <v>3.8068845209197906</v>
      </c>
      <c r="T58" s="123">
        <v>4.3726667844703755</v>
      </c>
      <c r="U58" s="123">
        <v>4.7683012450419495</v>
      </c>
      <c r="V58" s="123">
        <v>2.7958866216648302</v>
      </c>
      <c r="W58" s="123">
        <v>2.1150837420939665</v>
      </c>
      <c r="X58" s="123">
        <v>2.3831503278683734</v>
      </c>
      <c r="Y58" s="123">
        <v>2.319822611507885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9.393539409584287</v>
      </c>
      <c r="D59" s="99">
        <v>5.3772413367013678</v>
      </c>
      <c r="E59" s="99">
        <v>3.212139824747362</v>
      </c>
      <c r="F59" s="99">
        <v>6.082086558248851</v>
      </c>
      <c r="G59" s="99">
        <v>8.9886503047142963</v>
      </c>
      <c r="H59" s="99">
        <v>9.5420555114959047</v>
      </c>
      <c r="I59" s="99">
        <v>3.6469464227076571</v>
      </c>
      <c r="J59" s="99">
        <v>3.9955178519415515</v>
      </c>
      <c r="K59" s="99">
        <v>10.305483635737934</v>
      </c>
      <c r="L59" s="99">
        <v>8.9873372558831512</v>
      </c>
      <c r="M59" s="99">
        <v>5.5403483779499814</v>
      </c>
      <c r="N59" s="99">
        <v>4.3863181012812742</v>
      </c>
      <c r="O59" s="99">
        <v>6.2937509969428023</v>
      </c>
      <c r="P59" s="99">
        <v>7.5940331672338424</v>
      </c>
      <c r="Q59" s="99">
        <v>6.1646686355349463</v>
      </c>
      <c r="R59" s="99">
        <v>6.0891253281544406</v>
      </c>
      <c r="S59" s="99">
        <v>4.6492786245707851</v>
      </c>
      <c r="T59" s="99">
        <v>5.1306808677266105</v>
      </c>
      <c r="U59" s="99">
        <v>6.32493135251101</v>
      </c>
      <c r="V59" s="99">
        <v>5.3052417265147254</v>
      </c>
      <c r="W59" s="99">
        <v>2.7334713586226043</v>
      </c>
      <c r="X59" s="99">
        <v>3.7801496412156834</v>
      </c>
      <c r="Y59" s="99">
        <v>0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5.6119930976221211</v>
      </c>
      <c r="D60" s="110">
        <v>5.9202920559060566</v>
      </c>
      <c r="E60" s="110">
        <v>5.6625476527835357</v>
      </c>
      <c r="F60" s="110">
        <v>5.6603827055046061</v>
      </c>
      <c r="G60" s="110">
        <v>5.3640397973582239</v>
      </c>
      <c r="H60" s="110">
        <v>5.2320686689014702</v>
      </c>
      <c r="I60" s="110">
        <v>5.4650678166131632</v>
      </c>
      <c r="J60" s="110">
        <v>5.7098340518067445</v>
      </c>
      <c r="K60" s="110">
        <v>5.3237002963286377</v>
      </c>
      <c r="L60" s="110">
        <v>4.5726416886056418</v>
      </c>
      <c r="M60" s="110">
        <v>6.12340358182204</v>
      </c>
      <c r="N60" s="110">
        <v>6.0752628704357425</v>
      </c>
      <c r="O60" s="110">
        <v>6.1034976233215739</v>
      </c>
      <c r="P60" s="110">
        <v>6.3410950580072489</v>
      </c>
      <c r="Q60" s="110">
        <v>4.3188141215021556</v>
      </c>
      <c r="R60" s="110">
        <v>4.3336246245071006</v>
      </c>
      <c r="S60" s="110">
        <v>3.7430591107814708</v>
      </c>
      <c r="T60" s="110">
        <v>4.299916206820396</v>
      </c>
      <c r="U60" s="110">
        <v>4.6050887580232516</v>
      </c>
      <c r="V60" s="110">
        <v>2.6398787238537658</v>
      </c>
      <c r="W60" s="110">
        <v>2.1138853164805385</v>
      </c>
      <c r="X60" s="110">
        <v>2.3814921684460031</v>
      </c>
      <c r="Y60" s="110">
        <v>2.319822611507885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207.36471780678983</v>
      </c>
      <c r="D62" s="118">
        <f t="shared" si="21"/>
        <v>196.47158311397394</v>
      </c>
      <c r="E62" s="118">
        <f t="shared" si="21"/>
        <v>200.94520784114738</v>
      </c>
      <c r="F62" s="118">
        <f t="shared" si="21"/>
        <v>207.12043349062665</v>
      </c>
      <c r="G62" s="118">
        <f t="shared" si="21"/>
        <v>200.26336900833138</v>
      </c>
      <c r="H62" s="118">
        <f t="shared" si="21"/>
        <v>181.21091228106974</v>
      </c>
      <c r="I62" s="118">
        <f t="shared" si="21"/>
        <v>173.05401412359072</v>
      </c>
      <c r="J62" s="118">
        <f t="shared" si="21"/>
        <v>174.94798636935701</v>
      </c>
      <c r="K62" s="118">
        <f t="shared" si="21"/>
        <v>157.65683689159576</v>
      </c>
      <c r="L62" s="118">
        <f t="shared" si="21"/>
        <v>173.22889302319706</v>
      </c>
      <c r="M62" s="118">
        <f t="shared" si="21"/>
        <v>155.39795867210998</v>
      </c>
      <c r="N62" s="118">
        <f t="shared" si="21"/>
        <v>130.99997120216685</v>
      </c>
      <c r="O62" s="118">
        <f t="shared" si="21"/>
        <v>129.87002644362158</v>
      </c>
      <c r="P62" s="118">
        <f t="shared" si="21"/>
        <v>110.84187555841874</v>
      </c>
      <c r="Q62" s="118">
        <f t="shared" si="21"/>
        <v>107.56556156905302</v>
      </c>
      <c r="R62" s="118">
        <f t="shared" ref="R62:V62" si="22">R63+R66+R68+R77</f>
        <v>103.16553753025548</v>
      </c>
      <c r="S62" s="118">
        <f t="shared" si="22"/>
        <v>104.74612313961303</v>
      </c>
      <c r="T62" s="118">
        <f t="shared" si="22"/>
        <v>88.492365922265805</v>
      </c>
      <c r="U62" s="118">
        <f t="shared" si="22"/>
        <v>82.610038105477457</v>
      </c>
      <c r="V62" s="118">
        <f t="shared" si="22"/>
        <v>79.260897141176812</v>
      </c>
      <c r="W62" s="118">
        <f t="shared" ref="W62:Y62" si="23">W63+W66+W68+W77</f>
        <v>66.746637055910469</v>
      </c>
      <c r="X62" s="118">
        <f t="shared" si="23"/>
        <v>54.954490524910959</v>
      </c>
      <c r="Y62" s="118">
        <f t="shared" si="23"/>
        <v>46.09009199580241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186.13077388207228</v>
      </c>
      <c r="D63" s="123">
        <f t="shared" si="24"/>
        <v>176.57568283879175</v>
      </c>
      <c r="E63" s="123">
        <f t="shared" si="24"/>
        <v>180.3361526850112</v>
      </c>
      <c r="F63" s="123">
        <f t="shared" si="24"/>
        <v>188.13908088597867</v>
      </c>
      <c r="G63" s="123">
        <f t="shared" si="24"/>
        <v>181.73860036083917</v>
      </c>
      <c r="H63" s="123">
        <f t="shared" si="24"/>
        <v>162.74743156195902</v>
      </c>
      <c r="I63" s="123">
        <f t="shared" si="24"/>
        <v>155.36763520376627</v>
      </c>
      <c r="J63" s="123">
        <f t="shared" si="24"/>
        <v>156.77670356011242</v>
      </c>
      <c r="K63" s="123">
        <f t="shared" si="24"/>
        <v>142.150043396348</v>
      </c>
      <c r="L63" s="123">
        <f t="shared" si="24"/>
        <v>155.04007921471316</v>
      </c>
      <c r="M63" s="123">
        <f t="shared" si="24"/>
        <v>136.06211180808694</v>
      </c>
      <c r="N63" s="123">
        <f t="shared" si="24"/>
        <v>114.66391456492509</v>
      </c>
      <c r="O63" s="123">
        <f t="shared" si="24"/>
        <v>112.03019058063228</v>
      </c>
      <c r="P63" s="123">
        <f t="shared" si="24"/>
        <v>92.477127903582939</v>
      </c>
      <c r="Q63" s="123">
        <f t="shared" si="24"/>
        <v>92.740752738426565</v>
      </c>
      <c r="R63" s="123">
        <f t="shared" ref="R63:V63" si="25">SUM(R64:R65)</f>
        <v>89.140101571507245</v>
      </c>
      <c r="S63" s="123">
        <f t="shared" si="25"/>
        <v>91.2738988278644</v>
      </c>
      <c r="T63" s="123">
        <f t="shared" si="25"/>
        <v>75.201010928986776</v>
      </c>
      <c r="U63" s="123">
        <f t="shared" si="25"/>
        <v>67.718602398284133</v>
      </c>
      <c r="V63" s="123">
        <f t="shared" si="25"/>
        <v>66.819839904847043</v>
      </c>
      <c r="W63" s="123">
        <f t="shared" ref="W63:Y63" si="26">SUM(W64:W65)</f>
        <v>55.740937831273911</v>
      </c>
      <c r="X63" s="123">
        <f t="shared" si="26"/>
        <v>44.0350965090107</v>
      </c>
      <c r="Y63" s="123">
        <f t="shared" si="26"/>
        <v>35.957737093389873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183.57781894158435</v>
      </c>
      <c r="D64" s="99">
        <v>174.18120798913628</v>
      </c>
      <c r="E64" s="99">
        <v>177.97555091759605</v>
      </c>
      <c r="F64" s="99">
        <v>185.62358795654166</v>
      </c>
      <c r="G64" s="99">
        <v>179.33612211286052</v>
      </c>
      <c r="H64" s="99">
        <v>160.65040241523636</v>
      </c>
      <c r="I64" s="99">
        <v>153.3313876204046</v>
      </c>
      <c r="J64" s="99">
        <v>154.72054546938838</v>
      </c>
      <c r="K64" s="99">
        <v>140.29844750199032</v>
      </c>
      <c r="L64" s="99">
        <v>153.03458414164402</v>
      </c>
      <c r="M64" s="99">
        <v>134.26754150207964</v>
      </c>
      <c r="N64" s="99">
        <v>113.13925623186076</v>
      </c>
      <c r="O64" s="99">
        <v>110.46666250793545</v>
      </c>
      <c r="P64" s="99">
        <v>91.10943181601175</v>
      </c>
      <c r="Q64" s="99">
        <v>91.337393053736434</v>
      </c>
      <c r="R64" s="99">
        <v>87.769368576601096</v>
      </c>
      <c r="S64" s="99">
        <v>89.86901506397281</v>
      </c>
      <c r="T64" s="99">
        <v>74.020426295444068</v>
      </c>
      <c r="U64" s="99">
        <v>66.632017881775596</v>
      </c>
      <c r="V64" s="99">
        <v>65.757428897672156</v>
      </c>
      <c r="W64" s="99">
        <v>54.851626710472637</v>
      </c>
      <c r="X64" s="99">
        <v>43.326951228480951</v>
      </c>
      <c r="Y64" s="99">
        <v>35.390096738688918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2.5529549404879224</v>
      </c>
      <c r="D65" s="99">
        <v>2.3944748496554547</v>
      </c>
      <c r="E65" s="99">
        <v>2.3606017674151554</v>
      </c>
      <c r="F65" s="99">
        <v>2.5154929294370021</v>
      </c>
      <c r="G65" s="99">
        <v>2.4024782479786362</v>
      </c>
      <c r="H65" s="99">
        <v>2.097029146722674</v>
      </c>
      <c r="I65" s="99">
        <v>2.0362475833616824</v>
      </c>
      <c r="J65" s="99">
        <v>2.0561580907240291</v>
      </c>
      <c r="K65" s="99">
        <v>1.8515958943576754</v>
      </c>
      <c r="L65" s="99">
        <v>2.0054950730691345</v>
      </c>
      <c r="M65" s="99">
        <v>1.7945703060072935</v>
      </c>
      <c r="N65" s="99">
        <v>1.5246583330643373</v>
      </c>
      <c r="O65" s="99">
        <v>1.5635280726968306</v>
      </c>
      <c r="P65" s="99">
        <v>1.3676960875711965</v>
      </c>
      <c r="Q65" s="99">
        <v>1.4033596846901351</v>
      </c>
      <c r="R65" s="99">
        <v>1.3707329949061449</v>
      </c>
      <c r="S65" s="99">
        <v>1.4048837638915832</v>
      </c>
      <c r="T65" s="99">
        <v>1.1805846335427066</v>
      </c>
      <c r="U65" s="99">
        <v>1.0865845165085388</v>
      </c>
      <c r="V65" s="99">
        <v>1.0624110071748893</v>
      </c>
      <c r="W65" s="99">
        <v>0.88931112080127106</v>
      </c>
      <c r="X65" s="99">
        <v>0.70814528052974679</v>
      </c>
      <c r="Y65" s="99">
        <v>0.56764035470095475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0.15849209719789462</v>
      </c>
      <c r="D66" s="123">
        <f t="shared" si="27"/>
        <v>1.0376058732981185E-2</v>
      </c>
      <c r="E66" s="123">
        <f t="shared" si="27"/>
        <v>1.2597189208843464</v>
      </c>
      <c r="F66" s="123">
        <f t="shared" si="27"/>
        <v>8.0574197009801798E-3</v>
      </c>
      <c r="G66" s="123">
        <f t="shared" si="27"/>
        <v>6.004245835330678E-2</v>
      </c>
      <c r="H66" s="123">
        <f t="shared" si="27"/>
        <v>0.99300326348511159</v>
      </c>
      <c r="I66" s="123">
        <f t="shared" si="27"/>
        <v>0.28758995957616079</v>
      </c>
      <c r="J66" s="123">
        <f t="shared" si="27"/>
        <v>0.21474368820246964</v>
      </c>
      <c r="K66" s="123">
        <f t="shared" si="27"/>
        <v>0.29703821964338367</v>
      </c>
      <c r="L66" s="123">
        <f t="shared" si="27"/>
        <v>1.3256121810079666</v>
      </c>
      <c r="M66" s="123">
        <f t="shared" si="27"/>
        <v>1.0025800448719342</v>
      </c>
      <c r="N66" s="123">
        <f t="shared" si="27"/>
        <v>0.46925558842809051</v>
      </c>
      <c r="O66" s="123">
        <f t="shared" si="27"/>
        <v>0.45811600638528932</v>
      </c>
      <c r="P66" s="123">
        <f t="shared" si="27"/>
        <v>0.26200245488199464</v>
      </c>
      <c r="Q66" s="123">
        <f t="shared" si="27"/>
        <v>0.56238716022837898</v>
      </c>
      <c r="R66" s="123">
        <f t="shared" si="27"/>
        <v>0.30083442747663652</v>
      </c>
      <c r="S66" s="123">
        <f t="shared" si="27"/>
        <v>0.19878790335724983</v>
      </c>
      <c r="T66" s="123">
        <f t="shared" si="27"/>
        <v>0.47608681234132916</v>
      </c>
      <c r="U66" s="123">
        <f t="shared" si="27"/>
        <v>0.28387967792816637</v>
      </c>
      <c r="V66" s="123">
        <f t="shared" si="27"/>
        <v>0.69026545662270355</v>
      </c>
      <c r="W66" s="123">
        <f t="shared" si="27"/>
        <v>0.47300079555707197</v>
      </c>
      <c r="X66" s="123">
        <f t="shared" si="27"/>
        <v>0.50794153593990554</v>
      </c>
      <c r="Y66" s="123">
        <f t="shared" si="27"/>
        <v>0.7068873905096057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0.15849209719789462</v>
      </c>
      <c r="D67" s="99">
        <f>RES_hhdet_in_fech!D67/RES_summary!D$21</f>
        <v>1.0376058732981185E-2</v>
      </c>
      <c r="E67" s="99">
        <f>RES_hhdet_in_fech!E67/RES_summary!E$21</f>
        <v>1.2597189208843464</v>
      </c>
      <c r="F67" s="99">
        <f>RES_hhdet_in_fech!F67/RES_summary!F$21</f>
        <v>8.0574197009801798E-3</v>
      </c>
      <c r="G67" s="99">
        <f>RES_hhdet_in_fech!G67/RES_summary!G$21</f>
        <v>6.004245835330678E-2</v>
      </c>
      <c r="H67" s="99">
        <f>RES_hhdet_in_fech!H67/RES_summary!H$21</f>
        <v>0.99300326348511159</v>
      </c>
      <c r="I67" s="99">
        <f>RES_hhdet_in_fech!I67/RES_summary!I$21</f>
        <v>0.28758995957616079</v>
      </c>
      <c r="J67" s="99">
        <f>RES_hhdet_in_fech!J67/RES_summary!J$21</f>
        <v>0.21474368820246964</v>
      </c>
      <c r="K67" s="99">
        <f>RES_hhdet_in_fech!K67/RES_summary!K$21</f>
        <v>0.29703821964338367</v>
      </c>
      <c r="L67" s="99">
        <f>RES_hhdet_in_fech!L67/RES_summary!L$21</f>
        <v>1.3256121810079666</v>
      </c>
      <c r="M67" s="99">
        <f>RES_hhdet_in_fech!M67/RES_summary!M$21</f>
        <v>1.0025800448719342</v>
      </c>
      <c r="N67" s="99">
        <f>RES_hhdet_in_fech!N67/RES_summary!N$21</f>
        <v>0.46925558842809051</v>
      </c>
      <c r="O67" s="99">
        <f>RES_hhdet_in_fech!O67/RES_summary!O$21</f>
        <v>0.45811600638528932</v>
      </c>
      <c r="P67" s="99">
        <f>RES_hhdet_in_fech!P67/RES_summary!P$21</f>
        <v>0.26200245488199464</v>
      </c>
      <c r="Q67" s="99">
        <f>RES_hhdet_in_fech!Q67/RES_summary!Q$21</f>
        <v>0.56238716022837898</v>
      </c>
      <c r="R67" s="99">
        <f>RES_hhdet_in_fech!R67/RES_summary!R$21</f>
        <v>0.30083442747663652</v>
      </c>
      <c r="S67" s="99">
        <f>RES_hhdet_in_fech!S67/RES_summary!S$21</f>
        <v>0.19878790335724983</v>
      </c>
      <c r="T67" s="99">
        <f>RES_hhdet_in_fech!T67/RES_summary!T$21</f>
        <v>0.47608681234132916</v>
      </c>
      <c r="U67" s="99">
        <f>RES_hhdet_in_fech!U67/RES_summary!U$21</f>
        <v>0.28387967792816637</v>
      </c>
      <c r="V67" s="99">
        <f>RES_hhdet_in_fech!V67/RES_summary!V$21</f>
        <v>0.69026545662270355</v>
      </c>
      <c r="W67" s="99">
        <f>RES_hhdet_in_fech!W67/RES_summary!W$21</f>
        <v>0.47300079555707197</v>
      </c>
      <c r="X67" s="99">
        <f>RES_hhdet_in_fech!X67/RES_summary!X$21</f>
        <v>0.50794153593990554</v>
      </c>
      <c r="Y67" s="99">
        <f>RES_hhdet_in_fech!Y67/RES_summary!Y$21</f>
        <v>0.7068873905096057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13.500272247661963</v>
      </c>
      <c r="D68" s="123">
        <v>13.804621187739881</v>
      </c>
      <c r="E68" s="123">
        <v>13.508221944445047</v>
      </c>
      <c r="F68" s="123">
        <v>13.06876375589081</v>
      </c>
      <c r="G68" s="123">
        <v>12.596656796624067</v>
      </c>
      <c r="H68" s="123">
        <v>11.588095483176227</v>
      </c>
      <c r="I68" s="123">
        <v>11.304655831321544</v>
      </c>
      <c r="J68" s="123">
        <v>11.295607092735445</v>
      </c>
      <c r="K68" s="123">
        <v>8.9722883908188713</v>
      </c>
      <c r="L68" s="123">
        <v>10.90875974437485</v>
      </c>
      <c r="M68" s="123">
        <v>11.985005670094333</v>
      </c>
      <c r="N68" s="123">
        <v>8.9212500488585302</v>
      </c>
      <c r="O68" s="123">
        <v>10.78653361452141</v>
      </c>
      <c r="P68" s="123">
        <v>11.90332111535305</v>
      </c>
      <c r="Q68" s="123">
        <v>8.3241849166517969</v>
      </c>
      <c r="R68" s="123">
        <v>8.122596845631433</v>
      </c>
      <c r="S68" s="123">
        <v>7.5999643867210578</v>
      </c>
      <c r="T68" s="123">
        <v>7.96615831724659</v>
      </c>
      <c r="U68" s="123">
        <v>9.7771455158934888</v>
      </c>
      <c r="V68" s="123">
        <v>7.3009773316001416</v>
      </c>
      <c r="W68" s="123">
        <v>7.5477584629926833</v>
      </c>
      <c r="X68" s="123">
        <v>7.1704861380332003</v>
      </c>
      <c r="Y68" s="123">
        <v>6.4682064718723131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13.813272638605016</v>
      </c>
      <c r="D69" s="99">
        <v>14.010330336306559</v>
      </c>
      <c r="E69" s="99">
        <v>13.755432364150531</v>
      </c>
      <c r="F69" s="99">
        <v>13.310977962036617</v>
      </c>
      <c r="G69" s="99">
        <v>12.903782165199702</v>
      </c>
      <c r="H69" s="99">
        <v>11.72825317058013</v>
      </c>
      <c r="I69" s="99">
        <v>11.585153028963829</v>
      </c>
      <c r="J69" s="99">
        <v>11.582799480187138</v>
      </c>
      <c r="K69" s="99">
        <v>9.3843301209718835</v>
      </c>
      <c r="L69" s="99">
        <v>11.518555854551854</v>
      </c>
      <c r="M69" s="99">
        <v>12.202007339599502</v>
      </c>
      <c r="N69" s="99">
        <v>9.2538308705518677</v>
      </c>
      <c r="O69" s="99">
        <v>10.752386394164265</v>
      </c>
      <c r="P69" s="99">
        <v>11.766894597780194</v>
      </c>
      <c r="Q69" s="99">
        <v>8.7990296364820786</v>
      </c>
      <c r="R69" s="99">
        <v>8.3032005030443106</v>
      </c>
      <c r="S69" s="99">
        <v>7.7186848324379502</v>
      </c>
      <c r="T69" s="99">
        <v>8.0936245865816883</v>
      </c>
      <c r="U69" s="99">
        <v>9.9397583545422901</v>
      </c>
      <c r="V69" s="99">
        <v>7.4487071663561526</v>
      </c>
      <c r="W69" s="99">
        <v>7.9204592572610304</v>
      </c>
      <c r="X69" s="99">
        <v>7.0651860162395437</v>
      </c>
      <c r="Y69" s="99">
        <v>6.4733355644367387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11.169716624080422</v>
      </c>
      <c r="D70" s="99">
        <v>11.386810048583397</v>
      </c>
      <c r="E70" s="99">
        <v>11.209602199240527</v>
      </c>
      <c r="F70" s="99">
        <v>10.924415613659765</v>
      </c>
      <c r="G70" s="99">
        <v>10.629835254551123</v>
      </c>
      <c r="H70" s="99">
        <v>9.6444475532874367</v>
      </c>
      <c r="I70" s="99">
        <v>9.557538864097376</v>
      </c>
      <c r="J70" s="99">
        <v>9.5672120310279976</v>
      </c>
      <c r="K70" s="99">
        <v>7.6920144083308282</v>
      </c>
      <c r="L70" s="99">
        <v>9.6419422686344305</v>
      </c>
      <c r="M70" s="99">
        <v>10.393825997140173</v>
      </c>
      <c r="N70" s="99">
        <v>7.8335747723581051</v>
      </c>
      <c r="O70" s="99">
        <v>0</v>
      </c>
      <c r="P70" s="99">
        <v>0</v>
      </c>
      <c r="Q70" s="99">
        <v>7.8360789730908351</v>
      </c>
      <c r="R70" s="99">
        <v>7.4560508902215101</v>
      </c>
      <c r="S70" s="99">
        <v>6.9684287692534799</v>
      </c>
      <c r="T70" s="99">
        <v>7.4341418256597942</v>
      </c>
      <c r="U70" s="99">
        <v>9.3022682749731018</v>
      </c>
      <c r="V70" s="99">
        <v>6.9496928490561292</v>
      </c>
      <c r="W70" s="99">
        <v>7.4404064850557559</v>
      </c>
      <c r="X70" s="99">
        <v>0</v>
      </c>
      <c r="Y70" s="99">
        <v>6.07326634441156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6.8941455757875616</v>
      </c>
      <c r="D71" s="102">
        <v>7.0280735245818811</v>
      </c>
      <c r="E71" s="102">
        <v>6.8611215702929522</v>
      </c>
      <c r="F71" s="102">
        <v>6.73241269221029</v>
      </c>
      <c r="G71" s="102">
        <v>6.5142127641434184</v>
      </c>
      <c r="H71" s="102">
        <v>5.7542050516544467</v>
      </c>
      <c r="I71" s="102">
        <v>5.6413791224417249</v>
      </c>
      <c r="J71" s="102">
        <v>5.5318446537555914</v>
      </c>
      <c r="K71" s="102">
        <v>4.1629230292714663</v>
      </c>
      <c r="L71" s="102">
        <v>5.5607502929416039</v>
      </c>
      <c r="M71" s="102">
        <v>6.2154021776594091</v>
      </c>
      <c r="N71" s="102">
        <v>4.2138950051523638</v>
      </c>
      <c r="O71" s="102">
        <v>0</v>
      </c>
      <c r="P71" s="102">
        <v>0</v>
      </c>
      <c r="Q71" s="102">
        <v>3.9006508263645543</v>
      </c>
      <c r="R71" s="102">
        <v>3.5968958199549457</v>
      </c>
      <c r="S71" s="102">
        <v>3.2334301614526564</v>
      </c>
      <c r="T71" s="102">
        <v>3.8643850664283841</v>
      </c>
      <c r="U71" s="102">
        <v>5.5684567977325621</v>
      </c>
      <c r="V71" s="102">
        <v>3.7930425512208323</v>
      </c>
      <c r="W71" s="102">
        <v>4.2373145819753075</v>
      </c>
      <c r="X71" s="102">
        <v>0</v>
      </c>
      <c r="Y71" s="102">
        <v>3.4034055981303761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4.2755710482928597</v>
      </c>
      <c r="D72" s="105">
        <v>4.3587365240015172</v>
      </c>
      <c r="E72" s="105">
        <v>4.3484806289475753</v>
      </c>
      <c r="F72" s="105">
        <v>4.1920029214494763</v>
      </c>
      <c r="G72" s="105">
        <v>4.115622490407703</v>
      </c>
      <c r="H72" s="105">
        <v>3.8902425016329878</v>
      </c>
      <c r="I72" s="105">
        <v>3.9161597416556515</v>
      </c>
      <c r="J72" s="105">
        <v>4.0353673772724061</v>
      </c>
      <c r="K72" s="105">
        <v>3.5290913790593601</v>
      </c>
      <c r="L72" s="105">
        <v>4.0811919756928265</v>
      </c>
      <c r="M72" s="105">
        <v>4.1784238194807655</v>
      </c>
      <c r="N72" s="105">
        <v>3.6196797672057426</v>
      </c>
      <c r="O72" s="105">
        <v>0</v>
      </c>
      <c r="P72" s="105">
        <v>0</v>
      </c>
      <c r="Q72" s="105">
        <v>3.9354281467262791</v>
      </c>
      <c r="R72" s="105">
        <v>3.8591550702665649</v>
      </c>
      <c r="S72" s="105">
        <v>3.7349986078008226</v>
      </c>
      <c r="T72" s="105">
        <v>3.5697567592314092</v>
      </c>
      <c r="U72" s="105">
        <v>3.7338114772405406</v>
      </c>
      <c r="V72" s="105">
        <v>3.1566502978352977</v>
      </c>
      <c r="W72" s="105">
        <v>3.2030919030804492</v>
      </c>
      <c r="X72" s="105">
        <v>0</v>
      </c>
      <c r="Y72" s="105">
        <v>2.6698607462811843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12.366499350271813</v>
      </c>
      <c r="D73" s="102">
        <v>12.470142997427626</v>
      </c>
      <c r="E73" s="102">
        <v>12.154151679288681</v>
      </c>
      <c r="F73" s="102">
        <v>12.223888599746138</v>
      </c>
      <c r="G73" s="102">
        <v>11.566524874782333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8.7787695874459963</v>
      </c>
      <c r="O73" s="102">
        <v>11.78703475229875</v>
      </c>
      <c r="P73" s="102">
        <v>14.317008771325662</v>
      </c>
      <c r="Q73" s="102">
        <v>8.6270446290644127</v>
      </c>
      <c r="R73" s="102">
        <v>0</v>
      </c>
      <c r="S73" s="102">
        <v>0</v>
      </c>
      <c r="T73" s="102">
        <v>0</v>
      </c>
      <c r="U73" s="102">
        <v>0</v>
      </c>
      <c r="V73" s="102">
        <v>8.1306658699015646</v>
      </c>
      <c r="W73" s="102">
        <v>7.4104765800744365</v>
      </c>
      <c r="X73" s="102">
        <v>7.8646930254783181</v>
      </c>
      <c r="Y73" s="102">
        <v>0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10.499582361985539</v>
      </c>
      <c r="D74" s="105">
        <v>10.60578999398478</v>
      </c>
      <c r="E74" s="105">
        <v>10.333639303306734</v>
      </c>
      <c r="F74" s="105">
        <v>10.428567342579168</v>
      </c>
      <c r="G74" s="105">
        <v>9.8661295175087709</v>
      </c>
      <c r="H74" s="105">
        <v>0</v>
      </c>
      <c r="I74" s="105">
        <v>0</v>
      </c>
      <c r="J74" s="105">
        <v>0</v>
      </c>
      <c r="K74" s="105">
        <v>7.9867083178260172</v>
      </c>
      <c r="L74" s="105">
        <v>0</v>
      </c>
      <c r="M74" s="105">
        <v>0</v>
      </c>
      <c r="N74" s="105">
        <v>7.4240190911077377</v>
      </c>
      <c r="O74" s="105">
        <v>10.362806425998448</v>
      </c>
      <c r="P74" s="105">
        <v>12.863554046043522</v>
      </c>
      <c r="Q74" s="105">
        <v>7.4191639070949851</v>
      </c>
      <c r="R74" s="105">
        <v>7.3897533345935935</v>
      </c>
      <c r="S74" s="105">
        <v>7.4630281910666181</v>
      </c>
      <c r="T74" s="105">
        <v>7.8707965472181076</v>
      </c>
      <c r="U74" s="105">
        <v>0</v>
      </c>
      <c r="V74" s="105">
        <v>7.3560387784023868</v>
      </c>
      <c r="W74" s="105">
        <v>6.6987545745142487</v>
      </c>
      <c r="X74" s="105">
        <v>7.2245181976609691</v>
      </c>
      <c r="Y74" s="105">
        <v>0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6.1727349764590125</v>
      </c>
      <c r="D75" s="99">
        <v>6.2555012806033785</v>
      </c>
      <c r="E75" s="99">
        <v>6.0580375933704564</v>
      </c>
      <c r="F75" s="99">
        <v>6.1880158160126149</v>
      </c>
      <c r="G75" s="99">
        <v>5.8275522511660709</v>
      </c>
      <c r="H75" s="99">
        <v>0</v>
      </c>
      <c r="I75" s="99">
        <v>0</v>
      </c>
      <c r="J75" s="99">
        <v>0</v>
      </c>
      <c r="K75" s="99">
        <v>4.2667242327037869</v>
      </c>
      <c r="L75" s="99">
        <v>0</v>
      </c>
      <c r="M75" s="99">
        <v>0</v>
      </c>
      <c r="N75" s="99">
        <v>3.8898596565772028</v>
      </c>
      <c r="O75" s="99">
        <v>6.4698216093368721</v>
      </c>
      <c r="P75" s="99">
        <v>8.6463054288264853</v>
      </c>
      <c r="Q75" s="99">
        <v>3.646068917573869</v>
      </c>
      <c r="R75" s="99">
        <v>3.5610465502253419</v>
      </c>
      <c r="S75" s="99">
        <v>3.5937128811453602</v>
      </c>
      <c r="T75" s="99">
        <v>4.2685557116934003</v>
      </c>
      <c r="U75" s="99">
        <v>0</v>
      </c>
      <c r="V75" s="99">
        <v>4.1678647035013103</v>
      </c>
      <c r="W75" s="99">
        <v>3.7148610080819826</v>
      </c>
      <c r="X75" s="99">
        <v>4.2876277015048068</v>
      </c>
      <c r="Y75" s="99">
        <v>0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4.3268473855265261</v>
      </c>
      <c r="D76" s="99">
        <v>4.3502887133814001</v>
      </c>
      <c r="E76" s="99">
        <v>4.2756017099362778</v>
      </c>
      <c r="F76" s="99">
        <v>4.240551526566553</v>
      </c>
      <c r="G76" s="99">
        <v>4.0385772663426991</v>
      </c>
      <c r="H76" s="99">
        <v>0</v>
      </c>
      <c r="I76" s="99">
        <v>0</v>
      </c>
      <c r="J76" s="99">
        <v>0</v>
      </c>
      <c r="K76" s="99">
        <v>3.7199840851222299</v>
      </c>
      <c r="L76" s="99">
        <v>0</v>
      </c>
      <c r="M76" s="99">
        <v>0</v>
      </c>
      <c r="N76" s="99">
        <v>3.5341594345305354</v>
      </c>
      <c r="O76" s="99">
        <v>3.8929848166615764</v>
      </c>
      <c r="P76" s="99">
        <v>4.2172486172170363</v>
      </c>
      <c r="Q76" s="99">
        <v>3.7730949895211157</v>
      </c>
      <c r="R76" s="99">
        <v>3.8287067843682503</v>
      </c>
      <c r="S76" s="99">
        <v>3.8693153099212578</v>
      </c>
      <c r="T76" s="99">
        <v>3.6022408355247078</v>
      </c>
      <c r="U76" s="99">
        <v>0</v>
      </c>
      <c r="V76" s="99">
        <v>3.1881740749010761</v>
      </c>
      <c r="W76" s="99">
        <v>2.9838935664322657</v>
      </c>
      <c r="X76" s="99">
        <v>2.9368904961561628</v>
      </c>
      <c r="Y76" s="99">
        <v>0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7.5751795798576884</v>
      </c>
      <c r="D77" s="123">
        <v>6.0809030287093249</v>
      </c>
      <c r="E77" s="123">
        <v>5.8411142908067877</v>
      </c>
      <c r="F77" s="123">
        <v>5.9045314290561937</v>
      </c>
      <c r="G77" s="123">
        <v>5.8680693925148297</v>
      </c>
      <c r="H77" s="123">
        <v>5.882381972449366</v>
      </c>
      <c r="I77" s="123">
        <v>6.0941331289267309</v>
      </c>
      <c r="J77" s="123">
        <v>6.6609320283066555</v>
      </c>
      <c r="K77" s="123">
        <v>6.2374668847855066</v>
      </c>
      <c r="L77" s="123">
        <v>5.9544418831010724</v>
      </c>
      <c r="M77" s="123">
        <v>6.3482611490567891</v>
      </c>
      <c r="N77" s="123">
        <v>6.9455509999551337</v>
      </c>
      <c r="O77" s="123">
        <v>6.5951862420826117</v>
      </c>
      <c r="P77" s="123">
        <v>6.1994240846007456</v>
      </c>
      <c r="Q77" s="123">
        <v>5.9382367537462724</v>
      </c>
      <c r="R77" s="123">
        <v>5.602004685640166</v>
      </c>
      <c r="S77" s="123">
        <v>5.6734720216703201</v>
      </c>
      <c r="T77" s="123">
        <v>4.8491098636910941</v>
      </c>
      <c r="U77" s="123">
        <v>4.8304105133716595</v>
      </c>
      <c r="V77" s="123">
        <v>4.4498144481069302</v>
      </c>
      <c r="W77" s="123">
        <v>2.9849399660868032</v>
      </c>
      <c r="X77" s="123">
        <v>3.2409663419271584</v>
      </c>
      <c r="Y77" s="123">
        <v>2.957261040030613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8.6766620717990204</v>
      </c>
      <c r="D78" s="99">
        <v>7.1192238592839736</v>
      </c>
      <c r="E78" s="99">
        <v>6.5377144327452887</v>
      </c>
      <c r="F78" s="99">
        <v>6.7943690724407517</v>
      </c>
      <c r="G78" s="99">
        <v>6.8609207933190106</v>
      </c>
      <c r="H78" s="99">
        <v>6.6214519473476319</v>
      </c>
      <c r="I78" s="99">
        <v>6.32976963387362</v>
      </c>
      <c r="J78" s="99">
        <v>6.8740360943333707</v>
      </c>
      <c r="K78" s="99">
        <v>7.042526159602315</v>
      </c>
      <c r="L78" s="99">
        <v>7.1044819297013051</v>
      </c>
      <c r="M78" s="99">
        <v>6.8527853155397551</v>
      </c>
      <c r="N78" s="99">
        <v>8.4781273612134171</v>
      </c>
      <c r="O78" s="99">
        <v>7.1119916586926317</v>
      </c>
      <c r="P78" s="99">
        <v>6.0865816582161711</v>
      </c>
      <c r="Q78" s="99">
        <v>6.3197223654794534</v>
      </c>
      <c r="R78" s="99">
        <v>5.6028240526047215</v>
      </c>
      <c r="S78" s="99">
        <v>6.0993336005914642</v>
      </c>
      <c r="T78" s="99">
        <v>5.3464103240044185</v>
      </c>
      <c r="U78" s="99">
        <v>4.936488609092442</v>
      </c>
      <c r="V78" s="99">
        <v>4.4594014444290391</v>
      </c>
      <c r="W78" s="99">
        <v>3.4270816077385811</v>
      </c>
      <c r="X78" s="99">
        <v>3.2630041412471882</v>
      </c>
      <c r="Y78" s="99">
        <v>3.2191543478732836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5.6119930976221202</v>
      </c>
      <c r="D79" s="110">
        <v>5.9202920559060566</v>
      </c>
      <c r="E79" s="110">
        <v>5.6625476527835357</v>
      </c>
      <c r="F79" s="110">
        <v>5.6603827055046061</v>
      </c>
      <c r="G79" s="110">
        <v>5.364039797358223</v>
      </c>
      <c r="H79" s="110">
        <v>5.2320686689014719</v>
      </c>
      <c r="I79" s="110">
        <v>5.4650678166131623</v>
      </c>
      <c r="J79" s="110">
        <v>5.7098340518067463</v>
      </c>
      <c r="K79" s="110">
        <v>5.3237002963286395</v>
      </c>
      <c r="L79" s="110">
        <v>4.5726416886056418</v>
      </c>
      <c r="M79" s="110">
        <v>6.1234035818220409</v>
      </c>
      <c r="N79" s="110">
        <v>6.0752628704357434</v>
      </c>
      <c r="O79" s="110">
        <v>6.1034976233215739</v>
      </c>
      <c r="P79" s="110">
        <v>6.3410950580072498</v>
      </c>
      <c r="Q79" s="110">
        <v>4.3188141215021556</v>
      </c>
      <c r="R79" s="110">
        <v>4.3336246245071015</v>
      </c>
      <c r="S79" s="110">
        <v>3.7430591107814708</v>
      </c>
      <c r="T79" s="110">
        <v>4.2999162068203951</v>
      </c>
      <c r="U79" s="110">
        <v>4.6050887580232516</v>
      </c>
      <c r="V79" s="110">
        <v>2.6398787238537653</v>
      </c>
      <c r="W79" s="110">
        <v>2.1138853164805385</v>
      </c>
      <c r="X79" s="110">
        <v>2.3814921684460031</v>
      </c>
      <c r="Y79" s="110">
        <v>2.319822611507885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201.33398801413242</v>
      </c>
      <c r="D81" s="118">
        <f t="shared" si="28"/>
        <v>184.17301586562584</v>
      </c>
      <c r="E81" s="118">
        <f t="shared" si="28"/>
        <v>185.71955165477698</v>
      </c>
      <c r="F81" s="118">
        <f t="shared" si="28"/>
        <v>191.5565990505535</v>
      </c>
      <c r="G81" s="118">
        <f t="shared" si="28"/>
        <v>180.79564721408536</v>
      </c>
      <c r="H81" s="118">
        <f t="shared" si="28"/>
        <v>174.94401031514349</v>
      </c>
      <c r="I81" s="118">
        <f t="shared" si="28"/>
        <v>149.01161530447678</v>
      </c>
      <c r="J81" s="118">
        <f t="shared" si="28"/>
        <v>151.46885829442434</v>
      </c>
      <c r="K81" s="118">
        <f t="shared" si="28"/>
        <v>155.84147172117557</v>
      </c>
      <c r="L81" s="118">
        <f t="shared" si="28"/>
        <v>150.42632261812398</v>
      </c>
      <c r="M81" s="118">
        <f t="shared" si="28"/>
        <v>115.84975894036833</v>
      </c>
      <c r="N81" s="118">
        <f t="shared" si="28"/>
        <v>124.45478249874458</v>
      </c>
      <c r="O81" s="118">
        <f t="shared" si="28"/>
        <v>123.6851564643752</v>
      </c>
      <c r="P81" s="118">
        <f t="shared" si="28"/>
        <v>119.53868816462675</v>
      </c>
      <c r="Q81" s="118">
        <f t="shared" si="28"/>
        <v>112.40591352435622</v>
      </c>
      <c r="R81" s="118">
        <f t="shared" ref="R81:V81" si="29">R82+R85+R87+R100</f>
        <v>113.54059304093593</v>
      </c>
      <c r="S81" s="118">
        <f t="shared" si="29"/>
        <v>99.546880562182636</v>
      </c>
      <c r="T81" s="118">
        <f t="shared" si="29"/>
        <v>102.04579811382466</v>
      </c>
      <c r="U81" s="118">
        <f t="shared" si="29"/>
        <v>0</v>
      </c>
      <c r="V81" s="118">
        <f t="shared" si="29"/>
        <v>66.058795842321587</v>
      </c>
      <c r="W81" s="118">
        <f t="shared" ref="W81:Y81" si="30">W82+W85+W87+W100</f>
        <v>56.152994655174844</v>
      </c>
      <c r="X81" s="118">
        <f t="shared" si="30"/>
        <v>56.12712026712353</v>
      </c>
      <c r="Y81" s="118">
        <f t="shared" si="30"/>
        <v>52.204865571162671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182.92612044845836</v>
      </c>
      <c r="D82" s="123">
        <f t="shared" si="31"/>
        <v>166.20440883105542</v>
      </c>
      <c r="E82" s="123">
        <f t="shared" si="31"/>
        <v>166.98447556390423</v>
      </c>
      <c r="F82" s="123">
        <f t="shared" si="31"/>
        <v>173.79847027612925</v>
      </c>
      <c r="G82" s="123">
        <f t="shared" si="31"/>
        <v>162.2472213602955</v>
      </c>
      <c r="H82" s="123">
        <f t="shared" si="31"/>
        <v>156.20750641497759</v>
      </c>
      <c r="I82" s="123">
        <f t="shared" si="31"/>
        <v>133.9817105232396</v>
      </c>
      <c r="J82" s="123">
        <f t="shared" si="31"/>
        <v>136.25317584440447</v>
      </c>
      <c r="K82" s="123">
        <f t="shared" si="31"/>
        <v>140.99523141586198</v>
      </c>
      <c r="L82" s="123">
        <f t="shared" si="31"/>
        <v>135.35293752770886</v>
      </c>
      <c r="M82" s="123">
        <f t="shared" si="31"/>
        <v>98.896517969299154</v>
      </c>
      <c r="N82" s="123">
        <f t="shared" si="31"/>
        <v>109.96402691044983</v>
      </c>
      <c r="O82" s="123">
        <f t="shared" si="31"/>
        <v>106.56223266995397</v>
      </c>
      <c r="P82" s="123">
        <f t="shared" si="31"/>
        <v>99.744745794797055</v>
      </c>
      <c r="Q82" s="123">
        <f t="shared" si="31"/>
        <v>97.569715199448524</v>
      </c>
      <c r="R82" s="123">
        <f t="shared" ref="R82:V82" si="32">SUM(R83:R84)</f>
        <v>101.38410023576509</v>
      </c>
      <c r="S82" s="123">
        <f t="shared" si="32"/>
        <v>87.982877631565856</v>
      </c>
      <c r="T82" s="123">
        <f t="shared" si="32"/>
        <v>87.957044232752736</v>
      </c>
      <c r="U82" s="123">
        <f t="shared" si="32"/>
        <v>0</v>
      </c>
      <c r="V82" s="123">
        <f t="shared" si="32"/>
        <v>54.916729305560146</v>
      </c>
      <c r="W82" s="123">
        <f t="shared" ref="W82:Y82" si="33">SUM(W83:W84)</f>
        <v>46.280500091014247</v>
      </c>
      <c r="X82" s="123">
        <f t="shared" si="33"/>
        <v>46.081742114293412</v>
      </c>
      <c r="Y82" s="123">
        <f t="shared" si="33"/>
        <v>42.38582794831909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181.87165387236317</v>
      </c>
      <c r="D83" s="99">
        <v>165.2460478140477</v>
      </c>
      <c r="E83" s="99">
        <v>166.04490561872205</v>
      </c>
      <c r="F83" s="99">
        <v>172.78841370796638</v>
      </c>
      <c r="G83" s="99">
        <v>161.30531549725612</v>
      </c>
      <c r="H83" s="99">
        <v>155.31506272282741</v>
      </c>
      <c r="I83" s="99">
        <v>133.19591721927111</v>
      </c>
      <c r="J83" s="99">
        <v>135.44716582145381</v>
      </c>
      <c r="K83" s="99">
        <v>140.16172257375962</v>
      </c>
      <c r="L83" s="99">
        <v>134.55479619305834</v>
      </c>
      <c r="M83" s="99">
        <v>98.306604995294393</v>
      </c>
      <c r="N83" s="99">
        <v>109.31799704298695</v>
      </c>
      <c r="O83" s="99">
        <v>105.93027335508087</v>
      </c>
      <c r="P83" s="99">
        <v>99.146312124412532</v>
      </c>
      <c r="Q83" s="99">
        <v>96.990673820830963</v>
      </c>
      <c r="R83" s="99">
        <v>100.77606168237669</v>
      </c>
      <c r="S83" s="99">
        <v>87.453882158404909</v>
      </c>
      <c r="T83" s="99">
        <v>87.415017543140038</v>
      </c>
      <c r="U83" s="99">
        <v>0</v>
      </c>
      <c r="V83" s="99">
        <v>54.571184100796152</v>
      </c>
      <c r="W83" s="99">
        <v>45.987410775537803</v>
      </c>
      <c r="X83" s="99">
        <v>45.78659266464657</v>
      </c>
      <c r="Y83" s="99">
        <v>42.118259285841113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1.0544665760951932</v>
      </c>
      <c r="D84" s="99">
        <v>0.95836101700771603</v>
      </c>
      <c r="E84" s="99">
        <v>0.93956994518217429</v>
      </c>
      <c r="F84" s="99">
        <v>1.0100565681628737</v>
      </c>
      <c r="G84" s="99">
        <v>0.94190586303936918</v>
      </c>
      <c r="H84" s="99">
        <v>0.89244369215017005</v>
      </c>
      <c r="I84" s="99">
        <v>0.78579330396849034</v>
      </c>
      <c r="J84" s="99">
        <v>0.80601002295066904</v>
      </c>
      <c r="K84" s="99">
        <v>0.83350884210236498</v>
      </c>
      <c r="L84" s="99">
        <v>0.79814133465051795</v>
      </c>
      <c r="M84" s="99">
        <v>0.58991297400476783</v>
      </c>
      <c r="N84" s="99">
        <v>0.64602986746288371</v>
      </c>
      <c r="O84" s="99">
        <v>0.63195931487309887</v>
      </c>
      <c r="P84" s="99">
        <v>0.5984336703845281</v>
      </c>
      <c r="Q84" s="99">
        <v>0.57904137861756022</v>
      </c>
      <c r="R84" s="99">
        <v>0.60803855338840018</v>
      </c>
      <c r="S84" s="99">
        <v>0.52899547316095363</v>
      </c>
      <c r="T84" s="99">
        <v>0.54202668961269529</v>
      </c>
      <c r="U84" s="99">
        <v>0</v>
      </c>
      <c r="V84" s="99">
        <v>0.34554520476399708</v>
      </c>
      <c r="W84" s="99">
        <v>0.29308931547644346</v>
      </c>
      <c r="X84" s="99">
        <v>0.29514944964684353</v>
      </c>
      <c r="Y84" s="99">
        <v>0.26756866247797551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0.16135020420313956</v>
      </c>
      <c r="D85" s="123">
        <f t="shared" si="34"/>
        <v>1.3090660044744911E-2</v>
      </c>
      <c r="E85" s="123">
        <f t="shared" si="34"/>
        <v>1.2679964997584197</v>
      </c>
      <c r="F85" s="123">
        <f t="shared" si="34"/>
        <v>8.8944760077337252E-3</v>
      </c>
      <c r="G85" s="123">
        <f t="shared" si="34"/>
        <v>5.2824176473764126E-2</v>
      </c>
      <c r="H85" s="123">
        <f t="shared" si="34"/>
        <v>0.99271847708721106</v>
      </c>
      <c r="I85" s="123">
        <f t="shared" si="34"/>
        <v>0.28840003397948888</v>
      </c>
      <c r="J85" s="123">
        <f t="shared" si="34"/>
        <v>0.21333285234116167</v>
      </c>
      <c r="K85" s="123">
        <f t="shared" si="34"/>
        <v>0.29765206909968273</v>
      </c>
      <c r="L85" s="123">
        <f t="shared" si="34"/>
        <v>1.3255239349664028</v>
      </c>
      <c r="M85" s="123">
        <f t="shared" si="34"/>
        <v>0.99882960758355899</v>
      </c>
      <c r="N85" s="123">
        <f t="shared" si="34"/>
        <v>0.47001715362726698</v>
      </c>
      <c r="O85" s="123">
        <f t="shared" si="34"/>
        <v>0.45651892215468703</v>
      </c>
      <c r="P85" s="123">
        <f t="shared" si="34"/>
        <v>0.26197281893275431</v>
      </c>
      <c r="Q85" s="123">
        <f t="shared" si="34"/>
        <v>0.56393082967351194</v>
      </c>
      <c r="R85" s="123">
        <f t="shared" si="34"/>
        <v>0.30069694307937533</v>
      </c>
      <c r="S85" s="123">
        <f t="shared" si="34"/>
        <v>0.19240863659178523</v>
      </c>
      <c r="T85" s="123">
        <f t="shared" si="34"/>
        <v>0.47203943228064349</v>
      </c>
      <c r="U85" s="123">
        <f t="shared" si="34"/>
        <v>0</v>
      </c>
      <c r="V85" s="123">
        <f t="shared" si="34"/>
        <v>0.69303385555556829</v>
      </c>
      <c r="W85" s="123">
        <f t="shared" si="34"/>
        <v>0.47407576999122103</v>
      </c>
      <c r="X85" s="123">
        <f t="shared" si="34"/>
        <v>0.50737092963048236</v>
      </c>
      <c r="Y85" s="123">
        <f t="shared" si="34"/>
        <v>0.70685407577050552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0.16135020420313956</v>
      </c>
      <c r="D86" s="99">
        <f>RES_hhdet_in_fech!D86/RES_summary!D$21</f>
        <v>1.3090660044744911E-2</v>
      </c>
      <c r="E86" s="99">
        <f>RES_hhdet_in_fech!E86/RES_summary!E$21</f>
        <v>1.2679964997584197</v>
      </c>
      <c r="F86" s="99">
        <f>RES_hhdet_in_fech!F86/RES_summary!F$21</f>
        <v>8.8944760077337252E-3</v>
      </c>
      <c r="G86" s="99">
        <f>RES_hhdet_in_fech!G86/RES_summary!G$21</f>
        <v>5.2824176473764126E-2</v>
      </c>
      <c r="H86" s="99">
        <f>RES_hhdet_in_fech!H86/RES_summary!H$21</f>
        <v>0.99271847708721106</v>
      </c>
      <c r="I86" s="99">
        <f>RES_hhdet_in_fech!I86/RES_summary!I$21</f>
        <v>0.28840003397948888</v>
      </c>
      <c r="J86" s="99">
        <f>RES_hhdet_in_fech!J86/RES_summary!J$21</f>
        <v>0.21333285234116167</v>
      </c>
      <c r="K86" s="99">
        <f>RES_hhdet_in_fech!K86/RES_summary!K$21</f>
        <v>0.29765206909968273</v>
      </c>
      <c r="L86" s="99">
        <f>RES_hhdet_in_fech!L86/RES_summary!L$21</f>
        <v>1.3255239349664028</v>
      </c>
      <c r="M86" s="99">
        <f>RES_hhdet_in_fech!M86/RES_summary!M$21</f>
        <v>0.99882960758355899</v>
      </c>
      <c r="N86" s="99">
        <f>RES_hhdet_in_fech!N86/RES_summary!N$21</f>
        <v>0.47001715362726698</v>
      </c>
      <c r="O86" s="99">
        <f>RES_hhdet_in_fech!O86/RES_summary!O$21</f>
        <v>0.45651892215468703</v>
      </c>
      <c r="P86" s="99">
        <f>RES_hhdet_in_fech!P86/RES_summary!P$21</f>
        <v>0.26197281893275431</v>
      </c>
      <c r="Q86" s="99">
        <f>RES_hhdet_in_fech!Q86/RES_summary!Q$21</f>
        <v>0.56393082967351194</v>
      </c>
      <c r="R86" s="99">
        <f>RES_hhdet_in_fech!R86/RES_summary!R$21</f>
        <v>0.30069694307937533</v>
      </c>
      <c r="S86" s="99">
        <f>RES_hhdet_in_fech!S86/RES_summary!S$21</f>
        <v>0.19240863659178523</v>
      </c>
      <c r="T86" s="99">
        <f>RES_hhdet_in_fech!T86/RES_summary!T$21</f>
        <v>0.47203943228064349</v>
      </c>
      <c r="U86" s="99">
        <f>RES_hhdet_in_fech!U86/RES_summary!U$21</f>
        <v>0</v>
      </c>
      <c r="V86" s="99">
        <f>RES_hhdet_in_fech!V86/RES_summary!V$21</f>
        <v>0.69303385555556829</v>
      </c>
      <c r="W86" s="99">
        <f>RES_hhdet_in_fech!W86/RES_summary!W$21</f>
        <v>0.47407576999122103</v>
      </c>
      <c r="X86" s="99">
        <f>RES_hhdet_in_fech!X86/RES_summary!X$21</f>
        <v>0.50737092963048236</v>
      </c>
      <c r="Y86" s="99">
        <f>RES_hhdet_in_fech!Y86/RES_summary!Y$21</f>
        <v>0.70685407577050552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12.399402213364116</v>
      </c>
      <c r="D87" s="123">
        <v>12.035224318619616</v>
      </c>
      <c r="E87" s="123">
        <v>11.804531938330793</v>
      </c>
      <c r="F87" s="123">
        <v>12.011318597564319</v>
      </c>
      <c r="G87" s="123">
        <v>11.838198659271356</v>
      </c>
      <c r="H87" s="123">
        <v>11.473021864133704</v>
      </c>
      <c r="I87" s="123">
        <v>9.3623844874473363</v>
      </c>
      <c r="J87" s="123">
        <v>9.3428227932720862</v>
      </c>
      <c r="K87" s="123">
        <v>8.7688894648821378</v>
      </c>
      <c r="L87" s="123">
        <v>9.0573195852243629</v>
      </c>
      <c r="M87" s="123">
        <v>9.8413666304633463</v>
      </c>
      <c r="N87" s="123">
        <v>7.9943832312921943</v>
      </c>
      <c r="O87" s="123">
        <v>10.550671533869702</v>
      </c>
      <c r="P87" s="123">
        <v>13.066537123271791</v>
      </c>
      <c r="Q87" s="123">
        <v>9.8907854735642466</v>
      </c>
      <c r="R87" s="123">
        <v>7.4322608302272846</v>
      </c>
      <c r="S87" s="123">
        <v>7.5644590560058962</v>
      </c>
      <c r="T87" s="123">
        <v>9.242692474096625</v>
      </c>
      <c r="U87" s="123">
        <v>0</v>
      </c>
      <c r="V87" s="123">
        <v>7.6187708857334657</v>
      </c>
      <c r="W87" s="123">
        <v>7.2831687507237675</v>
      </c>
      <c r="X87" s="123">
        <v>7.1550626586240691</v>
      </c>
      <c r="Y87" s="123">
        <v>6.792360935565191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14.005303660391247</v>
      </c>
      <c r="D88" s="99">
        <v>13.680434576087052</v>
      </c>
      <c r="E88" s="99">
        <v>13.201442586958814</v>
      </c>
      <c r="F88" s="99">
        <v>12.651828339937785</v>
      </c>
      <c r="G88" s="99">
        <v>11.733380740251766</v>
      </c>
      <c r="H88" s="99">
        <v>11.64751280420375</v>
      </c>
      <c r="I88" s="99">
        <v>10.130459215218409</v>
      </c>
      <c r="J88" s="99">
        <v>10.098411692784762</v>
      </c>
      <c r="K88" s="99">
        <v>9.7750768247108226</v>
      </c>
      <c r="L88" s="99">
        <v>10.679189498772455</v>
      </c>
      <c r="M88" s="99">
        <v>11.408916712736378</v>
      </c>
      <c r="N88" s="99">
        <v>8.3488644701879249</v>
      </c>
      <c r="O88" s="99">
        <v>6.8787231057742382</v>
      </c>
      <c r="P88" s="99">
        <v>12.407826772473785</v>
      </c>
      <c r="Q88" s="99">
        <v>10.74707683519369</v>
      </c>
      <c r="R88" s="99">
        <v>7.5214928349503953</v>
      </c>
      <c r="S88" s="99">
        <v>7.5735702450755271</v>
      </c>
      <c r="T88" s="99">
        <v>9.7509903606229003</v>
      </c>
      <c r="U88" s="99">
        <v>0</v>
      </c>
      <c r="V88" s="99">
        <v>7.7238637286658935</v>
      </c>
      <c r="W88" s="99">
        <v>7.7382187763502222</v>
      </c>
      <c r="X88" s="99">
        <v>6.7370737070819819</v>
      </c>
      <c r="Y88" s="99">
        <v>6.8813903111520807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8.5802670815576541</v>
      </c>
      <c r="K89" s="99">
        <v>8.3041400353169976</v>
      </c>
      <c r="L89" s="99">
        <v>9.2279823200889535</v>
      </c>
      <c r="M89" s="99">
        <v>10.018409248445957</v>
      </c>
      <c r="N89" s="99">
        <v>7.2741944065211523</v>
      </c>
      <c r="O89" s="99">
        <v>0</v>
      </c>
      <c r="P89" s="99">
        <v>11.343181558382152</v>
      </c>
      <c r="Q89" s="99">
        <v>9.514332723580841</v>
      </c>
      <c r="R89" s="99">
        <v>0</v>
      </c>
      <c r="S89" s="99">
        <v>6.7821045811911462</v>
      </c>
      <c r="T89" s="99">
        <v>8.9194679301348909</v>
      </c>
      <c r="U89" s="99">
        <v>0</v>
      </c>
      <c r="V89" s="99">
        <v>0</v>
      </c>
      <c r="W89" s="99">
        <v>7.2637098493443997</v>
      </c>
      <c r="X89" s="99">
        <v>0</v>
      </c>
      <c r="Y89" s="99">
        <v>6.4897803549387474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4.7785507575516313</v>
      </c>
      <c r="K90" s="102">
        <v>4.3436414195111004</v>
      </c>
      <c r="L90" s="102">
        <v>5.0477285860782528</v>
      </c>
      <c r="M90" s="102">
        <v>5.7351587996732052</v>
      </c>
      <c r="N90" s="102">
        <v>3.7655609413781512</v>
      </c>
      <c r="O90" s="102">
        <v>0</v>
      </c>
      <c r="P90" s="102">
        <v>7.4830357149068876</v>
      </c>
      <c r="Q90" s="102">
        <v>4.7698908858810141</v>
      </c>
      <c r="R90" s="102">
        <v>0</v>
      </c>
      <c r="S90" s="102">
        <v>3.1678390035926189</v>
      </c>
      <c r="T90" s="102">
        <v>4.6902304833374409</v>
      </c>
      <c r="U90" s="102">
        <v>0</v>
      </c>
      <c r="V90" s="102">
        <v>0</v>
      </c>
      <c r="W90" s="102">
        <v>4.090543718346936</v>
      </c>
      <c r="X90" s="102">
        <v>0</v>
      </c>
      <c r="Y90" s="102">
        <v>3.6410825236905704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3.8017163240060228</v>
      </c>
      <c r="K91" s="105">
        <v>3.9604986158058981</v>
      </c>
      <c r="L91" s="105">
        <v>4.1802537340106989</v>
      </c>
      <c r="M91" s="105">
        <v>4.2832504487727512</v>
      </c>
      <c r="N91" s="105">
        <v>3.5086334651430002</v>
      </c>
      <c r="O91" s="105">
        <v>0</v>
      </c>
      <c r="P91" s="105">
        <v>3.8601458434752649</v>
      </c>
      <c r="Q91" s="105">
        <v>4.7444418376998279</v>
      </c>
      <c r="R91" s="105">
        <v>0</v>
      </c>
      <c r="S91" s="105">
        <v>3.6142655775985273</v>
      </c>
      <c r="T91" s="105">
        <v>4.2292374467974492</v>
      </c>
      <c r="U91" s="105">
        <v>0</v>
      </c>
      <c r="V91" s="105">
        <v>0</v>
      </c>
      <c r="W91" s="105">
        <v>3.1731661309974637</v>
      </c>
      <c r="X91" s="105">
        <v>0</v>
      </c>
      <c r="Y91" s="105">
        <v>2.8486978312481765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14.897598783431944</v>
      </c>
      <c r="D92" s="102">
        <v>9.8535514786568879</v>
      </c>
      <c r="E92" s="102">
        <v>5.5574956301809166</v>
      </c>
      <c r="F92" s="102">
        <v>11.014603612604066</v>
      </c>
      <c r="G92" s="102">
        <v>16.684498268357718</v>
      </c>
      <c r="H92" s="102">
        <v>17.134216551436317</v>
      </c>
      <c r="I92" s="102">
        <v>6.3677615227635913</v>
      </c>
      <c r="J92" s="102">
        <v>6.2154818281663573</v>
      </c>
      <c r="K92" s="102">
        <v>14.419533281976642</v>
      </c>
      <c r="L92" s="102">
        <v>15.42140203217887</v>
      </c>
      <c r="M92" s="102">
        <v>8.012327226471367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12.366499350271813</v>
      </c>
      <c r="D96" s="102">
        <v>12.470142997427622</v>
      </c>
      <c r="E96" s="102">
        <v>12.154151679288683</v>
      </c>
      <c r="F96" s="102">
        <v>12.223888599746138</v>
      </c>
      <c r="G96" s="102">
        <v>11.566524874782333</v>
      </c>
      <c r="H96" s="102">
        <v>10.902882518501686</v>
      </c>
      <c r="I96" s="102">
        <v>0</v>
      </c>
      <c r="J96" s="102">
        <v>0</v>
      </c>
      <c r="K96" s="102">
        <v>0</v>
      </c>
      <c r="L96" s="102">
        <v>8.9207534411252816</v>
      </c>
      <c r="M96" s="102">
        <v>10.371878042507809</v>
      </c>
      <c r="N96" s="102">
        <v>8.7787695874459981</v>
      </c>
      <c r="O96" s="102">
        <v>11.78703475229875</v>
      </c>
      <c r="P96" s="102">
        <v>14.317008771325661</v>
      </c>
      <c r="Q96" s="102">
        <v>8.6270446290644145</v>
      </c>
      <c r="R96" s="102">
        <v>0</v>
      </c>
      <c r="S96" s="102">
        <v>0</v>
      </c>
      <c r="T96" s="102">
        <v>8.8400179074641621</v>
      </c>
      <c r="U96" s="102">
        <v>0</v>
      </c>
      <c r="V96" s="102">
        <v>0</v>
      </c>
      <c r="W96" s="102">
        <v>7.4104765800744357</v>
      </c>
      <c r="X96" s="102">
        <v>7.8646930254783198</v>
      </c>
      <c r="Y96" s="102">
        <v>7.2555285790611173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10.49958236198554</v>
      </c>
      <c r="D97" s="105">
        <v>10.605789993984777</v>
      </c>
      <c r="E97" s="105">
        <v>10.333639303306736</v>
      </c>
      <c r="F97" s="105">
        <v>10.428567342579166</v>
      </c>
      <c r="G97" s="105">
        <v>9.8661295175087727</v>
      </c>
      <c r="H97" s="105">
        <v>9.260839250760073</v>
      </c>
      <c r="I97" s="105">
        <v>9.1310988568948339</v>
      </c>
      <c r="J97" s="105">
        <v>8.920046070407663</v>
      </c>
      <c r="K97" s="105">
        <v>7.9867083178260172</v>
      </c>
      <c r="L97" s="105">
        <v>7.4790412457719802</v>
      </c>
      <c r="M97" s="105">
        <v>8.8479739803261239</v>
      </c>
      <c r="N97" s="105">
        <v>7.4240190911077404</v>
      </c>
      <c r="O97" s="105">
        <v>10.36280642599845</v>
      </c>
      <c r="P97" s="105">
        <v>12.86355404604352</v>
      </c>
      <c r="Q97" s="105">
        <v>7.419163907094986</v>
      </c>
      <c r="R97" s="105">
        <v>7.3897533345935935</v>
      </c>
      <c r="S97" s="105">
        <v>7.4630281910666181</v>
      </c>
      <c r="T97" s="105">
        <v>7.8707965472181076</v>
      </c>
      <c r="U97" s="105">
        <v>0</v>
      </c>
      <c r="V97" s="105">
        <v>7.3560387784023877</v>
      </c>
      <c r="W97" s="105">
        <v>6.6987545745142478</v>
      </c>
      <c r="X97" s="105">
        <v>7.2245181976609691</v>
      </c>
      <c r="Y97" s="105">
        <v>6.702524108212355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6.1727349764590125</v>
      </c>
      <c r="D98" s="99">
        <v>6.2555012806033776</v>
      </c>
      <c r="E98" s="99">
        <v>6.0580375933704556</v>
      </c>
      <c r="F98" s="99">
        <v>6.1880158160126149</v>
      </c>
      <c r="G98" s="99">
        <v>5.8275522511660709</v>
      </c>
      <c r="H98" s="99">
        <v>5.3479884548332208</v>
      </c>
      <c r="I98" s="99">
        <v>5.2011774705580978</v>
      </c>
      <c r="J98" s="99">
        <v>4.914989105460835</v>
      </c>
      <c r="K98" s="99">
        <v>4.2667242327037878</v>
      </c>
      <c r="L98" s="99">
        <v>3.9033077350623997</v>
      </c>
      <c r="M98" s="99">
        <v>5.0051744224314314</v>
      </c>
      <c r="N98" s="99">
        <v>3.8898596565772037</v>
      </c>
      <c r="O98" s="99">
        <v>6.469821609336873</v>
      </c>
      <c r="P98" s="99">
        <v>8.6463054288264836</v>
      </c>
      <c r="Q98" s="99">
        <v>3.646068917573869</v>
      </c>
      <c r="R98" s="99">
        <v>3.5610465502253423</v>
      </c>
      <c r="S98" s="99">
        <v>3.5937128811453607</v>
      </c>
      <c r="T98" s="99">
        <v>4.2685557116933994</v>
      </c>
      <c r="U98" s="99">
        <v>0</v>
      </c>
      <c r="V98" s="99">
        <v>4.1678647035013112</v>
      </c>
      <c r="W98" s="99">
        <v>3.7148610080819822</v>
      </c>
      <c r="X98" s="99">
        <v>4.2876277015048068</v>
      </c>
      <c r="Y98" s="99">
        <v>3.9060544282725935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4.3268473855265288</v>
      </c>
      <c r="D99" s="99">
        <v>4.3502887133813992</v>
      </c>
      <c r="E99" s="99">
        <v>4.2756017099362795</v>
      </c>
      <c r="F99" s="99">
        <v>4.2405515265665521</v>
      </c>
      <c r="G99" s="99">
        <v>4.0385772663427</v>
      </c>
      <c r="H99" s="99">
        <v>3.9128507959268508</v>
      </c>
      <c r="I99" s="99">
        <v>3.9299213863367344</v>
      </c>
      <c r="J99" s="99">
        <v>4.0050569649468262</v>
      </c>
      <c r="K99" s="99">
        <v>3.7199840851222303</v>
      </c>
      <c r="L99" s="99">
        <v>3.57573351070958</v>
      </c>
      <c r="M99" s="99">
        <v>3.8427995578946943</v>
      </c>
      <c r="N99" s="99">
        <v>3.5341594345305363</v>
      </c>
      <c r="O99" s="99">
        <v>3.8929848166615755</v>
      </c>
      <c r="P99" s="99">
        <v>4.2172486172170354</v>
      </c>
      <c r="Q99" s="99">
        <v>3.773094989521117</v>
      </c>
      <c r="R99" s="99">
        <v>3.8287067843682512</v>
      </c>
      <c r="S99" s="99">
        <v>3.8693153099212587</v>
      </c>
      <c r="T99" s="99">
        <v>3.6022408355247086</v>
      </c>
      <c r="U99" s="99">
        <v>0</v>
      </c>
      <c r="V99" s="99">
        <v>3.1881740749010761</v>
      </c>
      <c r="W99" s="99">
        <v>2.9838935664322652</v>
      </c>
      <c r="X99" s="99">
        <v>2.9368904961561615</v>
      </c>
      <c r="Y99" s="99">
        <v>2.7964696799397624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5.8471151481068162</v>
      </c>
      <c r="D100" s="123">
        <v>5.9202920559060566</v>
      </c>
      <c r="E100" s="123">
        <v>5.6625476527835357</v>
      </c>
      <c r="F100" s="123">
        <v>5.7379157008522013</v>
      </c>
      <c r="G100" s="123">
        <v>6.6574030180447519</v>
      </c>
      <c r="H100" s="123">
        <v>6.2707635589450046</v>
      </c>
      <c r="I100" s="123">
        <v>5.3791202598103567</v>
      </c>
      <c r="J100" s="123">
        <v>5.6595268044066378</v>
      </c>
      <c r="K100" s="123">
        <v>5.7796987713317778</v>
      </c>
      <c r="L100" s="123">
        <v>4.6905415702243287</v>
      </c>
      <c r="M100" s="123">
        <v>6.1130447330222815</v>
      </c>
      <c r="N100" s="123">
        <v>6.0263552033752861</v>
      </c>
      <c r="O100" s="123">
        <v>6.1157333383968355</v>
      </c>
      <c r="P100" s="123">
        <v>6.4654324276251547</v>
      </c>
      <c r="Q100" s="123">
        <v>4.3814820216699353</v>
      </c>
      <c r="R100" s="123">
        <v>4.4235350318641977</v>
      </c>
      <c r="S100" s="123">
        <v>3.8071352380190997</v>
      </c>
      <c r="T100" s="123">
        <v>4.3740219746946591</v>
      </c>
      <c r="U100" s="123">
        <v>0</v>
      </c>
      <c r="V100" s="123">
        <v>2.8302617954724059</v>
      </c>
      <c r="W100" s="123">
        <v>2.115250043445609</v>
      </c>
      <c r="X100" s="123">
        <v>2.3829445645755665</v>
      </c>
      <c r="Y100" s="123">
        <v>2.3198226115078846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9.393539409584287</v>
      </c>
      <c r="D102" s="99">
        <v>0</v>
      </c>
      <c r="E102" s="99">
        <v>0</v>
      </c>
      <c r="F102" s="99">
        <v>6.082086558248851</v>
      </c>
      <c r="G102" s="99">
        <v>8.9886503047142945</v>
      </c>
      <c r="H102" s="99">
        <v>9.5420555114959065</v>
      </c>
      <c r="I102" s="99">
        <v>3.6469464227076571</v>
      </c>
      <c r="J102" s="99">
        <v>3.9955178519415506</v>
      </c>
      <c r="K102" s="99">
        <v>10.30548363573793</v>
      </c>
      <c r="L102" s="99">
        <v>8.987337255883153</v>
      </c>
      <c r="M102" s="99">
        <v>5.5403483779499805</v>
      </c>
      <c r="N102" s="99">
        <v>4.3863181012812742</v>
      </c>
      <c r="O102" s="99">
        <v>6.2937509969428023</v>
      </c>
      <c r="P102" s="99">
        <v>7.5940331672338424</v>
      </c>
      <c r="Q102" s="99">
        <v>6.1646686355349445</v>
      </c>
      <c r="R102" s="99">
        <v>6.0891253281544406</v>
      </c>
      <c r="S102" s="99">
        <v>4.6492786245707842</v>
      </c>
      <c r="T102" s="99">
        <v>5.1306808677266096</v>
      </c>
      <c r="U102" s="99">
        <v>0</v>
      </c>
      <c r="V102" s="99">
        <v>5.3052417265147245</v>
      </c>
      <c r="W102" s="99">
        <v>2.7334713586226043</v>
      </c>
      <c r="X102" s="99">
        <v>3.7801496412156825</v>
      </c>
      <c r="Y102" s="99">
        <v>0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5.6119930976221211</v>
      </c>
      <c r="D103" s="110">
        <v>5.9202920559060566</v>
      </c>
      <c r="E103" s="110">
        <v>5.6625476527835357</v>
      </c>
      <c r="F103" s="110">
        <v>5.6603827055046061</v>
      </c>
      <c r="G103" s="110">
        <v>5.364039797358223</v>
      </c>
      <c r="H103" s="110">
        <v>5.232068668901471</v>
      </c>
      <c r="I103" s="110">
        <v>5.4650678166131632</v>
      </c>
      <c r="J103" s="110">
        <v>5.7098340518067454</v>
      </c>
      <c r="K103" s="110">
        <v>5.3237002963286395</v>
      </c>
      <c r="L103" s="110">
        <v>4.5726416886056418</v>
      </c>
      <c r="M103" s="110">
        <v>6.1234035818220391</v>
      </c>
      <c r="N103" s="110">
        <v>6.0752628704357434</v>
      </c>
      <c r="O103" s="110">
        <v>6.1034976233215739</v>
      </c>
      <c r="P103" s="110">
        <v>6.3410950580072489</v>
      </c>
      <c r="Q103" s="110">
        <v>4.3188141215021556</v>
      </c>
      <c r="R103" s="110">
        <v>4.3336246245070997</v>
      </c>
      <c r="S103" s="110">
        <v>3.7430591107814712</v>
      </c>
      <c r="T103" s="110">
        <v>4.2999162068203951</v>
      </c>
      <c r="U103" s="110">
        <v>0</v>
      </c>
      <c r="V103" s="110">
        <v>2.6398787238537653</v>
      </c>
      <c r="W103" s="110">
        <v>2.1138853164805385</v>
      </c>
      <c r="X103" s="110">
        <v>2.3814921684460031</v>
      </c>
      <c r="Y103" s="110">
        <v>2.3198226115078846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X110" s="99">
        <f>RES_hhdet_in_fech!X110/RES_summary!X$21</f>
        <v>0</v>
      </c>
      <c r="Y110" s="99">
        <f>RES_hhdet_in_fech!Y110/RES_summary!Y$21</f>
        <v>0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</v>
      </c>
      <c r="D129" s="99">
        <f>RES_hhdet_in_fech!D129/RES_summary!D$21</f>
        <v>0</v>
      </c>
      <c r="E129" s="99">
        <f>RES_hhdet_in_fech!E129/RES_summary!E$21</f>
        <v>0</v>
      </c>
      <c r="F129" s="99">
        <f>RES_hhdet_in_fech!F129/RES_summary!F$21</f>
        <v>0</v>
      </c>
      <c r="G129" s="99">
        <f>RES_hhdet_in_fech!G129/RES_summary!G$21</f>
        <v>0</v>
      </c>
      <c r="H129" s="99">
        <f>RES_hhdet_in_fech!H129/RES_summary!H$21</f>
        <v>0</v>
      </c>
      <c r="I129" s="99">
        <f>RES_hhdet_in_fech!I129/RES_summary!I$21</f>
        <v>0</v>
      </c>
      <c r="J129" s="99">
        <f>RES_hhdet_in_fech!J129/RES_summary!J$21</f>
        <v>0</v>
      </c>
      <c r="K129" s="99">
        <f>RES_hhdet_in_fech!K129/RES_summary!K$21</f>
        <v>0</v>
      </c>
      <c r="L129" s="99">
        <f>RES_hhdet_in_fech!L129/RES_summary!L$21</f>
        <v>0</v>
      </c>
      <c r="M129" s="99">
        <f>RES_hhdet_in_fech!M129/RES_summary!M$21</f>
        <v>0</v>
      </c>
      <c r="N129" s="99">
        <f>RES_hhdet_in_fech!N129/RES_summary!N$21</f>
        <v>0</v>
      </c>
      <c r="O129" s="99">
        <f>RES_hhdet_in_fech!O129/RES_summary!O$21</f>
        <v>0</v>
      </c>
      <c r="P129" s="99">
        <f>RES_hhdet_in_fech!P129/RES_summary!P$21</f>
        <v>0</v>
      </c>
      <c r="Q129" s="99">
        <f>RES_hhdet_in_fech!Q129/RES_summary!Q$21</f>
        <v>0</v>
      </c>
      <c r="R129" s="99">
        <f>RES_hhdet_in_fech!R129/RES_summary!R$21</f>
        <v>0</v>
      </c>
      <c r="S129" s="99">
        <f>RES_hhdet_in_fech!S129/RES_summary!S$21</f>
        <v>0</v>
      </c>
      <c r="T129" s="99">
        <f>RES_hhdet_in_fech!T129/RES_summary!T$21</f>
        <v>0</v>
      </c>
      <c r="U129" s="99">
        <f>RES_hhdet_in_fech!U129/RES_summary!U$21</f>
        <v>0</v>
      </c>
      <c r="V129" s="99">
        <f>RES_hhdet_in_fech!V129/RES_summary!V$21</f>
        <v>0</v>
      </c>
      <c r="W129" s="99">
        <f>RES_hhdet_in_fech!W129/RES_summary!W$21</f>
        <v>0</v>
      </c>
      <c r="X129" s="99">
        <f>RES_hhdet_in_fech!X129/RES_summary!X$21</f>
        <v>0</v>
      </c>
      <c r="Y129" s="99">
        <f>RES_hhdet_in_fech!Y129/RES_summary!Y$21</f>
        <v>0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80.699125188389615</v>
      </c>
      <c r="D143" s="118">
        <f t="shared" si="49"/>
        <v>71.26885376360508</v>
      </c>
      <c r="E143" s="118">
        <f t="shared" si="49"/>
        <v>80.661808652164922</v>
      </c>
      <c r="F143" s="118">
        <f t="shared" si="49"/>
        <v>71.712650854235861</v>
      </c>
      <c r="G143" s="118">
        <f t="shared" si="49"/>
        <v>69.629199102676154</v>
      </c>
      <c r="H143" s="118">
        <f t="shared" si="49"/>
        <v>63.804492195538799</v>
      </c>
      <c r="I143" s="118">
        <f t="shared" si="49"/>
        <v>52.565554569131443</v>
      </c>
      <c r="J143" s="118">
        <f t="shared" si="49"/>
        <v>56.264712376290177</v>
      </c>
      <c r="K143" s="118">
        <f t="shared" si="49"/>
        <v>54.397555143088425</v>
      </c>
      <c r="L143" s="118">
        <f t="shared" si="49"/>
        <v>49.867083608920737</v>
      </c>
      <c r="M143" s="118">
        <f t="shared" si="49"/>
        <v>48.138659846303369</v>
      </c>
      <c r="N143" s="118">
        <f t="shared" si="49"/>
        <v>44.538480209720966</v>
      </c>
      <c r="O143" s="118">
        <f t="shared" si="49"/>
        <v>43.47679184757515</v>
      </c>
      <c r="P143" s="118">
        <f t="shared" si="49"/>
        <v>45.25370179263868</v>
      </c>
      <c r="Q143" s="118">
        <f t="shared" si="49"/>
        <v>37.126461976698472</v>
      </c>
      <c r="R143" s="118">
        <f t="shared" ref="R143:V143" si="50">R144+R146+R148+R157</f>
        <v>36.210134715127921</v>
      </c>
      <c r="S143" s="118">
        <f t="shared" si="50"/>
        <v>34.600550914196859</v>
      </c>
      <c r="T143" s="118">
        <f t="shared" si="50"/>
        <v>34.578237614325701</v>
      </c>
      <c r="U143" s="118">
        <f t="shared" si="50"/>
        <v>33.892983210117151</v>
      </c>
      <c r="V143" s="118">
        <f t="shared" si="50"/>
        <v>29.055324321382255</v>
      </c>
      <c r="W143" s="118">
        <f t="shared" ref="W143:Y143" si="51">W144+W146+W148+W157</f>
        <v>25.32893846985095</v>
      </c>
      <c r="X143" s="118">
        <f t="shared" si="51"/>
        <v>22.960545322514683</v>
      </c>
      <c r="Y143" s="118">
        <f t="shared" si="51"/>
        <v>19.984991860226756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61.608468832952617</v>
      </c>
      <c r="D144" s="123">
        <f t="shared" si="52"/>
        <v>53.251289310959962</v>
      </c>
      <c r="E144" s="123">
        <f t="shared" si="52"/>
        <v>60.259179122381752</v>
      </c>
      <c r="F144" s="123">
        <f t="shared" si="52"/>
        <v>54.103103029869665</v>
      </c>
      <c r="G144" s="123">
        <f t="shared" si="52"/>
        <v>49.971799461651621</v>
      </c>
      <c r="H144" s="123">
        <f t="shared" si="52"/>
        <v>43.020331335987052</v>
      </c>
      <c r="I144" s="123">
        <f t="shared" si="52"/>
        <v>36.675820105023881</v>
      </c>
      <c r="J144" s="123">
        <f t="shared" si="52"/>
        <v>40.232056176797009</v>
      </c>
      <c r="K144" s="123">
        <f t="shared" si="52"/>
        <v>38.841597685465437</v>
      </c>
      <c r="L144" s="123">
        <f t="shared" si="52"/>
        <v>34.732586704398322</v>
      </c>
      <c r="M144" s="123">
        <f t="shared" si="52"/>
        <v>30.600345654247636</v>
      </c>
      <c r="N144" s="123">
        <f t="shared" si="52"/>
        <v>28.796999409846151</v>
      </c>
      <c r="O144" s="123">
        <f t="shared" si="52"/>
        <v>24.590795960843554</v>
      </c>
      <c r="P144" s="123">
        <f t="shared" si="52"/>
        <v>23.268064200062639</v>
      </c>
      <c r="Q144" s="123">
        <f t="shared" si="52"/>
        <v>23.541188689578824</v>
      </c>
      <c r="R144" s="123">
        <f t="shared" si="52"/>
        <v>22.779733866380496</v>
      </c>
      <c r="S144" s="123">
        <f t="shared" si="52"/>
        <v>21.922464847530918</v>
      </c>
      <c r="T144" s="123">
        <f t="shared" si="52"/>
        <v>20.561449787121653</v>
      </c>
      <c r="U144" s="123">
        <f t="shared" si="52"/>
        <v>18.651651856110728</v>
      </c>
      <c r="V144" s="123">
        <f t="shared" si="52"/>
        <v>17.233135888424901</v>
      </c>
      <c r="W144" s="123">
        <f t="shared" si="52"/>
        <v>14.630080318928954</v>
      </c>
      <c r="X144" s="123">
        <f t="shared" si="52"/>
        <v>12.011769967389414</v>
      </c>
      <c r="Y144" s="123">
        <f t="shared" si="52"/>
        <v>9.8149032919683279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61.608468832952617</v>
      </c>
      <c r="D145" s="99">
        <v>53.251289310959962</v>
      </c>
      <c r="E145" s="99">
        <v>60.259179122381752</v>
      </c>
      <c r="F145" s="99">
        <v>54.103103029869665</v>
      </c>
      <c r="G145" s="99">
        <v>49.971799461651621</v>
      </c>
      <c r="H145" s="99">
        <v>43.020331335987052</v>
      </c>
      <c r="I145" s="99">
        <v>36.675820105023881</v>
      </c>
      <c r="J145" s="99">
        <v>40.232056176797009</v>
      </c>
      <c r="K145" s="99">
        <v>38.841597685465437</v>
      </c>
      <c r="L145" s="99">
        <v>34.732586704398322</v>
      </c>
      <c r="M145" s="99">
        <v>30.600345654247636</v>
      </c>
      <c r="N145" s="99">
        <v>28.796999409846151</v>
      </c>
      <c r="O145" s="99">
        <v>24.590795960843554</v>
      </c>
      <c r="P145" s="99">
        <v>23.268064200062639</v>
      </c>
      <c r="Q145" s="99">
        <v>23.541188689578824</v>
      </c>
      <c r="R145" s="99">
        <v>22.779733866380496</v>
      </c>
      <c r="S145" s="99">
        <v>21.922464847530918</v>
      </c>
      <c r="T145" s="99">
        <v>20.561449787121653</v>
      </c>
      <c r="U145" s="99">
        <v>18.651651856110728</v>
      </c>
      <c r="V145" s="99">
        <v>17.233135888424901</v>
      </c>
      <c r="W145" s="99">
        <v>14.630080318928954</v>
      </c>
      <c r="X145" s="99">
        <v>12.011769967389414</v>
      </c>
      <c r="Y145" s="99">
        <v>9.8149032919683279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1.1121639075430689</v>
      </c>
      <c r="D146" s="123">
        <f t="shared" si="53"/>
        <v>0</v>
      </c>
      <c r="E146" s="123">
        <f t="shared" si="53"/>
        <v>2.9500326729073429</v>
      </c>
      <c r="F146" s="123">
        <f t="shared" si="53"/>
        <v>0</v>
      </c>
      <c r="G146" s="123">
        <f t="shared" si="53"/>
        <v>0.68520503197396898</v>
      </c>
      <c r="H146" s="123">
        <f t="shared" si="53"/>
        <v>2.8879744120976669</v>
      </c>
      <c r="I146" s="123">
        <f t="shared" si="53"/>
        <v>1.5480932754904995</v>
      </c>
      <c r="J146" s="123">
        <f t="shared" si="53"/>
        <v>1.5408660910945864</v>
      </c>
      <c r="K146" s="123">
        <f t="shared" si="53"/>
        <v>1.632526556915129</v>
      </c>
      <c r="L146" s="123">
        <f t="shared" si="53"/>
        <v>1.9023295497175592</v>
      </c>
      <c r="M146" s="123">
        <f t="shared" si="53"/>
        <v>1.7238074895317814</v>
      </c>
      <c r="N146" s="123">
        <f t="shared" si="53"/>
        <v>1.7474647412151916</v>
      </c>
      <c r="O146" s="123">
        <f t="shared" si="53"/>
        <v>1.7241512013084141</v>
      </c>
      <c r="P146" s="123">
        <f t="shared" si="53"/>
        <v>1.6891422705069701</v>
      </c>
      <c r="Q146" s="123">
        <f t="shared" si="53"/>
        <v>1.682956192846939</v>
      </c>
      <c r="R146" s="123">
        <f t="shared" si="53"/>
        <v>1.6188278782194734</v>
      </c>
      <c r="S146" s="123">
        <f t="shared" si="53"/>
        <v>1.4076864122263513</v>
      </c>
      <c r="T146" s="123">
        <f t="shared" si="53"/>
        <v>1.585372618563053</v>
      </c>
      <c r="U146" s="123">
        <f t="shared" si="53"/>
        <v>1.6860723141595648</v>
      </c>
      <c r="V146" s="123">
        <f t="shared" si="53"/>
        <v>1.6605035625295339</v>
      </c>
      <c r="W146" s="123">
        <f t="shared" si="53"/>
        <v>1.4715465125234455</v>
      </c>
      <c r="X146" s="123">
        <f t="shared" si="53"/>
        <v>1.2719800125287859</v>
      </c>
      <c r="Y146" s="123">
        <f t="shared" si="53"/>
        <v>1.1027298567249182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1.1121639075430689</v>
      </c>
      <c r="D147" s="99">
        <f>RES_hhdet_in_fech!D147/RES_summary!D$21</f>
        <v>0</v>
      </c>
      <c r="E147" s="99">
        <f>RES_hhdet_in_fech!E147/RES_summary!E$21</f>
        <v>2.9500326729073429</v>
      </c>
      <c r="F147" s="99">
        <f>RES_hhdet_in_fech!F147/RES_summary!F$21</f>
        <v>0</v>
      </c>
      <c r="G147" s="99">
        <f>RES_hhdet_in_fech!G147/RES_summary!G$21</f>
        <v>0.68520503197396898</v>
      </c>
      <c r="H147" s="99">
        <f>RES_hhdet_in_fech!H147/RES_summary!H$21</f>
        <v>2.8879744120976669</v>
      </c>
      <c r="I147" s="99">
        <f>RES_hhdet_in_fech!I147/RES_summary!I$21</f>
        <v>1.5480932754904995</v>
      </c>
      <c r="J147" s="99">
        <f>RES_hhdet_in_fech!J147/RES_summary!J$21</f>
        <v>1.5408660910945864</v>
      </c>
      <c r="K147" s="99">
        <f>RES_hhdet_in_fech!K147/RES_summary!K$21</f>
        <v>1.632526556915129</v>
      </c>
      <c r="L147" s="99">
        <f>RES_hhdet_in_fech!L147/RES_summary!L$21</f>
        <v>1.9023295497175592</v>
      </c>
      <c r="M147" s="99">
        <f>RES_hhdet_in_fech!M147/RES_summary!M$21</f>
        <v>1.7238074895317814</v>
      </c>
      <c r="N147" s="99">
        <f>RES_hhdet_in_fech!N147/RES_summary!N$21</f>
        <v>1.7474647412151916</v>
      </c>
      <c r="O147" s="99">
        <f>RES_hhdet_in_fech!O147/RES_summary!O$21</f>
        <v>1.7241512013084141</v>
      </c>
      <c r="P147" s="99">
        <f>RES_hhdet_in_fech!P147/RES_summary!P$21</f>
        <v>1.6891422705069701</v>
      </c>
      <c r="Q147" s="99">
        <f>RES_hhdet_in_fech!Q147/RES_summary!Q$21</f>
        <v>1.682956192846939</v>
      </c>
      <c r="R147" s="99">
        <f>RES_hhdet_in_fech!R147/RES_summary!R$21</f>
        <v>1.6188278782194734</v>
      </c>
      <c r="S147" s="99">
        <f>RES_hhdet_in_fech!S147/RES_summary!S$21</f>
        <v>1.4076864122263513</v>
      </c>
      <c r="T147" s="99">
        <f>RES_hhdet_in_fech!T147/RES_summary!T$21</f>
        <v>1.585372618563053</v>
      </c>
      <c r="U147" s="99">
        <f>RES_hhdet_in_fech!U147/RES_summary!U$21</f>
        <v>1.6860723141595648</v>
      </c>
      <c r="V147" s="99">
        <f>RES_hhdet_in_fech!V147/RES_summary!V$21</f>
        <v>1.6605035625295339</v>
      </c>
      <c r="W147" s="99">
        <f>RES_hhdet_in_fech!W147/RES_summary!W$21</f>
        <v>1.4715465125234455</v>
      </c>
      <c r="X147" s="99">
        <f>RES_hhdet_in_fech!X147/RES_summary!X$21</f>
        <v>1.2719800125287859</v>
      </c>
      <c r="Y147" s="99">
        <f>RES_hhdet_in_fech!Y147/RES_summary!Y$21</f>
        <v>1.1027298567249182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12.366499350271814</v>
      </c>
      <c r="D148" s="123">
        <v>12.097272396739056</v>
      </c>
      <c r="E148" s="123">
        <v>11.790049204092293</v>
      </c>
      <c r="F148" s="123">
        <v>11.864824348312746</v>
      </c>
      <c r="G148" s="123">
        <v>12.054750308539738</v>
      </c>
      <c r="H148" s="123">
        <v>11.514787953860756</v>
      </c>
      <c r="I148" s="123">
        <v>8.977580116109765</v>
      </c>
      <c r="J148" s="123">
        <v>8.835528437837624</v>
      </c>
      <c r="K148" s="123">
        <v>8.1363088983876573</v>
      </c>
      <c r="L148" s="123">
        <v>8.5518501645583065</v>
      </c>
      <c r="M148" s="123">
        <v>9.6998054371776075</v>
      </c>
      <c r="N148" s="123">
        <v>7.9723704824827477</v>
      </c>
      <c r="O148" s="123">
        <v>11.045972858939248</v>
      </c>
      <c r="P148" s="123">
        <v>13.829747445084944</v>
      </c>
      <c r="Q148" s="123">
        <v>7.5204458309868318</v>
      </c>
      <c r="R148" s="123">
        <v>7.3897533345935917</v>
      </c>
      <c r="S148" s="123">
        <v>7.4630281910666181</v>
      </c>
      <c r="T148" s="123">
        <v>8.0588797132798433</v>
      </c>
      <c r="U148" s="123">
        <v>8.78605011376116</v>
      </c>
      <c r="V148" s="123">
        <v>7.3669052907079875</v>
      </c>
      <c r="W148" s="123">
        <v>7.1119581085480057</v>
      </c>
      <c r="X148" s="123">
        <v>7.2923953623567792</v>
      </c>
      <c r="Y148" s="123">
        <v>6.7475361000256262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16.684498268357718</v>
      </c>
      <c r="H149" s="99">
        <v>17.134216551436317</v>
      </c>
      <c r="I149" s="99">
        <v>6.3677615227635913</v>
      </c>
      <c r="J149" s="99">
        <v>6.2154818281663582</v>
      </c>
      <c r="K149" s="99">
        <v>14.419533281976642</v>
      </c>
      <c r="L149" s="99">
        <v>15.42140203217887</v>
      </c>
      <c r="M149" s="99">
        <v>8.012327226471367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12.366499350271814</v>
      </c>
      <c r="D153" s="102">
        <v>12.470142997427626</v>
      </c>
      <c r="E153" s="102">
        <v>12.154151679288681</v>
      </c>
      <c r="F153" s="102">
        <v>12.22388859974614</v>
      </c>
      <c r="G153" s="102">
        <v>11.566524874782333</v>
      </c>
      <c r="H153" s="102">
        <v>10.902882518501688</v>
      </c>
      <c r="I153" s="102">
        <v>0</v>
      </c>
      <c r="J153" s="102">
        <v>0</v>
      </c>
      <c r="K153" s="102">
        <v>0</v>
      </c>
      <c r="L153" s="102">
        <v>8.9207534411252816</v>
      </c>
      <c r="M153" s="102">
        <v>10.371878042507809</v>
      </c>
      <c r="N153" s="102">
        <v>8.7787695874459963</v>
      </c>
      <c r="O153" s="102">
        <v>11.787034752298753</v>
      </c>
      <c r="P153" s="102">
        <v>14.317008771325661</v>
      </c>
      <c r="Q153" s="102">
        <v>8.6270446290644127</v>
      </c>
      <c r="R153" s="102">
        <v>0</v>
      </c>
      <c r="S153" s="102">
        <v>0</v>
      </c>
      <c r="T153" s="102">
        <v>8.8400179074641603</v>
      </c>
      <c r="U153" s="102">
        <v>9.0445530341169427</v>
      </c>
      <c r="V153" s="102">
        <v>8.1306658699015628</v>
      </c>
      <c r="W153" s="102">
        <v>7.4104765800744348</v>
      </c>
      <c r="X153" s="102">
        <v>7.8646930254783181</v>
      </c>
      <c r="Y153" s="102">
        <v>7.2555285790611173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10.60578999398478</v>
      </c>
      <c r="E154" s="105">
        <v>10.333639303306736</v>
      </c>
      <c r="F154" s="105">
        <v>10.428567342579166</v>
      </c>
      <c r="G154" s="105">
        <v>9.8661295175087691</v>
      </c>
      <c r="H154" s="105">
        <v>9.2608392507600694</v>
      </c>
      <c r="I154" s="105">
        <v>9.1310988568948321</v>
      </c>
      <c r="J154" s="105">
        <v>8.920046070407663</v>
      </c>
      <c r="K154" s="105">
        <v>7.9867083178260154</v>
      </c>
      <c r="L154" s="105">
        <v>7.4790412457719793</v>
      </c>
      <c r="M154" s="105">
        <v>8.8479739803261275</v>
      </c>
      <c r="N154" s="105">
        <v>7.4240190911077377</v>
      </c>
      <c r="O154" s="105">
        <v>10.36280642599845</v>
      </c>
      <c r="P154" s="105">
        <v>12.863554046043522</v>
      </c>
      <c r="Q154" s="105">
        <v>7.4191639070949851</v>
      </c>
      <c r="R154" s="105">
        <v>7.3897533345935917</v>
      </c>
      <c r="S154" s="105">
        <v>7.4630281910666181</v>
      </c>
      <c r="T154" s="105">
        <v>7.8707965472181094</v>
      </c>
      <c r="U154" s="105">
        <v>8.1539573564528354</v>
      </c>
      <c r="V154" s="105">
        <v>7.3560387784023877</v>
      </c>
      <c r="W154" s="105">
        <v>6.6987545745142478</v>
      </c>
      <c r="X154" s="105">
        <v>7.2245181976609691</v>
      </c>
      <c r="Y154" s="105">
        <v>6.702524108212355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6.2555012806033776</v>
      </c>
      <c r="E155" s="99">
        <v>6.0580375933704564</v>
      </c>
      <c r="F155" s="99">
        <v>6.1880158160126149</v>
      </c>
      <c r="G155" s="99">
        <v>5.8275522511660709</v>
      </c>
      <c r="H155" s="99">
        <v>5.3479884548332208</v>
      </c>
      <c r="I155" s="99">
        <v>5.2011774705580986</v>
      </c>
      <c r="J155" s="99">
        <v>4.9149891054608359</v>
      </c>
      <c r="K155" s="99">
        <v>4.2667242327037869</v>
      </c>
      <c r="L155" s="99">
        <v>3.9033077350623997</v>
      </c>
      <c r="M155" s="99">
        <v>5.0051744224314332</v>
      </c>
      <c r="N155" s="99">
        <v>3.8898596565772037</v>
      </c>
      <c r="O155" s="99">
        <v>6.469821609336873</v>
      </c>
      <c r="P155" s="99">
        <v>8.6463054288264853</v>
      </c>
      <c r="Q155" s="99">
        <v>3.6460689175738694</v>
      </c>
      <c r="R155" s="99">
        <v>3.5610465502253428</v>
      </c>
      <c r="S155" s="99">
        <v>3.5937128811453602</v>
      </c>
      <c r="T155" s="99">
        <v>4.2685557116934012</v>
      </c>
      <c r="U155" s="99">
        <v>4.7572014889167402</v>
      </c>
      <c r="V155" s="99">
        <v>4.1678647035013103</v>
      </c>
      <c r="W155" s="99">
        <v>3.7148610080819822</v>
      </c>
      <c r="X155" s="99">
        <v>4.2876277015048077</v>
      </c>
      <c r="Y155" s="99">
        <v>3.9060544282725926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4.3502887133814001</v>
      </c>
      <c r="E156" s="99">
        <v>4.2756017099362795</v>
      </c>
      <c r="F156" s="99">
        <v>4.2405515265665521</v>
      </c>
      <c r="G156" s="99">
        <v>4.0385772663427</v>
      </c>
      <c r="H156" s="99">
        <v>3.912850795926849</v>
      </c>
      <c r="I156" s="99">
        <v>3.9299213863367348</v>
      </c>
      <c r="J156" s="99">
        <v>4.0050569649468279</v>
      </c>
      <c r="K156" s="99">
        <v>3.7199840851222299</v>
      </c>
      <c r="L156" s="99">
        <v>3.5757335107095791</v>
      </c>
      <c r="M156" s="99">
        <v>3.8427995578946939</v>
      </c>
      <c r="N156" s="99">
        <v>3.5341594345305354</v>
      </c>
      <c r="O156" s="99">
        <v>3.8929848166615764</v>
      </c>
      <c r="P156" s="99">
        <v>4.2172486172170345</v>
      </c>
      <c r="Q156" s="99">
        <v>3.773094989521117</v>
      </c>
      <c r="R156" s="99">
        <v>3.8287067843682503</v>
      </c>
      <c r="S156" s="99">
        <v>3.8693153099212569</v>
      </c>
      <c r="T156" s="99">
        <v>3.6022408355247082</v>
      </c>
      <c r="U156" s="99">
        <v>3.3967558675360956</v>
      </c>
      <c r="V156" s="99">
        <v>3.188174074901077</v>
      </c>
      <c r="W156" s="99">
        <v>2.9838935664322661</v>
      </c>
      <c r="X156" s="99">
        <v>2.9368904961561615</v>
      </c>
      <c r="Y156" s="99">
        <v>2.7964696799397619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5.6119930976221211</v>
      </c>
      <c r="D157" s="123">
        <v>5.9202920559060566</v>
      </c>
      <c r="E157" s="123">
        <v>5.6625476527835357</v>
      </c>
      <c r="F157" s="123">
        <v>5.7447234760534549</v>
      </c>
      <c r="G157" s="123">
        <v>6.9174443005108266</v>
      </c>
      <c r="H157" s="123">
        <v>6.3813984935933199</v>
      </c>
      <c r="I157" s="123">
        <v>5.3640610725073001</v>
      </c>
      <c r="J157" s="123">
        <v>5.6562616705609567</v>
      </c>
      <c r="K157" s="123">
        <v>5.7871220023202001</v>
      </c>
      <c r="L157" s="123">
        <v>4.680317190246555</v>
      </c>
      <c r="M157" s="123">
        <v>6.1147012653463388</v>
      </c>
      <c r="N157" s="123">
        <v>6.021645576176871</v>
      </c>
      <c r="O157" s="123">
        <v>6.1158718264839314</v>
      </c>
      <c r="P157" s="123">
        <v>6.4667478769841269</v>
      </c>
      <c r="Q157" s="123">
        <v>4.3818712632858832</v>
      </c>
      <c r="R157" s="123">
        <v>4.4218196359343596</v>
      </c>
      <c r="S157" s="123">
        <v>3.8073714633729705</v>
      </c>
      <c r="T157" s="123">
        <v>4.3725354953611495</v>
      </c>
      <c r="U157" s="123">
        <v>4.7692089260857031</v>
      </c>
      <c r="V157" s="123">
        <v>2.794779579719834</v>
      </c>
      <c r="W157" s="123">
        <v>2.1153535298505437</v>
      </c>
      <c r="X157" s="123">
        <v>2.3843999802397033</v>
      </c>
      <c r="Y157" s="123">
        <v>2.319822611507885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6.082086558248851</v>
      </c>
      <c r="G158" s="99">
        <v>8.988650304714298</v>
      </c>
      <c r="H158" s="99">
        <v>9.5420555114959047</v>
      </c>
      <c r="I158" s="99">
        <v>3.6469464227076576</v>
      </c>
      <c r="J158" s="99">
        <v>3.9955178519415515</v>
      </c>
      <c r="K158" s="99">
        <v>10.305483635737932</v>
      </c>
      <c r="L158" s="99">
        <v>8.987337255883153</v>
      </c>
      <c r="M158" s="99">
        <v>5.5403483779499814</v>
      </c>
      <c r="N158" s="99">
        <v>4.3863181012812742</v>
      </c>
      <c r="O158" s="99">
        <v>6.2937509969428023</v>
      </c>
      <c r="P158" s="99">
        <v>7.5940331672338406</v>
      </c>
      <c r="Q158" s="99">
        <v>6.1646686355349445</v>
      </c>
      <c r="R158" s="99">
        <v>6.0891253281544406</v>
      </c>
      <c r="S158" s="99">
        <v>4.6492786245707851</v>
      </c>
      <c r="T158" s="99">
        <v>5.1306808677266096</v>
      </c>
      <c r="U158" s="99">
        <v>6.32493135251101</v>
      </c>
      <c r="V158" s="99">
        <v>5.3052417265147254</v>
      </c>
      <c r="W158" s="99">
        <v>2.7334713586226043</v>
      </c>
      <c r="X158" s="99">
        <v>3.7801496412156825</v>
      </c>
      <c r="Y158" s="99">
        <v>0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5.6119930976221211</v>
      </c>
      <c r="D159" s="110">
        <v>5.9202920559060566</v>
      </c>
      <c r="E159" s="110">
        <v>5.6625476527835357</v>
      </c>
      <c r="F159" s="110">
        <v>5.6603827055046061</v>
      </c>
      <c r="G159" s="110">
        <v>5.364039797358223</v>
      </c>
      <c r="H159" s="110">
        <v>5.232068668901471</v>
      </c>
      <c r="I159" s="110">
        <v>5.4650678166131632</v>
      </c>
      <c r="J159" s="110">
        <v>5.7098340518067445</v>
      </c>
      <c r="K159" s="110">
        <v>5.3237002963286395</v>
      </c>
      <c r="L159" s="110">
        <v>4.5726416886056409</v>
      </c>
      <c r="M159" s="110">
        <v>6.1234035818220409</v>
      </c>
      <c r="N159" s="110">
        <v>6.0752628704357434</v>
      </c>
      <c r="O159" s="110">
        <v>6.1034976233215739</v>
      </c>
      <c r="P159" s="110">
        <v>6.341095058007248</v>
      </c>
      <c r="Q159" s="110">
        <v>4.3188141215021556</v>
      </c>
      <c r="R159" s="110">
        <v>4.3336246245071015</v>
      </c>
      <c r="S159" s="110">
        <v>3.7430591107814704</v>
      </c>
      <c r="T159" s="110">
        <v>4.2999162068203969</v>
      </c>
      <c r="U159" s="110">
        <v>4.6050887580232525</v>
      </c>
      <c r="V159" s="110">
        <v>2.6398787238537658</v>
      </c>
      <c r="W159" s="110">
        <v>2.1138853164805385</v>
      </c>
      <c r="X159" s="110">
        <v>2.3814921684460031</v>
      </c>
      <c r="Y159" s="110">
        <v>2.319822611507885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162.78291563049592</v>
      </c>
      <c r="D161" s="118">
        <f t="shared" si="54"/>
        <v>150.5673778581849</v>
      </c>
      <c r="E161" s="118">
        <f t="shared" si="54"/>
        <v>151.83479643652663</v>
      </c>
      <c r="F161" s="118">
        <f t="shared" si="54"/>
        <v>161.6249729505451</v>
      </c>
      <c r="G161" s="118">
        <f t="shared" si="54"/>
        <v>166.73084779509463</v>
      </c>
      <c r="H161" s="118">
        <f t="shared" si="54"/>
        <v>0</v>
      </c>
      <c r="I161" s="118">
        <f t="shared" si="54"/>
        <v>151.283117606242</v>
      </c>
      <c r="J161" s="118">
        <f t="shared" si="54"/>
        <v>69.620478232292953</v>
      </c>
      <c r="K161" s="118">
        <f t="shared" si="54"/>
        <v>191.10306259470278</v>
      </c>
      <c r="L161" s="118">
        <f t="shared" si="54"/>
        <v>107.91628418650664</v>
      </c>
      <c r="M161" s="118">
        <f t="shared" si="54"/>
        <v>87.116891687745451</v>
      </c>
      <c r="N161" s="118">
        <f t="shared" si="54"/>
        <v>106.13145166066398</v>
      </c>
      <c r="O161" s="118">
        <f t="shared" si="54"/>
        <v>122.53871063217966</v>
      </c>
      <c r="P161" s="118">
        <f t="shared" si="54"/>
        <v>110.31887653631684</v>
      </c>
      <c r="Q161" s="118">
        <f t="shared" si="54"/>
        <v>123.96265713452063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72.951600254817279</v>
      </c>
      <c r="U161" s="118">
        <f t="shared" si="55"/>
        <v>55.879957604905698</v>
      </c>
      <c r="V161" s="118">
        <f t="shared" si="55"/>
        <v>76.017442397705082</v>
      </c>
      <c r="W161" s="118">
        <f t="shared" ref="W161:Y161" si="56">W162+W164+W166+W175</f>
        <v>57.089550803911621</v>
      </c>
      <c r="X161" s="118">
        <f t="shared" si="56"/>
        <v>52.32127609640618</v>
      </c>
      <c r="Y161" s="118">
        <f t="shared" si="56"/>
        <v>42.788993333337167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143.80157697728475</v>
      </c>
      <c r="D162" s="123">
        <f t="shared" si="57"/>
        <v>132.65024039388175</v>
      </c>
      <c r="E162" s="123">
        <f t="shared" si="57"/>
        <v>131.24616440647293</v>
      </c>
      <c r="F162" s="123">
        <f t="shared" si="57"/>
        <v>143.90494014580042</v>
      </c>
      <c r="G162" s="123">
        <f t="shared" si="57"/>
        <v>147.93226459935289</v>
      </c>
      <c r="H162" s="123">
        <f t="shared" si="57"/>
        <v>0</v>
      </c>
      <c r="I162" s="123">
        <f t="shared" si="57"/>
        <v>135.439001373118</v>
      </c>
      <c r="J162" s="123">
        <f t="shared" si="57"/>
        <v>54.02014418877274</v>
      </c>
      <c r="K162" s="123">
        <f t="shared" si="57"/>
        <v>175.67421231291894</v>
      </c>
      <c r="L162" s="123">
        <f t="shared" si="57"/>
        <v>92.867653138055246</v>
      </c>
      <c r="M162" s="123">
        <f t="shared" si="57"/>
        <v>69.590453241572277</v>
      </c>
      <c r="N162" s="123">
        <f t="shared" si="57"/>
        <v>90.404059641453202</v>
      </c>
      <c r="O162" s="123">
        <f t="shared" si="57"/>
        <v>103.64348400782173</v>
      </c>
      <c r="P162" s="123">
        <f t="shared" si="57"/>
        <v>88.713199938465252</v>
      </c>
      <c r="Q162" s="123">
        <f t="shared" si="57"/>
        <v>110.37811092575669</v>
      </c>
      <c r="R162" s="123">
        <f t="shared" si="57"/>
        <v>0</v>
      </c>
      <c r="S162" s="123">
        <f t="shared" si="57"/>
        <v>0</v>
      </c>
      <c r="T162" s="123">
        <f t="shared" si="57"/>
        <v>58.939956367374137</v>
      </c>
      <c r="U162" s="123">
        <f t="shared" si="57"/>
        <v>40.909258764365703</v>
      </c>
      <c r="V162" s="123">
        <f t="shared" si="57"/>
        <v>64.224616405173364</v>
      </c>
      <c r="W162" s="123">
        <f t="shared" si="57"/>
        <v>46.396342372979177</v>
      </c>
      <c r="X162" s="123">
        <f t="shared" si="57"/>
        <v>41.409635374327799</v>
      </c>
      <c r="Y162" s="123">
        <f t="shared" si="57"/>
        <v>32.655489232006403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143.80157697728475</v>
      </c>
      <c r="D163" s="110">
        <v>132.65024039388175</v>
      </c>
      <c r="E163" s="110">
        <v>131.24616440647293</v>
      </c>
      <c r="F163" s="110">
        <v>143.90494014580042</v>
      </c>
      <c r="G163" s="110">
        <v>147.93226459935289</v>
      </c>
      <c r="H163" s="110">
        <v>0</v>
      </c>
      <c r="I163" s="110">
        <v>135.439001373118</v>
      </c>
      <c r="J163" s="110">
        <v>54.02014418877274</v>
      </c>
      <c r="K163" s="110">
        <v>175.67421231291894</v>
      </c>
      <c r="L163" s="110">
        <v>92.867653138055246</v>
      </c>
      <c r="M163" s="110">
        <v>69.590453241572277</v>
      </c>
      <c r="N163" s="110">
        <v>90.404059641453202</v>
      </c>
      <c r="O163" s="110">
        <v>103.64348400782173</v>
      </c>
      <c r="P163" s="110">
        <v>88.713199938465252</v>
      </c>
      <c r="Q163" s="110">
        <v>110.37811092575669</v>
      </c>
      <c r="R163" s="110">
        <v>0</v>
      </c>
      <c r="S163" s="110">
        <v>0</v>
      </c>
      <c r="T163" s="110">
        <v>58.939956367374137</v>
      </c>
      <c r="U163" s="110">
        <v>40.909258764365703</v>
      </c>
      <c r="V163" s="110">
        <v>64.224616405173364</v>
      </c>
      <c r="W163" s="110">
        <v>46.396342372979177</v>
      </c>
      <c r="X163" s="110">
        <v>41.409635374327799</v>
      </c>
      <c r="Y163" s="110">
        <v>32.655489232006403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0.79241678412443661</v>
      </c>
      <c r="D164" s="123">
        <f t="shared" si="58"/>
        <v>5.1895116605953036E-2</v>
      </c>
      <c r="E164" s="123">
        <f t="shared" si="58"/>
        <v>3.2257852860715213</v>
      </c>
      <c r="F164" s="123">
        <f t="shared" si="58"/>
        <v>4.2932211033000461E-2</v>
      </c>
      <c r="G164" s="123">
        <f t="shared" si="58"/>
        <v>0.29516524454263282</v>
      </c>
      <c r="H164" s="123">
        <f t="shared" si="58"/>
        <v>0</v>
      </c>
      <c r="I164" s="123">
        <f t="shared" si="58"/>
        <v>1.4330232480988114</v>
      </c>
      <c r="J164" s="123">
        <f t="shared" si="58"/>
        <v>1.0797309835407323</v>
      </c>
      <c r="K164" s="123">
        <f t="shared" si="58"/>
        <v>1.479760576585655</v>
      </c>
      <c r="L164" s="123">
        <f t="shared" si="58"/>
        <v>1.8768973364860408</v>
      </c>
      <c r="M164" s="123">
        <f t="shared" si="58"/>
        <v>1.7171021482566362</v>
      </c>
      <c r="N164" s="123">
        <f t="shared" si="58"/>
        <v>1.7291416032656242</v>
      </c>
      <c r="O164" s="123">
        <f t="shared" si="58"/>
        <v>1.7310119192811753</v>
      </c>
      <c r="P164" s="123">
        <f t="shared" si="58"/>
        <v>1.3096137772494432</v>
      </c>
      <c r="Q164" s="123">
        <f t="shared" si="58"/>
        <v>1.6813441658422965</v>
      </c>
      <c r="R164" s="123">
        <f t="shared" si="58"/>
        <v>0</v>
      </c>
      <c r="S164" s="123">
        <f t="shared" si="58"/>
        <v>0</v>
      </c>
      <c r="T164" s="123">
        <f t="shared" si="58"/>
        <v>1.5819922931503387</v>
      </c>
      <c r="U164" s="123">
        <f t="shared" si="58"/>
        <v>1.4125901674867782</v>
      </c>
      <c r="V164" s="123">
        <f t="shared" si="58"/>
        <v>1.6302688739170139</v>
      </c>
      <c r="W164" s="123">
        <f t="shared" si="58"/>
        <v>1.4668859958960301</v>
      </c>
      <c r="X164" s="123">
        <f t="shared" si="58"/>
        <v>1.2352063030492328</v>
      </c>
      <c r="Y164" s="123">
        <f t="shared" si="58"/>
        <v>1.0652749145968685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0.79241678412443661</v>
      </c>
      <c r="D165" s="99">
        <f>RES_hhdet_in_fech!D165/RES_summary!D$21</f>
        <v>5.1895116605953036E-2</v>
      </c>
      <c r="E165" s="99">
        <f>RES_hhdet_in_fech!E165/RES_summary!E$21</f>
        <v>3.2257852860715213</v>
      </c>
      <c r="F165" s="99">
        <f>RES_hhdet_in_fech!F165/RES_summary!F$21</f>
        <v>4.2932211033000461E-2</v>
      </c>
      <c r="G165" s="99">
        <f>RES_hhdet_in_fech!G165/RES_summary!G$21</f>
        <v>0.29516524454263282</v>
      </c>
      <c r="H165" s="99">
        <f>RES_hhdet_in_fech!H165/RES_summary!H$21</f>
        <v>0</v>
      </c>
      <c r="I165" s="99">
        <f>RES_hhdet_in_fech!I165/RES_summary!I$21</f>
        <v>1.4330232480988114</v>
      </c>
      <c r="J165" s="99">
        <f>RES_hhdet_in_fech!J165/RES_summary!J$21</f>
        <v>1.0797309835407323</v>
      </c>
      <c r="K165" s="99">
        <f>RES_hhdet_in_fech!K165/RES_summary!K$21</f>
        <v>1.479760576585655</v>
      </c>
      <c r="L165" s="99">
        <f>RES_hhdet_in_fech!L165/RES_summary!L$21</f>
        <v>1.8768973364860408</v>
      </c>
      <c r="M165" s="99">
        <f>RES_hhdet_in_fech!M165/RES_summary!M$21</f>
        <v>1.7171021482566362</v>
      </c>
      <c r="N165" s="99">
        <f>RES_hhdet_in_fech!N165/RES_summary!N$21</f>
        <v>1.7291416032656242</v>
      </c>
      <c r="O165" s="99">
        <f>RES_hhdet_in_fech!O165/RES_summary!O$21</f>
        <v>1.7310119192811753</v>
      </c>
      <c r="P165" s="99">
        <f>RES_hhdet_in_fech!P165/RES_summary!P$21</f>
        <v>1.3096137772494432</v>
      </c>
      <c r="Q165" s="99">
        <f>RES_hhdet_in_fech!Q165/RES_summary!Q$21</f>
        <v>1.6813441658422965</v>
      </c>
      <c r="R165" s="99">
        <f>RES_hhdet_in_fech!R165/RES_summary!R$21</f>
        <v>0</v>
      </c>
      <c r="S165" s="99">
        <f>RES_hhdet_in_fech!S165/RES_summary!S$21</f>
        <v>0</v>
      </c>
      <c r="T165" s="99">
        <f>RES_hhdet_in_fech!T165/RES_summary!T$21</f>
        <v>1.5819922931503387</v>
      </c>
      <c r="U165" s="99">
        <f>RES_hhdet_in_fech!U165/RES_summary!U$21</f>
        <v>1.4125901674867782</v>
      </c>
      <c r="V165" s="99">
        <f>RES_hhdet_in_fech!V165/RES_summary!V$21</f>
        <v>1.6302688739170139</v>
      </c>
      <c r="W165" s="99">
        <f>RES_hhdet_in_fech!W165/RES_summary!W$21</f>
        <v>1.4668859958960301</v>
      </c>
      <c r="X165" s="99">
        <f>RES_hhdet_in_fech!X165/RES_summary!X$21</f>
        <v>1.2352063030492328</v>
      </c>
      <c r="Y165" s="99">
        <f>RES_hhdet_in_fech!Y165/RES_summary!Y$21</f>
        <v>1.0652749145968685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12.340582126966966</v>
      </c>
      <c r="D166" s="123">
        <v>11.944950291791155</v>
      </c>
      <c r="E166" s="123">
        <v>11.700299091198653</v>
      </c>
      <c r="F166" s="123">
        <v>11.938218902631327</v>
      </c>
      <c r="G166" s="123">
        <v>11.842882856978918</v>
      </c>
      <c r="H166" s="123">
        <v>0</v>
      </c>
      <c r="I166" s="123">
        <v>9.0379526546207458</v>
      </c>
      <c r="J166" s="123">
        <v>8.860822035906029</v>
      </c>
      <c r="K166" s="123">
        <v>8.1670170919263239</v>
      </c>
      <c r="L166" s="123">
        <v>8.4877971771258274</v>
      </c>
      <c r="M166" s="123">
        <v>9.6957003934789494</v>
      </c>
      <c r="N166" s="123">
        <v>7.9726623916610153</v>
      </c>
      <c r="O166" s="123">
        <v>11.048545990513412</v>
      </c>
      <c r="P166" s="123">
        <v>13.829673951672238</v>
      </c>
      <c r="Q166" s="123">
        <v>7.5241970133531959</v>
      </c>
      <c r="R166" s="123">
        <v>0</v>
      </c>
      <c r="S166" s="123">
        <v>0</v>
      </c>
      <c r="T166" s="123">
        <v>8.0596059031101976</v>
      </c>
      <c r="U166" s="123">
        <v>8.7876504347907574</v>
      </c>
      <c r="V166" s="123">
        <v>7.3661481042294534</v>
      </c>
      <c r="W166" s="123">
        <v>7.1112897369963575</v>
      </c>
      <c r="X166" s="123">
        <v>7.2927499974910308</v>
      </c>
      <c r="Y166" s="123">
        <v>6.7484065752260065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14.897598783431947</v>
      </c>
      <c r="D167" s="99">
        <v>9.8535514786568896</v>
      </c>
      <c r="E167" s="99">
        <v>5.5574956301809166</v>
      </c>
      <c r="F167" s="99">
        <v>11.014603612604066</v>
      </c>
      <c r="G167" s="99">
        <v>16.684498268357714</v>
      </c>
      <c r="H167" s="99">
        <v>0</v>
      </c>
      <c r="I167" s="99">
        <v>6.3677615227635913</v>
      </c>
      <c r="J167" s="99">
        <v>6.2154818281663573</v>
      </c>
      <c r="K167" s="99">
        <v>14.419533281976639</v>
      </c>
      <c r="L167" s="99">
        <v>15.421402032178868</v>
      </c>
      <c r="M167" s="99">
        <v>8.012327226471367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11.693157415595481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6.439198246651622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5.2539591689438581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12.366499350271816</v>
      </c>
      <c r="D171" s="102">
        <v>12.470142997427628</v>
      </c>
      <c r="E171" s="102">
        <v>12.154151679288681</v>
      </c>
      <c r="F171" s="102">
        <v>12.223888599746141</v>
      </c>
      <c r="G171" s="102">
        <v>11.566524874782335</v>
      </c>
      <c r="H171" s="102">
        <v>0</v>
      </c>
      <c r="I171" s="102">
        <v>0</v>
      </c>
      <c r="J171" s="102">
        <v>0</v>
      </c>
      <c r="K171" s="102">
        <v>0</v>
      </c>
      <c r="L171" s="102">
        <v>8.9207534411252798</v>
      </c>
      <c r="M171" s="102">
        <v>10.371878042507809</v>
      </c>
      <c r="N171" s="102">
        <v>8.7787695874459963</v>
      </c>
      <c r="O171" s="102">
        <v>11.787034752298755</v>
      </c>
      <c r="P171" s="102">
        <v>14.317008771325662</v>
      </c>
      <c r="Q171" s="102">
        <v>8.6270446290644109</v>
      </c>
      <c r="R171" s="102">
        <v>0</v>
      </c>
      <c r="S171" s="102">
        <v>0</v>
      </c>
      <c r="T171" s="102">
        <v>8.8400179074641621</v>
      </c>
      <c r="U171" s="102">
        <v>9.0445530341169427</v>
      </c>
      <c r="V171" s="102">
        <v>8.1306658699015628</v>
      </c>
      <c r="W171" s="102">
        <v>7.4104765800744365</v>
      </c>
      <c r="X171" s="102">
        <v>7.8646930254783198</v>
      </c>
      <c r="Y171" s="102">
        <v>7.2555285790611173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10.499582361985539</v>
      </c>
      <c r="D172" s="105">
        <v>10.605789993984777</v>
      </c>
      <c r="E172" s="105">
        <v>10.333639303306732</v>
      </c>
      <c r="F172" s="105">
        <v>10.428567342579168</v>
      </c>
      <c r="G172" s="105">
        <v>9.8661295175087691</v>
      </c>
      <c r="H172" s="105">
        <v>0</v>
      </c>
      <c r="I172" s="105">
        <v>9.1310988568948339</v>
      </c>
      <c r="J172" s="105">
        <v>8.920046070407663</v>
      </c>
      <c r="K172" s="105">
        <v>7.9867083178260172</v>
      </c>
      <c r="L172" s="105">
        <v>7.4790412457719802</v>
      </c>
      <c r="M172" s="105">
        <v>8.8479739803261239</v>
      </c>
      <c r="N172" s="105">
        <v>7.4240190911077404</v>
      </c>
      <c r="O172" s="105">
        <v>10.36280642599845</v>
      </c>
      <c r="P172" s="105">
        <v>12.86355404604352</v>
      </c>
      <c r="Q172" s="105">
        <v>7.4191639070949851</v>
      </c>
      <c r="R172" s="105">
        <v>0</v>
      </c>
      <c r="S172" s="105">
        <v>0</v>
      </c>
      <c r="T172" s="105">
        <v>7.8707965472181076</v>
      </c>
      <c r="U172" s="105">
        <v>8.1539573564528354</v>
      </c>
      <c r="V172" s="105">
        <v>7.3560387784023851</v>
      </c>
      <c r="W172" s="105">
        <v>6.6987545745142478</v>
      </c>
      <c r="X172" s="105">
        <v>7.2245181976609691</v>
      </c>
      <c r="Y172" s="105">
        <v>6.702524108212355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6.1727349764590107</v>
      </c>
      <c r="D173" s="99">
        <v>6.2555012806033776</v>
      </c>
      <c r="E173" s="99">
        <v>6.0580375933704556</v>
      </c>
      <c r="F173" s="99">
        <v>6.1880158160126149</v>
      </c>
      <c r="G173" s="99">
        <v>5.82755225116607</v>
      </c>
      <c r="H173" s="99">
        <v>0</v>
      </c>
      <c r="I173" s="99">
        <v>5.2011774705580978</v>
      </c>
      <c r="J173" s="99">
        <v>4.914989105460835</v>
      </c>
      <c r="K173" s="99">
        <v>4.2667242327037869</v>
      </c>
      <c r="L173" s="99">
        <v>3.9033077350624006</v>
      </c>
      <c r="M173" s="99">
        <v>5.0051744224314314</v>
      </c>
      <c r="N173" s="99">
        <v>3.8898596565772028</v>
      </c>
      <c r="O173" s="99">
        <v>6.4698216093368739</v>
      </c>
      <c r="P173" s="99">
        <v>8.6463054288264836</v>
      </c>
      <c r="Q173" s="99">
        <v>3.646068917573869</v>
      </c>
      <c r="R173" s="99">
        <v>0</v>
      </c>
      <c r="S173" s="99">
        <v>0</v>
      </c>
      <c r="T173" s="99">
        <v>4.2685557116934003</v>
      </c>
      <c r="U173" s="99">
        <v>4.7572014889167402</v>
      </c>
      <c r="V173" s="99">
        <v>4.1678647035013103</v>
      </c>
      <c r="W173" s="99">
        <v>3.7148610080819822</v>
      </c>
      <c r="X173" s="99">
        <v>4.2876277015048077</v>
      </c>
      <c r="Y173" s="99">
        <v>3.9060544282725926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4.3268473855265288</v>
      </c>
      <c r="D174" s="110">
        <v>4.3502887133813992</v>
      </c>
      <c r="E174" s="110">
        <v>4.2756017099362778</v>
      </c>
      <c r="F174" s="110">
        <v>4.2405515265665512</v>
      </c>
      <c r="G174" s="110">
        <v>4.0385772663426991</v>
      </c>
      <c r="H174" s="110">
        <v>0</v>
      </c>
      <c r="I174" s="110">
        <v>3.9299213863367353</v>
      </c>
      <c r="J174" s="110">
        <v>4.0050569649468271</v>
      </c>
      <c r="K174" s="110">
        <v>3.7199840851222299</v>
      </c>
      <c r="L174" s="110">
        <v>3.5757335107095805</v>
      </c>
      <c r="M174" s="110">
        <v>3.8427995578946925</v>
      </c>
      <c r="N174" s="110">
        <v>3.5341594345305367</v>
      </c>
      <c r="O174" s="110">
        <v>3.8929848166615755</v>
      </c>
      <c r="P174" s="110">
        <v>4.2172486172170363</v>
      </c>
      <c r="Q174" s="110">
        <v>3.7730949895211165</v>
      </c>
      <c r="R174" s="110">
        <v>0</v>
      </c>
      <c r="S174" s="110">
        <v>0</v>
      </c>
      <c r="T174" s="110">
        <v>3.6022408355247082</v>
      </c>
      <c r="U174" s="110">
        <v>3.3967558675360952</v>
      </c>
      <c r="V174" s="110">
        <v>3.1881740749010765</v>
      </c>
      <c r="W174" s="110">
        <v>2.9838935664322657</v>
      </c>
      <c r="X174" s="110">
        <v>2.9368904961561619</v>
      </c>
      <c r="Y174" s="110">
        <v>2.7964696799397615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5.848339742119756</v>
      </c>
      <c r="D175" s="123">
        <v>5.9202920559060566</v>
      </c>
      <c r="E175" s="123">
        <v>5.6625476527835348</v>
      </c>
      <c r="F175" s="123">
        <v>5.7388816910803735</v>
      </c>
      <c r="G175" s="123">
        <v>6.6605350942202026</v>
      </c>
      <c r="H175" s="123">
        <v>0</v>
      </c>
      <c r="I175" s="123">
        <v>5.3731403304044578</v>
      </c>
      <c r="J175" s="123">
        <v>5.6597810240734541</v>
      </c>
      <c r="K175" s="123">
        <v>5.7820726132718656</v>
      </c>
      <c r="L175" s="123">
        <v>4.6839365348395283</v>
      </c>
      <c r="M175" s="123">
        <v>6.1136359044375848</v>
      </c>
      <c r="N175" s="123">
        <v>6.0255880242841409</v>
      </c>
      <c r="O175" s="123">
        <v>6.1156687145633359</v>
      </c>
      <c r="P175" s="123">
        <v>6.4663888689299078</v>
      </c>
      <c r="Q175" s="123">
        <v>4.3790050295684413</v>
      </c>
      <c r="R175" s="123">
        <v>0</v>
      </c>
      <c r="S175" s="123">
        <v>0</v>
      </c>
      <c r="T175" s="123">
        <v>4.3700456911826091</v>
      </c>
      <c r="U175" s="123">
        <v>4.7704582382624601</v>
      </c>
      <c r="V175" s="123">
        <v>2.7964090143852416</v>
      </c>
      <c r="W175" s="123">
        <v>2.1150326980400611</v>
      </c>
      <c r="X175" s="123">
        <v>2.3836844215381188</v>
      </c>
      <c r="Y175" s="123">
        <v>2.3198226115078855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9.393539409584287</v>
      </c>
      <c r="D176" s="99">
        <v>0</v>
      </c>
      <c r="E176" s="99">
        <v>0</v>
      </c>
      <c r="F176" s="99">
        <v>6.0820865582488519</v>
      </c>
      <c r="G176" s="99">
        <v>8.9886503047142963</v>
      </c>
      <c r="H176" s="99">
        <v>0</v>
      </c>
      <c r="I176" s="99">
        <v>3.6469464227076571</v>
      </c>
      <c r="J176" s="99">
        <v>3.9955178519415515</v>
      </c>
      <c r="K176" s="99">
        <v>10.30548363573793</v>
      </c>
      <c r="L176" s="99">
        <v>8.9873372558831512</v>
      </c>
      <c r="M176" s="99">
        <v>5.5403483779499823</v>
      </c>
      <c r="N176" s="99">
        <v>4.3863181012812742</v>
      </c>
      <c r="O176" s="99">
        <v>6.2937509969428032</v>
      </c>
      <c r="P176" s="99">
        <v>7.5940331672338433</v>
      </c>
      <c r="Q176" s="99">
        <v>6.1646686355349445</v>
      </c>
      <c r="R176" s="99">
        <v>0</v>
      </c>
      <c r="S176" s="99">
        <v>0</v>
      </c>
      <c r="T176" s="99">
        <v>5.1306808677266087</v>
      </c>
      <c r="U176" s="99">
        <v>6.3249313525110118</v>
      </c>
      <c r="V176" s="99">
        <v>5.3052417265147263</v>
      </c>
      <c r="W176" s="99">
        <v>2.7334713586226043</v>
      </c>
      <c r="X176" s="99">
        <v>3.7801496412156825</v>
      </c>
      <c r="Y176" s="99">
        <v>0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5.6119930976221211</v>
      </c>
      <c r="D177" s="110">
        <v>5.9202920559060566</v>
      </c>
      <c r="E177" s="110">
        <v>5.6625476527835348</v>
      </c>
      <c r="F177" s="110">
        <v>5.6603827055046052</v>
      </c>
      <c r="G177" s="110">
        <v>5.364039797358223</v>
      </c>
      <c r="H177" s="110">
        <v>0</v>
      </c>
      <c r="I177" s="110">
        <v>5.4650678166131632</v>
      </c>
      <c r="J177" s="110">
        <v>5.7098340518067445</v>
      </c>
      <c r="K177" s="110">
        <v>5.3237002963286386</v>
      </c>
      <c r="L177" s="110">
        <v>4.5726416886056409</v>
      </c>
      <c r="M177" s="110">
        <v>6.1234035818220391</v>
      </c>
      <c r="N177" s="110">
        <v>6.0752628704357434</v>
      </c>
      <c r="O177" s="110">
        <v>6.1034976233215739</v>
      </c>
      <c r="P177" s="110">
        <v>6.3410950580072489</v>
      </c>
      <c r="Q177" s="110">
        <v>4.3188141215021547</v>
      </c>
      <c r="R177" s="110">
        <v>0</v>
      </c>
      <c r="S177" s="110">
        <v>0</v>
      </c>
      <c r="T177" s="110">
        <v>4.2999162068203951</v>
      </c>
      <c r="U177" s="110">
        <v>4.6050887580232525</v>
      </c>
      <c r="V177" s="110">
        <v>2.6398787238537658</v>
      </c>
      <c r="W177" s="110">
        <v>2.1138853164805385</v>
      </c>
      <c r="X177" s="110">
        <v>2.3814921684460031</v>
      </c>
      <c r="Y177" s="110">
        <v>2.3198226115078855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100.45349914031715</v>
      </c>
      <c r="L3" s="118">
        <f t="shared" si="0"/>
        <v>111.60388184449573</v>
      </c>
      <c r="M3" s="118">
        <f t="shared" si="0"/>
        <v>99.328039858646548</v>
      </c>
      <c r="N3" s="118">
        <f t="shared" si="0"/>
        <v>81.471741739746506</v>
      </c>
      <c r="O3" s="118">
        <f t="shared" si="0"/>
        <v>104.20495474653987</v>
      </c>
      <c r="P3" s="118">
        <f t="shared" si="0"/>
        <v>83.173988424320441</v>
      </c>
      <c r="Q3" s="118">
        <f t="shared" si="0"/>
        <v>92.829593071383826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48.210753327371307</v>
      </c>
      <c r="W3" s="118">
        <f t="shared" ref="W3:Y3" si="2">W4+W7+W9+W19</f>
        <v>34.042665609623697</v>
      </c>
      <c r="X3" s="118">
        <f t="shared" si="2"/>
        <v>104.38068013689245</v>
      </c>
      <c r="Y3" s="118">
        <f t="shared" si="2"/>
        <v>30.132017704198052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88.155457244469275</v>
      </c>
      <c r="L4" s="123">
        <f t="shared" si="3"/>
        <v>97.172857477570773</v>
      </c>
      <c r="M4" s="123">
        <f t="shared" si="3"/>
        <v>83.619867049146606</v>
      </c>
      <c r="N4" s="123">
        <f t="shared" si="3"/>
        <v>68.704542883077693</v>
      </c>
      <c r="O4" s="123">
        <f t="shared" si="3"/>
        <v>88.932892367145499</v>
      </c>
      <c r="P4" s="123">
        <f t="shared" si="3"/>
        <v>66.04195887946338</v>
      </c>
      <c r="Q4" s="123">
        <f t="shared" si="3"/>
        <v>78.363780118918683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36.322620829196779</v>
      </c>
      <c r="W4" s="123">
        <f t="shared" ref="W4:Y4" si="5">SUM(W5:W6)</f>
        <v>24.251014786879001</v>
      </c>
      <c r="X4" s="123">
        <f t="shared" si="5"/>
        <v>94.209071013516365</v>
      </c>
      <c r="Y4" s="123">
        <f t="shared" si="5"/>
        <v>18.364175273801646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87.403965998661974</v>
      </c>
      <c r="L5" s="99">
        <v>96.361107893179536</v>
      </c>
      <c r="M5" s="99">
        <v>82.92450844382121</v>
      </c>
      <c r="N5" s="99">
        <v>68.149470468652794</v>
      </c>
      <c r="O5" s="99">
        <v>88.215586354588609</v>
      </c>
      <c r="P5" s="99">
        <v>65.508136647523202</v>
      </c>
      <c r="Q5" s="99">
        <v>77.744147305352257</v>
      </c>
      <c r="R5" s="99">
        <v>0</v>
      </c>
      <c r="S5" s="99">
        <v>0</v>
      </c>
      <c r="T5" s="99">
        <v>0</v>
      </c>
      <c r="U5" s="99">
        <v>0</v>
      </c>
      <c r="V5" s="99">
        <v>36.042266210043458</v>
      </c>
      <c r="W5" s="99">
        <v>24.064635165945131</v>
      </c>
      <c r="X5" s="99">
        <v>93.482701295594964</v>
      </c>
      <c r="Y5" s="99">
        <v>18.225670216044929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0.75149124580729854</v>
      </c>
      <c r="L6" s="99">
        <v>0.8117495843912429</v>
      </c>
      <c r="M6" s="99">
        <v>0.69535860532539562</v>
      </c>
      <c r="N6" s="99">
        <v>0.5550724144248973</v>
      </c>
      <c r="O6" s="99">
        <v>0.71730601255689519</v>
      </c>
      <c r="P6" s="99">
        <v>0.53382223194017286</v>
      </c>
      <c r="Q6" s="99">
        <v>0.6196328135664203</v>
      </c>
      <c r="R6" s="99">
        <v>0</v>
      </c>
      <c r="S6" s="99">
        <v>0</v>
      </c>
      <c r="T6" s="99">
        <v>0</v>
      </c>
      <c r="U6" s="99">
        <v>0</v>
      </c>
      <c r="V6" s="99">
        <v>0.28035461915331916</v>
      </c>
      <c r="W6" s="99">
        <v>0.18637962093386887</v>
      </c>
      <c r="X6" s="99">
        <v>0.72636971792139937</v>
      </c>
      <c r="Y6" s="99">
        <v>0.13850505775671709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1.098610858027488</v>
      </c>
      <c r="L7" s="123">
        <f t="shared" si="6"/>
        <v>4.4125192880541189</v>
      </c>
      <c r="M7" s="123">
        <f t="shared" si="6"/>
        <v>3.5785652101782861</v>
      </c>
      <c r="N7" s="123">
        <f t="shared" si="6"/>
        <v>1.6823506192849347</v>
      </c>
      <c r="O7" s="123">
        <f t="shared" si="6"/>
        <v>1.8409970663504631</v>
      </c>
      <c r="P7" s="123">
        <f t="shared" si="6"/>
        <v>1.4338788937505609</v>
      </c>
      <c r="Q7" s="123">
        <f t="shared" si="6"/>
        <v>4.4212187653059019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2.9701304688068895</v>
      </c>
      <c r="W7" s="123">
        <f t="shared" si="6"/>
        <v>1.9200775844455529</v>
      </c>
      <c r="X7" s="123">
        <f t="shared" si="6"/>
        <v>1.5764024666352876</v>
      </c>
      <c r="Y7" s="123">
        <f t="shared" si="6"/>
        <v>3.6219051624106013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1.098610858027488</v>
      </c>
      <c r="L8" s="99">
        <f>RES_hhdet_in_tesh!L8/RES_summary!L$21</f>
        <v>4.4125192880541189</v>
      </c>
      <c r="M8" s="99">
        <f>RES_hhdet_in_tesh!M8/RES_summary!M$21</f>
        <v>3.5785652101782861</v>
      </c>
      <c r="N8" s="99">
        <f>RES_hhdet_in_tesh!N8/RES_summary!N$21</f>
        <v>1.6823506192849347</v>
      </c>
      <c r="O8" s="99">
        <f>RES_hhdet_in_tesh!O8/RES_summary!O$21</f>
        <v>1.8409970663504631</v>
      </c>
      <c r="P8" s="99">
        <f>RES_hhdet_in_tesh!P8/RES_summary!P$21</f>
        <v>1.4338788937505609</v>
      </c>
      <c r="Q8" s="99">
        <f>RES_hhdet_in_tesh!Q8/RES_summary!Q$21</f>
        <v>4.4212187653059019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2.9701304688068895</v>
      </c>
      <c r="W8" s="99">
        <f>RES_hhdet_in_tesh!W8/RES_summary!W$21</f>
        <v>1.9200775844455529</v>
      </c>
      <c r="X8" s="99">
        <f>RES_hhdet_in_tesh!X8/RES_summary!X$21</f>
        <v>1.5764024666352876</v>
      </c>
      <c r="Y8" s="99">
        <f>RES_hhdet_in_tesh!Y8/RES_summary!Y$21</f>
        <v>3.6219051624106013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6.8525486996775573</v>
      </c>
      <c r="L9" s="123">
        <v>6.3461275519271059</v>
      </c>
      <c r="M9" s="123">
        <v>7.3522000031591279</v>
      </c>
      <c r="N9" s="123">
        <v>6.3400116868700991</v>
      </c>
      <c r="O9" s="123">
        <v>8.6293383710587506</v>
      </c>
      <c r="P9" s="123">
        <v>10.668395505045098</v>
      </c>
      <c r="Q9" s="123">
        <v>6.5375363902187473</v>
      </c>
      <c r="R9" s="123">
        <v>0</v>
      </c>
      <c r="S9" s="123">
        <v>0</v>
      </c>
      <c r="T9" s="123">
        <v>0</v>
      </c>
      <c r="U9" s="123">
        <v>0</v>
      </c>
      <c r="V9" s="123">
        <v>6.5232499692135155</v>
      </c>
      <c r="W9" s="123">
        <v>5.9849183239596426</v>
      </c>
      <c r="X9" s="123">
        <v>6.4527659825983079</v>
      </c>
      <c r="Y9" s="123">
        <v>6.0443381192738741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9.4411534623259161</v>
      </c>
      <c r="L11" s="99">
        <v>0</v>
      </c>
      <c r="M11" s="99">
        <v>5.4083734631220741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6.3430970321236373</v>
      </c>
      <c r="M15" s="102">
        <v>7.4171853266886085</v>
      </c>
      <c r="N15" s="102">
        <v>6.3369036129704597</v>
      </c>
      <c r="O15" s="102">
        <v>8.6291773811989358</v>
      </c>
      <c r="P15" s="102">
        <v>10.671585407828292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5.9853511116603011</v>
      </c>
      <c r="X15" s="102">
        <v>0</v>
      </c>
      <c r="Y15" s="102">
        <v>0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6.7446901679005418</v>
      </c>
      <c r="L16" s="105">
        <v>6.3511784182662199</v>
      </c>
      <c r="M16" s="105">
        <v>7.422123006495454</v>
      </c>
      <c r="N16" s="105">
        <v>6.3420319349048659</v>
      </c>
      <c r="O16" s="105">
        <v>8.6294804209350584</v>
      </c>
      <c r="P16" s="105">
        <v>10.662015699478708</v>
      </c>
      <c r="Q16" s="105">
        <v>6.5375363902187473</v>
      </c>
      <c r="R16" s="105">
        <v>0</v>
      </c>
      <c r="S16" s="105">
        <v>0</v>
      </c>
      <c r="T16" s="105">
        <v>0</v>
      </c>
      <c r="U16" s="105">
        <v>0</v>
      </c>
      <c r="V16" s="105">
        <v>6.5232499692135155</v>
      </c>
      <c r="W16" s="105">
        <v>5.9843412736920962</v>
      </c>
      <c r="X16" s="105">
        <v>6.4527659825983079</v>
      </c>
      <c r="Y16" s="105">
        <v>6.0443381192738741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3.0247060827783114</v>
      </c>
      <c r="L17" s="99">
        <v>2.7754449075566403</v>
      </c>
      <c r="M17" s="99">
        <v>3.5793234486007601</v>
      </c>
      <c r="N17" s="99">
        <v>2.8078725003743292</v>
      </c>
      <c r="O17" s="99">
        <v>4.7364956042734816</v>
      </c>
      <c r="P17" s="99">
        <v>6.4447670822616736</v>
      </c>
      <c r="Q17" s="99">
        <v>2.7644414006976303</v>
      </c>
      <c r="R17" s="99">
        <v>0</v>
      </c>
      <c r="S17" s="99">
        <v>0</v>
      </c>
      <c r="T17" s="99">
        <v>0</v>
      </c>
      <c r="U17" s="99">
        <v>0</v>
      </c>
      <c r="V17" s="99">
        <v>3.3350758943124408</v>
      </c>
      <c r="W17" s="99">
        <v>3.0004477072598292</v>
      </c>
      <c r="X17" s="99">
        <v>3.5158754864421455</v>
      </c>
      <c r="Y17" s="99">
        <v>3.2478684393341113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3.7199840851222303</v>
      </c>
      <c r="L18" s="99">
        <v>3.5757335107095787</v>
      </c>
      <c r="M18" s="99">
        <v>3.842799557894693</v>
      </c>
      <c r="N18" s="99">
        <v>3.5341594345305363</v>
      </c>
      <c r="O18" s="99">
        <v>3.8929848166615755</v>
      </c>
      <c r="P18" s="99">
        <v>4.2172486172170354</v>
      </c>
      <c r="Q18" s="99">
        <v>3.773094989521117</v>
      </c>
      <c r="R18" s="99">
        <v>0</v>
      </c>
      <c r="S18" s="99">
        <v>0</v>
      </c>
      <c r="T18" s="99">
        <v>0</v>
      </c>
      <c r="U18" s="99">
        <v>0</v>
      </c>
      <c r="V18" s="99">
        <v>3.1881740749010761</v>
      </c>
      <c r="W18" s="99">
        <v>2.9838935664322661</v>
      </c>
      <c r="X18" s="99">
        <v>2.9368904961561628</v>
      </c>
      <c r="Y18" s="99">
        <v>2.7964696799397615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4.3468823381428283</v>
      </c>
      <c r="L19" s="123">
        <v>3.6723775269437327</v>
      </c>
      <c r="M19" s="123">
        <v>4.7774075961625284</v>
      </c>
      <c r="N19" s="123">
        <v>4.7448365505137824</v>
      </c>
      <c r="O19" s="123">
        <v>4.8017269419851578</v>
      </c>
      <c r="P19" s="123">
        <v>5.0297551460614089</v>
      </c>
      <c r="Q19" s="123">
        <v>3.5070577969404924</v>
      </c>
      <c r="R19" s="123">
        <v>0</v>
      </c>
      <c r="S19" s="123">
        <v>0</v>
      </c>
      <c r="T19" s="123">
        <v>0</v>
      </c>
      <c r="U19" s="123">
        <v>0</v>
      </c>
      <c r="V19" s="123">
        <v>2.3947520601541257</v>
      </c>
      <c r="W19" s="123">
        <v>1.8866549143395026</v>
      </c>
      <c r="X19" s="123">
        <v>2.1424406741424957</v>
      </c>
      <c r="Y19" s="123">
        <v>2.101599148711931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6.3875854880148104</v>
      </c>
      <c r="L21" s="99">
        <v>5.5715825615460473</v>
      </c>
      <c r="M21" s="99">
        <v>3.4351422909346847</v>
      </c>
      <c r="N21" s="99">
        <v>2.7198276531550838</v>
      </c>
      <c r="O21" s="99">
        <v>3.9027515114875007</v>
      </c>
      <c r="P21" s="99">
        <v>4.7096633729309163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3.3208434839815868</v>
      </c>
      <c r="W21" s="99">
        <v>0</v>
      </c>
      <c r="X21" s="99">
        <v>0</v>
      </c>
      <c r="Y21" s="99">
        <v>0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4.1694298903278728</v>
      </c>
      <c r="L22" s="110">
        <v>3.5898033950045023</v>
      </c>
      <c r="M22" s="110">
        <v>4.8236926066876267</v>
      </c>
      <c r="N22" s="110">
        <v>4.8081180785562418</v>
      </c>
      <c r="O22" s="110">
        <v>4.8616586373516686</v>
      </c>
      <c r="P22" s="110">
        <v>5.093773500687508</v>
      </c>
      <c r="Q22" s="110">
        <v>3.5070577969404924</v>
      </c>
      <c r="R22" s="110">
        <v>0</v>
      </c>
      <c r="S22" s="110">
        <v>0</v>
      </c>
      <c r="T22" s="110">
        <v>0</v>
      </c>
      <c r="U22" s="110">
        <v>0</v>
      </c>
      <c r="V22" s="110">
        <v>2.3308836860970596</v>
      </c>
      <c r="W22" s="110">
        <v>1.8866549143395026</v>
      </c>
      <c r="X22" s="110">
        <v>2.1424406741424957</v>
      </c>
      <c r="Y22" s="110">
        <v>2.101599148711931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18.039004959039247</v>
      </c>
      <c r="O24" s="118">
        <f t="shared" si="7"/>
        <v>24.565329344239544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84.951631431953359</v>
      </c>
      <c r="S24" s="118">
        <f t="shared" si="8"/>
        <v>59.205520049048744</v>
      </c>
      <c r="T24" s="118">
        <f t="shared" si="8"/>
        <v>66.551385655917002</v>
      </c>
      <c r="U24" s="118">
        <f t="shared" si="8"/>
        <v>99.472920499126516</v>
      </c>
      <c r="V24" s="118">
        <f t="shared" si="8"/>
        <v>0</v>
      </c>
      <c r="W24" s="118">
        <f t="shared" ref="W24:Y24" si="9">W25+W28+W30+W39</f>
        <v>0</v>
      </c>
      <c r="X24" s="118">
        <f t="shared" si="9"/>
        <v>0</v>
      </c>
      <c r="Y24" s="118">
        <f t="shared" si="9"/>
        <v>0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5.331222894905383</v>
      </c>
      <c r="O25" s="123">
        <f t="shared" si="10"/>
        <v>9.4870352006011576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74.821391300613172</v>
      </c>
      <c r="S25" s="123">
        <f t="shared" si="11"/>
        <v>49.410262830654283</v>
      </c>
      <c r="T25" s="123">
        <f t="shared" si="11"/>
        <v>55.928360389883743</v>
      </c>
      <c r="U25" s="123">
        <f t="shared" si="11"/>
        <v>88.301900020558051</v>
      </c>
      <c r="V25" s="123">
        <f t="shared" si="11"/>
        <v>0</v>
      </c>
      <c r="W25" s="123">
        <f t="shared" ref="W25:Y25" si="12">SUM(W26:W27)</f>
        <v>0</v>
      </c>
      <c r="X25" s="123">
        <f t="shared" si="12"/>
        <v>0</v>
      </c>
      <c r="Y25" s="123">
        <f t="shared" si="12"/>
        <v>0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5.2248331917007667</v>
      </c>
      <c r="O26" s="99">
        <v>9.2980230288551784</v>
      </c>
      <c r="P26" s="99">
        <v>0</v>
      </c>
      <c r="Q26" s="99">
        <v>0</v>
      </c>
      <c r="R26" s="99">
        <v>73.368249776552162</v>
      </c>
      <c r="S26" s="99">
        <v>48.465405335150741</v>
      </c>
      <c r="T26" s="99">
        <v>54.851896156467923</v>
      </c>
      <c r="U26" s="99">
        <v>86.584588955732045</v>
      </c>
      <c r="V26" s="99">
        <v>0</v>
      </c>
      <c r="W26" s="99">
        <v>0</v>
      </c>
      <c r="X26" s="99">
        <v>0</v>
      </c>
      <c r="Y26" s="99">
        <v>0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0.10638970320461605</v>
      </c>
      <c r="O27" s="99">
        <v>0.18901217174597887</v>
      </c>
      <c r="P27" s="99">
        <v>0</v>
      </c>
      <c r="Q27" s="99">
        <v>0</v>
      </c>
      <c r="R27" s="99">
        <v>1.4531415240610102</v>
      </c>
      <c r="S27" s="99">
        <v>0.9448574955035417</v>
      </c>
      <c r="T27" s="99">
        <v>1.0764642334158165</v>
      </c>
      <c r="U27" s="99">
        <v>1.7173110648260022</v>
      </c>
      <c r="V27" s="99">
        <v>0</v>
      </c>
      <c r="W27" s="99">
        <v>0</v>
      </c>
      <c r="X27" s="99">
        <v>0</v>
      </c>
      <c r="Y27" s="99">
        <v>0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1.6697013665083564</v>
      </c>
      <c r="O28" s="123">
        <f t="shared" si="13"/>
        <v>1.6831973178061372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0</v>
      </c>
      <c r="L29" s="99">
        <f>RES_hhdet_in_tesh!L29/RES_summary!L$21</f>
        <v>0</v>
      </c>
      <c r="M29" s="99">
        <f>RES_hhdet_in_tesh!M29/RES_summary!M$21</f>
        <v>0</v>
      </c>
      <c r="N29" s="99">
        <f>RES_hhdet_in_tesh!N29/RES_summary!N$21</f>
        <v>1.6697013665083564</v>
      </c>
      <c r="O29" s="99">
        <f>RES_hhdet_in_tesh!O29/RES_summary!O$21</f>
        <v>1.6831973178061372</v>
      </c>
      <c r="P29" s="99">
        <f>RES_hhdet_in_tesh!P29/RES_summary!P$21</f>
        <v>0</v>
      </c>
      <c r="Q29" s="99">
        <f>RES_hhdet_in_tesh!Q29/RES_summary!Q$21</f>
        <v>0</v>
      </c>
      <c r="R29" s="99">
        <f>RES_hhdet_in_tesh!R29/RES_summary!R$21</f>
        <v>0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0</v>
      </c>
      <c r="W29" s="99">
        <f>RES_hhdet_in_tesh!W29/RES_summary!W$21</f>
        <v>0</v>
      </c>
      <c r="X29" s="99">
        <f>RES_hhdet_in_tesh!X29/RES_summary!X$21</f>
        <v>0</v>
      </c>
      <c r="Y29" s="99">
        <f>RES_hhdet_in_tesh!Y29/RES_summary!Y$21</f>
        <v>0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6.3398726414587996</v>
      </c>
      <c r="O30" s="123">
        <v>8.6293289010669998</v>
      </c>
      <c r="P30" s="123">
        <v>0</v>
      </c>
      <c r="Q30" s="123">
        <v>0</v>
      </c>
      <c r="R30" s="123">
        <v>6.5595784896774765</v>
      </c>
      <c r="S30" s="123">
        <v>6.6554435526949201</v>
      </c>
      <c r="T30" s="123">
        <v>6.9471595042990923</v>
      </c>
      <c r="U30" s="123">
        <v>7.1637131426803382</v>
      </c>
      <c r="V30" s="123">
        <v>0</v>
      </c>
      <c r="W30" s="123">
        <v>0</v>
      </c>
      <c r="X30" s="123">
        <v>0</v>
      </c>
      <c r="Y30" s="123">
        <v>0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6.3369036129704597</v>
      </c>
      <c r="O35" s="102">
        <v>8.6291773811989376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7.1630768484887621</v>
      </c>
      <c r="V35" s="102">
        <v>0</v>
      </c>
      <c r="W35" s="102">
        <v>0</v>
      </c>
      <c r="X35" s="102">
        <v>0</v>
      </c>
      <c r="Y35" s="102">
        <v>0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6.3420319349048651</v>
      </c>
      <c r="O36" s="105">
        <v>8.629480420935062</v>
      </c>
      <c r="P36" s="105">
        <v>0</v>
      </c>
      <c r="Q36" s="105">
        <v>0</v>
      </c>
      <c r="R36" s="105">
        <v>6.5595784896774765</v>
      </c>
      <c r="S36" s="105">
        <v>6.6554435526949201</v>
      </c>
      <c r="T36" s="105">
        <v>6.9471595042990923</v>
      </c>
      <c r="U36" s="105">
        <v>7.1643494368719161</v>
      </c>
      <c r="V36" s="105">
        <v>0</v>
      </c>
      <c r="W36" s="105">
        <v>0</v>
      </c>
      <c r="X36" s="105">
        <v>0</v>
      </c>
      <c r="Y36" s="105">
        <v>0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2.8078725003743288</v>
      </c>
      <c r="O37" s="99">
        <v>4.7364956042734843</v>
      </c>
      <c r="P37" s="99">
        <v>0</v>
      </c>
      <c r="Q37" s="99">
        <v>0</v>
      </c>
      <c r="R37" s="99">
        <v>2.7308717053092262</v>
      </c>
      <c r="S37" s="99">
        <v>2.7861282427736622</v>
      </c>
      <c r="T37" s="99">
        <v>3.3449186687743846</v>
      </c>
      <c r="U37" s="99">
        <v>3.7675935693358213</v>
      </c>
      <c r="V37" s="99">
        <v>0</v>
      </c>
      <c r="W37" s="99">
        <v>0</v>
      </c>
      <c r="X37" s="99">
        <v>0</v>
      </c>
      <c r="Y37" s="99">
        <v>0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3.5341594345305358</v>
      </c>
      <c r="O38" s="99">
        <v>3.8929848166615781</v>
      </c>
      <c r="P38" s="99">
        <v>0</v>
      </c>
      <c r="Q38" s="99">
        <v>0</v>
      </c>
      <c r="R38" s="99">
        <v>3.8287067843682512</v>
      </c>
      <c r="S38" s="99">
        <v>3.8693153099212578</v>
      </c>
      <c r="T38" s="99">
        <v>3.6022408355247078</v>
      </c>
      <c r="U38" s="99">
        <v>3.3967558675360947</v>
      </c>
      <c r="V38" s="99">
        <v>0</v>
      </c>
      <c r="W38" s="99">
        <v>0</v>
      </c>
      <c r="X38" s="99">
        <v>0</v>
      </c>
      <c r="Y38" s="99">
        <v>0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4.6982080561667061</v>
      </c>
      <c r="O39" s="123">
        <v>4.7657679247652505</v>
      </c>
      <c r="P39" s="123">
        <v>0</v>
      </c>
      <c r="Q39" s="123">
        <v>0</v>
      </c>
      <c r="R39" s="123">
        <v>3.5706616416627068</v>
      </c>
      <c r="S39" s="123">
        <v>3.1398136656995441</v>
      </c>
      <c r="T39" s="123">
        <v>3.6758657617341597</v>
      </c>
      <c r="U39" s="123">
        <v>4.0073073358881244</v>
      </c>
      <c r="V39" s="123">
        <v>0</v>
      </c>
      <c r="W39" s="123">
        <v>0</v>
      </c>
      <c r="X39" s="123">
        <v>0</v>
      </c>
      <c r="Y39" s="123">
        <v>0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2.7198276531550838</v>
      </c>
      <c r="O40" s="99">
        <v>3.9027515114875007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4.8081180785562418</v>
      </c>
      <c r="O41" s="110">
        <v>4.8616586373516668</v>
      </c>
      <c r="P41" s="110">
        <v>0</v>
      </c>
      <c r="Q41" s="110">
        <v>0</v>
      </c>
      <c r="R41" s="110">
        <v>3.5706616416627068</v>
      </c>
      <c r="S41" s="110">
        <v>3.1398136656995441</v>
      </c>
      <c r="T41" s="110">
        <v>3.6758657617341597</v>
      </c>
      <c r="U41" s="110">
        <v>4.0073073358881244</v>
      </c>
      <c r="V41" s="110">
        <v>0</v>
      </c>
      <c r="W41" s="110">
        <v>0</v>
      </c>
      <c r="X41" s="110">
        <v>0</v>
      </c>
      <c r="Y41" s="110">
        <v>0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122.37980570765357</v>
      </c>
      <c r="D43" s="118">
        <f t="shared" si="14"/>
        <v>114.03841192933679</v>
      </c>
      <c r="E43" s="118">
        <f t="shared" si="14"/>
        <v>119.79526293451394</v>
      </c>
      <c r="F43" s="118">
        <f t="shared" si="14"/>
        <v>122.23887148906049</v>
      </c>
      <c r="G43" s="118">
        <f t="shared" si="14"/>
        <v>116.78561498787872</v>
      </c>
      <c r="H43" s="118">
        <f t="shared" si="14"/>
        <v>116.69478821627706</v>
      </c>
      <c r="I43" s="118">
        <f t="shared" si="14"/>
        <v>108.61925267165824</v>
      </c>
      <c r="J43" s="118">
        <f t="shared" si="14"/>
        <v>108.84389313092719</v>
      </c>
      <c r="K43" s="118">
        <f t="shared" si="14"/>
        <v>109.75979830875674</v>
      </c>
      <c r="L43" s="118">
        <f t="shared" si="14"/>
        <v>100.93210507949533</v>
      </c>
      <c r="M43" s="118">
        <f t="shared" si="14"/>
        <v>92.540538587372168</v>
      </c>
      <c r="N43" s="118">
        <f t="shared" si="14"/>
        <v>97.835626899186593</v>
      </c>
      <c r="O43" s="118">
        <f t="shared" si="14"/>
        <v>93.853995450889101</v>
      </c>
      <c r="P43" s="118">
        <f t="shared" si="14"/>
        <v>81.367763011903449</v>
      </c>
      <c r="Q43" s="118">
        <f t="shared" si="14"/>
        <v>87.688135299587145</v>
      </c>
      <c r="R43" s="118">
        <f t="shared" ref="R43:V43" si="15">R44+R47+R49+R58</f>
        <v>85.885757501965728</v>
      </c>
      <c r="S43" s="118">
        <f t="shared" si="15"/>
        <v>77.234069811477269</v>
      </c>
      <c r="T43" s="118">
        <f t="shared" si="15"/>
        <v>74.278414040599515</v>
      </c>
      <c r="U43" s="118">
        <f t="shared" si="15"/>
        <v>60.116920868765227</v>
      </c>
      <c r="V43" s="118">
        <f t="shared" si="15"/>
        <v>65.229810234912449</v>
      </c>
      <c r="W43" s="118">
        <f t="shared" ref="W43:Y43" si="16">W44+W47+W49+W58</f>
        <v>56.69658469515209</v>
      </c>
      <c r="X43" s="118">
        <f t="shared" si="16"/>
        <v>48.537102047565639</v>
      </c>
      <c r="Y43" s="118">
        <f t="shared" si="16"/>
        <v>43.511959833902459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108.90589714096046</v>
      </c>
      <c r="D44" s="123">
        <f t="shared" si="17"/>
        <v>100.73589237302956</v>
      </c>
      <c r="E44" s="123">
        <f t="shared" si="17"/>
        <v>103.53479971745924</v>
      </c>
      <c r="F44" s="123">
        <f t="shared" si="17"/>
        <v>109.50722415793453</v>
      </c>
      <c r="G44" s="123">
        <f t="shared" si="17"/>
        <v>104.01135527354616</v>
      </c>
      <c r="H44" s="123">
        <f t="shared" si="17"/>
        <v>101.38974374539406</v>
      </c>
      <c r="I44" s="123">
        <f t="shared" si="17"/>
        <v>95.920523033871604</v>
      </c>
      <c r="J44" s="123">
        <f t="shared" si="17"/>
        <v>96.210442539380821</v>
      </c>
      <c r="K44" s="123">
        <f t="shared" si="17"/>
        <v>97.172582736500758</v>
      </c>
      <c r="L44" s="123">
        <f t="shared" si="17"/>
        <v>85.779118228770955</v>
      </c>
      <c r="M44" s="123">
        <f t="shared" si="17"/>
        <v>76.702756854633236</v>
      </c>
      <c r="N44" s="123">
        <f t="shared" si="17"/>
        <v>84.265188711120018</v>
      </c>
      <c r="O44" s="123">
        <f t="shared" si="17"/>
        <v>78.916418557880192</v>
      </c>
      <c r="P44" s="123">
        <f t="shared" si="17"/>
        <v>65.22532429852987</v>
      </c>
      <c r="Q44" s="123">
        <f t="shared" si="17"/>
        <v>74.174312673437385</v>
      </c>
      <c r="R44" s="123">
        <f t="shared" ref="R44:V44" si="18">SUM(R45:R46)</f>
        <v>73.483046610445555</v>
      </c>
      <c r="S44" s="123">
        <f t="shared" si="18"/>
        <v>67.342216813239219</v>
      </c>
      <c r="T44" s="123">
        <f t="shared" si="18"/>
        <v>61.563863137682311</v>
      </c>
      <c r="U44" s="123">
        <f t="shared" si="18"/>
        <v>47.474598859806413</v>
      </c>
      <c r="V44" s="123">
        <f t="shared" si="18"/>
        <v>53.649144932041004</v>
      </c>
      <c r="W44" s="123">
        <f t="shared" ref="W44:Y44" si="19">SUM(W45:W46)</f>
        <v>46.163611113460156</v>
      </c>
      <c r="X44" s="123">
        <f t="shared" si="19"/>
        <v>37.662675182342561</v>
      </c>
      <c r="Y44" s="123">
        <f t="shared" si="19"/>
        <v>32.476608441848363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106.30356286487923</v>
      </c>
      <c r="D45" s="99">
        <v>98.375352570232266</v>
      </c>
      <c r="E45" s="99">
        <v>101.21239531785464</v>
      </c>
      <c r="F45" s="99">
        <v>107.02024850044045</v>
      </c>
      <c r="G45" s="99">
        <v>101.69652361021316</v>
      </c>
      <c r="H45" s="99">
        <v>99.210174520270698</v>
      </c>
      <c r="I45" s="99">
        <v>93.843771328402653</v>
      </c>
      <c r="J45" s="99">
        <v>94.147906545410279</v>
      </c>
      <c r="K45" s="99">
        <v>95.12783190364631</v>
      </c>
      <c r="L45" s="99">
        <v>84.009862649891261</v>
      </c>
      <c r="M45" s="99">
        <v>75.127807292659938</v>
      </c>
      <c r="N45" s="99">
        <v>82.583595464282766</v>
      </c>
      <c r="O45" s="99">
        <v>77.344150368436303</v>
      </c>
      <c r="P45" s="99">
        <v>63.923060466994535</v>
      </c>
      <c r="Q45" s="99">
        <v>72.725234409152463</v>
      </c>
      <c r="R45" s="99">
        <v>72.055897709737081</v>
      </c>
      <c r="S45" s="99">
        <v>66.054451991224582</v>
      </c>
      <c r="T45" s="99">
        <v>60.378931266326958</v>
      </c>
      <c r="U45" s="99">
        <v>46.551304413128136</v>
      </c>
      <c r="V45" s="99">
        <v>52.625771564054858</v>
      </c>
      <c r="W45" s="99">
        <v>45.286751000416693</v>
      </c>
      <c r="X45" s="99">
        <v>36.945009356133632</v>
      </c>
      <c r="Y45" s="99">
        <v>31.871101389649876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2.6023342760812338</v>
      </c>
      <c r="D46" s="99">
        <v>2.3605398027972972</v>
      </c>
      <c r="E46" s="99">
        <v>2.3224043996045873</v>
      </c>
      <c r="F46" s="99">
        <v>2.4869756574940851</v>
      </c>
      <c r="G46" s="99">
        <v>2.3148316633330008</v>
      </c>
      <c r="H46" s="99">
        <v>2.1795692251233603</v>
      </c>
      <c r="I46" s="99">
        <v>2.0767517054689555</v>
      </c>
      <c r="J46" s="99">
        <v>2.0625359939705485</v>
      </c>
      <c r="K46" s="99">
        <v>2.0447508328544504</v>
      </c>
      <c r="L46" s="99">
        <v>1.7692555788797004</v>
      </c>
      <c r="M46" s="99">
        <v>1.574949561973304</v>
      </c>
      <c r="N46" s="99">
        <v>1.681593246837249</v>
      </c>
      <c r="O46" s="99">
        <v>1.5722681894438868</v>
      </c>
      <c r="P46" s="99">
        <v>1.3022638315353385</v>
      </c>
      <c r="Q46" s="99">
        <v>1.4490782642849263</v>
      </c>
      <c r="R46" s="99">
        <v>1.4271489007084801</v>
      </c>
      <c r="S46" s="99">
        <v>1.287764822014632</v>
      </c>
      <c r="T46" s="99">
        <v>1.1849318713553514</v>
      </c>
      <c r="U46" s="99">
        <v>0.92329444667827454</v>
      </c>
      <c r="V46" s="99">
        <v>1.0233733679861463</v>
      </c>
      <c r="W46" s="99">
        <v>0.87686011304346667</v>
      </c>
      <c r="X46" s="99">
        <v>0.71766582620892894</v>
      </c>
      <c r="Y46" s="99">
        <v>0.60550705219848633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0.38476220333966682</v>
      </c>
      <c r="D47" s="123">
        <f t="shared" si="20"/>
        <v>2.7179727935770243E-2</v>
      </c>
      <c r="E47" s="123">
        <f t="shared" si="20"/>
        <v>3.3378657885225023</v>
      </c>
      <c r="F47" s="123">
        <f t="shared" si="20"/>
        <v>2.0841230240960736E-2</v>
      </c>
      <c r="G47" s="123">
        <f t="shared" si="20"/>
        <v>0.17367018648828261</v>
      </c>
      <c r="H47" s="123">
        <f t="shared" si="20"/>
        <v>2.957609554940722</v>
      </c>
      <c r="I47" s="123">
        <f t="shared" si="20"/>
        <v>0.88923104190141555</v>
      </c>
      <c r="J47" s="123">
        <f t="shared" si="20"/>
        <v>0.68755703057045658</v>
      </c>
      <c r="K47" s="123">
        <f t="shared" si="20"/>
        <v>0.9840976741288574</v>
      </c>
      <c r="L47" s="123">
        <f t="shared" si="20"/>
        <v>4.5696499330855733</v>
      </c>
      <c r="M47" s="123">
        <f t="shared" si="20"/>
        <v>3.5940568344647716</v>
      </c>
      <c r="N47" s="123">
        <f t="shared" si="20"/>
        <v>1.7587695989980199</v>
      </c>
      <c r="O47" s="123">
        <f t="shared" si="20"/>
        <v>1.8011156637476258</v>
      </c>
      <c r="P47" s="123">
        <f t="shared" si="20"/>
        <v>1.0803967975744506</v>
      </c>
      <c r="Q47" s="123">
        <f t="shared" si="20"/>
        <v>2.3943504654371823</v>
      </c>
      <c r="R47" s="123">
        <f t="shared" si="20"/>
        <v>1.2916465523179634</v>
      </c>
      <c r="S47" s="123">
        <f t="shared" si="20"/>
        <v>0.85191829696770893</v>
      </c>
      <c r="T47" s="123">
        <f t="shared" si="20"/>
        <v>2.0448853523539419</v>
      </c>
      <c r="U47" s="123">
        <f t="shared" si="20"/>
        <v>1.2229982692417281</v>
      </c>
      <c r="V47" s="123">
        <f t="shared" si="20"/>
        <v>2.978263634560939</v>
      </c>
      <c r="W47" s="123">
        <f t="shared" si="20"/>
        <v>2.0599671827965182</v>
      </c>
      <c r="X47" s="123">
        <f t="shared" si="20"/>
        <v>2.2339376587054494</v>
      </c>
      <c r="Y47" s="123">
        <f t="shared" si="20"/>
        <v>3.1479003826810779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0.38476220333966682</v>
      </c>
      <c r="D48" s="99">
        <f>RES_hhdet_in_tesh!D48/RES_summary!D$21</f>
        <v>2.7179727935770243E-2</v>
      </c>
      <c r="E48" s="99">
        <f>RES_hhdet_in_tesh!E48/RES_summary!E$21</f>
        <v>3.3378657885225023</v>
      </c>
      <c r="F48" s="99">
        <f>RES_hhdet_in_tesh!F48/RES_summary!F$21</f>
        <v>2.0841230240960736E-2</v>
      </c>
      <c r="G48" s="99">
        <f>RES_hhdet_in_tesh!G48/RES_summary!G$21</f>
        <v>0.17367018648828261</v>
      </c>
      <c r="H48" s="99">
        <f>RES_hhdet_in_tesh!H48/RES_summary!H$21</f>
        <v>2.957609554940722</v>
      </c>
      <c r="I48" s="99">
        <f>RES_hhdet_in_tesh!I48/RES_summary!I$21</f>
        <v>0.88923104190141555</v>
      </c>
      <c r="J48" s="99">
        <f>RES_hhdet_in_tesh!J48/RES_summary!J$21</f>
        <v>0.68755703057045658</v>
      </c>
      <c r="K48" s="99">
        <f>RES_hhdet_in_tesh!K48/RES_summary!K$21</f>
        <v>0.9840976741288574</v>
      </c>
      <c r="L48" s="99">
        <f>RES_hhdet_in_tesh!L48/RES_summary!L$21</f>
        <v>4.5696499330855733</v>
      </c>
      <c r="M48" s="99">
        <f>RES_hhdet_in_tesh!M48/RES_summary!M$21</f>
        <v>3.5940568344647716</v>
      </c>
      <c r="N48" s="99">
        <f>RES_hhdet_in_tesh!N48/RES_summary!N$21</f>
        <v>1.7587695989980199</v>
      </c>
      <c r="O48" s="99">
        <f>RES_hhdet_in_tesh!O48/RES_summary!O$21</f>
        <v>1.8011156637476258</v>
      </c>
      <c r="P48" s="99">
        <f>RES_hhdet_in_tesh!P48/RES_summary!P$21</f>
        <v>1.0803967975744506</v>
      </c>
      <c r="Q48" s="99">
        <f>RES_hhdet_in_tesh!Q48/RES_summary!Q$21</f>
        <v>2.3943504654371823</v>
      </c>
      <c r="R48" s="99">
        <f>RES_hhdet_in_tesh!R48/RES_summary!R$21</f>
        <v>1.2916465523179634</v>
      </c>
      <c r="S48" s="99">
        <f>RES_hhdet_in_tesh!S48/RES_summary!S$21</f>
        <v>0.85191829696770893</v>
      </c>
      <c r="T48" s="99">
        <f>RES_hhdet_in_tesh!T48/RES_summary!T$21</f>
        <v>2.0448853523539419</v>
      </c>
      <c r="U48" s="99">
        <f>RES_hhdet_in_tesh!U48/RES_summary!U$21</f>
        <v>1.2229982692417281</v>
      </c>
      <c r="V48" s="99">
        <f>RES_hhdet_in_tesh!V48/RES_summary!V$21</f>
        <v>2.978263634560939</v>
      </c>
      <c r="W48" s="99">
        <f>RES_hhdet_in_tesh!W48/RES_summary!W$21</f>
        <v>2.0599671827965182</v>
      </c>
      <c r="X48" s="99">
        <f>RES_hhdet_in_tesh!X48/RES_summary!X$21</f>
        <v>2.2339376587054494</v>
      </c>
      <c r="Y48" s="99">
        <f>RES_hhdet_in_tesh!Y48/RES_summary!Y$21</f>
        <v>3.1479003826810779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8.667530543611683</v>
      </c>
      <c r="D49" s="123">
        <v>8.6993388272972023</v>
      </c>
      <c r="E49" s="123">
        <v>8.5389903927400557</v>
      </c>
      <c r="F49" s="123">
        <v>8.4355862745940513</v>
      </c>
      <c r="G49" s="123">
        <v>7.9329194517692621</v>
      </c>
      <c r="H49" s="123">
        <v>7.8333524587812988</v>
      </c>
      <c r="I49" s="123">
        <v>7.6452917357840562</v>
      </c>
      <c r="J49" s="123">
        <v>7.541879254571489</v>
      </c>
      <c r="K49" s="123">
        <v>7.2289722360257551</v>
      </c>
      <c r="L49" s="123">
        <v>6.9396630840050859</v>
      </c>
      <c r="M49" s="123">
        <v>7.4438760848873464</v>
      </c>
      <c r="N49" s="123">
        <v>7.0633513887672104</v>
      </c>
      <c r="O49" s="123">
        <v>8.336310970955596</v>
      </c>
      <c r="P49" s="123">
        <v>10.006501281912925</v>
      </c>
      <c r="Q49" s="123">
        <v>7.6013666494927215</v>
      </c>
      <c r="R49" s="123">
        <v>7.5294987006872738</v>
      </c>
      <c r="S49" s="123">
        <v>5.9173993786472412</v>
      </c>
      <c r="T49" s="123">
        <v>7.0353852342568448</v>
      </c>
      <c r="U49" s="123">
        <v>7.4171032219563813</v>
      </c>
      <c r="V49" s="123">
        <v>6.2135740748240105</v>
      </c>
      <c r="W49" s="123">
        <v>6.5866890067841952</v>
      </c>
      <c r="X49" s="123">
        <v>6.4977796834313777</v>
      </c>
      <c r="Y49" s="123">
        <v>5.7858518606610829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8.7101155869282625</v>
      </c>
      <c r="D50" s="99">
        <v>8.6828277600834021</v>
      </c>
      <c r="E50" s="99">
        <v>8.5591481138246035</v>
      </c>
      <c r="F50" s="99">
        <v>8.3223877360801879</v>
      </c>
      <c r="G50" s="99">
        <v>7.8023686286842571</v>
      </c>
      <c r="H50" s="99">
        <v>8.0096972899775594</v>
      </c>
      <c r="I50" s="99">
        <v>7.6455381643123408</v>
      </c>
      <c r="J50" s="99">
        <v>7.5418134722838834</v>
      </c>
      <c r="K50" s="99">
        <v>7.2287762723896778</v>
      </c>
      <c r="L50" s="99">
        <v>7.0904578872090447</v>
      </c>
      <c r="M50" s="99">
        <v>7.4651709432262212</v>
      </c>
      <c r="N50" s="99">
        <v>7.7462586861398304</v>
      </c>
      <c r="O50" s="99">
        <v>7.830544960666427</v>
      </c>
      <c r="P50" s="99">
        <v>7.6419001397959434</v>
      </c>
      <c r="Q50" s="99">
        <v>7.6012962234184647</v>
      </c>
      <c r="R50" s="99">
        <v>7.5299793152517296</v>
      </c>
      <c r="S50" s="99">
        <v>5.7397979026454777</v>
      </c>
      <c r="T50" s="99">
        <v>7.0856147846410522</v>
      </c>
      <c r="U50" s="99">
        <v>7.6901378086493475</v>
      </c>
      <c r="V50" s="99">
        <v>5.9725511609096227</v>
      </c>
      <c r="W50" s="99">
        <v>6.8135953882994036</v>
      </c>
      <c r="X50" s="99">
        <v>6.5051228767715212</v>
      </c>
      <c r="Y50" s="99">
        <v>5.5342293617898441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8.7121100914577347</v>
      </c>
      <c r="D51" s="99">
        <v>8.6862581754525596</v>
      </c>
      <c r="E51" s="99">
        <v>8.5633727878772756</v>
      </c>
      <c r="F51" s="99">
        <v>8.3267986260890048</v>
      </c>
      <c r="G51" s="99">
        <v>7.8075473624945655</v>
      </c>
      <c r="H51" s="99">
        <v>8.0178820936904742</v>
      </c>
      <c r="I51" s="99">
        <v>7.6547400582255012</v>
      </c>
      <c r="J51" s="99">
        <v>7.5515354019469685</v>
      </c>
      <c r="K51" s="99">
        <v>7.2393928905559877</v>
      </c>
      <c r="L51" s="99">
        <v>7.0987873740484142</v>
      </c>
      <c r="M51" s="99">
        <v>7.4710527579919201</v>
      </c>
      <c r="N51" s="99">
        <v>7.7619466511362143</v>
      </c>
      <c r="O51" s="99">
        <v>0</v>
      </c>
      <c r="P51" s="99">
        <v>0</v>
      </c>
      <c r="Q51" s="99">
        <v>7.6089219587390406</v>
      </c>
      <c r="R51" s="99">
        <v>7.5413695307981792</v>
      </c>
      <c r="S51" s="99">
        <v>0</v>
      </c>
      <c r="T51" s="99">
        <v>7.0886303833076001</v>
      </c>
      <c r="U51" s="99">
        <v>0</v>
      </c>
      <c r="V51" s="99">
        <v>5.9766069306123795</v>
      </c>
      <c r="W51" s="99">
        <v>6.8247326335281269</v>
      </c>
      <c r="X51" s="99">
        <v>6.5092501394500051</v>
      </c>
      <c r="Y51" s="99">
        <v>5.5337551517329171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4.3464619159210667</v>
      </c>
      <c r="D52" s="102">
        <v>4.3550229356598997</v>
      </c>
      <c r="E52" s="102">
        <v>4.2669281865894124</v>
      </c>
      <c r="F52" s="102">
        <v>4.209395387777195</v>
      </c>
      <c r="G52" s="102">
        <v>3.9331296771690032</v>
      </c>
      <c r="H52" s="102">
        <v>3.9314224691011233</v>
      </c>
      <c r="I52" s="102">
        <v>3.714009465907226</v>
      </c>
      <c r="J52" s="102">
        <v>3.5776538421950104</v>
      </c>
      <c r="K52" s="102">
        <v>3.2258513756563292</v>
      </c>
      <c r="L52" s="102">
        <v>3.3593522749670219</v>
      </c>
      <c r="M52" s="102">
        <v>3.7525770176608755</v>
      </c>
      <c r="N52" s="102">
        <v>3.5341068132970088</v>
      </c>
      <c r="O52" s="102">
        <v>0</v>
      </c>
      <c r="P52" s="102">
        <v>0</v>
      </c>
      <c r="Q52" s="102">
        <v>3.3469542794874334</v>
      </c>
      <c r="R52" s="102">
        <v>3.2544343623054202</v>
      </c>
      <c r="S52" s="102">
        <v>0</v>
      </c>
      <c r="T52" s="102">
        <v>3.392291116827034</v>
      </c>
      <c r="U52" s="102">
        <v>0</v>
      </c>
      <c r="V52" s="102">
        <v>3.0329927577554798</v>
      </c>
      <c r="W52" s="102">
        <v>3.6089745917473817</v>
      </c>
      <c r="X52" s="102">
        <v>3.5955404420822639</v>
      </c>
      <c r="Y52" s="102">
        <v>2.9221335388304261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4.3656481755366681</v>
      </c>
      <c r="D53" s="105">
        <v>4.3312352397926599</v>
      </c>
      <c r="E53" s="105">
        <v>4.2964446012878641</v>
      </c>
      <c r="F53" s="105">
        <v>4.1174032383118098</v>
      </c>
      <c r="G53" s="105">
        <v>3.8744176853255614</v>
      </c>
      <c r="H53" s="105">
        <v>4.0864596245893496</v>
      </c>
      <c r="I53" s="105">
        <v>3.9407305923182752</v>
      </c>
      <c r="J53" s="105">
        <v>3.973881559751959</v>
      </c>
      <c r="K53" s="105">
        <v>4.0135415148996572</v>
      </c>
      <c r="L53" s="105">
        <v>3.7394350990813918</v>
      </c>
      <c r="M53" s="105">
        <v>3.7184757403310447</v>
      </c>
      <c r="N53" s="105">
        <v>4.2278398378392037</v>
      </c>
      <c r="O53" s="105">
        <v>0</v>
      </c>
      <c r="P53" s="105">
        <v>0</v>
      </c>
      <c r="Q53" s="105">
        <v>4.2619676792516072</v>
      </c>
      <c r="R53" s="105">
        <v>4.2869351684927581</v>
      </c>
      <c r="S53" s="105">
        <v>0</v>
      </c>
      <c r="T53" s="105">
        <v>3.6963392664805661</v>
      </c>
      <c r="U53" s="105">
        <v>0</v>
      </c>
      <c r="V53" s="105">
        <v>2.9436141728568996</v>
      </c>
      <c r="W53" s="105">
        <v>3.2157580417807461</v>
      </c>
      <c r="X53" s="105">
        <v>2.9137096973677421</v>
      </c>
      <c r="Y53" s="105">
        <v>2.6116216129024905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8.6332715230564201</v>
      </c>
      <c r="D54" s="102">
        <v>8.7185670025342006</v>
      </c>
      <c r="E54" s="102">
        <v>8.5114471363252999</v>
      </c>
      <c r="F54" s="102">
        <v>8.5743372142892937</v>
      </c>
      <c r="G54" s="102">
        <v>8.1275896697272554</v>
      </c>
      <c r="H54" s="102">
        <v>7.6756909397300639</v>
      </c>
      <c r="I54" s="102">
        <v>0</v>
      </c>
      <c r="J54" s="102">
        <v>0</v>
      </c>
      <c r="K54" s="102">
        <v>0</v>
      </c>
      <c r="L54" s="102">
        <v>6.3430970321236364</v>
      </c>
      <c r="M54" s="102">
        <v>7.4171853266886068</v>
      </c>
      <c r="N54" s="102">
        <v>6.3369036129704615</v>
      </c>
      <c r="O54" s="102">
        <v>8.6291773811989341</v>
      </c>
      <c r="P54" s="102">
        <v>10.671585407828292</v>
      </c>
      <c r="Q54" s="102">
        <v>0</v>
      </c>
      <c r="R54" s="102">
        <v>0</v>
      </c>
      <c r="S54" s="102">
        <v>0</v>
      </c>
      <c r="T54" s="102">
        <v>6.9272004228442468</v>
      </c>
      <c r="U54" s="102">
        <v>7.1630768484887639</v>
      </c>
      <c r="V54" s="102">
        <v>6.5060623788094292</v>
      </c>
      <c r="W54" s="102">
        <v>5.985351111660302</v>
      </c>
      <c r="X54" s="102">
        <v>6.4490863810230312</v>
      </c>
      <c r="Y54" s="102">
        <v>6.0329426318415713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8.6361426502747172</v>
      </c>
      <c r="D55" s="105">
        <v>8.723855805645659</v>
      </c>
      <c r="E55" s="105">
        <v>8.5179929591511048</v>
      </c>
      <c r="F55" s="105">
        <v>8.5810798176170415</v>
      </c>
      <c r="G55" s="105">
        <v>8.1334937593368402</v>
      </c>
      <c r="H55" s="105">
        <v>7.6778649065425713</v>
      </c>
      <c r="I55" s="105">
        <v>7.5989979954865197</v>
      </c>
      <c r="J55" s="105">
        <v>0</v>
      </c>
      <c r="K55" s="105">
        <v>0</v>
      </c>
      <c r="L55" s="105">
        <v>6.3511784182662199</v>
      </c>
      <c r="M55" s="105">
        <v>7.4221230064954531</v>
      </c>
      <c r="N55" s="105">
        <v>6.3420319349048642</v>
      </c>
      <c r="O55" s="105">
        <v>8.629480420935062</v>
      </c>
      <c r="P55" s="105">
        <v>10.662015699478708</v>
      </c>
      <c r="Q55" s="105">
        <v>0</v>
      </c>
      <c r="R55" s="105">
        <v>6.5595784896774765</v>
      </c>
      <c r="S55" s="105">
        <v>6.6554435526949209</v>
      </c>
      <c r="T55" s="105">
        <v>6.9471595042990915</v>
      </c>
      <c r="U55" s="105">
        <v>7.1643494368719161</v>
      </c>
      <c r="V55" s="105">
        <v>6.5232499692135155</v>
      </c>
      <c r="W55" s="105">
        <v>5.9843412736920962</v>
      </c>
      <c r="X55" s="105">
        <v>6.4527659825983079</v>
      </c>
      <c r="Y55" s="105">
        <v>6.0443381192738732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4.3092952647481919</v>
      </c>
      <c r="D56" s="99">
        <v>4.373567092264258</v>
      </c>
      <c r="E56" s="99">
        <v>4.2423912492148261</v>
      </c>
      <c r="F56" s="99">
        <v>4.3405282910504912</v>
      </c>
      <c r="G56" s="99">
        <v>4.0949164929941402</v>
      </c>
      <c r="H56" s="99">
        <v>3.7650141106157213</v>
      </c>
      <c r="I56" s="99">
        <v>3.669076609149784</v>
      </c>
      <c r="J56" s="99">
        <v>0</v>
      </c>
      <c r="K56" s="99">
        <v>0</v>
      </c>
      <c r="L56" s="99">
        <v>2.7754449075566403</v>
      </c>
      <c r="M56" s="99">
        <v>3.5793234486007592</v>
      </c>
      <c r="N56" s="99">
        <v>2.8078725003743288</v>
      </c>
      <c r="O56" s="99">
        <v>4.7364956042734825</v>
      </c>
      <c r="P56" s="99">
        <v>6.4447670822616718</v>
      </c>
      <c r="Q56" s="99">
        <v>0</v>
      </c>
      <c r="R56" s="99">
        <v>2.7308717053092262</v>
      </c>
      <c r="S56" s="99">
        <v>2.7861282427736631</v>
      </c>
      <c r="T56" s="99">
        <v>3.3449186687743837</v>
      </c>
      <c r="U56" s="99">
        <v>3.7675935693358205</v>
      </c>
      <c r="V56" s="99">
        <v>3.3350758943124399</v>
      </c>
      <c r="W56" s="99">
        <v>3.0004477072598297</v>
      </c>
      <c r="X56" s="99">
        <v>3.5158754864421451</v>
      </c>
      <c r="Y56" s="99">
        <v>3.2478684393341122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4.326847385526527</v>
      </c>
      <c r="D57" s="99">
        <v>4.3502887133813992</v>
      </c>
      <c r="E57" s="99">
        <v>4.2756017099362795</v>
      </c>
      <c r="F57" s="99">
        <v>4.2405515265665521</v>
      </c>
      <c r="G57" s="99">
        <v>4.0385772663426991</v>
      </c>
      <c r="H57" s="99">
        <v>3.9128507959268499</v>
      </c>
      <c r="I57" s="99">
        <v>3.9299213863367348</v>
      </c>
      <c r="J57" s="99">
        <v>0</v>
      </c>
      <c r="K57" s="99">
        <v>0</v>
      </c>
      <c r="L57" s="99">
        <v>3.5757335107095796</v>
      </c>
      <c r="M57" s="99">
        <v>3.8427995578946939</v>
      </c>
      <c r="N57" s="99">
        <v>3.5341594345305358</v>
      </c>
      <c r="O57" s="99">
        <v>3.8929848166615764</v>
      </c>
      <c r="P57" s="99">
        <v>4.2172486172170354</v>
      </c>
      <c r="Q57" s="99">
        <v>0</v>
      </c>
      <c r="R57" s="99">
        <v>3.8287067843682512</v>
      </c>
      <c r="S57" s="99">
        <v>3.8693153099212578</v>
      </c>
      <c r="T57" s="99">
        <v>3.6022408355247078</v>
      </c>
      <c r="U57" s="99">
        <v>3.3967558675360947</v>
      </c>
      <c r="V57" s="99">
        <v>3.1881740749010756</v>
      </c>
      <c r="W57" s="99">
        <v>2.9838935664322661</v>
      </c>
      <c r="X57" s="99">
        <v>2.9368904961561624</v>
      </c>
      <c r="Y57" s="99">
        <v>2.7964696799397619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4.4216158197417776</v>
      </c>
      <c r="D58" s="123">
        <v>4.5760010010742649</v>
      </c>
      <c r="E58" s="123">
        <v>4.3836070357921457</v>
      </c>
      <c r="F58" s="123">
        <v>4.2752198262909511</v>
      </c>
      <c r="G58" s="123">
        <v>4.6676700760750141</v>
      </c>
      <c r="H58" s="123">
        <v>4.5140824571609768</v>
      </c>
      <c r="I58" s="123">
        <v>4.1642068601011726</v>
      </c>
      <c r="J58" s="123">
        <v>4.4040143064044157</v>
      </c>
      <c r="K58" s="123">
        <v>4.3741456621013679</v>
      </c>
      <c r="L58" s="123">
        <v>3.6436738336337195</v>
      </c>
      <c r="M58" s="123">
        <v>4.7998488133868182</v>
      </c>
      <c r="N58" s="123">
        <v>4.7483172003013445</v>
      </c>
      <c r="O58" s="123">
        <v>4.8001502583056963</v>
      </c>
      <c r="P58" s="123">
        <v>5.0555406338861912</v>
      </c>
      <c r="Q58" s="123">
        <v>3.5181055112198605</v>
      </c>
      <c r="R58" s="123">
        <v>3.5815656385149488</v>
      </c>
      <c r="S58" s="123">
        <v>3.1225353226230976</v>
      </c>
      <c r="T58" s="123">
        <v>3.634280316306413</v>
      </c>
      <c r="U58" s="123">
        <v>4.002220517760704</v>
      </c>
      <c r="V58" s="123">
        <v>2.3888275934865009</v>
      </c>
      <c r="W58" s="123">
        <v>1.8863173921112177</v>
      </c>
      <c r="X58" s="123">
        <v>2.1427095230862503</v>
      </c>
      <c r="Y58" s="123">
        <v>2.101599148711931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5.8138532025741805</v>
      </c>
      <c r="D59" s="99">
        <v>3.3286915260376424</v>
      </c>
      <c r="E59" s="99">
        <v>1.9887842788559902</v>
      </c>
      <c r="F59" s="99">
        <v>3.7663877961219243</v>
      </c>
      <c r="G59" s="99">
        <v>5.567319114356458</v>
      </c>
      <c r="H59" s="99">
        <v>5.9111605324083598</v>
      </c>
      <c r="I59" s="99">
        <v>2.2596406330301031</v>
      </c>
      <c r="J59" s="99">
        <v>2.476066154616964</v>
      </c>
      <c r="K59" s="99">
        <v>6.3875854880148104</v>
      </c>
      <c r="L59" s="99">
        <v>5.5715825615460464</v>
      </c>
      <c r="M59" s="99">
        <v>3.4351422909346847</v>
      </c>
      <c r="N59" s="99">
        <v>2.7198276531550838</v>
      </c>
      <c r="O59" s="99">
        <v>3.9027515114875007</v>
      </c>
      <c r="P59" s="99">
        <v>4.7096633729309163</v>
      </c>
      <c r="Q59" s="99">
        <v>3.8252084624112177</v>
      </c>
      <c r="R59" s="99">
        <v>3.783542321930339</v>
      </c>
      <c r="S59" s="99">
        <v>2.8944886199554061</v>
      </c>
      <c r="T59" s="99">
        <v>3.20098680426893</v>
      </c>
      <c r="U59" s="99">
        <v>3.9537052699815729</v>
      </c>
      <c r="V59" s="99">
        <v>3.3208434839815864</v>
      </c>
      <c r="W59" s="99">
        <v>1.7121559223162677</v>
      </c>
      <c r="X59" s="99">
        <v>2.3692147581994583</v>
      </c>
      <c r="Y59" s="99">
        <v>0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4.3312566857580936</v>
      </c>
      <c r="D60" s="110">
        <v>4.5765529079216263</v>
      </c>
      <c r="E60" s="110">
        <v>4.3846761530943494</v>
      </c>
      <c r="F60" s="110">
        <v>4.3904091165630783</v>
      </c>
      <c r="G60" s="110">
        <v>4.1678650548075433</v>
      </c>
      <c r="H60" s="110">
        <v>4.0727071246707629</v>
      </c>
      <c r="I60" s="110">
        <v>4.2621151426935686</v>
      </c>
      <c r="J60" s="110">
        <v>4.4620083447193704</v>
      </c>
      <c r="K60" s="110">
        <v>4.1694298903278728</v>
      </c>
      <c r="L60" s="110">
        <v>3.5898033950045014</v>
      </c>
      <c r="M60" s="110">
        <v>4.8236926066876267</v>
      </c>
      <c r="N60" s="110">
        <v>4.808118078556241</v>
      </c>
      <c r="O60" s="110">
        <v>4.8616586373516686</v>
      </c>
      <c r="P60" s="110">
        <v>5.0937735006875071</v>
      </c>
      <c r="Q60" s="110">
        <v>3.5070577969404928</v>
      </c>
      <c r="R60" s="110">
        <v>3.5706616416627059</v>
      </c>
      <c r="S60" s="110">
        <v>3.1398136656995441</v>
      </c>
      <c r="T60" s="110">
        <v>3.6758657617341592</v>
      </c>
      <c r="U60" s="110">
        <v>4.0073073358881235</v>
      </c>
      <c r="V60" s="110">
        <v>2.3308836860970592</v>
      </c>
      <c r="W60" s="110">
        <v>1.8866549143395028</v>
      </c>
      <c r="X60" s="110">
        <v>2.1424406741424957</v>
      </c>
      <c r="Y60" s="110">
        <v>2.101599148711931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120.76666891514591</v>
      </c>
      <c r="D62" s="118">
        <f t="shared" si="21"/>
        <v>115.49899043702452</v>
      </c>
      <c r="E62" s="118">
        <f t="shared" si="21"/>
        <v>121.53611646334832</v>
      </c>
      <c r="F62" s="118">
        <f t="shared" si="21"/>
        <v>123.61761608059216</v>
      </c>
      <c r="G62" s="118">
        <f t="shared" si="21"/>
        <v>120.59303884336938</v>
      </c>
      <c r="H62" s="118">
        <f t="shared" si="21"/>
        <v>112.21202160112588</v>
      </c>
      <c r="I62" s="118">
        <f t="shared" si="21"/>
        <v>106.56227277127324</v>
      </c>
      <c r="J62" s="118">
        <f t="shared" si="21"/>
        <v>108.5942829667095</v>
      </c>
      <c r="K62" s="118">
        <f t="shared" si="21"/>
        <v>99.596182649859799</v>
      </c>
      <c r="L62" s="118">
        <f t="shared" si="21"/>
        <v>113.69115863629038</v>
      </c>
      <c r="M62" s="118">
        <f t="shared" si="21"/>
        <v>104.12181831612992</v>
      </c>
      <c r="N62" s="118">
        <f t="shared" si="21"/>
        <v>89.741668632203229</v>
      </c>
      <c r="O62" s="118">
        <f t="shared" si="21"/>
        <v>92.967038964117094</v>
      </c>
      <c r="P62" s="118">
        <f t="shared" si="21"/>
        <v>83.135687540634279</v>
      </c>
      <c r="Q62" s="118">
        <f t="shared" si="21"/>
        <v>85.08509979113731</v>
      </c>
      <c r="R62" s="118">
        <f t="shared" ref="R62:V62" si="22">R63+R66+R68+R77</f>
        <v>82.134840939198369</v>
      </c>
      <c r="S62" s="118">
        <f t="shared" si="22"/>
        <v>84.433310616602171</v>
      </c>
      <c r="T62" s="118">
        <f t="shared" si="22"/>
        <v>73.712423625393697</v>
      </c>
      <c r="U62" s="118">
        <f t="shared" si="22"/>
        <v>68.964624623650636</v>
      </c>
      <c r="V62" s="118">
        <f t="shared" si="22"/>
        <v>67.915311512478368</v>
      </c>
      <c r="W62" s="118">
        <f t="shared" ref="W62:Y62" si="23">W63+W66+W68+W77</f>
        <v>57.632466828474449</v>
      </c>
      <c r="X62" s="118">
        <f t="shared" si="23"/>
        <v>47.747653959495302</v>
      </c>
      <c r="Y62" s="118">
        <f t="shared" si="23"/>
        <v>41.278423235923874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106.83940595554972</v>
      </c>
      <c r="D63" s="123">
        <f t="shared" si="24"/>
        <v>102.18406843171159</v>
      </c>
      <c r="E63" s="123">
        <f t="shared" si="24"/>
        <v>105.23767145963927</v>
      </c>
      <c r="F63" s="123">
        <f t="shared" si="24"/>
        <v>110.76290484045973</v>
      </c>
      <c r="G63" s="123">
        <f t="shared" si="24"/>
        <v>107.94954231258299</v>
      </c>
      <c r="H63" s="123">
        <f t="shared" si="24"/>
        <v>97.550123832749819</v>
      </c>
      <c r="I63" s="123">
        <f t="shared" si="24"/>
        <v>94.049728096120461</v>
      </c>
      <c r="J63" s="123">
        <f t="shared" si="24"/>
        <v>95.912934570736994</v>
      </c>
      <c r="K63" s="123">
        <f t="shared" si="24"/>
        <v>87.993291088608501</v>
      </c>
      <c r="L63" s="123">
        <f t="shared" si="24"/>
        <v>97.232757682722593</v>
      </c>
      <c r="M63" s="123">
        <f t="shared" si="24"/>
        <v>87.3986654326619</v>
      </c>
      <c r="N63" s="123">
        <f t="shared" si="24"/>
        <v>76.401128749348757</v>
      </c>
      <c r="O63" s="123">
        <f t="shared" si="24"/>
        <v>78.47772831655476</v>
      </c>
      <c r="P63" s="123">
        <f t="shared" si="24"/>
        <v>68.502571209773322</v>
      </c>
      <c r="Q63" s="123">
        <f t="shared" si="24"/>
        <v>71.83410490037906</v>
      </c>
      <c r="R63" s="123">
        <f t="shared" ref="R63:V63" si="25">SUM(R64:R65)</f>
        <v>70.578225232952647</v>
      </c>
      <c r="S63" s="123">
        <f t="shared" si="25"/>
        <v>73.466820500173299</v>
      </c>
      <c r="T63" s="123">
        <f t="shared" si="25"/>
        <v>61.33799972713998</v>
      </c>
      <c r="U63" s="123">
        <f t="shared" si="25"/>
        <v>55.87076174248304</v>
      </c>
      <c r="V63" s="123">
        <f t="shared" si="25"/>
        <v>55.695647243082135</v>
      </c>
      <c r="W63" s="123">
        <f t="shared" ref="W63:Y63" si="26">SUM(W64:W65)</f>
        <v>46.819113024827708</v>
      </c>
      <c r="X63" s="123">
        <f t="shared" si="26"/>
        <v>37.163042614678254</v>
      </c>
      <c r="Y63" s="123">
        <f t="shared" si="26"/>
        <v>30.445613256659133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104.2864510150618</v>
      </c>
      <c r="D64" s="99">
        <v>99.789593582056142</v>
      </c>
      <c r="E64" s="99">
        <v>102.87706969222411</v>
      </c>
      <c r="F64" s="99">
        <v>108.24741191102272</v>
      </c>
      <c r="G64" s="99">
        <v>105.54706406460436</v>
      </c>
      <c r="H64" s="99">
        <v>95.453094686027143</v>
      </c>
      <c r="I64" s="99">
        <v>92.013480512758775</v>
      </c>
      <c r="J64" s="99">
        <v>93.856776480012968</v>
      </c>
      <c r="K64" s="99">
        <v>86.141695194250829</v>
      </c>
      <c r="L64" s="99">
        <v>95.227262609653465</v>
      </c>
      <c r="M64" s="99">
        <v>85.604095126654613</v>
      </c>
      <c r="N64" s="99">
        <v>74.87647041628442</v>
      </c>
      <c r="O64" s="99">
        <v>76.914200243857934</v>
      </c>
      <c r="P64" s="99">
        <v>67.134875122202132</v>
      </c>
      <c r="Q64" s="99">
        <v>70.43074521568893</v>
      </c>
      <c r="R64" s="99">
        <v>69.207492238046498</v>
      </c>
      <c r="S64" s="99">
        <v>72.061936736281709</v>
      </c>
      <c r="T64" s="99">
        <v>60.157415093597272</v>
      </c>
      <c r="U64" s="99">
        <v>54.784177225974503</v>
      </c>
      <c r="V64" s="99">
        <v>54.633236235907248</v>
      </c>
      <c r="W64" s="99">
        <v>45.929801904026434</v>
      </c>
      <c r="X64" s="99">
        <v>36.454897334148505</v>
      </c>
      <c r="Y64" s="99">
        <v>29.877972901958177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2.5529549404879224</v>
      </c>
      <c r="D65" s="99">
        <v>2.3944748496554547</v>
      </c>
      <c r="E65" s="99">
        <v>2.3606017674151554</v>
      </c>
      <c r="F65" s="99">
        <v>2.5154929294370021</v>
      </c>
      <c r="G65" s="99">
        <v>2.4024782479786362</v>
      </c>
      <c r="H65" s="99">
        <v>2.097029146722674</v>
      </c>
      <c r="I65" s="99">
        <v>2.0362475833616824</v>
      </c>
      <c r="J65" s="99">
        <v>2.0561580907240291</v>
      </c>
      <c r="K65" s="99">
        <v>1.8515958943576754</v>
      </c>
      <c r="L65" s="99">
        <v>2.0054950730691345</v>
      </c>
      <c r="M65" s="99">
        <v>1.7945703060072935</v>
      </c>
      <c r="N65" s="99">
        <v>1.5246583330643373</v>
      </c>
      <c r="O65" s="99">
        <v>1.5635280726968306</v>
      </c>
      <c r="P65" s="99">
        <v>1.3676960875711965</v>
      </c>
      <c r="Q65" s="99">
        <v>1.4033596846901351</v>
      </c>
      <c r="R65" s="99">
        <v>1.3707329949061449</v>
      </c>
      <c r="S65" s="99">
        <v>1.4048837638915832</v>
      </c>
      <c r="T65" s="99">
        <v>1.1805846335427066</v>
      </c>
      <c r="U65" s="99">
        <v>1.0865845165085388</v>
      </c>
      <c r="V65" s="99">
        <v>1.0624110071748893</v>
      </c>
      <c r="W65" s="99">
        <v>0.88931112080127106</v>
      </c>
      <c r="X65" s="99">
        <v>0.70814528052974679</v>
      </c>
      <c r="Y65" s="99">
        <v>0.56764035470095475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0.3852644022924972</v>
      </c>
      <c r="D66" s="123">
        <f t="shared" si="27"/>
        <v>2.6329633617299279E-2</v>
      </c>
      <c r="E66" s="123">
        <f t="shared" si="27"/>
        <v>3.3330433251229352</v>
      </c>
      <c r="F66" s="123">
        <f t="shared" si="27"/>
        <v>2.2198661756993514E-2</v>
      </c>
      <c r="G66" s="123">
        <f t="shared" si="27"/>
        <v>0.17206707707454466</v>
      </c>
      <c r="H66" s="123">
        <f t="shared" si="27"/>
        <v>2.9570229203358482</v>
      </c>
      <c r="I66" s="123">
        <f t="shared" si="27"/>
        <v>0.88908307676010601</v>
      </c>
      <c r="J66" s="123">
        <f t="shared" si="27"/>
        <v>0.68873948823246223</v>
      </c>
      <c r="K66" s="123">
        <f t="shared" si="27"/>
        <v>0.98783962784851931</v>
      </c>
      <c r="L66" s="123">
        <f t="shared" si="27"/>
        <v>4.5689385964239335</v>
      </c>
      <c r="M66" s="123">
        <f t="shared" si="27"/>
        <v>3.5946069086549612</v>
      </c>
      <c r="N66" s="123">
        <f t="shared" si="27"/>
        <v>1.7579083867315941</v>
      </c>
      <c r="O66" s="123">
        <f t="shared" si="27"/>
        <v>1.7998455347412672</v>
      </c>
      <c r="P66" s="123">
        <f t="shared" si="27"/>
        <v>1.0782675467623317</v>
      </c>
      <c r="Q66" s="123">
        <f t="shared" si="27"/>
        <v>2.3950755720236665</v>
      </c>
      <c r="R66" s="123">
        <f t="shared" si="27"/>
        <v>1.2905231672655395</v>
      </c>
      <c r="S66" s="123">
        <f t="shared" si="27"/>
        <v>0.85344847538951074</v>
      </c>
      <c r="T66" s="123">
        <f t="shared" si="27"/>
        <v>2.0457899813249378</v>
      </c>
      <c r="U66" s="123">
        <f t="shared" si="27"/>
        <v>1.2210667255648422</v>
      </c>
      <c r="V66" s="123">
        <f t="shared" si="27"/>
        <v>2.9774754796018592</v>
      </c>
      <c r="W66" s="123">
        <f t="shared" si="27"/>
        <v>2.0591920781655522</v>
      </c>
      <c r="X66" s="123">
        <f t="shared" si="27"/>
        <v>2.2353386976888374</v>
      </c>
      <c r="Y66" s="123">
        <f t="shared" si="27"/>
        <v>3.1485557043718524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0.3852644022924972</v>
      </c>
      <c r="D67" s="99">
        <f>RES_hhdet_in_tesh!D67/RES_summary!D$21</f>
        <v>2.6329633617299279E-2</v>
      </c>
      <c r="E67" s="99">
        <f>RES_hhdet_in_tesh!E67/RES_summary!E$21</f>
        <v>3.3330433251229352</v>
      </c>
      <c r="F67" s="99">
        <f>RES_hhdet_in_tesh!F67/RES_summary!F$21</f>
        <v>2.2198661756993514E-2</v>
      </c>
      <c r="G67" s="99">
        <f>RES_hhdet_in_tesh!G67/RES_summary!G$21</f>
        <v>0.17206707707454466</v>
      </c>
      <c r="H67" s="99">
        <f>RES_hhdet_in_tesh!H67/RES_summary!H$21</f>
        <v>2.9570229203358482</v>
      </c>
      <c r="I67" s="99">
        <f>RES_hhdet_in_tesh!I67/RES_summary!I$21</f>
        <v>0.88908307676010601</v>
      </c>
      <c r="J67" s="99">
        <f>RES_hhdet_in_tesh!J67/RES_summary!J$21</f>
        <v>0.68873948823246223</v>
      </c>
      <c r="K67" s="99">
        <f>RES_hhdet_in_tesh!K67/RES_summary!K$21</f>
        <v>0.98783962784851931</v>
      </c>
      <c r="L67" s="99">
        <f>RES_hhdet_in_tesh!L67/RES_summary!L$21</f>
        <v>4.5689385964239335</v>
      </c>
      <c r="M67" s="99">
        <f>RES_hhdet_in_tesh!M67/RES_summary!M$21</f>
        <v>3.5946069086549612</v>
      </c>
      <c r="N67" s="99">
        <f>RES_hhdet_in_tesh!N67/RES_summary!N$21</f>
        <v>1.7579083867315941</v>
      </c>
      <c r="O67" s="99">
        <f>RES_hhdet_in_tesh!O67/RES_summary!O$21</f>
        <v>1.7998455347412672</v>
      </c>
      <c r="P67" s="99">
        <f>RES_hhdet_in_tesh!P67/RES_summary!P$21</f>
        <v>1.0782675467623317</v>
      </c>
      <c r="Q67" s="99">
        <f>RES_hhdet_in_tesh!Q67/RES_summary!Q$21</f>
        <v>2.3950755720236665</v>
      </c>
      <c r="R67" s="99">
        <f>RES_hhdet_in_tesh!R67/RES_summary!R$21</f>
        <v>1.2905231672655395</v>
      </c>
      <c r="S67" s="99">
        <f>RES_hhdet_in_tesh!S67/RES_summary!S$21</f>
        <v>0.85344847538951074</v>
      </c>
      <c r="T67" s="99">
        <f>RES_hhdet_in_tesh!T67/RES_summary!T$21</f>
        <v>2.0457899813249378</v>
      </c>
      <c r="U67" s="99">
        <f>RES_hhdet_in_tesh!U67/RES_summary!U$21</f>
        <v>1.2210667255648422</v>
      </c>
      <c r="V67" s="99">
        <f>RES_hhdet_in_tesh!V67/RES_summary!V$21</f>
        <v>2.9774754796018592</v>
      </c>
      <c r="W67" s="99">
        <f>RES_hhdet_in_tesh!W67/RES_summary!W$21</f>
        <v>2.0591920781655522</v>
      </c>
      <c r="X67" s="99">
        <f>RES_hhdet_in_tesh!X67/RES_summary!X$21</f>
        <v>2.2353386976888374</v>
      </c>
      <c r="Y67" s="99">
        <f>RES_hhdet_in_tesh!Y67/RES_summary!Y$21</f>
        <v>3.1485557043718524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8.5499316315035863</v>
      </c>
      <c r="D68" s="123">
        <v>8.7354423476800402</v>
      </c>
      <c r="E68" s="123">
        <v>8.6502746247069293</v>
      </c>
      <c r="F68" s="123">
        <v>8.482210015223222</v>
      </c>
      <c r="G68" s="123">
        <v>8.2769551419830982</v>
      </c>
      <c r="H68" s="123">
        <v>7.6193058601014858</v>
      </c>
      <c r="I68" s="123">
        <v>7.609485113938887</v>
      </c>
      <c r="J68" s="123">
        <v>7.6958245638203158</v>
      </c>
      <c r="K68" s="123">
        <v>6.3412271558082924</v>
      </c>
      <c r="L68" s="123">
        <v>7.8542874644300413</v>
      </c>
      <c r="M68" s="123">
        <v>8.4814188398707309</v>
      </c>
      <c r="N68" s="123">
        <v>6.6108363935722929</v>
      </c>
      <c r="O68" s="123">
        <v>8.0466152649512903</v>
      </c>
      <c r="P68" s="123">
        <v>9.1936977942145006</v>
      </c>
      <c r="Q68" s="123">
        <v>7.0093811611059946</v>
      </c>
      <c r="R68" s="123">
        <v>6.7751626563509975</v>
      </c>
      <c r="S68" s="123">
        <v>6.4198593314460233</v>
      </c>
      <c r="T68" s="123">
        <v>6.8191926578091753</v>
      </c>
      <c r="U68" s="123">
        <v>8.4732728692109429</v>
      </c>
      <c r="V68" s="123">
        <v>6.4244737688055604</v>
      </c>
      <c r="W68" s="123">
        <v>6.6793648889209694</v>
      </c>
      <c r="X68" s="123">
        <v>6.2796952751233652</v>
      </c>
      <c r="Y68" s="123">
        <v>5.6262789276359486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8.5307153681866872</v>
      </c>
      <c r="D69" s="99">
        <v>8.7366727596444402</v>
      </c>
      <c r="E69" s="99">
        <v>8.6641952308708792</v>
      </c>
      <c r="F69" s="99">
        <v>8.4685691460138326</v>
      </c>
      <c r="G69" s="99">
        <v>8.2944641900213245</v>
      </c>
      <c r="H69" s="99">
        <v>7.618666601033671</v>
      </c>
      <c r="I69" s="99">
        <v>7.607682431002786</v>
      </c>
      <c r="J69" s="99">
        <v>7.693515096023531</v>
      </c>
      <c r="K69" s="99">
        <v>6.3099930947442013</v>
      </c>
      <c r="L69" s="99">
        <v>7.8469927593948956</v>
      </c>
      <c r="M69" s="99">
        <v>8.4792215581722221</v>
      </c>
      <c r="N69" s="99">
        <v>6.6131567232641109</v>
      </c>
      <c r="O69" s="99">
        <v>7.9714602295848529</v>
      </c>
      <c r="P69" s="99">
        <v>9.089251526092303</v>
      </c>
      <c r="Q69" s="99">
        <v>7.0361487469702384</v>
      </c>
      <c r="R69" s="99">
        <v>6.7777528585280518</v>
      </c>
      <c r="S69" s="99">
        <v>6.4099472153385602</v>
      </c>
      <c r="T69" s="99">
        <v>6.8177738738473872</v>
      </c>
      <c r="U69" s="99">
        <v>8.4711352211136521</v>
      </c>
      <c r="V69" s="99">
        <v>6.4080000566713533</v>
      </c>
      <c r="W69" s="99">
        <v>6.8559633571127012</v>
      </c>
      <c r="X69" s="99">
        <v>6.1314117684775535</v>
      </c>
      <c r="Y69" s="99">
        <v>5.6262577614765741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8.5332147763635557</v>
      </c>
      <c r="D70" s="99">
        <v>8.7413582781706456</v>
      </c>
      <c r="E70" s="99">
        <v>8.6701257226115285</v>
      </c>
      <c r="F70" s="99">
        <v>8.4752270816944772</v>
      </c>
      <c r="G70" s="99">
        <v>8.3029145421974846</v>
      </c>
      <c r="H70" s="99">
        <v>7.6281708363067606</v>
      </c>
      <c r="I70" s="99">
        <v>7.6207133827795763</v>
      </c>
      <c r="J70" s="99">
        <v>7.7097235141739562</v>
      </c>
      <c r="K70" s="99">
        <v>6.3282273035246996</v>
      </c>
      <c r="L70" s="99">
        <v>7.8694418080945372</v>
      </c>
      <c r="M70" s="99">
        <v>8.4975305591141499</v>
      </c>
      <c r="N70" s="99">
        <v>6.6310972519506848</v>
      </c>
      <c r="O70" s="99">
        <v>0</v>
      </c>
      <c r="P70" s="99">
        <v>0</v>
      </c>
      <c r="Q70" s="99">
        <v>7.0545856627437322</v>
      </c>
      <c r="R70" s="99">
        <v>6.7952362737240621</v>
      </c>
      <c r="S70" s="99">
        <v>6.420186189536663</v>
      </c>
      <c r="T70" s="99">
        <v>6.824973660205659</v>
      </c>
      <c r="U70" s="99">
        <v>8.4795154293859891</v>
      </c>
      <c r="V70" s="99">
        <v>6.4197423137173182</v>
      </c>
      <c r="W70" s="99">
        <v>6.8709188008641631</v>
      </c>
      <c r="X70" s="99">
        <v>0</v>
      </c>
      <c r="Y70" s="99">
        <v>5.6279087219077963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4.2576437280706969</v>
      </c>
      <c r="D71" s="102">
        <v>4.3826217541691275</v>
      </c>
      <c r="E71" s="102">
        <v>4.321645093663955</v>
      </c>
      <c r="F71" s="102">
        <v>4.2832241602450001</v>
      </c>
      <c r="G71" s="102">
        <v>4.1872920517897798</v>
      </c>
      <c r="H71" s="102">
        <v>3.7379283346737728</v>
      </c>
      <c r="I71" s="102">
        <v>3.7045536411239244</v>
      </c>
      <c r="J71" s="102">
        <v>3.6743561369015509</v>
      </c>
      <c r="K71" s="102">
        <v>2.79913592446534</v>
      </c>
      <c r="L71" s="102">
        <v>3.7882498324017102</v>
      </c>
      <c r="M71" s="102">
        <v>4.3191067396333853</v>
      </c>
      <c r="N71" s="102">
        <v>3.0114174847449431</v>
      </c>
      <c r="O71" s="102">
        <v>0</v>
      </c>
      <c r="P71" s="102">
        <v>0</v>
      </c>
      <c r="Q71" s="102">
        <v>3.1191575160174523</v>
      </c>
      <c r="R71" s="102">
        <v>2.9360812034574972</v>
      </c>
      <c r="S71" s="102">
        <v>2.6851875817358404</v>
      </c>
      <c r="T71" s="102">
        <v>3.2552169009742498</v>
      </c>
      <c r="U71" s="102">
        <v>4.7457039521454458</v>
      </c>
      <c r="V71" s="102">
        <v>3.26309201588202</v>
      </c>
      <c r="W71" s="102">
        <v>3.6678268977837143</v>
      </c>
      <c r="X71" s="102">
        <v>0</v>
      </c>
      <c r="Y71" s="102">
        <v>2.9580479756266125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4.2755710482928597</v>
      </c>
      <c r="D72" s="105">
        <v>4.3587365240015172</v>
      </c>
      <c r="E72" s="105">
        <v>4.3484806289475753</v>
      </c>
      <c r="F72" s="105">
        <v>4.1920029214494763</v>
      </c>
      <c r="G72" s="105">
        <v>4.115622490407703</v>
      </c>
      <c r="H72" s="105">
        <v>3.8902425016329878</v>
      </c>
      <c r="I72" s="105">
        <v>3.9161597416556515</v>
      </c>
      <c r="J72" s="105">
        <v>4.0353673772724061</v>
      </c>
      <c r="K72" s="105">
        <v>3.5290913790593601</v>
      </c>
      <c r="L72" s="105">
        <v>4.0811919756928265</v>
      </c>
      <c r="M72" s="105">
        <v>4.1784238194807655</v>
      </c>
      <c r="N72" s="105">
        <v>3.6196797672057426</v>
      </c>
      <c r="O72" s="105">
        <v>0</v>
      </c>
      <c r="P72" s="105">
        <v>0</v>
      </c>
      <c r="Q72" s="105">
        <v>3.9354281467262791</v>
      </c>
      <c r="R72" s="105">
        <v>3.8591550702665649</v>
      </c>
      <c r="S72" s="105">
        <v>3.7349986078008226</v>
      </c>
      <c r="T72" s="105">
        <v>3.5697567592314092</v>
      </c>
      <c r="U72" s="105">
        <v>3.7338114772405406</v>
      </c>
      <c r="V72" s="105">
        <v>3.1566502978352977</v>
      </c>
      <c r="W72" s="105">
        <v>3.2030919030804492</v>
      </c>
      <c r="X72" s="105">
        <v>0</v>
      </c>
      <c r="Y72" s="105">
        <v>2.6698607462811843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8.6332715230564201</v>
      </c>
      <c r="D73" s="102">
        <v>8.7185670025342006</v>
      </c>
      <c r="E73" s="102">
        <v>8.5114471363252999</v>
      </c>
      <c r="F73" s="102">
        <v>8.5743372142892902</v>
      </c>
      <c r="G73" s="102">
        <v>8.1275896697272536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6.3369036129704597</v>
      </c>
      <c r="O73" s="102">
        <v>8.6291773811989358</v>
      </c>
      <c r="P73" s="102">
        <v>10.671585407828292</v>
      </c>
      <c r="Q73" s="102">
        <v>6.5410061843046936</v>
      </c>
      <c r="R73" s="102">
        <v>0</v>
      </c>
      <c r="S73" s="102">
        <v>0</v>
      </c>
      <c r="T73" s="102">
        <v>0</v>
      </c>
      <c r="U73" s="102">
        <v>0</v>
      </c>
      <c r="V73" s="102">
        <v>6.5060623788094292</v>
      </c>
      <c r="W73" s="102">
        <v>5.985351111660302</v>
      </c>
      <c r="X73" s="102">
        <v>6.449086381023033</v>
      </c>
      <c r="Y73" s="102">
        <v>0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8.6361426502747207</v>
      </c>
      <c r="D74" s="105">
        <v>8.723855805645659</v>
      </c>
      <c r="E74" s="105">
        <v>8.5179929591511012</v>
      </c>
      <c r="F74" s="105">
        <v>8.5810798176170415</v>
      </c>
      <c r="G74" s="105">
        <v>8.1334937593368402</v>
      </c>
      <c r="H74" s="105">
        <v>0</v>
      </c>
      <c r="I74" s="105">
        <v>0</v>
      </c>
      <c r="J74" s="105">
        <v>0</v>
      </c>
      <c r="K74" s="105">
        <v>6.7446901679005418</v>
      </c>
      <c r="L74" s="105">
        <v>0</v>
      </c>
      <c r="M74" s="105">
        <v>0</v>
      </c>
      <c r="N74" s="105">
        <v>6.3420319349048659</v>
      </c>
      <c r="O74" s="105">
        <v>8.6294804209350602</v>
      </c>
      <c r="P74" s="105">
        <v>10.66201569947871</v>
      </c>
      <c r="Q74" s="105">
        <v>6.5375363902187456</v>
      </c>
      <c r="R74" s="105">
        <v>6.5595784896774765</v>
      </c>
      <c r="S74" s="105">
        <v>6.6554435526949201</v>
      </c>
      <c r="T74" s="105">
        <v>6.9471595042990923</v>
      </c>
      <c r="U74" s="105">
        <v>0</v>
      </c>
      <c r="V74" s="105">
        <v>6.5232499692135164</v>
      </c>
      <c r="W74" s="105">
        <v>5.9843412736920945</v>
      </c>
      <c r="X74" s="105">
        <v>6.4527659825983106</v>
      </c>
      <c r="Y74" s="105">
        <v>0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4.3092952647481928</v>
      </c>
      <c r="D75" s="99">
        <v>4.373567092264258</v>
      </c>
      <c r="E75" s="99">
        <v>4.2423912492148252</v>
      </c>
      <c r="F75" s="99">
        <v>4.3405282910504912</v>
      </c>
      <c r="G75" s="99">
        <v>4.0949164929941402</v>
      </c>
      <c r="H75" s="99">
        <v>0</v>
      </c>
      <c r="I75" s="99">
        <v>0</v>
      </c>
      <c r="J75" s="99">
        <v>0</v>
      </c>
      <c r="K75" s="99">
        <v>3.024706082778311</v>
      </c>
      <c r="L75" s="99">
        <v>0</v>
      </c>
      <c r="M75" s="99">
        <v>0</v>
      </c>
      <c r="N75" s="99">
        <v>2.8078725003743292</v>
      </c>
      <c r="O75" s="99">
        <v>4.7364956042734834</v>
      </c>
      <c r="P75" s="99">
        <v>6.4447670822616736</v>
      </c>
      <c r="Q75" s="99">
        <v>2.7644414006976303</v>
      </c>
      <c r="R75" s="99">
        <v>2.7308717053092257</v>
      </c>
      <c r="S75" s="99">
        <v>2.7861282427736627</v>
      </c>
      <c r="T75" s="99">
        <v>3.3449186687743846</v>
      </c>
      <c r="U75" s="99">
        <v>0</v>
      </c>
      <c r="V75" s="99">
        <v>3.3350758943124403</v>
      </c>
      <c r="W75" s="99">
        <v>3.0004477072598297</v>
      </c>
      <c r="X75" s="99">
        <v>3.5158754864421464</v>
      </c>
      <c r="Y75" s="99">
        <v>0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4.3268473855265261</v>
      </c>
      <c r="D76" s="99">
        <v>4.3502887133814001</v>
      </c>
      <c r="E76" s="99">
        <v>4.2756017099362778</v>
      </c>
      <c r="F76" s="99">
        <v>4.240551526566553</v>
      </c>
      <c r="G76" s="99">
        <v>4.0385772663426991</v>
      </c>
      <c r="H76" s="99">
        <v>0</v>
      </c>
      <c r="I76" s="99">
        <v>0</v>
      </c>
      <c r="J76" s="99">
        <v>0</v>
      </c>
      <c r="K76" s="99">
        <v>3.7199840851222299</v>
      </c>
      <c r="L76" s="99">
        <v>0</v>
      </c>
      <c r="M76" s="99">
        <v>0</v>
      </c>
      <c r="N76" s="99">
        <v>3.5341594345305354</v>
      </c>
      <c r="O76" s="99">
        <v>3.8929848166615764</v>
      </c>
      <c r="P76" s="99">
        <v>4.2172486172170363</v>
      </c>
      <c r="Q76" s="99">
        <v>3.7730949895211157</v>
      </c>
      <c r="R76" s="99">
        <v>3.8287067843682503</v>
      </c>
      <c r="S76" s="99">
        <v>3.8693153099212578</v>
      </c>
      <c r="T76" s="99">
        <v>3.6022408355247078</v>
      </c>
      <c r="U76" s="99">
        <v>0</v>
      </c>
      <c r="V76" s="99">
        <v>3.1881740749010761</v>
      </c>
      <c r="W76" s="99">
        <v>2.9838935664322657</v>
      </c>
      <c r="X76" s="99">
        <v>2.9368904961561628</v>
      </c>
      <c r="Y76" s="99">
        <v>0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4.9920669258001205</v>
      </c>
      <c r="D77" s="123">
        <v>4.5531500240155918</v>
      </c>
      <c r="E77" s="123">
        <v>4.3151270538791984</v>
      </c>
      <c r="F77" s="123">
        <v>4.3503025631522201</v>
      </c>
      <c r="G77" s="123">
        <v>4.1944743117287508</v>
      </c>
      <c r="H77" s="123">
        <v>4.0855689879387294</v>
      </c>
      <c r="I77" s="123">
        <v>4.0139764844537957</v>
      </c>
      <c r="J77" s="123">
        <v>4.2967843439197333</v>
      </c>
      <c r="K77" s="123">
        <v>4.2738247775944886</v>
      </c>
      <c r="L77" s="123">
        <v>4.0351748927138118</v>
      </c>
      <c r="M77" s="123">
        <v>4.647127134942318</v>
      </c>
      <c r="N77" s="123">
        <v>4.9717951025505673</v>
      </c>
      <c r="O77" s="123">
        <v>4.6428498478697788</v>
      </c>
      <c r="P77" s="123">
        <v>4.361150989884119</v>
      </c>
      <c r="Q77" s="123">
        <v>3.8465381576285904</v>
      </c>
      <c r="R77" s="123">
        <v>3.4909298826291857</v>
      </c>
      <c r="S77" s="123">
        <v>3.6931823095933329</v>
      </c>
      <c r="T77" s="123">
        <v>3.5094412591196109</v>
      </c>
      <c r="U77" s="123">
        <v>3.3995232863918088</v>
      </c>
      <c r="V77" s="123">
        <v>2.8177150209888202</v>
      </c>
      <c r="W77" s="123">
        <v>2.0747968365602159</v>
      </c>
      <c r="X77" s="123">
        <v>2.0695773720048463</v>
      </c>
      <c r="Y77" s="123">
        <v>2.0579753472569329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5.3628268696404957</v>
      </c>
      <c r="D78" s="99">
        <v>4.4018546210239116</v>
      </c>
      <c r="E78" s="99">
        <v>4.0438114659211593</v>
      </c>
      <c r="F78" s="99">
        <v>4.2041280493057291</v>
      </c>
      <c r="G78" s="99">
        <v>4.2468899600606145</v>
      </c>
      <c r="H78" s="99">
        <v>4.1001862761146599</v>
      </c>
      <c r="I78" s="99">
        <v>3.9210282245111379</v>
      </c>
      <c r="J78" s="99">
        <v>4.2597640713026284</v>
      </c>
      <c r="K78" s="99">
        <v>4.3658002046883757</v>
      </c>
      <c r="L78" s="99">
        <v>4.4058471939773538</v>
      </c>
      <c r="M78" s="99">
        <v>4.2509583577137802</v>
      </c>
      <c r="N78" s="99">
        <v>5.2600301471826674</v>
      </c>
      <c r="O78" s="99">
        <v>4.4128637076758768</v>
      </c>
      <c r="P78" s="99">
        <v>3.7776094234278661</v>
      </c>
      <c r="Q78" s="99">
        <v>3.9265091735264201</v>
      </c>
      <c r="R78" s="99">
        <v>3.4908783763248996</v>
      </c>
      <c r="S78" s="99">
        <v>3.8152590130202468</v>
      </c>
      <c r="T78" s="99">
        <v>3.3587421737929257</v>
      </c>
      <c r="U78" s="99">
        <v>3.1133876911833336</v>
      </c>
      <c r="V78" s="99">
        <v>2.8202937038417817</v>
      </c>
      <c r="W78" s="99">
        <v>2.1702964454444449</v>
      </c>
      <c r="X78" s="99">
        <v>2.0677090822064446</v>
      </c>
      <c r="Y78" s="99">
        <v>2.0400523900699961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4.3312566857580928</v>
      </c>
      <c r="D79" s="110">
        <v>4.5765529079216263</v>
      </c>
      <c r="E79" s="110">
        <v>4.3846761530943494</v>
      </c>
      <c r="F79" s="110">
        <v>4.3904091165630783</v>
      </c>
      <c r="G79" s="110">
        <v>4.1678650548075433</v>
      </c>
      <c r="H79" s="110">
        <v>4.0727071246707638</v>
      </c>
      <c r="I79" s="110">
        <v>4.2621151426935686</v>
      </c>
      <c r="J79" s="110">
        <v>4.462008344719373</v>
      </c>
      <c r="K79" s="110">
        <v>4.1694298903278728</v>
      </c>
      <c r="L79" s="110">
        <v>3.5898033950045014</v>
      </c>
      <c r="M79" s="110">
        <v>4.8236926066876284</v>
      </c>
      <c r="N79" s="110">
        <v>4.8081180785562418</v>
      </c>
      <c r="O79" s="110">
        <v>4.8616586373516686</v>
      </c>
      <c r="P79" s="110">
        <v>5.0937735006875071</v>
      </c>
      <c r="Q79" s="110">
        <v>3.5070577969404928</v>
      </c>
      <c r="R79" s="110">
        <v>3.5706616416627068</v>
      </c>
      <c r="S79" s="110">
        <v>3.1398136656995437</v>
      </c>
      <c r="T79" s="110">
        <v>3.6758657617341592</v>
      </c>
      <c r="U79" s="110">
        <v>4.0073073358881235</v>
      </c>
      <c r="V79" s="110">
        <v>2.3308836860970588</v>
      </c>
      <c r="W79" s="110">
        <v>1.8866549143395026</v>
      </c>
      <c r="X79" s="110">
        <v>2.1424406741424953</v>
      </c>
      <c r="Y79" s="110">
        <v>2.101599148711931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122.21180688662255</v>
      </c>
      <c r="D81" s="118">
        <f t="shared" si="28"/>
        <v>113.94185666792082</v>
      </c>
      <c r="E81" s="118">
        <f t="shared" si="28"/>
        <v>119.43029776714523</v>
      </c>
      <c r="F81" s="118">
        <f t="shared" si="28"/>
        <v>122.44815582157008</v>
      </c>
      <c r="G81" s="118">
        <f t="shared" si="28"/>
        <v>117.54957610256577</v>
      </c>
      <c r="H81" s="118">
        <f t="shared" si="28"/>
        <v>117.97941170672323</v>
      </c>
      <c r="I81" s="118">
        <f t="shared" si="28"/>
        <v>101.97393549339347</v>
      </c>
      <c r="J81" s="118">
        <f t="shared" si="28"/>
        <v>105.2009180470516</v>
      </c>
      <c r="K81" s="118">
        <f t="shared" si="28"/>
        <v>110.07093613679933</v>
      </c>
      <c r="L81" s="118">
        <f t="shared" si="28"/>
        <v>110.54675729925658</v>
      </c>
      <c r="M81" s="118">
        <f t="shared" si="28"/>
        <v>86.799522080156919</v>
      </c>
      <c r="N81" s="118">
        <f t="shared" si="28"/>
        <v>92.813414764671393</v>
      </c>
      <c r="O81" s="118">
        <f t="shared" si="28"/>
        <v>93.177217928539307</v>
      </c>
      <c r="P81" s="118">
        <f t="shared" si="28"/>
        <v>90.309656421733919</v>
      </c>
      <c r="Q81" s="118">
        <f t="shared" si="28"/>
        <v>87.12971821813295</v>
      </c>
      <c r="R81" s="118">
        <f t="shared" ref="R81:V81" si="29">R82+R85+R87+R100</f>
        <v>88.618834292268076</v>
      </c>
      <c r="S81" s="118">
        <f t="shared" si="29"/>
        <v>78.509746594544566</v>
      </c>
      <c r="T81" s="118">
        <f t="shared" si="29"/>
        <v>83.03033134530682</v>
      </c>
      <c r="U81" s="118">
        <f t="shared" si="29"/>
        <v>0</v>
      </c>
      <c r="V81" s="118">
        <f t="shared" si="29"/>
        <v>56.760774072652289</v>
      </c>
      <c r="W81" s="118">
        <f t="shared" ref="W81:Y81" si="30">W82+W85+W87+W100</f>
        <v>48.273387518619771</v>
      </c>
      <c r="X81" s="118">
        <f t="shared" si="30"/>
        <v>48.967036379079936</v>
      </c>
      <c r="Y81" s="118">
        <f t="shared" si="30"/>
        <v>46.769520199184257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108.74005004545559</v>
      </c>
      <c r="D82" s="123">
        <f t="shared" si="31"/>
        <v>100.80745361224524</v>
      </c>
      <c r="E82" s="123">
        <f t="shared" si="31"/>
        <v>103.30775002693741</v>
      </c>
      <c r="F82" s="123">
        <f t="shared" si="31"/>
        <v>109.6726651049232</v>
      </c>
      <c r="G82" s="123">
        <f t="shared" si="31"/>
        <v>104.39278887591112</v>
      </c>
      <c r="H82" s="123">
        <f t="shared" si="31"/>
        <v>102.44862900065068</v>
      </c>
      <c r="I82" s="123">
        <f t="shared" si="31"/>
        <v>89.556404319738931</v>
      </c>
      <c r="J82" s="123">
        <f t="shared" si="31"/>
        <v>92.785200370727921</v>
      </c>
      <c r="K82" s="123">
        <f t="shared" si="31"/>
        <v>97.776725281619349</v>
      </c>
      <c r="L82" s="123">
        <f t="shared" si="31"/>
        <v>95.543842153138755</v>
      </c>
      <c r="M82" s="123">
        <f t="shared" si="31"/>
        <v>70.939575751366348</v>
      </c>
      <c r="N82" s="123">
        <f t="shared" si="31"/>
        <v>79.96287615704982</v>
      </c>
      <c r="O82" s="123">
        <f t="shared" si="31"/>
        <v>78.351454952521408</v>
      </c>
      <c r="P82" s="123">
        <f t="shared" si="31"/>
        <v>74.035380107681007</v>
      </c>
      <c r="Q82" s="123">
        <f t="shared" si="31"/>
        <v>73.230258760139193</v>
      </c>
      <c r="R82" s="123">
        <f t="shared" ref="R82:V82" si="32">SUM(R83:R84)</f>
        <v>77.356799290234264</v>
      </c>
      <c r="S82" s="123">
        <f t="shared" si="32"/>
        <v>68.364568957028666</v>
      </c>
      <c r="T82" s="123">
        <f t="shared" si="32"/>
        <v>69.590283867482825</v>
      </c>
      <c r="U82" s="123">
        <f t="shared" si="32"/>
        <v>0</v>
      </c>
      <c r="V82" s="123">
        <f t="shared" si="32"/>
        <v>44.76868435374675</v>
      </c>
      <c r="W82" s="123">
        <f t="shared" ref="W82:Y82" si="33">SUM(W83:W84)</f>
        <v>38.13567861057853</v>
      </c>
      <c r="X82" s="123">
        <f t="shared" si="33"/>
        <v>38.280444208149945</v>
      </c>
      <c r="Y82" s="123">
        <f t="shared" si="33"/>
        <v>35.476522627448368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107.6855834693604</v>
      </c>
      <c r="D83" s="99">
        <v>99.849092595237522</v>
      </c>
      <c r="E83" s="99">
        <v>102.36818008175524</v>
      </c>
      <c r="F83" s="99">
        <v>108.66260853676033</v>
      </c>
      <c r="G83" s="99">
        <v>103.45088301287176</v>
      </c>
      <c r="H83" s="99">
        <v>101.55618530850052</v>
      </c>
      <c r="I83" s="99">
        <v>88.770611015770442</v>
      </c>
      <c r="J83" s="99">
        <v>91.979190347777248</v>
      </c>
      <c r="K83" s="99">
        <v>96.943216439516988</v>
      </c>
      <c r="L83" s="99">
        <v>94.745700818488231</v>
      </c>
      <c r="M83" s="99">
        <v>70.349662777361587</v>
      </c>
      <c r="N83" s="99">
        <v>79.316846289586934</v>
      </c>
      <c r="O83" s="99">
        <v>77.719495637648308</v>
      </c>
      <c r="P83" s="99">
        <v>73.436946437296484</v>
      </c>
      <c r="Q83" s="99">
        <v>72.651217381521633</v>
      </c>
      <c r="R83" s="99">
        <v>76.748760736845867</v>
      </c>
      <c r="S83" s="99">
        <v>67.835573483867719</v>
      </c>
      <c r="T83" s="99">
        <v>69.048257177870127</v>
      </c>
      <c r="U83" s="99">
        <v>0</v>
      </c>
      <c r="V83" s="99">
        <v>44.423139148982756</v>
      </c>
      <c r="W83" s="99">
        <v>37.842589295102087</v>
      </c>
      <c r="X83" s="99">
        <v>37.985294758503102</v>
      </c>
      <c r="Y83" s="99">
        <v>35.208953964970391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1.0544665760951932</v>
      </c>
      <c r="D84" s="99">
        <v>0.95836101700771603</v>
      </c>
      <c r="E84" s="99">
        <v>0.93956994518217429</v>
      </c>
      <c r="F84" s="99">
        <v>1.0100565681628737</v>
      </c>
      <c r="G84" s="99">
        <v>0.94190586303936918</v>
      </c>
      <c r="H84" s="99">
        <v>0.89244369215017005</v>
      </c>
      <c r="I84" s="99">
        <v>0.78579330396849034</v>
      </c>
      <c r="J84" s="99">
        <v>0.80601002295066904</v>
      </c>
      <c r="K84" s="99">
        <v>0.83350884210236498</v>
      </c>
      <c r="L84" s="99">
        <v>0.79814133465051795</v>
      </c>
      <c r="M84" s="99">
        <v>0.58991297400476783</v>
      </c>
      <c r="N84" s="99">
        <v>0.64602986746288371</v>
      </c>
      <c r="O84" s="99">
        <v>0.63195931487309887</v>
      </c>
      <c r="P84" s="99">
        <v>0.5984336703845281</v>
      </c>
      <c r="Q84" s="99">
        <v>0.57904137861756022</v>
      </c>
      <c r="R84" s="99">
        <v>0.60803855338840018</v>
      </c>
      <c r="S84" s="99">
        <v>0.52899547316095363</v>
      </c>
      <c r="T84" s="99">
        <v>0.54202668961269529</v>
      </c>
      <c r="U84" s="99">
        <v>0</v>
      </c>
      <c r="V84" s="99">
        <v>0.34554520476399708</v>
      </c>
      <c r="W84" s="99">
        <v>0.29308931547644346</v>
      </c>
      <c r="X84" s="99">
        <v>0.29514944964684353</v>
      </c>
      <c r="Y84" s="99">
        <v>0.26756866247797551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0.39221192148450351</v>
      </c>
      <c r="D85" s="123">
        <f t="shared" si="34"/>
        <v>3.3218035060960278E-2</v>
      </c>
      <c r="E85" s="123">
        <f t="shared" si="34"/>
        <v>3.3549446624427222</v>
      </c>
      <c r="F85" s="123">
        <f t="shared" si="34"/>
        <v>2.4504800758654275E-2</v>
      </c>
      <c r="G85" s="123">
        <f t="shared" si="34"/>
        <v>0.15138123744411836</v>
      </c>
      <c r="H85" s="123">
        <f t="shared" si="34"/>
        <v>2.9561748668228756</v>
      </c>
      <c r="I85" s="123">
        <f t="shared" si="34"/>
        <v>0.89158741816332099</v>
      </c>
      <c r="J85" s="123">
        <f t="shared" si="34"/>
        <v>0.68421456655848456</v>
      </c>
      <c r="K85" s="123">
        <f t="shared" si="34"/>
        <v>0.98988106487030525</v>
      </c>
      <c r="L85" s="123">
        <f t="shared" si="34"/>
        <v>4.5686344420482721</v>
      </c>
      <c r="M85" s="123">
        <f t="shared" si="34"/>
        <v>3.5811602538404896</v>
      </c>
      <c r="N85" s="123">
        <f t="shared" si="34"/>
        <v>1.7607613348555782</v>
      </c>
      <c r="O85" s="123">
        <f t="shared" si="34"/>
        <v>1.7935709124163766</v>
      </c>
      <c r="P85" s="123">
        <f t="shared" si="34"/>
        <v>1.0781455804154985</v>
      </c>
      <c r="Q85" s="123">
        <f t="shared" si="34"/>
        <v>2.4016496996723422</v>
      </c>
      <c r="R85" s="123">
        <f t="shared" si="34"/>
        <v>1.2899333850345249</v>
      </c>
      <c r="S85" s="123">
        <f t="shared" si="34"/>
        <v>0.82606061424131794</v>
      </c>
      <c r="T85" s="123">
        <f t="shared" si="34"/>
        <v>2.0283980070796432</v>
      </c>
      <c r="U85" s="123">
        <f t="shared" si="34"/>
        <v>0</v>
      </c>
      <c r="V85" s="123">
        <f t="shared" si="34"/>
        <v>2.9894170302926488</v>
      </c>
      <c r="W85" s="123">
        <f t="shared" si="34"/>
        <v>2.0638719409899333</v>
      </c>
      <c r="X85" s="123">
        <f t="shared" si="34"/>
        <v>2.2328275851407389</v>
      </c>
      <c r="Y85" s="123">
        <f t="shared" si="34"/>
        <v>3.1484073167881421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0.39221192148450351</v>
      </c>
      <c r="D86" s="99">
        <f>RES_hhdet_in_tesh!D86/RES_summary!D$21</f>
        <v>3.3218035060960278E-2</v>
      </c>
      <c r="E86" s="99">
        <f>RES_hhdet_in_tesh!E86/RES_summary!E$21</f>
        <v>3.3549446624427222</v>
      </c>
      <c r="F86" s="99">
        <f>RES_hhdet_in_tesh!F86/RES_summary!F$21</f>
        <v>2.4504800758654275E-2</v>
      </c>
      <c r="G86" s="99">
        <f>RES_hhdet_in_tesh!G86/RES_summary!G$21</f>
        <v>0.15138123744411836</v>
      </c>
      <c r="H86" s="99">
        <f>RES_hhdet_in_tesh!H86/RES_summary!H$21</f>
        <v>2.9561748668228756</v>
      </c>
      <c r="I86" s="99">
        <f>RES_hhdet_in_tesh!I86/RES_summary!I$21</f>
        <v>0.89158741816332099</v>
      </c>
      <c r="J86" s="99">
        <f>RES_hhdet_in_tesh!J86/RES_summary!J$21</f>
        <v>0.68421456655848456</v>
      </c>
      <c r="K86" s="99">
        <f>RES_hhdet_in_tesh!K86/RES_summary!K$21</f>
        <v>0.98988106487030525</v>
      </c>
      <c r="L86" s="99">
        <f>RES_hhdet_in_tesh!L86/RES_summary!L$21</f>
        <v>4.5686344420482721</v>
      </c>
      <c r="M86" s="99">
        <f>RES_hhdet_in_tesh!M86/RES_summary!M$21</f>
        <v>3.5811602538404896</v>
      </c>
      <c r="N86" s="99">
        <f>RES_hhdet_in_tesh!N86/RES_summary!N$21</f>
        <v>1.7607613348555782</v>
      </c>
      <c r="O86" s="99">
        <f>RES_hhdet_in_tesh!O86/RES_summary!O$21</f>
        <v>1.7935709124163766</v>
      </c>
      <c r="P86" s="99">
        <f>RES_hhdet_in_tesh!P86/RES_summary!P$21</f>
        <v>1.0781455804154985</v>
      </c>
      <c r="Q86" s="99">
        <f>RES_hhdet_in_tesh!Q86/RES_summary!Q$21</f>
        <v>2.4016496996723422</v>
      </c>
      <c r="R86" s="99">
        <f>RES_hhdet_in_tesh!R86/RES_summary!R$21</f>
        <v>1.2899333850345249</v>
      </c>
      <c r="S86" s="99">
        <f>RES_hhdet_in_tesh!S86/RES_summary!S$21</f>
        <v>0.82606061424131794</v>
      </c>
      <c r="T86" s="99">
        <f>RES_hhdet_in_tesh!T86/RES_summary!T$21</f>
        <v>2.0283980070796432</v>
      </c>
      <c r="U86" s="99">
        <f>RES_hhdet_in_tesh!U86/RES_summary!U$21</f>
        <v>0</v>
      </c>
      <c r="V86" s="99">
        <f>RES_hhdet_in_tesh!V86/RES_summary!V$21</f>
        <v>2.9894170302926488</v>
      </c>
      <c r="W86" s="99">
        <f>RES_hhdet_in_tesh!W86/RES_summary!W$21</f>
        <v>2.0638719409899333</v>
      </c>
      <c r="X86" s="99">
        <f>RES_hhdet_in_tesh!X86/RES_summary!X$21</f>
        <v>2.2328275851407389</v>
      </c>
      <c r="Y86" s="99">
        <f>RES_hhdet_in_tesh!Y86/RES_summary!Y$21</f>
        <v>3.1484073167881421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8.6561060670756973</v>
      </c>
      <c r="D87" s="123">
        <v>8.5246321126929914</v>
      </c>
      <c r="E87" s="123">
        <v>8.3829269246707607</v>
      </c>
      <c r="F87" s="123">
        <v>8.4753071766259982</v>
      </c>
      <c r="G87" s="123">
        <v>8.3381762699824549</v>
      </c>
      <c r="H87" s="123">
        <v>8.0588385359828649</v>
      </c>
      <c r="I87" s="123">
        <v>7.3584910441635598</v>
      </c>
      <c r="J87" s="123">
        <v>7.327772978299393</v>
      </c>
      <c r="K87" s="123">
        <v>6.9318650626649267</v>
      </c>
      <c r="L87" s="123">
        <v>6.7915514559526509</v>
      </c>
      <c r="M87" s="123">
        <v>7.4797631439230319</v>
      </c>
      <c r="N87" s="123">
        <v>6.3421309246750424</v>
      </c>
      <c r="O87" s="123">
        <v>8.2322033675097224</v>
      </c>
      <c r="P87" s="123">
        <v>10.140475031887584</v>
      </c>
      <c r="Q87" s="123">
        <v>7.9799505498988905</v>
      </c>
      <c r="R87" s="123">
        <v>6.39053699555335</v>
      </c>
      <c r="S87" s="123">
        <v>6.1966495729306788</v>
      </c>
      <c r="T87" s="123">
        <v>7.7781438038075486</v>
      </c>
      <c r="U87" s="123">
        <v>0</v>
      </c>
      <c r="V87" s="123">
        <v>6.6010775883812247</v>
      </c>
      <c r="W87" s="123">
        <v>6.1875664117250739</v>
      </c>
      <c r="X87" s="123">
        <v>6.3110884245397392</v>
      </c>
      <c r="Y87" s="123">
        <v>6.0429911062358119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8.695674171939384</v>
      </c>
      <c r="D88" s="99">
        <v>8.6720220275450597</v>
      </c>
      <c r="E88" s="99">
        <v>8.5418447033075307</v>
      </c>
      <c r="F88" s="99">
        <v>8.3538620688338465</v>
      </c>
      <c r="G88" s="99">
        <v>7.9040403961832721</v>
      </c>
      <c r="H88" s="99">
        <v>8.0026313854021041</v>
      </c>
      <c r="I88" s="99">
        <v>7.0970031862164191</v>
      </c>
      <c r="J88" s="99">
        <v>7.2109959161512434</v>
      </c>
      <c r="K88" s="99">
        <v>7.1117995771094282</v>
      </c>
      <c r="L88" s="99">
        <v>7.9124768502032419</v>
      </c>
      <c r="M88" s="99">
        <v>8.5933803748082749</v>
      </c>
      <c r="N88" s="99">
        <v>6.3774617941460248</v>
      </c>
      <c r="O88" s="99">
        <v>5.3143374843538229</v>
      </c>
      <c r="P88" s="99">
        <v>9.6791399361989061</v>
      </c>
      <c r="Q88" s="99">
        <v>8.4798840727204805</v>
      </c>
      <c r="R88" s="99">
        <v>6.035684017808653</v>
      </c>
      <c r="S88" s="99">
        <v>6.191842294412746</v>
      </c>
      <c r="T88" s="99">
        <v>8.1205399157337901</v>
      </c>
      <c r="U88" s="99">
        <v>0</v>
      </c>
      <c r="V88" s="99">
        <v>6.6322086360483059</v>
      </c>
      <c r="W88" s="99">
        <v>6.7179043139605854</v>
      </c>
      <c r="X88" s="99">
        <v>5.8830993746974007</v>
      </c>
      <c r="Y88" s="99">
        <v>6.0421735556771576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7.2139469842440391</v>
      </c>
      <c r="K89" s="99">
        <v>7.1206893502974298</v>
      </c>
      <c r="L89" s="99">
        <v>7.9202412665893016</v>
      </c>
      <c r="M89" s="99">
        <v>8.6030647060283858</v>
      </c>
      <c r="N89" s="99">
        <v>6.3850391276039646</v>
      </c>
      <c r="O89" s="99">
        <v>0</v>
      </c>
      <c r="P89" s="99">
        <v>9.6975379315756012</v>
      </c>
      <c r="Q89" s="99">
        <v>8.5080812321201442</v>
      </c>
      <c r="R89" s="99">
        <v>0</v>
      </c>
      <c r="S89" s="99">
        <v>6.2041616094058494</v>
      </c>
      <c r="T89" s="99">
        <v>8.1352205772638033</v>
      </c>
      <c r="U89" s="99">
        <v>0</v>
      </c>
      <c r="V89" s="99">
        <v>0</v>
      </c>
      <c r="W89" s="99">
        <v>6.7243556341828841</v>
      </c>
      <c r="X89" s="99">
        <v>0</v>
      </c>
      <c r="Y89" s="99">
        <v>6.0457338289051918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3.4122306602380155</v>
      </c>
      <c r="K90" s="102">
        <v>3.1601907344915312</v>
      </c>
      <c r="L90" s="102">
        <v>3.7399875325786027</v>
      </c>
      <c r="M90" s="102">
        <v>4.3198142572556364</v>
      </c>
      <c r="N90" s="102">
        <v>2.8764056624609644</v>
      </c>
      <c r="O90" s="102">
        <v>0</v>
      </c>
      <c r="P90" s="102">
        <v>5.8373920881003354</v>
      </c>
      <c r="Q90" s="102">
        <v>3.7636393944203173</v>
      </c>
      <c r="R90" s="102">
        <v>0</v>
      </c>
      <c r="S90" s="102">
        <v>2.5898960318073216</v>
      </c>
      <c r="T90" s="102">
        <v>3.9059831304663541</v>
      </c>
      <c r="U90" s="102">
        <v>0</v>
      </c>
      <c r="V90" s="102">
        <v>0</v>
      </c>
      <c r="W90" s="102">
        <v>3.5511895031854221</v>
      </c>
      <c r="X90" s="102">
        <v>0</v>
      </c>
      <c r="Y90" s="102">
        <v>3.1970359976570157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3.8017163240060228</v>
      </c>
      <c r="K91" s="105">
        <v>3.9604986158058981</v>
      </c>
      <c r="L91" s="105">
        <v>4.1802537340106989</v>
      </c>
      <c r="M91" s="105">
        <v>4.2832504487727512</v>
      </c>
      <c r="N91" s="105">
        <v>3.5086334651430002</v>
      </c>
      <c r="O91" s="105">
        <v>0</v>
      </c>
      <c r="P91" s="105">
        <v>3.8601458434752649</v>
      </c>
      <c r="Q91" s="105">
        <v>4.7444418376998279</v>
      </c>
      <c r="R91" s="105">
        <v>0</v>
      </c>
      <c r="S91" s="105">
        <v>3.6142655775985273</v>
      </c>
      <c r="T91" s="105">
        <v>4.2292374467974492</v>
      </c>
      <c r="U91" s="105">
        <v>0</v>
      </c>
      <c r="V91" s="105">
        <v>0</v>
      </c>
      <c r="W91" s="105">
        <v>3.1731661309974637</v>
      </c>
      <c r="X91" s="105">
        <v>0</v>
      </c>
      <c r="Y91" s="105">
        <v>2.8486978312481765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9.3005948280964628</v>
      </c>
      <c r="D92" s="102">
        <v>6.1777692193859499</v>
      </c>
      <c r="E92" s="102">
        <v>3.5011389492468243</v>
      </c>
      <c r="F92" s="102">
        <v>6.9729242302696637</v>
      </c>
      <c r="G92" s="102">
        <v>10.61932654609279</v>
      </c>
      <c r="H92" s="102">
        <v>10.969328509422615</v>
      </c>
      <c r="I92" s="102">
        <v>4.1027347891443258</v>
      </c>
      <c r="J92" s="102">
        <v>4.0342455916865658</v>
      </c>
      <c r="K92" s="102">
        <v>9.4411534623259161</v>
      </c>
      <c r="L92" s="102">
        <v>10.199943858701966</v>
      </c>
      <c r="M92" s="102">
        <v>5.4083734631220741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8.6332715230564201</v>
      </c>
      <c r="D96" s="102">
        <v>8.718567002534197</v>
      </c>
      <c r="E96" s="102">
        <v>8.5114471363252999</v>
      </c>
      <c r="F96" s="102">
        <v>8.574337214289292</v>
      </c>
      <c r="G96" s="102">
        <v>8.1275896697272554</v>
      </c>
      <c r="H96" s="102">
        <v>7.6756909397300639</v>
      </c>
      <c r="I96" s="102">
        <v>0</v>
      </c>
      <c r="J96" s="102">
        <v>0</v>
      </c>
      <c r="K96" s="102">
        <v>0</v>
      </c>
      <c r="L96" s="102">
        <v>6.3430970321236364</v>
      </c>
      <c r="M96" s="102">
        <v>7.4171853266886068</v>
      </c>
      <c r="N96" s="102">
        <v>6.3369036129704615</v>
      </c>
      <c r="O96" s="102">
        <v>8.6291773811989358</v>
      </c>
      <c r="P96" s="102">
        <v>10.671585407828291</v>
      </c>
      <c r="Q96" s="102">
        <v>6.5410061843046945</v>
      </c>
      <c r="R96" s="102">
        <v>0</v>
      </c>
      <c r="S96" s="102">
        <v>0</v>
      </c>
      <c r="T96" s="102">
        <v>6.9272004228442468</v>
      </c>
      <c r="U96" s="102">
        <v>0</v>
      </c>
      <c r="V96" s="102">
        <v>0</v>
      </c>
      <c r="W96" s="102">
        <v>5.9853511116603011</v>
      </c>
      <c r="X96" s="102">
        <v>6.4490863810230321</v>
      </c>
      <c r="Y96" s="102">
        <v>6.0329426318415722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8.6361426502747225</v>
      </c>
      <c r="D97" s="105">
        <v>8.7238558056456572</v>
      </c>
      <c r="E97" s="105">
        <v>8.5179929591511048</v>
      </c>
      <c r="F97" s="105">
        <v>8.5810798176170415</v>
      </c>
      <c r="G97" s="105">
        <v>8.1334937593368402</v>
      </c>
      <c r="H97" s="105">
        <v>7.677864906542573</v>
      </c>
      <c r="I97" s="105">
        <v>7.5989979954865197</v>
      </c>
      <c r="J97" s="105">
        <v>7.4801586135289071</v>
      </c>
      <c r="K97" s="105">
        <v>6.7446901679005427</v>
      </c>
      <c r="L97" s="105">
        <v>6.3511784182662216</v>
      </c>
      <c r="M97" s="105">
        <v>7.422123006495454</v>
      </c>
      <c r="N97" s="105">
        <v>6.3420319349048659</v>
      </c>
      <c r="O97" s="105">
        <v>8.6294804209350602</v>
      </c>
      <c r="P97" s="105">
        <v>10.662015699478706</v>
      </c>
      <c r="Q97" s="105">
        <v>6.5375363902187464</v>
      </c>
      <c r="R97" s="105">
        <v>6.5595784896774765</v>
      </c>
      <c r="S97" s="105">
        <v>6.6554435526949209</v>
      </c>
      <c r="T97" s="105">
        <v>6.9471595042990915</v>
      </c>
      <c r="U97" s="105">
        <v>0</v>
      </c>
      <c r="V97" s="105">
        <v>6.5232499692135164</v>
      </c>
      <c r="W97" s="105">
        <v>5.9843412736920945</v>
      </c>
      <c r="X97" s="105">
        <v>6.452765982598307</v>
      </c>
      <c r="Y97" s="105">
        <v>6.044338119273875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4.3092952647481928</v>
      </c>
      <c r="D98" s="99">
        <v>4.373567092264258</v>
      </c>
      <c r="E98" s="99">
        <v>4.2423912492148252</v>
      </c>
      <c r="F98" s="99">
        <v>4.3405282910504903</v>
      </c>
      <c r="G98" s="99">
        <v>4.0949164929941402</v>
      </c>
      <c r="H98" s="99">
        <v>3.7650141106157218</v>
      </c>
      <c r="I98" s="99">
        <v>3.6690766091497831</v>
      </c>
      <c r="J98" s="99">
        <v>3.4751016485820805</v>
      </c>
      <c r="K98" s="99">
        <v>3.0247060827783119</v>
      </c>
      <c r="L98" s="99">
        <v>2.7754449075566394</v>
      </c>
      <c r="M98" s="99">
        <v>3.5793234486007592</v>
      </c>
      <c r="N98" s="99">
        <v>2.8078725003743292</v>
      </c>
      <c r="O98" s="99">
        <v>4.7364956042734851</v>
      </c>
      <c r="P98" s="99">
        <v>6.4447670822616718</v>
      </c>
      <c r="Q98" s="99">
        <v>2.7644414006976308</v>
      </c>
      <c r="R98" s="99">
        <v>2.7308717053092257</v>
      </c>
      <c r="S98" s="99">
        <v>2.7861282427736622</v>
      </c>
      <c r="T98" s="99">
        <v>3.3449186687743837</v>
      </c>
      <c r="U98" s="99">
        <v>0</v>
      </c>
      <c r="V98" s="99">
        <v>3.3350758943124403</v>
      </c>
      <c r="W98" s="99">
        <v>3.0004477072598297</v>
      </c>
      <c r="X98" s="99">
        <v>3.5158754864421451</v>
      </c>
      <c r="Y98" s="99">
        <v>3.2478684393341122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4.3268473855265288</v>
      </c>
      <c r="D99" s="99">
        <v>4.3502887133813992</v>
      </c>
      <c r="E99" s="99">
        <v>4.2756017099362795</v>
      </c>
      <c r="F99" s="99">
        <v>4.2405515265665521</v>
      </c>
      <c r="G99" s="99">
        <v>4.0385772663427</v>
      </c>
      <c r="H99" s="99">
        <v>3.9128507959268508</v>
      </c>
      <c r="I99" s="99">
        <v>3.9299213863367344</v>
      </c>
      <c r="J99" s="99">
        <v>4.0050569649468262</v>
      </c>
      <c r="K99" s="99">
        <v>3.7199840851222303</v>
      </c>
      <c r="L99" s="99">
        <v>3.57573351070958</v>
      </c>
      <c r="M99" s="99">
        <v>3.8427995578946943</v>
      </c>
      <c r="N99" s="99">
        <v>3.5341594345305363</v>
      </c>
      <c r="O99" s="99">
        <v>3.8929848166615755</v>
      </c>
      <c r="P99" s="99">
        <v>4.2172486172170354</v>
      </c>
      <c r="Q99" s="99">
        <v>3.773094989521117</v>
      </c>
      <c r="R99" s="99">
        <v>3.8287067843682512</v>
      </c>
      <c r="S99" s="99">
        <v>3.8693153099212587</v>
      </c>
      <c r="T99" s="99">
        <v>3.6022408355247086</v>
      </c>
      <c r="U99" s="99">
        <v>0</v>
      </c>
      <c r="V99" s="99">
        <v>3.1881740749010761</v>
      </c>
      <c r="W99" s="99">
        <v>2.9838935664322652</v>
      </c>
      <c r="X99" s="99">
        <v>2.9368904961561615</v>
      </c>
      <c r="Y99" s="99">
        <v>2.7964696799397624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4.4234388526067621</v>
      </c>
      <c r="D100" s="123">
        <v>4.5765529079216263</v>
      </c>
      <c r="E100" s="123">
        <v>4.3846761530943494</v>
      </c>
      <c r="F100" s="123">
        <v>4.2756787392622382</v>
      </c>
      <c r="G100" s="123">
        <v>4.6672297192280814</v>
      </c>
      <c r="H100" s="123">
        <v>4.5157693032668043</v>
      </c>
      <c r="I100" s="123">
        <v>4.1674527113276598</v>
      </c>
      <c r="J100" s="123">
        <v>4.4037301314658039</v>
      </c>
      <c r="K100" s="123">
        <v>4.372464727644755</v>
      </c>
      <c r="L100" s="123">
        <v>3.6427292481168867</v>
      </c>
      <c r="M100" s="123">
        <v>4.7990229310270429</v>
      </c>
      <c r="N100" s="123">
        <v>4.7476463480909574</v>
      </c>
      <c r="O100" s="123">
        <v>4.7999886960918046</v>
      </c>
      <c r="P100" s="123">
        <v>5.0556557017498296</v>
      </c>
      <c r="Q100" s="123">
        <v>3.5178592084225242</v>
      </c>
      <c r="R100" s="123">
        <v>3.5815646214459398</v>
      </c>
      <c r="S100" s="123">
        <v>3.1224674503438981</v>
      </c>
      <c r="T100" s="123">
        <v>3.6335056669367916</v>
      </c>
      <c r="U100" s="123">
        <v>0</v>
      </c>
      <c r="V100" s="123">
        <v>2.4015951002316687</v>
      </c>
      <c r="W100" s="123">
        <v>1.886270555326236</v>
      </c>
      <c r="X100" s="123">
        <v>2.1426761612495118</v>
      </c>
      <c r="Y100" s="123">
        <v>2.101599148711931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5.8138532025741805</v>
      </c>
      <c r="D102" s="99">
        <v>0</v>
      </c>
      <c r="E102" s="99">
        <v>0</v>
      </c>
      <c r="F102" s="99">
        <v>3.7663877961219243</v>
      </c>
      <c r="G102" s="99">
        <v>5.5673191143564571</v>
      </c>
      <c r="H102" s="99">
        <v>5.9111605324083607</v>
      </c>
      <c r="I102" s="99">
        <v>2.2596406330301027</v>
      </c>
      <c r="J102" s="99">
        <v>2.4760661546169636</v>
      </c>
      <c r="K102" s="99">
        <v>6.3875854880148086</v>
      </c>
      <c r="L102" s="99">
        <v>5.5715825615460464</v>
      </c>
      <c r="M102" s="99">
        <v>3.4351422909346851</v>
      </c>
      <c r="N102" s="99">
        <v>2.7198276531550838</v>
      </c>
      <c r="O102" s="99">
        <v>3.9027515114875015</v>
      </c>
      <c r="P102" s="99">
        <v>4.7096633729309163</v>
      </c>
      <c r="Q102" s="99">
        <v>3.8252084624112177</v>
      </c>
      <c r="R102" s="99">
        <v>3.7835423219303395</v>
      </c>
      <c r="S102" s="99">
        <v>2.8944886199554052</v>
      </c>
      <c r="T102" s="99">
        <v>3.2009868042689305</v>
      </c>
      <c r="U102" s="99">
        <v>0</v>
      </c>
      <c r="V102" s="99">
        <v>3.3208434839815868</v>
      </c>
      <c r="W102" s="99">
        <v>1.7121559223162679</v>
      </c>
      <c r="X102" s="99">
        <v>2.3692147581994583</v>
      </c>
      <c r="Y102" s="99">
        <v>0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4.3312566857580928</v>
      </c>
      <c r="D103" s="110">
        <v>4.5765529079216263</v>
      </c>
      <c r="E103" s="110">
        <v>4.3846761530943494</v>
      </c>
      <c r="F103" s="110">
        <v>4.3904091165630783</v>
      </c>
      <c r="G103" s="110">
        <v>4.1678650548075433</v>
      </c>
      <c r="H103" s="110">
        <v>4.0727071246707629</v>
      </c>
      <c r="I103" s="110">
        <v>4.2621151426935686</v>
      </c>
      <c r="J103" s="110">
        <v>4.4620083447193721</v>
      </c>
      <c r="K103" s="110">
        <v>4.1694298903278737</v>
      </c>
      <c r="L103" s="110">
        <v>3.5898033950045014</v>
      </c>
      <c r="M103" s="110">
        <v>4.8236926066876276</v>
      </c>
      <c r="N103" s="110">
        <v>4.8081180785562418</v>
      </c>
      <c r="O103" s="110">
        <v>4.8616586373516686</v>
      </c>
      <c r="P103" s="110">
        <v>5.0937735006875071</v>
      </c>
      <c r="Q103" s="110">
        <v>3.5070577969404932</v>
      </c>
      <c r="R103" s="110">
        <v>3.5706616416627059</v>
      </c>
      <c r="S103" s="110">
        <v>3.1398136656995437</v>
      </c>
      <c r="T103" s="110">
        <v>3.6758657617341592</v>
      </c>
      <c r="U103" s="110">
        <v>0</v>
      </c>
      <c r="V103" s="110">
        <v>2.3308836860970592</v>
      </c>
      <c r="W103" s="110">
        <v>1.8866549143395026</v>
      </c>
      <c r="X103" s="110">
        <v>2.1424406741424953</v>
      </c>
      <c r="Y103" s="110">
        <v>2.101599148711931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X110" s="99">
        <f>RES_hhdet_in_tesh!X110/RES_summary!X$21</f>
        <v>0</v>
      </c>
      <c r="Y110" s="99">
        <f>RES_hhdet_in_tesh!Y110/RES_summary!Y$21</f>
        <v>0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</v>
      </c>
      <c r="D129" s="99">
        <f>RES_hhdet_in_tesh!D129/RES_summary!D$21</f>
        <v>0</v>
      </c>
      <c r="E129" s="99">
        <f>RES_hhdet_in_tesh!E129/RES_summary!E$21</f>
        <v>0</v>
      </c>
      <c r="F129" s="99">
        <f>RES_hhdet_in_tesh!F129/RES_summary!F$21</f>
        <v>0</v>
      </c>
      <c r="G129" s="99">
        <f>RES_hhdet_in_tesh!G129/RES_summary!G$21</f>
        <v>0</v>
      </c>
      <c r="H129" s="99">
        <f>RES_hhdet_in_tesh!H129/RES_summary!H$21</f>
        <v>0</v>
      </c>
      <c r="I129" s="99">
        <f>RES_hhdet_in_tesh!I129/RES_summary!I$21</f>
        <v>0</v>
      </c>
      <c r="J129" s="99">
        <f>RES_hhdet_in_tesh!J129/RES_summary!J$21</f>
        <v>0</v>
      </c>
      <c r="K129" s="99">
        <f>RES_hhdet_in_tesh!K129/RES_summary!K$21</f>
        <v>0</v>
      </c>
      <c r="L129" s="99">
        <f>RES_hhdet_in_tesh!L129/RES_summary!L$21</f>
        <v>0</v>
      </c>
      <c r="M129" s="99">
        <f>RES_hhdet_in_tesh!M129/RES_summary!M$21</f>
        <v>0</v>
      </c>
      <c r="N129" s="99">
        <f>RES_hhdet_in_tesh!N129/RES_summary!N$21</f>
        <v>0</v>
      </c>
      <c r="O129" s="99">
        <f>RES_hhdet_in_tesh!O129/RES_summary!O$21</f>
        <v>0</v>
      </c>
      <c r="P129" s="99">
        <f>RES_hhdet_in_tesh!P129/RES_summary!P$21</f>
        <v>0</v>
      </c>
      <c r="Q129" s="99">
        <f>RES_hhdet_in_tesh!Q129/RES_summary!Q$21</f>
        <v>0</v>
      </c>
      <c r="R129" s="99">
        <f>RES_hhdet_in_tesh!R129/RES_summary!R$21</f>
        <v>0</v>
      </c>
      <c r="S129" s="99">
        <f>RES_hhdet_in_tesh!S129/RES_summary!S$21</f>
        <v>0</v>
      </c>
      <c r="T129" s="99">
        <f>RES_hhdet_in_tesh!T129/RES_summary!T$21</f>
        <v>0</v>
      </c>
      <c r="U129" s="99">
        <f>RES_hhdet_in_tesh!U129/RES_summary!U$21</f>
        <v>0</v>
      </c>
      <c r="V129" s="99">
        <f>RES_hhdet_in_tesh!V129/RES_summary!V$21</f>
        <v>0</v>
      </c>
      <c r="W129" s="99">
        <f>RES_hhdet_in_tesh!W129/RES_summary!W$21</f>
        <v>0</v>
      </c>
      <c r="X129" s="99">
        <f>RES_hhdet_in_tesh!X129/RES_summary!X$21</f>
        <v>0</v>
      </c>
      <c r="Y129" s="99">
        <f>RES_hhdet_in_tesh!Y129/RES_summary!Y$21</f>
        <v>0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121.21793096319661</v>
      </c>
      <c r="D143" s="118">
        <f t="shared" si="49"/>
        <v>108.7183831460312</v>
      </c>
      <c r="E143" s="118">
        <f t="shared" si="49"/>
        <v>133.50396296312539</v>
      </c>
      <c r="F143" s="118">
        <f t="shared" si="49"/>
        <v>118.47741553999892</v>
      </c>
      <c r="G143" s="118">
        <f t="shared" si="49"/>
        <v>116.87410755245412</v>
      </c>
      <c r="H143" s="118">
        <f t="shared" si="49"/>
        <v>112.36535625496241</v>
      </c>
      <c r="I143" s="118">
        <f t="shared" si="49"/>
        <v>97.088710996175152</v>
      </c>
      <c r="J143" s="118">
        <f t="shared" si="49"/>
        <v>108.76702550953033</v>
      </c>
      <c r="K143" s="118">
        <f t="shared" si="49"/>
        <v>108.94291558588525</v>
      </c>
      <c r="L143" s="118">
        <f t="shared" si="49"/>
        <v>102.38976016906737</v>
      </c>
      <c r="M143" s="118">
        <f t="shared" si="49"/>
        <v>97.363562076653338</v>
      </c>
      <c r="N143" s="118">
        <f t="shared" si="49"/>
        <v>95.964509820579934</v>
      </c>
      <c r="O143" s="118">
        <f t="shared" si="49"/>
        <v>91.217559685934148</v>
      </c>
      <c r="P143" s="118">
        <f t="shared" si="49"/>
        <v>94.043010241454894</v>
      </c>
      <c r="Q143" s="118">
        <f t="shared" si="49"/>
        <v>92.711466665540257</v>
      </c>
      <c r="R143" s="118">
        <f t="shared" ref="R143:V143" si="50">R144+R146+R148+R157</f>
        <v>90.149482958532374</v>
      </c>
      <c r="S143" s="118">
        <f t="shared" si="50"/>
        <v>86.137736406015819</v>
      </c>
      <c r="T143" s="118">
        <f t="shared" si="50"/>
        <v>83.342943490866418</v>
      </c>
      <c r="U143" s="118">
        <f t="shared" si="50"/>
        <v>78.246933137314031</v>
      </c>
      <c r="V143" s="118">
        <f t="shared" si="50"/>
        <v>71.515332608227226</v>
      </c>
      <c r="W143" s="118">
        <f t="shared" ref="W143:Y143" si="51">W144+W146+W148+W157</f>
        <v>62.079474930814371</v>
      </c>
      <c r="X143" s="118">
        <f t="shared" si="51"/>
        <v>54.248248997304337</v>
      </c>
      <c r="Y143" s="118">
        <f t="shared" si="51"/>
        <v>46.544028696207164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105.54994200986391</v>
      </c>
      <c r="D144" s="123">
        <f t="shared" si="52"/>
        <v>95.422205474953088</v>
      </c>
      <c r="E144" s="123">
        <f t="shared" si="52"/>
        <v>112.80114904957998</v>
      </c>
      <c r="F144" s="123">
        <f t="shared" si="52"/>
        <v>105.63612495256922</v>
      </c>
      <c r="G144" s="123">
        <f t="shared" si="52"/>
        <v>101.65845004155535</v>
      </c>
      <c r="H144" s="123">
        <f t="shared" si="52"/>
        <v>91.087284098097072</v>
      </c>
      <c r="I144" s="123">
        <f t="shared" si="52"/>
        <v>80.747159833307876</v>
      </c>
      <c r="J144" s="123">
        <f t="shared" si="52"/>
        <v>92.052641206241034</v>
      </c>
      <c r="K144" s="123">
        <f t="shared" si="52"/>
        <v>92.330565457516954</v>
      </c>
      <c r="L144" s="123">
        <f t="shared" si="52"/>
        <v>85.754808551794341</v>
      </c>
      <c r="M144" s="123">
        <f t="shared" si="52"/>
        <v>78.990863098007765</v>
      </c>
      <c r="N144" s="123">
        <f t="shared" si="52"/>
        <v>78.336441006048432</v>
      </c>
      <c r="O144" s="123">
        <f t="shared" si="52"/>
        <v>71.015091066975117</v>
      </c>
      <c r="P144" s="123">
        <f t="shared" si="52"/>
        <v>71.367738502344338</v>
      </c>
      <c r="Q144" s="123">
        <f t="shared" si="52"/>
        <v>75.488395654622693</v>
      </c>
      <c r="R144" s="123">
        <f t="shared" si="52"/>
        <v>73.064080444016227</v>
      </c>
      <c r="S144" s="123">
        <f t="shared" si="52"/>
        <v>70.316323309902202</v>
      </c>
      <c r="T144" s="123">
        <f t="shared" si="52"/>
        <v>65.952805980156327</v>
      </c>
      <c r="U144" s="123">
        <f t="shared" si="52"/>
        <v>59.828902348032393</v>
      </c>
      <c r="V144" s="123">
        <f t="shared" si="52"/>
        <v>55.441288086336073</v>
      </c>
      <c r="W144" s="123">
        <f t="shared" si="52"/>
        <v>47.801980756504278</v>
      </c>
      <c r="X144" s="123">
        <f t="shared" si="52"/>
        <v>40.055257460279144</v>
      </c>
      <c r="Y144" s="123">
        <f t="shared" si="52"/>
        <v>33.487336531080537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105.54994200986391</v>
      </c>
      <c r="D145" s="99">
        <v>95.422205474953088</v>
      </c>
      <c r="E145" s="99">
        <v>112.80114904957998</v>
      </c>
      <c r="F145" s="99">
        <v>105.63612495256922</v>
      </c>
      <c r="G145" s="99">
        <v>101.65845004155535</v>
      </c>
      <c r="H145" s="99">
        <v>91.087284098097072</v>
      </c>
      <c r="I145" s="99">
        <v>80.747159833307876</v>
      </c>
      <c r="J145" s="99">
        <v>92.052641206241034</v>
      </c>
      <c r="K145" s="99">
        <v>92.330565457516954</v>
      </c>
      <c r="L145" s="99">
        <v>85.754808551794341</v>
      </c>
      <c r="M145" s="99">
        <v>78.990863098007765</v>
      </c>
      <c r="N145" s="99">
        <v>78.336441006048432</v>
      </c>
      <c r="O145" s="99">
        <v>71.015091066975117</v>
      </c>
      <c r="P145" s="99">
        <v>71.367738502344338</v>
      </c>
      <c r="Q145" s="99">
        <v>75.488395654622693</v>
      </c>
      <c r="R145" s="99">
        <v>73.064080444016227</v>
      </c>
      <c r="S145" s="99">
        <v>70.316323309902202</v>
      </c>
      <c r="T145" s="99">
        <v>65.952805980156327</v>
      </c>
      <c r="U145" s="99">
        <v>59.828902348032393</v>
      </c>
      <c r="V145" s="99">
        <v>55.441288086336073</v>
      </c>
      <c r="W145" s="99">
        <v>47.801980756504278</v>
      </c>
      <c r="X145" s="99">
        <v>40.055257460279144</v>
      </c>
      <c r="Y145" s="99">
        <v>33.487336531080537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2.7034607445181851</v>
      </c>
      <c r="D146" s="123">
        <f t="shared" si="53"/>
        <v>0</v>
      </c>
      <c r="E146" s="123">
        <f t="shared" si="53"/>
        <v>7.8053814595606186</v>
      </c>
      <c r="F146" s="123">
        <f t="shared" si="53"/>
        <v>0</v>
      </c>
      <c r="G146" s="123">
        <f t="shared" si="53"/>
        <v>1.963630908560849</v>
      </c>
      <c r="H146" s="123">
        <f t="shared" si="53"/>
        <v>8.5999783122004683</v>
      </c>
      <c r="I146" s="123">
        <f t="shared" si="53"/>
        <v>4.7859234533541617</v>
      </c>
      <c r="J146" s="123">
        <f t="shared" si="53"/>
        <v>4.9419628204142718</v>
      </c>
      <c r="K146" s="123">
        <f t="shared" si="53"/>
        <v>5.4291815658335159</v>
      </c>
      <c r="L146" s="123">
        <f t="shared" si="53"/>
        <v>6.5566890734312606</v>
      </c>
      <c r="M146" s="123">
        <f t="shared" si="53"/>
        <v>6.1804644354891511</v>
      </c>
      <c r="N146" s="123">
        <f t="shared" si="53"/>
        <v>6.5462894845645074</v>
      </c>
      <c r="O146" s="123">
        <f t="shared" si="53"/>
        <v>6.7738428643417707</v>
      </c>
      <c r="P146" s="123">
        <f t="shared" si="53"/>
        <v>6.9516420866073059</v>
      </c>
      <c r="Q146" s="123">
        <f t="shared" si="53"/>
        <v>7.1673173772971452</v>
      </c>
      <c r="R146" s="123">
        <f t="shared" si="53"/>
        <v>6.9444674207701693</v>
      </c>
      <c r="S146" s="123">
        <f t="shared" si="53"/>
        <v>6.0435660422558355</v>
      </c>
      <c r="T146" s="123">
        <f t="shared" si="53"/>
        <v>6.8124958214508844</v>
      </c>
      <c r="U146" s="123">
        <f t="shared" si="53"/>
        <v>7.2523923330549973</v>
      </c>
      <c r="V146" s="123">
        <f t="shared" si="53"/>
        <v>7.162619241318418</v>
      </c>
      <c r="W146" s="123">
        <f t="shared" si="53"/>
        <v>6.4063252106619393</v>
      </c>
      <c r="X146" s="123">
        <f t="shared" si="53"/>
        <v>5.5977035613577364</v>
      </c>
      <c r="Y146" s="123">
        <f t="shared" si="53"/>
        <v>4.9116824368155401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2.7034607445181851</v>
      </c>
      <c r="D147" s="99">
        <f>RES_hhdet_in_tesh!D147/RES_summary!D$21</f>
        <v>0</v>
      </c>
      <c r="E147" s="99">
        <f>RES_hhdet_in_tesh!E147/RES_summary!E$21</f>
        <v>7.8053814595606186</v>
      </c>
      <c r="F147" s="99">
        <f>RES_hhdet_in_tesh!F147/RES_summary!F$21</f>
        <v>0</v>
      </c>
      <c r="G147" s="99">
        <f>RES_hhdet_in_tesh!G147/RES_summary!G$21</f>
        <v>1.963630908560849</v>
      </c>
      <c r="H147" s="99">
        <f>RES_hhdet_in_tesh!H147/RES_summary!H$21</f>
        <v>8.5999783122004683</v>
      </c>
      <c r="I147" s="99">
        <f>RES_hhdet_in_tesh!I147/RES_summary!I$21</f>
        <v>4.7859234533541617</v>
      </c>
      <c r="J147" s="99">
        <f>RES_hhdet_in_tesh!J147/RES_summary!J$21</f>
        <v>4.9419628204142718</v>
      </c>
      <c r="K147" s="99">
        <f>RES_hhdet_in_tesh!K147/RES_summary!K$21</f>
        <v>5.4291815658335159</v>
      </c>
      <c r="L147" s="99">
        <f>RES_hhdet_in_tesh!L147/RES_summary!L$21</f>
        <v>6.5566890734312606</v>
      </c>
      <c r="M147" s="99">
        <f>RES_hhdet_in_tesh!M147/RES_summary!M$21</f>
        <v>6.1804644354891511</v>
      </c>
      <c r="N147" s="99">
        <f>RES_hhdet_in_tesh!N147/RES_summary!N$21</f>
        <v>6.5462894845645074</v>
      </c>
      <c r="O147" s="99">
        <f>RES_hhdet_in_tesh!O147/RES_summary!O$21</f>
        <v>6.7738428643417707</v>
      </c>
      <c r="P147" s="99">
        <f>RES_hhdet_in_tesh!P147/RES_summary!P$21</f>
        <v>6.9516420866073059</v>
      </c>
      <c r="Q147" s="99">
        <f>RES_hhdet_in_tesh!Q147/RES_summary!Q$21</f>
        <v>7.1673173772971452</v>
      </c>
      <c r="R147" s="99">
        <f>RES_hhdet_in_tesh!R147/RES_summary!R$21</f>
        <v>6.9444674207701693</v>
      </c>
      <c r="S147" s="99">
        <f>RES_hhdet_in_tesh!S147/RES_summary!S$21</f>
        <v>6.0435660422558355</v>
      </c>
      <c r="T147" s="99">
        <f>RES_hhdet_in_tesh!T147/RES_summary!T$21</f>
        <v>6.8124958214508844</v>
      </c>
      <c r="U147" s="99">
        <f>RES_hhdet_in_tesh!U147/RES_summary!U$21</f>
        <v>7.2523923330549973</v>
      </c>
      <c r="V147" s="99">
        <f>RES_hhdet_in_tesh!V147/RES_summary!V$21</f>
        <v>7.162619241318418</v>
      </c>
      <c r="W147" s="99">
        <f>RES_hhdet_in_tesh!W147/RES_summary!W$21</f>
        <v>6.4063252106619393</v>
      </c>
      <c r="X147" s="99">
        <f>RES_hhdet_in_tesh!X147/RES_summary!X$21</f>
        <v>5.5977035613577364</v>
      </c>
      <c r="Y147" s="99">
        <f>RES_hhdet_in_tesh!Y147/RES_summary!Y$21</f>
        <v>4.9116824368155401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8.6332715230564219</v>
      </c>
      <c r="D148" s="123">
        <v>8.7196247631564923</v>
      </c>
      <c r="E148" s="123">
        <v>8.5127563008904588</v>
      </c>
      <c r="F148" s="123">
        <v>8.5756857349548419</v>
      </c>
      <c r="G148" s="123">
        <v>8.4843955220094127</v>
      </c>
      <c r="H148" s="123">
        <v>8.1151324779307377</v>
      </c>
      <c r="I148" s="123">
        <v>7.4047611506897306</v>
      </c>
      <c r="J148" s="123">
        <v>7.3724738315963352</v>
      </c>
      <c r="K148" s="123">
        <v>6.8073986166081077</v>
      </c>
      <c r="L148" s="123">
        <v>6.4401230716045408</v>
      </c>
      <c r="M148" s="123">
        <v>7.3892665680471925</v>
      </c>
      <c r="N148" s="123">
        <v>6.339956185550462</v>
      </c>
      <c r="O148" s="123">
        <v>8.6293350604112273</v>
      </c>
      <c r="P148" s="123">
        <v>10.66837722479992</v>
      </c>
      <c r="Q148" s="123">
        <v>6.5378273356855834</v>
      </c>
      <c r="R148" s="123">
        <v>6.5595784896774765</v>
      </c>
      <c r="S148" s="123">
        <v>6.6554435526949192</v>
      </c>
      <c r="T148" s="123">
        <v>6.943286325904884</v>
      </c>
      <c r="U148" s="123">
        <v>7.1634462280194606</v>
      </c>
      <c r="V148" s="123">
        <v>6.5230088607308936</v>
      </c>
      <c r="W148" s="123">
        <v>5.9849275540290874</v>
      </c>
      <c r="X148" s="123">
        <v>6.4523758377327374</v>
      </c>
      <c r="Y148" s="123">
        <v>6.0434105795991533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10.619326546092788</v>
      </c>
      <c r="H149" s="99">
        <v>10.969328509422613</v>
      </c>
      <c r="I149" s="99">
        <v>4.1027347891443258</v>
      </c>
      <c r="J149" s="99">
        <v>4.0342455916865676</v>
      </c>
      <c r="K149" s="99">
        <v>9.4411534623259161</v>
      </c>
      <c r="L149" s="99">
        <v>10.199943858701966</v>
      </c>
      <c r="M149" s="99">
        <v>5.4083734631220741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8.6332715230564219</v>
      </c>
      <c r="D153" s="102">
        <v>8.7185670025341988</v>
      </c>
      <c r="E153" s="102">
        <v>8.5114471363252981</v>
      </c>
      <c r="F153" s="102">
        <v>8.574337214289292</v>
      </c>
      <c r="G153" s="102">
        <v>8.1275896697272536</v>
      </c>
      <c r="H153" s="102">
        <v>7.6756909397300648</v>
      </c>
      <c r="I153" s="102">
        <v>0</v>
      </c>
      <c r="J153" s="102">
        <v>0</v>
      </c>
      <c r="K153" s="102">
        <v>0</v>
      </c>
      <c r="L153" s="102">
        <v>6.3430970321236355</v>
      </c>
      <c r="M153" s="102">
        <v>7.4171853266886085</v>
      </c>
      <c r="N153" s="102">
        <v>6.3369036129704606</v>
      </c>
      <c r="O153" s="102">
        <v>8.6291773811989376</v>
      </c>
      <c r="P153" s="102">
        <v>10.671585407828289</v>
      </c>
      <c r="Q153" s="102">
        <v>6.5410061843046936</v>
      </c>
      <c r="R153" s="102">
        <v>0</v>
      </c>
      <c r="S153" s="102">
        <v>0</v>
      </c>
      <c r="T153" s="102">
        <v>6.9272004228442459</v>
      </c>
      <c r="U153" s="102">
        <v>7.163076848488763</v>
      </c>
      <c r="V153" s="102">
        <v>6.5060623788094274</v>
      </c>
      <c r="W153" s="102">
        <v>5.9853511116603011</v>
      </c>
      <c r="X153" s="102">
        <v>6.4490863810230312</v>
      </c>
      <c r="Y153" s="102">
        <v>6.0329426318415713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8.7238558056456572</v>
      </c>
      <c r="E154" s="105">
        <v>8.5179929591511048</v>
      </c>
      <c r="F154" s="105">
        <v>8.5810798176170415</v>
      </c>
      <c r="G154" s="105">
        <v>8.1334937593368419</v>
      </c>
      <c r="H154" s="105">
        <v>7.6778649065425695</v>
      </c>
      <c r="I154" s="105">
        <v>7.5989979954865188</v>
      </c>
      <c r="J154" s="105">
        <v>7.480158613528908</v>
      </c>
      <c r="K154" s="105">
        <v>6.7446901679005409</v>
      </c>
      <c r="L154" s="105">
        <v>6.351178418266219</v>
      </c>
      <c r="M154" s="105">
        <v>7.4221230064954531</v>
      </c>
      <c r="N154" s="105">
        <v>6.3420319349048642</v>
      </c>
      <c r="O154" s="105">
        <v>8.6294804209350602</v>
      </c>
      <c r="P154" s="105">
        <v>10.662015699478708</v>
      </c>
      <c r="Q154" s="105">
        <v>6.5375363902187482</v>
      </c>
      <c r="R154" s="105">
        <v>6.5595784896774765</v>
      </c>
      <c r="S154" s="105">
        <v>6.6554435526949192</v>
      </c>
      <c r="T154" s="105">
        <v>6.9471595042990932</v>
      </c>
      <c r="U154" s="105">
        <v>7.1643494368719152</v>
      </c>
      <c r="V154" s="105">
        <v>6.5232499692135173</v>
      </c>
      <c r="W154" s="105">
        <v>5.9843412736920953</v>
      </c>
      <c r="X154" s="105">
        <v>6.4527659825983088</v>
      </c>
      <c r="Y154" s="105">
        <v>6.0443381192738759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4.3735670922642571</v>
      </c>
      <c r="E155" s="99">
        <v>4.2423912492148252</v>
      </c>
      <c r="F155" s="99">
        <v>4.3405282910504912</v>
      </c>
      <c r="G155" s="99">
        <v>4.0949164929941402</v>
      </c>
      <c r="H155" s="99">
        <v>3.7650141106157218</v>
      </c>
      <c r="I155" s="99">
        <v>3.669076609149784</v>
      </c>
      <c r="J155" s="99">
        <v>3.4751016485820805</v>
      </c>
      <c r="K155" s="99">
        <v>3.024706082778311</v>
      </c>
      <c r="L155" s="99">
        <v>2.7754449075566399</v>
      </c>
      <c r="M155" s="99">
        <v>3.5793234486007601</v>
      </c>
      <c r="N155" s="99">
        <v>2.8078725003743288</v>
      </c>
      <c r="O155" s="99">
        <v>4.7364956042734843</v>
      </c>
      <c r="P155" s="99">
        <v>6.4447670822616736</v>
      </c>
      <c r="Q155" s="99">
        <v>2.7644414006976312</v>
      </c>
      <c r="R155" s="99">
        <v>2.7308717053092262</v>
      </c>
      <c r="S155" s="99">
        <v>2.7861282427736627</v>
      </c>
      <c r="T155" s="99">
        <v>3.3449186687743846</v>
      </c>
      <c r="U155" s="99">
        <v>3.7675935693358213</v>
      </c>
      <c r="V155" s="99">
        <v>3.3350758943124394</v>
      </c>
      <c r="W155" s="99">
        <v>3.0004477072598297</v>
      </c>
      <c r="X155" s="99">
        <v>3.5158754864421464</v>
      </c>
      <c r="Y155" s="99">
        <v>3.2478684393341131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4.3502887133814001</v>
      </c>
      <c r="E156" s="99">
        <v>4.2756017099362795</v>
      </c>
      <c r="F156" s="99">
        <v>4.2405515265665521</v>
      </c>
      <c r="G156" s="99">
        <v>4.0385772663427</v>
      </c>
      <c r="H156" s="99">
        <v>3.912850795926849</v>
      </c>
      <c r="I156" s="99">
        <v>3.9299213863367348</v>
      </c>
      <c r="J156" s="99">
        <v>4.0050569649468279</v>
      </c>
      <c r="K156" s="99">
        <v>3.7199840851222299</v>
      </c>
      <c r="L156" s="99">
        <v>3.5757335107095791</v>
      </c>
      <c r="M156" s="99">
        <v>3.8427995578946939</v>
      </c>
      <c r="N156" s="99">
        <v>3.5341594345305354</v>
      </c>
      <c r="O156" s="99">
        <v>3.8929848166615764</v>
      </c>
      <c r="P156" s="99">
        <v>4.2172486172170345</v>
      </c>
      <c r="Q156" s="99">
        <v>3.773094989521117</v>
      </c>
      <c r="R156" s="99">
        <v>3.8287067843682503</v>
      </c>
      <c r="S156" s="99">
        <v>3.8693153099212569</v>
      </c>
      <c r="T156" s="99">
        <v>3.6022408355247082</v>
      </c>
      <c r="U156" s="99">
        <v>3.3967558675360956</v>
      </c>
      <c r="V156" s="99">
        <v>3.188174074901077</v>
      </c>
      <c r="W156" s="99">
        <v>2.9838935664322661</v>
      </c>
      <c r="X156" s="99">
        <v>2.9368904961561615</v>
      </c>
      <c r="Y156" s="99">
        <v>2.7964696799397619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4.3312566857580928</v>
      </c>
      <c r="D157" s="123">
        <v>4.5765529079216263</v>
      </c>
      <c r="E157" s="123">
        <v>4.3846761530943494</v>
      </c>
      <c r="F157" s="123">
        <v>4.2656048524748478</v>
      </c>
      <c r="G157" s="123">
        <v>4.767631080328508</v>
      </c>
      <c r="H157" s="123">
        <v>4.5629613667341227</v>
      </c>
      <c r="I157" s="123">
        <v>4.1508665588233766</v>
      </c>
      <c r="J157" s="123">
        <v>4.3999476512786728</v>
      </c>
      <c r="K157" s="123">
        <v>4.3757699459266579</v>
      </c>
      <c r="L157" s="123">
        <v>3.6381394722372224</v>
      </c>
      <c r="M157" s="123">
        <v>4.8029679751092269</v>
      </c>
      <c r="N157" s="123">
        <v>4.7418231444165224</v>
      </c>
      <c r="O157" s="123">
        <v>4.7992906942060314</v>
      </c>
      <c r="P157" s="123">
        <v>5.0552524277033219</v>
      </c>
      <c r="Q157" s="123">
        <v>3.5179262979348347</v>
      </c>
      <c r="R157" s="123">
        <v>3.581356604068497</v>
      </c>
      <c r="S157" s="123">
        <v>3.122403501162863</v>
      </c>
      <c r="T157" s="123">
        <v>3.6343553633543317</v>
      </c>
      <c r="U157" s="123">
        <v>4.0021922282071802</v>
      </c>
      <c r="V157" s="123">
        <v>2.3884164198418514</v>
      </c>
      <c r="W157" s="123">
        <v>1.8862414096190685</v>
      </c>
      <c r="X157" s="123">
        <v>2.1429121379347138</v>
      </c>
      <c r="Y157" s="123">
        <v>2.1015991487119319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3.7663877961219234</v>
      </c>
      <c r="G158" s="99">
        <v>5.5673191143564589</v>
      </c>
      <c r="H158" s="99">
        <v>5.9111605324083607</v>
      </c>
      <c r="I158" s="99">
        <v>2.2596406330301031</v>
      </c>
      <c r="J158" s="99">
        <v>2.4760661546169636</v>
      </c>
      <c r="K158" s="99">
        <v>6.3875854880148104</v>
      </c>
      <c r="L158" s="99">
        <v>5.5715825615460473</v>
      </c>
      <c r="M158" s="99">
        <v>3.4351422909346847</v>
      </c>
      <c r="N158" s="99">
        <v>2.7198276531550838</v>
      </c>
      <c r="O158" s="99">
        <v>3.9027515114875007</v>
      </c>
      <c r="P158" s="99">
        <v>4.7096633729309163</v>
      </c>
      <c r="Q158" s="99">
        <v>3.8252084624112177</v>
      </c>
      <c r="R158" s="99">
        <v>3.7835423219303386</v>
      </c>
      <c r="S158" s="99">
        <v>2.8944886199554052</v>
      </c>
      <c r="T158" s="99">
        <v>3.20098680426893</v>
      </c>
      <c r="U158" s="99">
        <v>3.9537052699815729</v>
      </c>
      <c r="V158" s="99">
        <v>3.3208434839815872</v>
      </c>
      <c r="W158" s="99">
        <v>1.7121559223162679</v>
      </c>
      <c r="X158" s="99">
        <v>2.3692147581994583</v>
      </c>
      <c r="Y158" s="99">
        <v>0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4.3312566857580928</v>
      </c>
      <c r="D159" s="110">
        <v>4.5765529079216263</v>
      </c>
      <c r="E159" s="110">
        <v>4.3846761530943494</v>
      </c>
      <c r="F159" s="110">
        <v>4.3904091165630783</v>
      </c>
      <c r="G159" s="110">
        <v>4.1678650548075433</v>
      </c>
      <c r="H159" s="110">
        <v>4.072707124670762</v>
      </c>
      <c r="I159" s="110">
        <v>4.2621151426935695</v>
      </c>
      <c r="J159" s="110">
        <v>4.4620083447193721</v>
      </c>
      <c r="K159" s="110">
        <v>4.1694298903278728</v>
      </c>
      <c r="L159" s="110">
        <v>3.589803395004501</v>
      </c>
      <c r="M159" s="110">
        <v>4.8236926066876293</v>
      </c>
      <c r="N159" s="110">
        <v>4.808118078556241</v>
      </c>
      <c r="O159" s="110">
        <v>4.8616586373516686</v>
      </c>
      <c r="P159" s="110">
        <v>5.0937735006875071</v>
      </c>
      <c r="Q159" s="110">
        <v>3.5070577969404932</v>
      </c>
      <c r="R159" s="110">
        <v>3.5706616416627064</v>
      </c>
      <c r="S159" s="110">
        <v>3.1398136656995437</v>
      </c>
      <c r="T159" s="110">
        <v>3.6758657617341597</v>
      </c>
      <c r="U159" s="110">
        <v>4.0073073358881235</v>
      </c>
      <c r="V159" s="110">
        <v>2.3308836860970592</v>
      </c>
      <c r="W159" s="110">
        <v>1.8866549143395026</v>
      </c>
      <c r="X159" s="110">
        <v>2.1424406741424957</v>
      </c>
      <c r="Y159" s="110">
        <v>2.1015991487119319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123.23045386906408</v>
      </c>
      <c r="D161" s="118">
        <f t="shared" si="54"/>
        <v>113.60950958786488</v>
      </c>
      <c r="E161" s="118">
        <f t="shared" si="54"/>
        <v>121.15913866629504</v>
      </c>
      <c r="F161" s="118">
        <f t="shared" si="54"/>
        <v>122.96117781329335</v>
      </c>
      <c r="G161" s="118">
        <f t="shared" si="54"/>
        <v>127.66384740330452</v>
      </c>
      <c r="H161" s="118">
        <f t="shared" si="54"/>
        <v>0</v>
      </c>
      <c r="I161" s="118">
        <f t="shared" si="54"/>
        <v>121.3441351732703</v>
      </c>
      <c r="J161" s="118">
        <f t="shared" si="54"/>
        <v>57.479272968512511</v>
      </c>
      <c r="K161" s="118">
        <f t="shared" si="54"/>
        <v>154.08670598975198</v>
      </c>
      <c r="L161" s="118">
        <f t="shared" si="54"/>
        <v>89.810976683781362</v>
      </c>
      <c r="M161" s="118">
        <f t="shared" si="54"/>
        <v>73.490754187397414</v>
      </c>
      <c r="N161" s="118">
        <f t="shared" si="54"/>
        <v>89.419913935222539</v>
      </c>
      <c r="O161" s="118">
        <f t="shared" si="54"/>
        <v>102.76743891786383</v>
      </c>
      <c r="P161" s="118">
        <f t="shared" si="54"/>
        <v>91.972857370471701</v>
      </c>
      <c r="Q161" s="118">
        <f t="shared" si="54"/>
        <v>106.20287482189002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68.863697739668595</v>
      </c>
      <c r="U161" s="118">
        <f t="shared" si="55"/>
        <v>54.040614404282458</v>
      </c>
      <c r="V161" s="118">
        <f t="shared" si="55"/>
        <v>75.154842472625916</v>
      </c>
      <c r="W161" s="118">
        <f t="shared" ref="W161:Y161" si="56">W162+W164+W166+W175</f>
        <v>57.875433389868675</v>
      </c>
      <c r="X161" s="118">
        <f t="shared" si="56"/>
        <v>53.334076162525946</v>
      </c>
      <c r="Y161" s="118">
        <f t="shared" si="56"/>
        <v>44.161525489864459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108.22603224329082</v>
      </c>
      <c r="D162" s="123">
        <f t="shared" si="57"/>
        <v>100.38143135513137</v>
      </c>
      <c r="E162" s="123">
        <f t="shared" si="57"/>
        <v>99.85957380949047</v>
      </c>
      <c r="F162" s="123">
        <f t="shared" si="57"/>
        <v>110.08361607045894</v>
      </c>
      <c r="G162" s="123">
        <f t="shared" si="57"/>
        <v>113.77195577373773</v>
      </c>
      <c r="H162" s="123">
        <f t="shared" si="57"/>
        <v>0</v>
      </c>
      <c r="I162" s="123">
        <f t="shared" si="57"/>
        <v>105.27193733787358</v>
      </c>
      <c r="J162" s="123">
        <f t="shared" si="57"/>
        <v>42.207566426805599</v>
      </c>
      <c r="K162" s="123">
        <f t="shared" si="57"/>
        <v>137.96893843927415</v>
      </c>
      <c r="L162" s="123">
        <f t="shared" si="57"/>
        <v>73.307580709294527</v>
      </c>
      <c r="M162" s="123">
        <f t="shared" si="57"/>
        <v>55.158698699921736</v>
      </c>
      <c r="N162" s="123">
        <f t="shared" si="57"/>
        <v>71.855613077725849</v>
      </c>
      <c r="O162" s="123">
        <f t="shared" si="57"/>
        <v>82.536992750844178</v>
      </c>
      <c r="P162" s="123">
        <f t="shared" si="57"/>
        <v>70.859420417492245</v>
      </c>
      <c r="Q162" s="123">
        <f t="shared" si="57"/>
        <v>88.987152304516883</v>
      </c>
      <c r="R162" s="123">
        <f t="shared" si="57"/>
        <v>0</v>
      </c>
      <c r="S162" s="123">
        <f t="shared" si="57"/>
        <v>0</v>
      </c>
      <c r="T162" s="123">
        <f t="shared" si="57"/>
        <v>51.486677547100953</v>
      </c>
      <c r="U162" s="123">
        <f t="shared" si="57"/>
        <v>36.798968111374343</v>
      </c>
      <c r="V162" s="123">
        <f t="shared" si="57"/>
        <v>59.210593956495423</v>
      </c>
      <c r="W162" s="123">
        <f t="shared" si="57"/>
        <v>43.618139198214415</v>
      </c>
      <c r="X162" s="123">
        <f t="shared" si="57"/>
        <v>39.303035669147889</v>
      </c>
      <c r="Y162" s="123">
        <f t="shared" si="57"/>
        <v>31.271679774446479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108.22603224329082</v>
      </c>
      <c r="D163" s="110">
        <v>100.38143135513137</v>
      </c>
      <c r="E163" s="110">
        <v>99.85957380949047</v>
      </c>
      <c r="F163" s="110">
        <v>110.08361607045894</v>
      </c>
      <c r="G163" s="110">
        <v>113.77195577373773</v>
      </c>
      <c r="H163" s="110">
        <v>0</v>
      </c>
      <c r="I163" s="110">
        <v>105.27193733787358</v>
      </c>
      <c r="J163" s="110">
        <v>42.207566426805599</v>
      </c>
      <c r="K163" s="110">
        <v>137.96893843927415</v>
      </c>
      <c r="L163" s="110">
        <v>73.307580709294527</v>
      </c>
      <c r="M163" s="110">
        <v>55.158698699921736</v>
      </c>
      <c r="N163" s="110">
        <v>71.855613077725849</v>
      </c>
      <c r="O163" s="110">
        <v>82.536992750844178</v>
      </c>
      <c r="P163" s="110">
        <v>70.859420417492245</v>
      </c>
      <c r="Q163" s="110">
        <v>88.987152304516883</v>
      </c>
      <c r="R163" s="110">
        <v>0</v>
      </c>
      <c r="S163" s="110">
        <v>0</v>
      </c>
      <c r="T163" s="110">
        <v>51.486677547100953</v>
      </c>
      <c r="U163" s="110">
        <v>36.798968111374343</v>
      </c>
      <c r="V163" s="110">
        <v>59.210593956495423</v>
      </c>
      <c r="W163" s="110">
        <v>43.618139198214415</v>
      </c>
      <c r="X163" s="110">
        <v>39.303035669147889</v>
      </c>
      <c r="Y163" s="110">
        <v>31.271679774446479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1.9262157804692071</v>
      </c>
      <c r="D164" s="123">
        <f t="shared" si="58"/>
        <v>0.1316857818488068</v>
      </c>
      <c r="E164" s="123">
        <f t="shared" si="58"/>
        <v>8.5349850175089657</v>
      </c>
      <c r="F164" s="123">
        <f t="shared" si="58"/>
        <v>0.11828074825064729</v>
      </c>
      <c r="G164" s="123">
        <f t="shared" si="58"/>
        <v>0.84587177599544261</v>
      </c>
      <c r="H164" s="123">
        <f t="shared" si="58"/>
        <v>0</v>
      </c>
      <c r="I164" s="123">
        <f t="shared" si="58"/>
        <v>4.4301849771325044</v>
      </c>
      <c r="J164" s="123">
        <f t="shared" si="58"/>
        <v>3.4629812464216796</v>
      </c>
      <c r="K164" s="123">
        <f t="shared" si="58"/>
        <v>4.9211382260311209</v>
      </c>
      <c r="L164" s="123">
        <f t="shared" si="58"/>
        <v>6.4690328023960832</v>
      </c>
      <c r="M164" s="123">
        <f t="shared" si="58"/>
        <v>6.1564233963763026</v>
      </c>
      <c r="N164" s="123">
        <f t="shared" si="58"/>
        <v>6.477648005023088</v>
      </c>
      <c r="O164" s="123">
        <f t="shared" si="58"/>
        <v>6.800797243661159</v>
      </c>
      <c r="P164" s="123">
        <f t="shared" si="58"/>
        <v>5.3896977241565196</v>
      </c>
      <c r="Q164" s="123">
        <f t="shared" si="58"/>
        <v>7.160452130767168</v>
      </c>
      <c r="R164" s="123">
        <f t="shared" si="58"/>
        <v>0</v>
      </c>
      <c r="S164" s="123">
        <f t="shared" si="58"/>
        <v>0</v>
      </c>
      <c r="T164" s="123">
        <f t="shared" si="58"/>
        <v>6.7979702440064269</v>
      </c>
      <c r="U164" s="123">
        <f t="shared" si="58"/>
        <v>6.0760490605271045</v>
      </c>
      <c r="V164" s="123">
        <f t="shared" si="58"/>
        <v>7.0322012360228374</v>
      </c>
      <c r="W164" s="123">
        <f t="shared" si="58"/>
        <v>6.3860358178966896</v>
      </c>
      <c r="X164" s="123">
        <f t="shared" si="58"/>
        <v>5.43587057460444</v>
      </c>
      <c r="Y164" s="123">
        <f t="shared" si="58"/>
        <v>4.7448539245553718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1.9262157804692071</v>
      </c>
      <c r="D165" s="99">
        <f>RES_hhdet_in_tesh!D165/RES_summary!D$21</f>
        <v>0.1316857818488068</v>
      </c>
      <c r="E165" s="99">
        <f>RES_hhdet_in_tesh!E165/RES_summary!E$21</f>
        <v>8.5349850175089657</v>
      </c>
      <c r="F165" s="99">
        <f>RES_hhdet_in_tesh!F165/RES_summary!F$21</f>
        <v>0.11828074825064729</v>
      </c>
      <c r="G165" s="99">
        <f>RES_hhdet_in_tesh!G165/RES_summary!G$21</f>
        <v>0.84587177599544261</v>
      </c>
      <c r="H165" s="99">
        <f>RES_hhdet_in_tesh!H165/RES_summary!H$21</f>
        <v>0</v>
      </c>
      <c r="I165" s="99">
        <f>RES_hhdet_in_tesh!I165/RES_summary!I$21</f>
        <v>4.4301849771325044</v>
      </c>
      <c r="J165" s="99">
        <f>RES_hhdet_in_tesh!J165/RES_summary!J$21</f>
        <v>3.4629812464216796</v>
      </c>
      <c r="K165" s="99">
        <f>RES_hhdet_in_tesh!K165/RES_summary!K$21</f>
        <v>4.9211382260311209</v>
      </c>
      <c r="L165" s="99">
        <f>RES_hhdet_in_tesh!L165/RES_summary!L$21</f>
        <v>6.4690328023960832</v>
      </c>
      <c r="M165" s="99">
        <f>RES_hhdet_in_tesh!M165/RES_summary!M$21</f>
        <v>6.1564233963763026</v>
      </c>
      <c r="N165" s="99">
        <f>RES_hhdet_in_tesh!N165/RES_summary!N$21</f>
        <v>6.477648005023088</v>
      </c>
      <c r="O165" s="99">
        <f>RES_hhdet_in_tesh!O165/RES_summary!O$21</f>
        <v>6.800797243661159</v>
      </c>
      <c r="P165" s="99">
        <f>RES_hhdet_in_tesh!P165/RES_summary!P$21</f>
        <v>5.3896977241565196</v>
      </c>
      <c r="Q165" s="99">
        <f>RES_hhdet_in_tesh!Q165/RES_summary!Q$21</f>
        <v>7.160452130767168</v>
      </c>
      <c r="R165" s="99">
        <f>RES_hhdet_in_tesh!R165/RES_summary!R$21</f>
        <v>0</v>
      </c>
      <c r="S165" s="99">
        <f>RES_hhdet_in_tesh!S165/RES_summary!S$21</f>
        <v>0</v>
      </c>
      <c r="T165" s="99">
        <f>RES_hhdet_in_tesh!T165/RES_summary!T$21</f>
        <v>6.7979702440064269</v>
      </c>
      <c r="U165" s="99">
        <f>RES_hhdet_in_tesh!U165/RES_summary!U$21</f>
        <v>6.0760490605271045</v>
      </c>
      <c r="V165" s="99">
        <f>RES_hhdet_in_tesh!V165/RES_summary!V$21</f>
        <v>7.0322012360228374</v>
      </c>
      <c r="W165" s="99">
        <f>RES_hhdet_in_tesh!W165/RES_summary!W$21</f>
        <v>6.3860358178966896</v>
      </c>
      <c r="X165" s="99">
        <f>RES_hhdet_in_tesh!X165/RES_summary!X$21</f>
        <v>5.43587057460444</v>
      </c>
      <c r="Y165" s="99">
        <f>RES_hhdet_in_tesh!Y165/RES_summary!Y$21</f>
        <v>4.7448539245553718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8.6542868772449513</v>
      </c>
      <c r="D166" s="123">
        <v>8.5198395429630871</v>
      </c>
      <c r="E166" s="123">
        <v>8.3799036862012564</v>
      </c>
      <c r="F166" s="123">
        <v>8.4850316909166619</v>
      </c>
      <c r="G166" s="123">
        <v>8.3775808466943662</v>
      </c>
      <c r="H166" s="123">
        <v>0</v>
      </c>
      <c r="I166" s="123">
        <v>7.4811464267334111</v>
      </c>
      <c r="J166" s="123">
        <v>7.4047006641454969</v>
      </c>
      <c r="K166" s="123">
        <v>6.8231076357844387</v>
      </c>
      <c r="L166" s="123">
        <v>6.39459895776168</v>
      </c>
      <c r="M166" s="123">
        <v>7.3752012809385388</v>
      </c>
      <c r="N166" s="123">
        <v>6.3399550805468134</v>
      </c>
      <c r="O166" s="123">
        <v>8.6293345129139638</v>
      </c>
      <c r="P166" s="123">
        <v>10.668376740911079</v>
      </c>
      <c r="Q166" s="123">
        <v>6.5378381114436115</v>
      </c>
      <c r="R166" s="123">
        <v>0</v>
      </c>
      <c r="S166" s="123">
        <v>0</v>
      </c>
      <c r="T166" s="123">
        <v>6.9432713715481489</v>
      </c>
      <c r="U166" s="123">
        <v>7.1634439412915958</v>
      </c>
      <c r="V166" s="123">
        <v>6.5230256613452724</v>
      </c>
      <c r="W166" s="123">
        <v>5.9849266056995925</v>
      </c>
      <c r="X166" s="123">
        <v>6.4523737993583099</v>
      </c>
      <c r="Y166" s="123">
        <v>6.0433926421506703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9.3005948280964628</v>
      </c>
      <c r="D167" s="99">
        <v>6.1777692193859508</v>
      </c>
      <c r="E167" s="99">
        <v>3.5011389492468243</v>
      </c>
      <c r="F167" s="99">
        <v>6.9729242302696646</v>
      </c>
      <c r="G167" s="99">
        <v>10.61932654609279</v>
      </c>
      <c r="H167" s="99">
        <v>0</v>
      </c>
      <c r="I167" s="99">
        <v>4.1027347891443258</v>
      </c>
      <c r="J167" s="99">
        <v>4.0342455916865658</v>
      </c>
      <c r="K167" s="99">
        <v>9.4411534623259126</v>
      </c>
      <c r="L167" s="99">
        <v>10.199943858701966</v>
      </c>
      <c r="M167" s="99">
        <v>5.4083734631220723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9.4700081652706167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4.2160489963267587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5.2539591689438581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8.6332715230564201</v>
      </c>
      <c r="D171" s="102">
        <v>8.7185670025342006</v>
      </c>
      <c r="E171" s="102">
        <v>8.5114471363252999</v>
      </c>
      <c r="F171" s="102">
        <v>8.5743372142892937</v>
      </c>
      <c r="G171" s="102">
        <v>8.1275896697272554</v>
      </c>
      <c r="H171" s="102">
        <v>0</v>
      </c>
      <c r="I171" s="102">
        <v>0</v>
      </c>
      <c r="J171" s="102">
        <v>0</v>
      </c>
      <c r="K171" s="102">
        <v>0</v>
      </c>
      <c r="L171" s="102">
        <v>6.3430970321236346</v>
      </c>
      <c r="M171" s="102">
        <v>7.4171853266886076</v>
      </c>
      <c r="N171" s="102">
        <v>6.3369036129704606</v>
      </c>
      <c r="O171" s="102">
        <v>8.6291773811989376</v>
      </c>
      <c r="P171" s="102">
        <v>10.671585407828292</v>
      </c>
      <c r="Q171" s="102">
        <v>6.5410061843046927</v>
      </c>
      <c r="R171" s="102">
        <v>0</v>
      </c>
      <c r="S171" s="102">
        <v>0</v>
      </c>
      <c r="T171" s="102">
        <v>6.9272004228442468</v>
      </c>
      <c r="U171" s="102">
        <v>7.163076848488763</v>
      </c>
      <c r="V171" s="102">
        <v>6.5060623788094292</v>
      </c>
      <c r="W171" s="102">
        <v>5.9853511116603029</v>
      </c>
      <c r="X171" s="102">
        <v>6.449086381023033</v>
      </c>
      <c r="Y171" s="102">
        <v>6.0329426318415722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8.6361426502747225</v>
      </c>
      <c r="D172" s="105">
        <v>8.7238558056456572</v>
      </c>
      <c r="E172" s="105">
        <v>8.517992959151103</v>
      </c>
      <c r="F172" s="105">
        <v>8.5810798176170415</v>
      </c>
      <c r="G172" s="105">
        <v>8.1334937593368384</v>
      </c>
      <c r="H172" s="105">
        <v>0</v>
      </c>
      <c r="I172" s="105">
        <v>7.5989979954865188</v>
      </c>
      <c r="J172" s="105">
        <v>7.4801586135289062</v>
      </c>
      <c r="K172" s="105">
        <v>6.7446901679005427</v>
      </c>
      <c r="L172" s="105">
        <v>6.3511784182662208</v>
      </c>
      <c r="M172" s="105">
        <v>7.4221230064954522</v>
      </c>
      <c r="N172" s="105">
        <v>6.3420319349048651</v>
      </c>
      <c r="O172" s="105">
        <v>8.629480420935062</v>
      </c>
      <c r="P172" s="105">
        <v>10.662015699478708</v>
      </c>
      <c r="Q172" s="105">
        <v>6.5375363902187482</v>
      </c>
      <c r="R172" s="105">
        <v>0</v>
      </c>
      <c r="S172" s="105">
        <v>0</v>
      </c>
      <c r="T172" s="105">
        <v>6.9471595042990915</v>
      </c>
      <c r="U172" s="105">
        <v>7.1643494368719169</v>
      </c>
      <c r="V172" s="105">
        <v>6.5232499692135155</v>
      </c>
      <c r="W172" s="105">
        <v>5.9843412736920945</v>
      </c>
      <c r="X172" s="105">
        <v>6.4527659825983079</v>
      </c>
      <c r="Y172" s="105">
        <v>6.0443381192738741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4.3092952647481919</v>
      </c>
      <c r="D173" s="99">
        <v>4.3735670922642571</v>
      </c>
      <c r="E173" s="99">
        <v>4.2423912492148252</v>
      </c>
      <c r="F173" s="99">
        <v>4.3405282910504912</v>
      </c>
      <c r="G173" s="99">
        <v>4.0949164929941393</v>
      </c>
      <c r="H173" s="99">
        <v>0</v>
      </c>
      <c r="I173" s="99">
        <v>3.669076609149784</v>
      </c>
      <c r="J173" s="99">
        <v>3.4751016485820805</v>
      </c>
      <c r="K173" s="99">
        <v>3.0247060827783119</v>
      </c>
      <c r="L173" s="99">
        <v>2.7754449075566408</v>
      </c>
      <c r="M173" s="99">
        <v>3.5793234486007592</v>
      </c>
      <c r="N173" s="99">
        <v>2.8078725003743283</v>
      </c>
      <c r="O173" s="99">
        <v>4.7364956042734843</v>
      </c>
      <c r="P173" s="99">
        <v>6.4447670822616718</v>
      </c>
      <c r="Q173" s="99">
        <v>2.7644414006976303</v>
      </c>
      <c r="R173" s="99">
        <v>0</v>
      </c>
      <c r="S173" s="99">
        <v>0</v>
      </c>
      <c r="T173" s="99">
        <v>3.3449186687743842</v>
      </c>
      <c r="U173" s="99">
        <v>3.7675935693358209</v>
      </c>
      <c r="V173" s="99">
        <v>3.3350758943124394</v>
      </c>
      <c r="W173" s="99">
        <v>3.0004477072598297</v>
      </c>
      <c r="X173" s="99">
        <v>3.515875486442146</v>
      </c>
      <c r="Y173" s="99">
        <v>3.2478684393341117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4.3268473855265288</v>
      </c>
      <c r="D174" s="110">
        <v>4.3502887133813992</v>
      </c>
      <c r="E174" s="110">
        <v>4.2756017099362778</v>
      </c>
      <c r="F174" s="110">
        <v>4.2405515265665512</v>
      </c>
      <c r="G174" s="110">
        <v>4.0385772663426991</v>
      </c>
      <c r="H174" s="110">
        <v>0</v>
      </c>
      <c r="I174" s="110">
        <v>3.9299213863367353</v>
      </c>
      <c r="J174" s="110">
        <v>4.0050569649468271</v>
      </c>
      <c r="K174" s="110">
        <v>3.7199840851222299</v>
      </c>
      <c r="L174" s="110">
        <v>3.5757335107095805</v>
      </c>
      <c r="M174" s="110">
        <v>3.8427995578946925</v>
      </c>
      <c r="N174" s="110">
        <v>3.5341594345305367</v>
      </c>
      <c r="O174" s="110">
        <v>3.8929848166615755</v>
      </c>
      <c r="P174" s="110">
        <v>4.2172486172170363</v>
      </c>
      <c r="Q174" s="110">
        <v>3.7730949895211165</v>
      </c>
      <c r="R174" s="110">
        <v>0</v>
      </c>
      <c r="S174" s="110">
        <v>0</v>
      </c>
      <c r="T174" s="110">
        <v>3.6022408355247082</v>
      </c>
      <c r="U174" s="110">
        <v>3.3967558675360952</v>
      </c>
      <c r="V174" s="110">
        <v>3.1881740749010765</v>
      </c>
      <c r="W174" s="110">
        <v>2.9838935664322657</v>
      </c>
      <c r="X174" s="110">
        <v>2.9368904961561619</v>
      </c>
      <c r="Y174" s="110">
        <v>2.7964696799397615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4.4239189680590982</v>
      </c>
      <c r="D175" s="123">
        <v>4.5765529079216254</v>
      </c>
      <c r="E175" s="123">
        <v>4.3846761530943494</v>
      </c>
      <c r="F175" s="123">
        <v>4.274249303667105</v>
      </c>
      <c r="G175" s="123">
        <v>4.6684390068769632</v>
      </c>
      <c r="H175" s="123">
        <v>0</v>
      </c>
      <c r="I175" s="123">
        <v>4.1608664315308097</v>
      </c>
      <c r="J175" s="123">
        <v>4.4040246311397402</v>
      </c>
      <c r="K175" s="123">
        <v>4.3735216886622643</v>
      </c>
      <c r="L175" s="123">
        <v>3.6397642143290789</v>
      </c>
      <c r="M175" s="123">
        <v>4.8004308101608384</v>
      </c>
      <c r="N175" s="123">
        <v>4.7466977719267964</v>
      </c>
      <c r="O175" s="123">
        <v>4.8003144104445337</v>
      </c>
      <c r="P175" s="123">
        <v>5.0553624879118484</v>
      </c>
      <c r="Q175" s="123">
        <v>3.5174322751623639</v>
      </c>
      <c r="R175" s="123">
        <v>0</v>
      </c>
      <c r="S175" s="123">
        <v>0</v>
      </c>
      <c r="T175" s="123">
        <v>3.6357785770130682</v>
      </c>
      <c r="U175" s="123">
        <v>4.0021532910894164</v>
      </c>
      <c r="V175" s="123">
        <v>2.3890216187623832</v>
      </c>
      <c r="W175" s="123">
        <v>1.8863317680579783</v>
      </c>
      <c r="X175" s="123">
        <v>2.142796119415312</v>
      </c>
      <c r="Y175" s="123">
        <v>2.1015991487119314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5.8138532025741796</v>
      </c>
      <c r="D176" s="99">
        <v>0</v>
      </c>
      <c r="E176" s="99">
        <v>0</v>
      </c>
      <c r="F176" s="99">
        <v>3.7663877961219243</v>
      </c>
      <c r="G176" s="99">
        <v>5.567319114356458</v>
      </c>
      <c r="H176" s="99">
        <v>0</v>
      </c>
      <c r="I176" s="99">
        <v>2.2596406330301035</v>
      </c>
      <c r="J176" s="99">
        <v>2.4760661546169636</v>
      </c>
      <c r="K176" s="99">
        <v>6.3875854880148095</v>
      </c>
      <c r="L176" s="99">
        <v>5.5715825615460464</v>
      </c>
      <c r="M176" s="99">
        <v>3.435142290934686</v>
      </c>
      <c r="N176" s="99">
        <v>2.7198276531550829</v>
      </c>
      <c r="O176" s="99">
        <v>3.9027515114875015</v>
      </c>
      <c r="P176" s="99">
        <v>4.7096633729309163</v>
      </c>
      <c r="Q176" s="99">
        <v>3.8252084624112168</v>
      </c>
      <c r="R176" s="99">
        <v>0</v>
      </c>
      <c r="S176" s="99">
        <v>0</v>
      </c>
      <c r="T176" s="99">
        <v>3.2009868042689291</v>
      </c>
      <c r="U176" s="99">
        <v>3.9537052699815738</v>
      </c>
      <c r="V176" s="99">
        <v>3.3208434839815868</v>
      </c>
      <c r="W176" s="99">
        <v>1.7121559223162679</v>
      </c>
      <c r="X176" s="99">
        <v>2.3692147581994583</v>
      </c>
      <c r="Y176" s="99">
        <v>0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4.3312566857580936</v>
      </c>
      <c r="D177" s="110">
        <v>4.5765529079216254</v>
      </c>
      <c r="E177" s="110">
        <v>4.3846761530943494</v>
      </c>
      <c r="F177" s="110">
        <v>4.3904091165630774</v>
      </c>
      <c r="G177" s="110">
        <v>4.1678650548075442</v>
      </c>
      <c r="H177" s="110">
        <v>0</v>
      </c>
      <c r="I177" s="110">
        <v>4.2621151426935695</v>
      </c>
      <c r="J177" s="110">
        <v>4.4620083447193721</v>
      </c>
      <c r="K177" s="110">
        <v>4.1694298903278728</v>
      </c>
      <c r="L177" s="110">
        <v>3.5898033950045014</v>
      </c>
      <c r="M177" s="110">
        <v>4.8236926066876267</v>
      </c>
      <c r="N177" s="110">
        <v>4.8081180785562418</v>
      </c>
      <c r="O177" s="110">
        <v>4.8616586373516686</v>
      </c>
      <c r="P177" s="110">
        <v>5.0937735006875071</v>
      </c>
      <c r="Q177" s="110">
        <v>3.5070577969404928</v>
      </c>
      <c r="R177" s="110">
        <v>0</v>
      </c>
      <c r="S177" s="110">
        <v>0</v>
      </c>
      <c r="T177" s="110">
        <v>3.6758657617341588</v>
      </c>
      <c r="U177" s="110">
        <v>4.0073073358881235</v>
      </c>
      <c r="V177" s="110">
        <v>2.3308836860970596</v>
      </c>
      <c r="W177" s="110">
        <v>1.8866549143395028</v>
      </c>
      <c r="X177" s="110">
        <v>2.1424406741424962</v>
      </c>
      <c r="Y177" s="110">
        <v>2.1015991487119314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43.035510077100014</v>
      </c>
      <c r="L3" s="118">
        <f t="shared" si="0"/>
        <v>46.743859810399535</v>
      </c>
      <c r="M3" s="118">
        <f t="shared" si="0"/>
        <v>39.887750368251282</v>
      </c>
      <c r="N3" s="118">
        <f t="shared" si="0"/>
        <v>32.449410893187249</v>
      </c>
      <c r="O3" s="118">
        <f t="shared" si="0"/>
        <v>41.738690676305552</v>
      </c>
      <c r="P3" s="118">
        <f t="shared" si="0"/>
        <v>30.986150478178121</v>
      </c>
      <c r="Q3" s="118">
        <f t="shared" si="0"/>
        <v>35.996979487111332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14.73468919075918</v>
      </c>
      <c r="W3" s="118">
        <f t="shared" ref="W3:Y3" si="2">W4+W7+W9+W19</f>
        <v>9.6465407160117138</v>
      </c>
      <c r="X3" s="118">
        <f t="shared" si="2"/>
        <v>37.27505220069046</v>
      </c>
      <c r="Y3" s="118">
        <f t="shared" si="2"/>
        <v>7.2352832188401042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42.717208936871124</v>
      </c>
      <c r="L4" s="123">
        <f t="shared" si="3"/>
        <v>46.658794663272602</v>
      </c>
      <c r="M4" s="123">
        <f t="shared" si="3"/>
        <v>39.785129508574606</v>
      </c>
      <c r="N4" s="123">
        <f t="shared" si="3"/>
        <v>32.419217074402795</v>
      </c>
      <c r="O4" s="123">
        <f t="shared" si="3"/>
        <v>41.649335146526454</v>
      </c>
      <c r="P4" s="123">
        <f t="shared" si="3"/>
        <v>30.69864038246665</v>
      </c>
      <c r="Q4" s="123">
        <f t="shared" si="3"/>
        <v>35.996979487111332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14.656938306204658</v>
      </c>
      <c r="W4" s="123">
        <f t="shared" ref="W4:Y4" si="5">SUM(W5:W6)</f>
        <v>9.6465407160117138</v>
      </c>
      <c r="X4" s="123">
        <f t="shared" si="5"/>
        <v>37.27505220069046</v>
      </c>
      <c r="Y4" s="123">
        <f t="shared" si="5"/>
        <v>7.2352832188401042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42.717208936871124</v>
      </c>
      <c r="L5" s="99">
        <v>46.658794663272602</v>
      </c>
      <c r="M5" s="99">
        <v>39.785129508574606</v>
      </c>
      <c r="N5" s="99">
        <v>32.419217074402795</v>
      </c>
      <c r="O5" s="99">
        <v>41.649335146526454</v>
      </c>
      <c r="P5" s="99">
        <v>30.69864038246665</v>
      </c>
      <c r="Q5" s="99">
        <v>35.996979487111332</v>
      </c>
      <c r="R5" s="99">
        <v>0</v>
      </c>
      <c r="S5" s="99">
        <v>0</v>
      </c>
      <c r="T5" s="99">
        <v>0</v>
      </c>
      <c r="U5" s="99">
        <v>0</v>
      </c>
      <c r="V5" s="99">
        <v>14.656938306204658</v>
      </c>
      <c r="W5" s="99">
        <v>9.6465407160117138</v>
      </c>
      <c r="X5" s="99">
        <v>37.27505220069046</v>
      </c>
      <c r="Y5" s="99">
        <v>7.2352832188401042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0.13102164721335258</v>
      </c>
      <c r="L9" s="123">
        <v>0</v>
      </c>
      <c r="M9" s="123">
        <v>6.06693417588412E-2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3.2755411803338146</v>
      </c>
      <c r="L11" s="99">
        <v>0</v>
      </c>
      <c r="M11" s="99">
        <v>1.8200802527652358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0.18727949301553831</v>
      </c>
      <c r="L19" s="123">
        <v>8.506514712693404E-2</v>
      </c>
      <c r="M19" s="123">
        <v>4.1951517917837258E-2</v>
      </c>
      <c r="N19" s="123">
        <v>3.0193818784456199E-2</v>
      </c>
      <c r="O19" s="123">
        <v>8.9355529779095444E-2</v>
      </c>
      <c r="P19" s="123">
        <v>0.28751009571147323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7.7750884554521615E-2</v>
      </c>
      <c r="W19" s="123">
        <v>0</v>
      </c>
      <c r="X19" s="123">
        <v>0</v>
      </c>
      <c r="Y19" s="123">
        <v>0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2.3409936626942289</v>
      </c>
      <c r="L21" s="99">
        <v>2.0415635310464166</v>
      </c>
      <c r="M21" s="99">
        <v>1.2585455375351178</v>
      </c>
      <c r="N21" s="99">
        <v>0.99639601988705451</v>
      </c>
      <c r="O21" s="99">
        <v>1.4296884764655271</v>
      </c>
      <c r="P21" s="99">
        <v>1.7250605742688394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1.205138710595085</v>
      </c>
      <c r="W21" s="99">
        <v>0</v>
      </c>
      <c r="X21" s="99">
        <v>0</v>
      </c>
      <c r="Y21" s="99">
        <v>0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1.9476180309732365</v>
      </c>
      <c r="O24" s="118">
        <f t="shared" si="7"/>
        <v>3.3588220605648154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22.808791821987832</v>
      </c>
      <c r="S24" s="118">
        <f t="shared" si="8"/>
        <v>14.966902288053388</v>
      </c>
      <c r="T24" s="118">
        <f t="shared" si="8"/>
        <v>16.903553575750379</v>
      </c>
      <c r="U24" s="118">
        <f t="shared" si="8"/>
        <v>26.663702580960049</v>
      </c>
      <c r="V24" s="118">
        <f t="shared" si="8"/>
        <v>0</v>
      </c>
      <c r="W24" s="118">
        <f t="shared" ref="W24:Y24" si="9">W25+W28+W30+W39</f>
        <v>0</v>
      </c>
      <c r="X24" s="118">
        <f t="shared" si="9"/>
        <v>0</v>
      </c>
      <c r="Y24" s="118">
        <f t="shared" si="9"/>
        <v>0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1.8951761351897074</v>
      </c>
      <c r="O25" s="123">
        <f t="shared" si="10"/>
        <v>3.2158532129182626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22.808791821987832</v>
      </c>
      <c r="S25" s="123">
        <f t="shared" si="11"/>
        <v>14.966902288053388</v>
      </c>
      <c r="T25" s="123">
        <f t="shared" si="11"/>
        <v>16.903553575750379</v>
      </c>
      <c r="U25" s="123">
        <f t="shared" si="11"/>
        <v>26.663702580960049</v>
      </c>
      <c r="V25" s="123">
        <f t="shared" si="11"/>
        <v>0</v>
      </c>
      <c r="W25" s="123">
        <f t="shared" ref="W25:Y25" si="12">SUM(W26:W27)</f>
        <v>0</v>
      </c>
      <c r="X25" s="123">
        <f t="shared" si="12"/>
        <v>0</v>
      </c>
      <c r="Y25" s="123">
        <f t="shared" si="12"/>
        <v>0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1.8951761351897074</v>
      </c>
      <c r="O26" s="99">
        <v>3.2158532129182626</v>
      </c>
      <c r="P26" s="99">
        <v>0</v>
      </c>
      <c r="Q26" s="99">
        <v>0</v>
      </c>
      <c r="R26" s="99">
        <v>22.808791821987832</v>
      </c>
      <c r="S26" s="99">
        <v>14.966902288053388</v>
      </c>
      <c r="T26" s="99">
        <v>16.903553575750379</v>
      </c>
      <c r="U26" s="99">
        <v>26.663702580960049</v>
      </c>
      <c r="V26" s="99">
        <v>0</v>
      </c>
      <c r="W26" s="99">
        <v>0</v>
      </c>
      <c r="X26" s="99">
        <v>0</v>
      </c>
      <c r="Y26" s="99">
        <v>0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5.2441895783529181E-2</v>
      </c>
      <c r="O39" s="123">
        <v>0.14296884764655271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0.99639601988705451</v>
      </c>
      <c r="O40" s="99">
        <v>1.4296884764655271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56.40326762286211</v>
      </c>
      <c r="D43" s="118">
        <f t="shared" si="14"/>
        <v>52.165301626782956</v>
      </c>
      <c r="E43" s="118">
        <f t="shared" si="14"/>
        <v>53.133239226093245</v>
      </c>
      <c r="F43" s="118">
        <f t="shared" si="14"/>
        <v>55.657060958657567</v>
      </c>
      <c r="G43" s="118">
        <f t="shared" si="14"/>
        <v>53.006274534987206</v>
      </c>
      <c r="H43" s="118">
        <f t="shared" si="14"/>
        <v>50.649598611396968</v>
      </c>
      <c r="I43" s="118">
        <f t="shared" si="14"/>
        <v>48.818816518866328</v>
      </c>
      <c r="J43" s="118">
        <f t="shared" si="14"/>
        <v>48.388200596546156</v>
      </c>
      <c r="K43" s="118">
        <f t="shared" si="14"/>
        <v>48.293411836419764</v>
      </c>
      <c r="L43" s="118">
        <f t="shared" si="14"/>
        <v>41.638063370835148</v>
      </c>
      <c r="M43" s="118">
        <f t="shared" si="14"/>
        <v>35.867554513292923</v>
      </c>
      <c r="N43" s="118">
        <f t="shared" si="14"/>
        <v>37.818268684750173</v>
      </c>
      <c r="O43" s="118">
        <f t="shared" si="14"/>
        <v>33.459568677491625</v>
      </c>
      <c r="P43" s="118">
        <f t="shared" si="14"/>
        <v>26.027574760970548</v>
      </c>
      <c r="Q43" s="118">
        <f t="shared" si="14"/>
        <v>30.416176540828122</v>
      </c>
      <c r="R43" s="118">
        <f t="shared" ref="R43:V43" si="15">R44+R47+R49+R58</f>
        <v>29.663724127713369</v>
      </c>
      <c r="S43" s="118">
        <f t="shared" si="15"/>
        <v>26.174258172730582</v>
      </c>
      <c r="T43" s="118">
        <f t="shared" si="15"/>
        <v>23.992542013023293</v>
      </c>
      <c r="U43" s="118">
        <f t="shared" si="15"/>
        <v>18.586925641895192</v>
      </c>
      <c r="V43" s="118">
        <f t="shared" si="15"/>
        <v>20.579989665049919</v>
      </c>
      <c r="W43" s="118">
        <f t="shared" ref="W43:Y43" si="16">W44+W47+W49+W58</f>
        <v>18.28684450662595</v>
      </c>
      <c r="X43" s="118">
        <f t="shared" si="16"/>
        <v>15.424788386391901</v>
      </c>
      <c r="Y43" s="118">
        <f t="shared" si="16"/>
        <v>12.609895478415611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54.436857718440066</v>
      </c>
      <c r="D44" s="123">
        <f t="shared" si="17"/>
        <v>49.908148975959847</v>
      </c>
      <c r="E44" s="123">
        <f t="shared" si="17"/>
        <v>50.847781209507602</v>
      </c>
      <c r="F44" s="123">
        <f t="shared" si="17"/>
        <v>53.250792519098482</v>
      </c>
      <c r="G44" s="123">
        <f t="shared" si="17"/>
        <v>50.098082132237522</v>
      </c>
      <c r="H44" s="123">
        <f t="shared" si="17"/>
        <v>48.381011011024341</v>
      </c>
      <c r="I44" s="123">
        <f t="shared" si="17"/>
        <v>45.283883162527729</v>
      </c>
      <c r="J44" s="123">
        <f t="shared" si="17"/>
        <v>44.91693777822249</v>
      </c>
      <c r="K44" s="123">
        <f t="shared" si="17"/>
        <v>44.822609102858394</v>
      </c>
      <c r="L44" s="123">
        <f t="shared" si="17"/>
        <v>39.044762666901434</v>
      </c>
      <c r="M44" s="123">
        <f t="shared" si="17"/>
        <v>34.076895544879555</v>
      </c>
      <c r="N44" s="123">
        <f t="shared" si="17"/>
        <v>36.103148035544848</v>
      </c>
      <c r="O44" s="123">
        <f t="shared" si="17"/>
        <v>32.18172054949256</v>
      </c>
      <c r="P44" s="123">
        <f t="shared" si="17"/>
        <v>25.197709460323985</v>
      </c>
      <c r="Q44" s="123">
        <f t="shared" si="17"/>
        <v>27.508923775489098</v>
      </c>
      <c r="R44" s="123">
        <f t="shared" ref="R44:V44" si="18">SUM(R45:R46)</f>
        <v>26.844716758757645</v>
      </c>
      <c r="S44" s="123">
        <f t="shared" si="18"/>
        <v>24.434401510901761</v>
      </c>
      <c r="T44" s="123">
        <f t="shared" si="18"/>
        <v>22.282555955064385</v>
      </c>
      <c r="U44" s="123">
        <f t="shared" si="18"/>
        <v>17.166514977900849</v>
      </c>
      <c r="V44" s="123">
        <f t="shared" si="18"/>
        <v>19.369476239948824</v>
      </c>
      <c r="W44" s="123">
        <f t="shared" ref="W44:Y44" si="19">SUM(W45:W46)</f>
        <v>16.622629709134937</v>
      </c>
      <c r="X44" s="123">
        <f t="shared" si="19"/>
        <v>13.53877599383976</v>
      </c>
      <c r="Y44" s="123">
        <f t="shared" si="19"/>
        <v>11.668269439398198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54.436857718440066</v>
      </c>
      <c r="D45" s="99">
        <v>49.908148975959847</v>
      </c>
      <c r="E45" s="99">
        <v>50.847781209507602</v>
      </c>
      <c r="F45" s="99">
        <v>53.250792519098482</v>
      </c>
      <c r="G45" s="99">
        <v>50.098082132237522</v>
      </c>
      <c r="H45" s="99">
        <v>48.381011011024341</v>
      </c>
      <c r="I45" s="99">
        <v>45.283883162527729</v>
      </c>
      <c r="J45" s="99">
        <v>44.91693777822249</v>
      </c>
      <c r="K45" s="99">
        <v>44.822609102858394</v>
      </c>
      <c r="L45" s="99">
        <v>39.044762666901434</v>
      </c>
      <c r="M45" s="99">
        <v>34.076895544879555</v>
      </c>
      <c r="N45" s="99">
        <v>36.103148035544848</v>
      </c>
      <c r="O45" s="99">
        <v>32.18172054949256</v>
      </c>
      <c r="P45" s="99">
        <v>25.197709460323985</v>
      </c>
      <c r="Q45" s="99">
        <v>27.508923775489098</v>
      </c>
      <c r="R45" s="99">
        <v>26.844716758757645</v>
      </c>
      <c r="S45" s="99">
        <v>24.434401510901761</v>
      </c>
      <c r="T45" s="99">
        <v>22.282555955064385</v>
      </c>
      <c r="U45" s="99">
        <v>17.166514977900849</v>
      </c>
      <c r="V45" s="99">
        <v>19.369476239948824</v>
      </c>
      <c r="W45" s="99">
        <v>16.622629709134937</v>
      </c>
      <c r="X45" s="99">
        <v>13.53877599383976</v>
      </c>
      <c r="Y45" s="99">
        <v>11.668269439398198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1.8363599494345342</v>
      </c>
      <c r="D49" s="123">
        <v>2.2566124057359582</v>
      </c>
      <c r="E49" s="123">
        <v>2.2851324165487905</v>
      </c>
      <c r="F49" s="123">
        <v>2.151234998382598</v>
      </c>
      <c r="G49" s="123">
        <v>2.1789560444572262</v>
      </c>
      <c r="H49" s="123">
        <v>1.7481972574924038</v>
      </c>
      <c r="I49" s="123">
        <v>3.4944278860083444</v>
      </c>
      <c r="J49" s="123">
        <v>3.4447581920807009</v>
      </c>
      <c r="K49" s="123">
        <v>3.2547501153974081</v>
      </c>
      <c r="L49" s="123">
        <v>2.5378051549019718</v>
      </c>
      <c r="M49" s="123">
        <v>1.7690475803950894</v>
      </c>
      <c r="N49" s="123">
        <v>1.6865875695368255</v>
      </c>
      <c r="O49" s="123">
        <v>1.1861418319916681</v>
      </c>
      <c r="P49" s="123">
        <v>0.65815930698940817</v>
      </c>
      <c r="Q49" s="123">
        <v>2.8586253490252749</v>
      </c>
      <c r="R49" s="123">
        <v>2.7481579584601081</v>
      </c>
      <c r="S49" s="123">
        <v>1.6654729856538391</v>
      </c>
      <c r="T49" s="123">
        <v>1.6079237713959242</v>
      </c>
      <c r="U49" s="123">
        <v>1.2840615380870417</v>
      </c>
      <c r="V49" s="123">
        <v>1.1399747567760037</v>
      </c>
      <c r="W49" s="123">
        <v>1.6630137619903844</v>
      </c>
      <c r="X49" s="123">
        <v>1.8849943738295589</v>
      </c>
      <c r="Y49" s="123">
        <v>0.94162603901741293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4.1312855217086364</v>
      </c>
      <c r="D50" s="99">
        <v>4.1030811069081565</v>
      </c>
      <c r="E50" s="99">
        <v>4.0275262265932037</v>
      </c>
      <c r="F50" s="99">
        <v>3.8993919200726306</v>
      </c>
      <c r="G50" s="99">
        <v>3.6382937037007972</v>
      </c>
      <c r="H50" s="99">
        <v>3.7161937364128623</v>
      </c>
      <c r="I50" s="99">
        <v>3.5274458922308103</v>
      </c>
      <c r="J50" s="99">
        <v>3.4570534584044808</v>
      </c>
      <c r="K50" s="99">
        <v>3.2883611169275926</v>
      </c>
      <c r="L50" s="99">
        <v>3.1966450825666688</v>
      </c>
      <c r="M50" s="99">
        <v>3.3054589833784096</v>
      </c>
      <c r="N50" s="99">
        <v>3.3321215714674834</v>
      </c>
      <c r="O50" s="99">
        <v>3.2334551310457798</v>
      </c>
      <c r="P50" s="99">
        <v>3.0094951671962655</v>
      </c>
      <c r="Q50" s="99">
        <v>2.8734780134024831</v>
      </c>
      <c r="R50" s="99">
        <v>2.7746231751708743</v>
      </c>
      <c r="S50" s="99">
        <v>2.0662490785955052</v>
      </c>
      <c r="T50" s="99">
        <v>2.4991214186196711</v>
      </c>
      <c r="U50" s="99">
        <v>2.6662111103335104</v>
      </c>
      <c r="V50" s="99">
        <v>2.043584317361149</v>
      </c>
      <c r="W50" s="99">
        <v>2.312600723507872</v>
      </c>
      <c r="X50" s="99">
        <v>2.1983051139909908</v>
      </c>
      <c r="Y50" s="99">
        <v>1.866254144796436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2.0615656594558773</v>
      </c>
      <c r="D51" s="99">
        <v>2.0579715296904832</v>
      </c>
      <c r="E51" s="99">
        <v>2.0078125708236576</v>
      </c>
      <c r="F51" s="99">
        <v>1.9722804180739066</v>
      </c>
      <c r="G51" s="99">
        <v>1.8340431760266449</v>
      </c>
      <c r="H51" s="99">
        <v>1.824029925968315</v>
      </c>
      <c r="I51" s="99">
        <v>1.7135441812812042</v>
      </c>
      <c r="J51" s="99">
        <v>1.6399425196058186</v>
      </c>
      <c r="K51" s="99">
        <v>1.467435681086442</v>
      </c>
      <c r="L51" s="99">
        <v>1.5145223483739561</v>
      </c>
      <c r="M51" s="99">
        <v>1.6615814303759098</v>
      </c>
      <c r="N51" s="99">
        <v>1.5202272510635071</v>
      </c>
      <c r="O51" s="99">
        <v>0</v>
      </c>
      <c r="P51" s="99">
        <v>0</v>
      </c>
      <c r="Q51" s="99">
        <v>1.265231514638347</v>
      </c>
      <c r="R51" s="99">
        <v>1.1991837727144137</v>
      </c>
      <c r="S51" s="99">
        <v>0</v>
      </c>
      <c r="T51" s="99">
        <v>1.1964730860944137</v>
      </c>
      <c r="U51" s="99">
        <v>0</v>
      </c>
      <c r="V51" s="99">
        <v>1.0377770348768438</v>
      </c>
      <c r="W51" s="99">
        <v>1.2249211725029683</v>
      </c>
      <c r="X51" s="99">
        <v>1.2150569775729825</v>
      </c>
      <c r="Y51" s="99">
        <v>0.9854025686292196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2.0615656594558773</v>
      </c>
      <c r="D52" s="102">
        <v>2.0579715296904832</v>
      </c>
      <c r="E52" s="102">
        <v>2.0078125708236576</v>
      </c>
      <c r="F52" s="102">
        <v>1.9722804180739066</v>
      </c>
      <c r="G52" s="102">
        <v>1.8340431760266449</v>
      </c>
      <c r="H52" s="102">
        <v>1.824029925968315</v>
      </c>
      <c r="I52" s="102">
        <v>1.7135441812812042</v>
      </c>
      <c r="J52" s="102">
        <v>1.6399425196058186</v>
      </c>
      <c r="K52" s="102">
        <v>1.467435681086442</v>
      </c>
      <c r="L52" s="102">
        <v>1.5145223483739561</v>
      </c>
      <c r="M52" s="102">
        <v>1.6615814303759098</v>
      </c>
      <c r="N52" s="102">
        <v>1.5202272510635071</v>
      </c>
      <c r="O52" s="102">
        <v>0</v>
      </c>
      <c r="P52" s="102">
        <v>0</v>
      </c>
      <c r="Q52" s="102">
        <v>1.265231514638347</v>
      </c>
      <c r="R52" s="102">
        <v>1.1991837727144137</v>
      </c>
      <c r="S52" s="102">
        <v>0</v>
      </c>
      <c r="T52" s="102">
        <v>1.1964730860944137</v>
      </c>
      <c r="U52" s="102">
        <v>0</v>
      </c>
      <c r="V52" s="102">
        <v>1.0377770348768438</v>
      </c>
      <c r="W52" s="102">
        <v>1.2249211725029683</v>
      </c>
      <c r="X52" s="102">
        <v>1.2150569775729825</v>
      </c>
      <c r="Y52" s="102">
        <v>0.9854025686292196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0.13004995498751409</v>
      </c>
      <c r="D58" s="123">
        <v>5.4024508714952812E-4</v>
      </c>
      <c r="E58" s="123">
        <v>3.256000368539093E-4</v>
      </c>
      <c r="F58" s="123">
        <v>0.25503344117648963</v>
      </c>
      <c r="G58" s="123">
        <v>0.72923635829246414</v>
      </c>
      <c r="H58" s="123">
        <v>0.52039034288022235</v>
      </c>
      <c r="I58" s="123">
        <v>4.0505470330253819E-2</v>
      </c>
      <c r="J58" s="123">
        <v>2.6504626242969204E-2</v>
      </c>
      <c r="K58" s="123">
        <v>0.21605261816396251</v>
      </c>
      <c r="L58" s="123">
        <v>5.5495549031739491E-2</v>
      </c>
      <c r="M58" s="123">
        <v>2.1611388018279797E-2</v>
      </c>
      <c r="N58" s="123">
        <v>2.8533079668496063E-2</v>
      </c>
      <c r="O58" s="123">
        <v>9.1706296007395605E-2</v>
      </c>
      <c r="P58" s="123">
        <v>0.1717059936571553</v>
      </c>
      <c r="Q58" s="123">
        <v>4.8627416313750699E-2</v>
      </c>
      <c r="R58" s="123">
        <v>7.0849410495616688E-2</v>
      </c>
      <c r="S58" s="123">
        <v>7.4383676174983204E-2</v>
      </c>
      <c r="T58" s="123">
        <v>0.10206228656298327</v>
      </c>
      <c r="U58" s="123">
        <v>0.13634912590730064</v>
      </c>
      <c r="V58" s="123">
        <v>7.0538668325093132E-2</v>
      </c>
      <c r="W58" s="123">
        <v>1.2010355006280675E-3</v>
      </c>
      <c r="X58" s="123">
        <v>1.0180187225827561E-3</v>
      </c>
      <c r="Y58" s="123">
        <v>0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2.133836412281167</v>
      </c>
      <c r="D59" s="99">
        <v>1.2214941420450831</v>
      </c>
      <c r="E59" s="99">
        <v>0.72966968258961074</v>
      </c>
      <c r="F59" s="99">
        <v>1.3816067825718095</v>
      </c>
      <c r="G59" s="99">
        <v>2.0418618032188998</v>
      </c>
      <c r="H59" s="99">
        <v>2.1675733299914097</v>
      </c>
      <c r="I59" s="99">
        <v>0.82844034938227151</v>
      </c>
      <c r="J59" s="99">
        <v>0.90762183524704287</v>
      </c>
      <c r="K59" s="99">
        <v>2.3409936626942289</v>
      </c>
      <c r="L59" s="99">
        <v>2.0415635310464162</v>
      </c>
      <c r="M59" s="99">
        <v>1.2585455375351178</v>
      </c>
      <c r="N59" s="99">
        <v>0.99639601988705451</v>
      </c>
      <c r="O59" s="99">
        <v>1.4296884764655271</v>
      </c>
      <c r="P59" s="99">
        <v>1.7250605742688399</v>
      </c>
      <c r="Q59" s="99">
        <v>1.4003661272481185</v>
      </c>
      <c r="R59" s="99">
        <v>1.383205709543563</v>
      </c>
      <c r="S59" s="99">
        <v>1.0561301323574996</v>
      </c>
      <c r="T59" s="99">
        <v>1.1654854659127767</v>
      </c>
      <c r="U59" s="99">
        <v>1.4367714060364014</v>
      </c>
      <c r="V59" s="99">
        <v>1.205138710595085</v>
      </c>
      <c r="W59" s="99">
        <v>0.62093535382471088</v>
      </c>
      <c r="X59" s="99">
        <v>0.85869879249855474</v>
      </c>
      <c r="Y59" s="99">
        <v>0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40.454119763647483</v>
      </c>
      <c r="D62" s="118">
        <f t="shared" si="21"/>
        <v>37.947716103839191</v>
      </c>
      <c r="E62" s="118">
        <f t="shared" si="21"/>
        <v>38.694080131224958</v>
      </c>
      <c r="F62" s="118">
        <f t="shared" si="21"/>
        <v>40.090993384208645</v>
      </c>
      <c r="G62" s="118">
        <f t="shared" si="21"/>
        <v>38.93275616241035</v>
      </c>
      <c r="H62" s="118">
        <f t="shared" si="21"/>
        <v>35.358362780684246</v>
      </c>
      <c r="I62" s="118">
        <f t="shared" si="21"/>
        <v>34.070481648609707</v>
      </c>
      <c r="J62" s="118">
        <f t="shared" si="21"/>
        <v>34.546658111045573</v>
      </c>
      <c r="K62" s="118">
        <f t="shared" si="21"/>
        <v>30.663906172221424</v>
      </c>
      <c r="L62" s="118">
        <f t="shared" si="21"/>
        <v>33.625246979697572</v>
      </c>
      <c r="M62" s="118">
        <f t="shared" si="21"/>
        <v>29.844187481940693</v>
      </c>
      <c r="N62" s="118">
        <f t="shared" si="21"/>
        <v>24.992687307679308</v>
      </c>
      <c r="O62" s="118">
        <f t="shared" si="21"/>
        <v>24.827905539422758</v>
      </c>
      <c r="P62" s="118">
        <f t="shared" si="21"/>
        <v>21.201077227582456</v>
      </c>
      <c r="Q62" s="118">
        <f t="shared" si="21"/>
        <v>20.608869697101536</v>
      </c>
      <c r="R62" s="118">
        <f t="shared" ref="R62:V62" si="22">R63+R66+R68+R77</f>
        <v>20.180214471141355</v>
      </c>
      <c r="S62" s="118">
        <f t="shared" si="22"/>
        <v>20.375290554928121</v>
      </c>
      <c r="T62" s="118">
        <f t="shared" si="22"/>
        <v>16.862581617962288</v>
      </c>
      <c r="U62" s="118">
        <f t="shared" si="22"/>
        <v>15.845409113053389</v>
      </c>
      <c r="V62" s="118">
        <f t="shared" si="22"/>
        <v>15.185094149045467</v>
      </c>
      <c r="W62" s="118">
        <f t="shared" ref="W62:Y62" si="23">W63+W66+W68+W77</f>
        <v>12.409867888695073</v>
      </c>
      <c r="X62" s="118">
        <f t="shared" si="23"/>
        <v>10.089921921586978</v>
      </c>
      <c r="Y62" s="118">
        <f t="shared" si="23"/>
        <v>8.8424419459489112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37.075376313442376</v>
      </c>
      <c r="D63" s="123">
        <f t="shared" si="24"/>
        <v>35.177636765485964</v>
      </c>
      <c r="E63" s="123">
        <f t="shared" si="24"/>
        <v>35.943942263317702</v>
      </c>
      <c r="F63" s="123">
        <f t="shared" si="24"/>
        <v>37.488539823703157</v>
      </c>
      <c r="G63" s="123">
        <f t="shared" si="24"/>
        <v>36.218723221913308</v>
      </c>
      <c r="H63" s="123">
        <f t="shared" si="24"/>
        <v>32.44495527178114</v>
      </c>
      <c r="I63" s="123">
        <f t="shared" si="24"/>
        <v>30.966807043816917</v>
      </c>
      <c r="J63" s="123">
        <f t="shared" si="24"/>
        <v>31.247361362997683</v>
      </c>
      <c r="K63" s="123">
        <f t="shared" si="24"/>
        <v>28.334674457501965</v>
      </c>
      <c r="L63" s="123">
        <f t="shared" si="24"/>
        <v>30.906864613246427</v>
      </c>
      <c r="M63" s="123">
        <f t="shared" si="24"/>
        <v>27.099995587758173</v>
      </c>
      <c r="N63" s="123">
        <f t="shared" si="24"/>
        <v>22.771125554466575</v>
      </c>
      <c r="O63" s="123">
        <f t="shared" si="24"/>
        <v>22.215270194069031</v>
      </c>
      <c r="P63" s="123">
        <f t="shared" si="24"/>
        <v>18.311598661896891</v>
      </c>
      <c r="Q63" s="123">
        <f t="shared" si="24"/>
        <v>18.332650610046528</v>
      </c>
      <c r="R63" s="123">
        <f t="shared" ref="R63:V63" si="25">SUM(R64:R65)</f>
        <v>17.609491245607384</v>
      </c>
      <c r="S63" s="123">
        <f t="shared" si="25"/>
        <v>18.011571974639178</v>
      </c>
      <c r="T63" s="123">
        <f t="shared" si="25"/>
        <v>14.84139575946422</v>
      </c>
      <c r="U63" s="123">
        <f t="shared" si="25"/>
        <v>13.396397927929144</v>
      </c>
      <c r="V63" s="123">
        <f t="shared" si="25"/>
        <v>13.178007992514789</v>
      </c>
      <c r="W63" s="123">
        <f t="shared" ref="W63:Y63" si="26">SUM(W64:W65)</f>
        <v>11.009851256228504</v>
      </c>
      <c r="X63" s="123">
        <f t="shared" si="26"/>
        <v>8.6895315296797211</v>
      </c>
      <c r="Y63" s="123">
        <f t="shared" si="26"/>
        <v>7.0950986001359757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37.075376313442376</v>
      </c>
      <c r="D64" s="99">
        <v>35.177636765485964</v>
      </c>
      <c r="E64" s="99">
        <v>35.943942263317702</v>
      </c>
      <c r="F64" s="99">
        <v>37.488539823703157</v>
      </c>
      <c r="G64" s="99">
        <v>36.218723221913308</v>
      </c>
      <c r="H64" s="99">
        <v>32.44495527178114</v>
      </c>
      <c r="I64" s="99">
        <v>30.966807043816917</v>
      </c>
      <c r="J64" s="99">
        <v>31.247361362997683</v>
      </c>
      <c r="K64" s="99">
        <v>28.334674457501965</v>
      </c>
      <c r="L64" s="99">
        <v>30.906864613246427</v>
      </c>
      <c r="M64" s="99">
        <v>27.099995587758173</v>
      </c>
      <c r="N64" s="99">
        <v>22.771125554466575</v>
      </c>
      <c r="O64" s="99">
        <v>22.215270194069031</v>
      </c>
      <c r="P64" s="99">
        <v>18.311598661896891</v>
      </c>
      <c r="Q64" s="99">
        <v>18.332650610046528</v>
      </c>
      <c r="R64" s="99">
        <v>17.609491245607384</v>
      </c>
      <c r="S64" s="99">
        <v>18.011571974639178</v>
      </c>
      <c r="T64" s="99">
        <v>14.84139575946422</v>
      </c>
      <c r="U64" s="99">
        <v>13.396397927929144</v>
      </c>
      <c r="V64" s="99">
        <v>13.178007992514789</v>
      </c>
      <c r="W64" s="99">
        <v>11.009851256228504</v>
      </c>
      <c r="X64" s="99">
        <v>8.6895315296797211</v>
      </c>
      <c r="Y64" s="99">
        <v>7.0950986001359757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2.2562184329205621</v>
      </c>
      <c r="D68" s="123">
        <v>2.5774693773874335</v>
      </c>
      <c r="E68" s="123">
        <v>2.4807358734687206</v>
      </c>
      <c r="F68" s="123">
        <v>2.3070191208557227</v>
      </c>
      <c r="G68" s="123">
        <v>2.2474632413487963</v>
      </c>
      <c r="H68" s="123">
        <v>2.2874870250651567</v>
      </c>
      <c r="I68" s="123">
        <v>2.1736752804573216</v>
      </c>
      <c r="J68" s="123">
        <v>2.1651374148082803</v>
      </c>
      <c r="K68" s="123">
        <v>1.5731003988209877</v>
      </c>
      <c r="L68" s="123">
        <v>1.9353012935173601</v>
      </c>
      <c r="M68" s="123">
        <v>2.3177911690906625</v>
      </c>
      <c r="N68" s="123">
        <v>1.6035383868637181</v>
      </c>
      <c r="O68" s="123">
        <v>1.9153212772850208</v>
      </c>
      <c r="P68" s="123">
        <v>2.2085420854252651</v>
      </c>
      <c r="Q68" s="123">
        <v>1.2496039105780321</v>
      </c>
      <c r="R68" s="123">
        <v>1.4473337316922799</v>
      </c>
      <c r="S68" s="123">
        <v>1.3622245714083976</v>
      </c>
      <c r="T68" s="123">
        <v>1.4586189632549738</v>
      </c>
      <c r="U68" s="123">
        <v>1.7742128071830887</v>
      </c>
      <c r="V68" s="123">
        <v>1.1181159993844574</v>
      </c>
      <c r="W68" s="123">
        <v>0.94373588752933002</v>
      </c>
      <c r="X68" s="123">
        <v>0.7623319283221397</v>
      </c>
      <c r="Y68" s="123">
        <v>1.2899005336180553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2.7897285420926692</v>
      </c>
      <c r="D69" s="99">
        <v>2.8295263147204732</v>
      </c>
      <c r="E69" s="99">
        <v>2.778047120263841</v>
      </c>
      <c r="F69" s="99">
        <v>2.6882851092129147</v>
      </c>
      <c r="G69" s="99">
        <v>2.6060478460837322</v>
      </c>
      <c r="H69" s="99">
        <v>2.3686380103303626</v>
      </c>
      <c r="I69" s="99">
        <v>2.3397375057295347</v>
      </c>
      <c r="J69" s="99">
        <v>2.3392621830185951</v>
      </c>
      <c r="K69" s="99">
        <v>1.8952593112314817</v>
      </c>
      <c r="L69" s="99">
        <v>2.3262875403852932</v>
      </c>
      <c r="M69" s="99">
        <v>2.462801816176976</v>
      </c>
      <c r="N69" s="99">
        <v>1.8624847964467623</v>
      </c>
      <c r="O69" s="99">
        <v>2.1623462097465973</v>
      </c>
      <c r="P69" s="99">
        <v>2.3649653727016906</v>
      </c>
      <c r="Q69" s="99">
        <v>1.7660843017291676</v>
      </c>
      <c r="R69" s="99">
        <v>1.6659016572652192</v>
      </c>
      <c r="S69" s="99">
        <v>1.5469808733304482</v>
      </c>
      <c r="T69" s="99">
        <v>1.6228045639529396</v>
      </c>
      <c r="U69" s="99">
        <v>1.9983930017122635</v>
      </c>
      <c r="V69" s="99">
        <v>1.492745750824489</v>
      </c>
      <c r="W69" s="99">
        <v>1.5897993101235166</v>
      </c>
      <c r="X69" s="99">
        <v>1.4169738444649438</v>
      </c>
      <c r="Y69" s="99">
        <v>1.2977911431147744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1.392341640486056</v>
      </c>
      <c r="D70" s="99">
        <v>1.4193897290245567</v>
      </c>
      <c r="E70" s="99">
        <v>1.3856721123363647</v>
      </c>
      <c r="F70" s="99">
        <v>1.3596780673187903</v>
      </c>
      <c r="G70" s="99">
        <v>1.3156104098464052</v>
      </c>
      <c r="H70" s="99">
        <v>1.1621192522321324</v>
      </c>
      <c r="I70" s="99">
        <v>1.1393329275683308</v>
      </c>
      <c r="J70" s="99">
        <v>1.1172113462724793</v>
      </c>
      <c r="K70" s="99">
        <v>0.84074393499166566</v>
      </c>
      <c r="L70" s="99">
        <v>1.1230491291624862</v>
      </c>
      <c r="M70" s="99">
        <v>1.2544906215334521</v>
      </c>
      <c r="N70" s="99">
        <v>0.8481152822767315</v>
      </c>
      <c r="O70" s="99">
        <v>0</v>
      </c>
      <c r="P70" s="99">
        <v>0</v>
      </c>
      <c r="Q70" s="99">
        <v>0.78291339790549608</v>
      </c>
      <c r="R70" s="99">
        <v>0.72165843824635223</v>
      </c>
      <c r="S70" s="99">
        <v>0.64804493558226306</v>
      </c>
      <c r="T70" s="99">
        <v>0.7748248829169081</v>
      </c>
      <c r="U70" s="99">
        <v>1.1195408075328666</v>
      </c>
      <c r="V70" s="99">
        <v>0.76013837362345982</v>
      </c>
      <c r="W70" s="99">
        <v>0.85051631229906732</v>
      </c>
      <c r="X70" s="99">
        <v>0</v>
      </c>
      <c r="Y70" s="99">
        <v>0.68232360237069989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1.392341640486056</v>
      </c>
      <c r="D71" s="102">
        <v>1.4193897290245567</v>
      </c>
      <c r="E71" s="102">
        <v>1.3856721123363647</v>
      </c>
      <c r="F71" s="102">
        <v>1.3596780673187903</v>
      </c>
      <c r="G71" s="102">
        <v>1.3156104098464052</v>
      </c>
      <c r="H71" s="102">
        <v>1.1621192522321324</v>
      </c>
      <c r="I71" s="102">
        <v>1.1393329275683308</v>
      </c>
      <c r="J71" s="102">
        <v>1.1172113462724793</v>
      </c>
      <c r="K71" s="102">
        <v>0.84074393499166566</v>
      </c>
      <c r="L71" s="102">
        <v>1.1230491291624862</v>
      </c>
      <c r="M71" s="102">
        <v>1.2544906215334521</v>
      </c>
      <c r="N71" s="102">
        <v>0.8481152822767315</v>
      </c>
      <c r="O71" s="102">
        <v>0</v>
      </c>
      <c r="P71" s="102">
        <v>0</v>
      </c>
      <c r="Q71" s="102">
        <v>0.78291339790549608</v>
      </c>
      <c r="R71" s="102">
        <v>0.72165843824635223</v>
      </c>
      <c r="S71" s="102">
        <v>0.64804493558226306</v>
      </c>
      <c r="T71" s="102">
        <v>0.7748248829169081</v>
      </c>
      <c r="U71" s="102">
        <v>1.1195408075328666</v>
      </c>
      <c r="V71" s="102">
        <v>0.76013837362345982</v>
      </c>
      <c r="W71" s="102">
        <v>0.85051631229906732</v>
      </c>
      <c r="X71" s="102">
        <v>0</v>
      </c>
      <c r="Y71" s="102">
        <v>0.68232360237069989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1.1225250172845449</v>
      </c>
      <c r="D77" s="123">
        <v>0.19260996096579408</v>
      </c>
      <c r="E77" s="123">
        <v>0.26940199443852975</v>
      </c>
      <c r="F77" s="123">
        <v>0.29543443964976496</v>
      </c>
      <c r="G77" s="123">
        <v>0.46656969914824403</v>
      </c>
      <c r="H77" s="123">
        <v>0.62592048383794952</v>
      </c>
      <c r="I77" s="123">
        <v>0.92999932433546928</v>
      </c>
      <c r="J77" s="123">
        <v>1.1341593332396116</v>
      </c>
      <c r="K77" s="123">
        <v>0.75613131589847027</v>
      </c>
      <c r="L77" s="123">
        <v>0.78308107293378271</v>
      </c>
      <c r="M77" s="123">
        <v>0.42640072509185933</v>
      </c>
      <c r="N77" s="123">
        <v>0.61802336634901456</v>
      </c>
      <c r="O77" s="123">
        <v>0.69731406806870844</v>
      </c>
      <c r="P77" s="123">
        <v>0.68093648026030074</v>
      </c>
      <c r="Q77" s="123">
        <v>1.0266151764769766</v>
      </c>
      <c r="R77" s="123">
        <v>1.1233894938416937</v>
      </c>
      <c r="S77" s="123">
        <v>1.0014940088805437</v>
      </c>
      <c r="T77" s="123">
        <v>0.56256689524309433</v>
      </c>
      <c r="U77" s="123">
        <v>0.6747983779411566</v>
      </c>
      <c r="V77" s="123">
        <v>0.88897015714622041</v>
      </c>
      <c r="W77" s="123">
        <v>0.45628074493723886</v>
      </c>
      <c r="X77" s="123">
        <v>0.63805846358511742</v>
      </c>
      <c r="Y77" s="123">
        <v>0.45744281219488081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1.7523386720205301</v>
      </c>
      <c r="D78" s="99">
        <v>1.4377984506209918</v>
      </c>
      <c r="E78" s="99">
        <v>1.3203568068372387</v>
      </c>
      <c r="F78" s="99">
        <v>1.3721907778701345</v>
      </c>
      <c r="G78" s="99">
        <v>1.3856315634187075</v>
      </c>
      <c r="H78" s="99">
        <v>1.337268435286328</v>
      </c>
      <c r="I78" s="99">
        <v>1.2783602752571166</v>
      </c>
      <c r="J78" s="99">
        <v>1.388280329611568</v>
      </c>
      <c r="K78" s="99">
        <v>1.4223085831932838</v>
      </c>
      <c r="L78" s="99">
        <v>1.4348211705224758</v>
      </c>
      <c r="M78" s="99">
        <v>1.3831373520167187</v>
      </c>
      <c r="N78" s="99">
        <v>1.7063617796223685</v>
      </c>
      <c r="O78" s="99">
        <v>1.4302488436678562</v>
      </c>
      <c r="P78" s="99">
        <v>1.2233095775769076</v>
      </c>
      <c r="Q78" s="99">
        <v>1.2684537866180328</v>
      </c>
      <c r="R78" s="99">
        <v>1.1241151976490851</v>
      </c>
      <c r="S78" s="99">
        <v>1.2224300674285344</v>
      </c>
      <c r="T78" s="99">
        <v>1.0719769593642392</v>
      </c>
      <c r="U78" s="99">
        <v>0.99248331172301529</v>
      </c>
      <c r="V78" s="99">
        <v>0.89367891752529005</v>
      </c>
      <c r="W78" s="99">
        <v>0.68788586605316215</v>
      </c>
      <c r="X78" s="99">
        <v>0.6544189370103769</v>
      </c>
      <c r="Y78" s="99">
        <v>0.64538443270905665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0.23788014603751506</v>
      </c>
      <c r="D81" s="118">
        <f t="shared" si="28"/>
        <v>0.16938734353775023</v>
      </c>
      <c r="E81" s="118">
        <f t="shared" si="28"/>
        <v>3.3222123877681503E-2</v>
      </c>
      <c r="F81" s="118">
        <f t="shared" si="28"/>
        <v>0.37743824667477455</v>
      </c>
      <c r="G81" s="118">
        <f t="shared" si="28"/>
        <v>1.0792152829082544</v>
      </c>
      <c r="H81" s="118">
        <f t="shared" si="28"/>
        <v>0.93208533994065146</v>
      </c>
      <c r="I81" s="118">
        <f t="shared" si="28"/>
        <v>7.5982652707441367E-2</v>
      </c>
      <c r="J81" s="118">
        <f t="shared" si="28"/>
        <v>4.5757419798485729E-2</v>
      </c>
      <c r="K81" s="118">
        <f t="shared" si="28"/>
        <v>0.27424273672869487</v>
      </c>
      <c r="L81" s="118">
        <f t="shared" si="28"/>
        <v>9.6102595020583881E-2</v>
      </c>
      <c r="M81" s="118">
        <f t="shared" si="28"/>
        <v>5.931589031692313E-2</v>
      </c>
      <c r="N81" s="118">
        <f t="shared" si="28"/>
        <v>2.8853166599045976E-2</v>
      </c>
      <c r="O81" s="118">
        <f t="shared" si="28"/>
        <v>9.1947178183785477E-2</v>
      </c>
      <c r="P81" s="118">
        <f t="shared" si="28"/>
        <v>0.17118921729385433</v>
      </c>
      <c r="Q81" s="118">
        <f t="shared" si="28"/>
        <v>4.7543294443608955E-2</v>
      </c>
      <c r="R81" s="118">
        <f t="shared" ref="R81:V81" si="29">R82+R85+R87+R100</f>
        <v>7.0842802025278512E-2</v>
      </c>
      <c r="S81" s="118">
        <f t="shared" si="29"/>
        <v>7.4675867944469662E-2</v>
      </c>
      <c r="T81" s="118">
        <f t="shared" si="29"/>
        <v>0.10396349226451998</v>
      </c>
      <c r="U81" s="118">
        <f t="shared" si="29"/>
        <v>0</v>
      </c>
      <c r="V81" s="118">
        <f t="shared" si="29"/>
        <v>8.6081336471077505E-2</v>
      </c>
      <c r="W81" s="118">
        <f t="shared" ref="W81:Y81" si="30">W82+W85+W87+W100</f>
        <v>1.3676990172350461E-3</v>
      </c>
      <c r="X81" s="118">
        <f t="shared" si="30"/>
        <v>8.9169137331106404E-4</v>
      </c>
      <c r="Y81" s="118">
        <f t="shared" si="30"/>
        <v>0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0.10520637947081039</v>
      </c>
      <c r="D87" s="123">
        <v>0.16938734353775023</v>
      </c>
      <c r="E87" s="123">
        <v>3.3222123877681503E-2</v>
      </c>
      <c r="F87" s="123">
        <v>0.12342085615708764</v>
      </c>
      <c r="G87" s="123">
        <v>0.35062142360988069</v>
      </c>
      <c r="H87" s="123">
        <v>0.40970617177097629</v>
      </c>
      <c r="I87" s="123">
        <v>3.6820018009370348E-2</v>
      </c>
      <c r="J87" s="123">
        <v>1.9122918989881763E-2</v>
      </c>
      <c r="K87" s="123">
        <v>5.9964140601076694E-2</v>
      </c>
      <c r="L87" s="123">
        <v>4.158012683240063E-2</v>
      </c>
      <c r="M87" s="123">
        <v>3.6955944218583468E-2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X87" s="123">
        <v>0</v>
      </c>
      <c r="Y87" s="123">
        <v>0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3.3841385396444008</v>
      </c>
      <c r="D92" s="102">
        <v>2.2383327538916995</v>
      </c>
      <c r="E92" s="102">
        <v>1.2624407073518971</v>
      </c>
      <c r="F92" s="102">
        <v>2.5020773566391403</v>
      </c>
      <c r="G92" s="102">
        <v>3.7900506266401388</v>
      </c>
      <c r="H92" s="102">
        <v>3.8922086318242743</v>
      </c>
      <c r="I92" s="102">
        <v>1.4465007075109777</v>
      </c>
      <c r="J92" s="102">
        <v>1.4119088520862701</v>
      </c>
      <c r="K92" s="102">
        <v>3.2755411803338146</v>
      </c>
      <c r="L92" s="102">
        <v>3.5031256856297528</v>
      </c>
      <c r="M92" s="102">
        <v>1.8200802527652358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0.13267376656670465</v>
      </c>
      <c r="D100" s="123">
        <v>0</v>
      </c>
      <c r="E100" s="123">
        <v>0</v>
      </c>
      <c r="F100" s="123">
        <v>0.2540173905176869</v>
      </c>
      <c r="G100" s="123">
        <v>0.72859385929837372</v>
      </c>
      <c r="H100" s="123">
        <v>0.52237916816967511</v>
      </c>
      <c r="I100" s="123">
        <v>3.9162634698071012E-2</v>
      </c>
      <c r="J100" s="123">
        <v>2.6634500808603963E-2</v>
      </c>
      <c r="K100" s="123">
        <v>0.21427859612761815</v>
      </c>
      <c r="L100" s="123">
        <v>5.4522468188183251E-2</v>
      </c>
      <c r="M100" s="123">
        <v>2.2359946098339661E-2</v>
      </c>
      <c r="N100" s="123">
        <v>2.8853166599045976E-2</v>
      </c>
      <c r="O100" s="123">
        <v>9.1947178183785477E-2</v>
      </c>
      <c r="P100" s="123">
        <v>0.17118921729385433</v>
      </c>
      <c r="Q100" s="123">
        <v>4.7543294443608955E-2</v>
      </c>
      <c r="R100" s="123">
        <v>7.0842802025278512E-2</v>
      </c>
      <c r="S100" s="123">
        <v>7.4675867944469662E-2</v>
      </c>
      <c r="T100" s="123">
        <v>0.10396349226451998</v>
      </c>
      <c r="U100" s="123">
        <v>0</v>
      </c>
      <c r="V100" s="123">
        <v>8.6081336471077505E-2</v>
      </c>
      <c r="W100" s="123">
        <v>1.3676990172350461E-3</v>
      </c>
      <c r="X100" s="123">
        <v>8.9169137331106404E-4</v>
      </c>
      <c r="Y100" s="123">
        <v>0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2.133836412281167</v>
      </c>
      <c r="D102" s="99">
        <v>0</v>
      </c>
      <c r="E102" s="99">
        <v>0</v>
      </c>
      <c r="F102" s="99">
        <v>1.381606782571809</v>
      </c>
      <c r="G102" s="99">
        <v>2.0418618032188993</v>
      </c>
      <c r="H102" s="99">
        <v>2.1675733299914106</v>
      </c>
      <c r="I102" s="99">
        <v>0.82844034938227151</v>
      </c>
      <c r="J102" s="99">
        <v>0.90762183524704276</v>
      </c>
      <c r="K102" s="99">
        <v>2.3409936626942285</v>
      </c>
      <c r="L102" s="99">
        <v>2.0415635310464171</v>
      </c>
      <c r="M102" s="99">
        <v>1.258545537535118</v>
      </c>
      <c r="N102" s="99">
        <v>0.99639601988705451</v>
      </c>
      <c r="O102" s="99">
        <v>1.4296884764655271</v>
      </c>
      <c r="P102" s="99">
        <v>1.7250605742688396</v>
      </c>
      <c r="Q102" s="99">
        <v>1.4003661272481183</v>
      </c>
      <c r="R102" s="99">
        <v>1.383205709543563</v>
      </c>
      <c r="S102" s="99">
        <v>1.0561301323574996</v>
      </c>
      <c r="T102" s="99">
        <v>1.1654854659127767</v>
      </c>
      <c r="U102" s="99">
        <v>0</v>
      </c>
      <c r="V102" s="99">
        <v>1.205138710595085</v>
      </c>
      <c r="W102" s="99">
        <v>0.62093535382471088</v>
      </c>
      <c r="X102" s="99">
        <v>0.85869879249855463</v>
      </c>
      <c r="Y102" s="99">
        <v>0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0.27632135651436179</v>
      </c>
      <c r="G143" s="118">
        <f t="shared" si="49"/>
        <v>1.4165194337566913</v>
      </c>
      <c r="H143" s="118">
        <f t="shared" si="49"/>
        <v>1.0969807055742793</v>
      </c>
      <c r="I143" s="118">
        <f t="shared" si="49"/>
        <v>0.12638561427184719</v>
      </c>
      <c r="J143" s="118">
        <f t="shared" si="49"/>
        <v>7.2485333979166025E-2</v>
      </c>
      <c r="K143" s="118">
        <f t="shared" si="49"/>
        <v>0.29394222863048208</v>
      </c>
      <c r="L143" s="118">
        <f t="shared" si="49"/>
        <v>0.13523632235795535</v>
      </c>
      <c r="M143" s="118">
        <f t="shared" si="49"/>
        <v>4.5949638661199305E-2</v>
      </c>
      <c r="N143" s="118">
        <f t="shared" si="49"/>
        <v>3.1631619678954108E-2</v>
      </c>
      <c r="O143" s="118">
        <f t="shared" si="49"/>
        <v>9.2987868388001771E-2</v>
      </c>
      <c r="P143" s="118">
        <f t="shared" si="49"/>
        <v>0.1730003441243822</v>
      </c>
      <c r="Q143" s="118">
        <f t="shared" si="49"/>
        <v>4.7838594409097206E-2</v>
      </c>
      <c r="R143" s="118">
        <f t="shared" ref="R143:V143" si="50">R144+R146+R148+R157</f>
        <v>6.9491195934006739E-2</v>
      </c>
      <c r="S143" s="118">
        <f t="shared" si="50"/>
        <v>7.4951170683435459E-2</v>
      </c>
      <c r="T143" s="118">
        <f t="shared" si="50"/>
        <v>0.10187810016720074</v>
      </c>
      <c r="U143" s="118">
        <f t="shared" si="50"/>
        <v>0.13710741051639616</v>
      </c>
      <c r="V143" s="118">
        <f t="shared" si="50"/>
        <v>7.0038121457429797E-2</v>
      </c>
      <c r="W143" s="118">
        <f t="shared" ref="W143:Y143" si="51">W144+W146+W148+W157</f>
        <v>1.4714107910538171E-3</v>
      </c>
      <c r="X143" s="118">
        <f t="shared" si="51"/>
        <v>1.7852365748410699E-3</v>
      </c>
      <c r="Y143" s="118">
        <f t="shared" si="51"/>
        <v>0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0.54143580380573419</v>
      </c>
      <c r="H148" s="123">
        <v>0.51896115090990314</v>
      </c>
      <c r="I148" s="123">
        <v>8.0361150417276539E-2</v>
      </c>
      <c r="J148" s="123">
        <v>4.4122151627695942E-2</v>
      </c>
      <c r="K148" s="123">
        <v>7.6175376286832894E-2</v>
      </c>
      <c r="L148" s="123">
        <v>8.5442089893408596E-2</v>
      </c>
      <c r="M148" s="123">
        <v>2.716537690694382E-2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3.7900506266401393</v>
      </c>
      <c r="H149" s="99">
        <v>3.8922086318242743</v>
      </c>
      <c r="I149" s="99">
        <v>1.4465007075109777</v>
      </c>
      <c r="J149" s="99">
        <v>1.4119088520862701</v>
      </c>
      <c r="K149" s="99">
        <v>3.2755411803338146</v>
      </c>
      <c r="L149" s="99">
        <v>3.5031256856297528</v>
      </c>
      <c r="M149" s="99">
        <v>1.8200802527652358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0.27632135651436179</v>
      </c>
      <c r="G157" s="123">
        <v>0.87508362995095712</v>
      </c>
      <c r="H157" s="123">
        <v>0.57801955466437605</v>
      </c>
      <c r="I157" s="123">
        <v>4.6024463854570645E-2</v>
      </c>
      <c r="J157" s="123">
        <v>2.8363182351470086E-2</v>
      </c>
      <c r="K157" s="123">
        <v>0.2177668523436492</v>
      </c>
      <c r="L157" s="123">
        <v>4.9794232464546749E-2</v>
      </c>
      <c r="M157" s="123">
        <v>1.8784261754255488E-2</v>
      </c>
      <c r="N157" s="123">
        <v>3.1631619678954108E-2</v>
      </c>
      <c r="O157" s="123">
        <v>9.2987868388001771E-2</v>
      </c>
      <c r="P157" s="123">
        <v>0.1730003441243822</v>
      </c>
      <c r="Q157" s="123">
        <v>4.7838594409097206E-2</v>
      </c>
      <c r="R157" s="123">
        <v>6.9491195934006739E-2</v>
      </c>
      <c r="S157" s="123">
        <v>7.4951170683435459E-2</v>
      </c>
      <c r="T157" s="123">
        <v>0.10187810016720074</v>
      </c>
      <c r="U157" s="123">
        <v>0.13710741051639616</v>
      </c>
      <c r="V157" s="123">
        <v>7.0038121457429797E-2</v>
      </c>
      <c r="W157" s="123">
        <v>1.4714107910538171E-3</v>
      </c>
      <c r="X157" s="123">
        <v>1.7852365748410699E-3</v>
      </c>
      <c r="Y157" s="123">
        <v>0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1.381606782571809</v>
      </c>
      <c r="G158" s="99">
        <v>2.0418618032189002</v>
      </c>
      <c r="H158" s="99">
        <v>2.1675733299914102</v>
      </c>
      <c r="I158" s="99">
        <v>0.82844034938227162</v>
      </c>
      <c r="J158" s="99">
        <v>0.90762183524704276</v>
      </c>
      <c r="K158" s="99">
        <v>2.3409936626942289</v>
      </c>
      <c r="L158" s="99">
        <v>2.0415635310464166</v>
      </c>
      <c r="M158" s="99">
        <v>1.2585455375351178</v>
      </c>
      <c r="N158" s="99">
        <v>0.99639601988705451</v>
      </c>
      <c r="O158" s="99">
        <v>1.4296884764655271</v>
      </c>
      <c r="P158" s="99">
        <v>1.7250605742688396</v>
      </c>
      <c r="Q158" s="99">
        <v>1.4003661272481183</v>
      </c>
      <c r="R158" s="99">
        <v>1.3832057095435628</v>
      </c>
      <c r="S158" s="99">
        <v>1.0561301323574996</v>
      </c>
      <c r="T158" s="99">
        <v>1.1654854659127765</v>
      </c>
      <c r="U158" s="99">
        <v>1.4367714060364014</v>
      </c>
      <c r="V158" s="99">
        <v>1.205138710595085</v>
      </c>
      <c r="W158" s="99">
        <v>0.62093535382471088</v>
      </c>
      <c r="X158" s="99">
        <v>0.85869879249855463</v>
      </c>
      <c r="Y158" s="99">
        <v>0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0.23911910513146051</v>
      </c>
      <c r="D161" s="118">
        <f t="shared" si="54"/>
        <v>0.1758690020914907</v>
      </c>
      <c r="E161" s="118">
        <f t="shared" si="54"/>
        <v>3.3397902310896753E-2</v>
      </c>
      <c r="F161" s="118">
        <f t="shared" si="54"/>
        <v>0.39799176314673868</v>
      </c>
      <c r="G161" s="118">
        <f t="shared" si="54"/>
        <v>1.1093633230461588</v>
      </c>
      <c r="H161" s="118">
        <f t="shared" si="54"/>
        <v>0</v>
      </c>
      <c r="I161" s="118">
        <f t="shared" si="54"/>
        <v>9.0645884210709612E-2</v>
      </c>
      <c r="J161" s="118">
        <f t="shared" si="54"/>
        <v>5.7417619687934171E-2</v>
      </c>
      <c r="K161" s="118">
        <f t="shared" si="54"/>
        <v>0.30617782188804366</v>
      </c>
      <c r="L161" s="118">
        <f t="shared" si="54"/>
        <v>9.5625034635158646E-2</v>
      </c>
      <c r="M161" s="118">
        <f t="shared" si="54"/>
        <v>6.095677356309992E-2</v>
      </c>
      <c r="N161" s="118">
        <f t="shared" si="54"/>
        <v>2.9305765290795711E-2</v>
      </c>
      <c r="O161" s="118">
        <f t="shared" si="54"/>
        <v>9.1461552366481527E-2</v>
      </c>
      <c r="P161" s="118">
        <f t="shared" si="54"/>
        <v>0.17250605742688396</v>
      </c>
      <c r="Q161" s="118">
        <f t="shared" si="54"/>
        <v>4.566411284504733E-2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9.8385136732896714E-2</v>
      </c>
      <c r="U161" s="118">
        <f t="shared" si="55"/>
        <v>0.13815109673426937</v>
      </c>
      <c r="V161" s="118">
        <f t="shared" si="55"/>
        <v>7.0774867180135509E-2</v>
      </c>
      <c r="W161" s="118">
        <f t="shared" ref="W161:Y161" si="56">W162+W164+W166+W175</f>
        <v>1.1498802848605757E-3</v>
      </c>
      <c r="X161" s="118">
        <f t="shared" si="56"/>
        <v>1.3459228722547878E-3</v>
      </c>
      <c r="Y161" s="118">
        <f t="shared" si="56"/>
        <v>0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0.10575432936388755</v>
      </c>
      <c r="D166" s="123">
        <v>0.1758690020914907</v>
      </c>
      <c r="E166" s="123">
        <v>3.3397902310896753E-2</v>
      </c>
      <c r="F166" s="123">
        <v>0.14080954820912914</v>
      </c>
      <c r="G166" s="123">
        <v>0.3790050626640139</v>
      </c>
      <c r="H166" s="123">
        <v>0</v>
      </c>
      <c r="I166" s="123">
        <v>4.8758450814976775E-2</v>
      </c>
      <c r="J166" s="123">
        <v>3.0917712089480371E-2</v>
      </c>
      <c r="K166" s="123">
        <v>9.0783731858066194E-2</v>
      </c>
      <c r="L166" s="123">
        <v>4.4157046457517876E-2</v>
      </c>
      <c r="M166" s="123">
        <v>3.9872892135320886E-2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X166" s="123">
        <v>0</v>
      </c>
      <c r="Y166" s="123">
        <v>0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3.3841385396444017</v>
      </c>
      <c r="D167" s="99">
        <v>2.2383327538916999</v>
      </c>
      <c r="E167" s="99">
        <v>1.2624407073518971</v>
      </c>
      <c r="F167" s="99">
        <v>2.5020773566391408</v>
      </c>
      <c r="G167" s="99">
        <v>3.7900506266401388</v>
      </c>
      <c r="H167" s="99">
        <v>0</v>
      </c>
      <c r="I167" s="99">
        <v>1.4465007075109777</v>
      </c>
      <c r="J167" s="99">
        <v>1.4119088520862701</v>
      </c>
      <c r="K167" s="99">
        <v>3.2755411803338141</v>
      </c>
      <c r="L167" s="99">
        <v>3.5031256856297519</v>
      </c>
      <c r="M167" s="99">
        <v>1.8200802527652358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1.4627282737093827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1.4627282737093827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0.13336477576757297</v>
      </c>
      <c r="D175" s="123">
        <v>0</v>
      </c>
      <c r="E175" s="123">
        <v>0</v>
      </c>
      <c r="F175" s="123">
        <v>0.25718221493760951</v>
      </c>
      <c r="G175" s="123">
        <v>0.73035826038214491</v>
      </c>
      <c r="H175" s="123">
        <v>0</v>
      </c>
      <c r="I175" s="123">
        <v>4.1887433395732837E-2</v>
      </c>
      <c r="J175" s="123">
        <v>2.6499907598453804E-2</v>
      </c>
      <c r="K175" s="123">
        <v>0.21539409002997748</v>
      </c>
      <c r="L175" s="123">
        <v>5.1467988177640762E-2</v>
      </c>
      <c r="M175" s="123">
        <v>2.1083881427779037E-2</v>
      </c>
      <c r="N175" s="123">
        <v>2.9305765290795711E-2</v>
      </c>
      <c r="O175" s="123">
        <v>9.1461552366481527E-2</v>
      </c>
      <c r="P175" s="123">
        <v>0.17250605742688396</v>
      </c>
      <c r="Q175" s="123">
        <v>4.566411284504733E-2</v>
      </c>
      <c r="R175" s="123">
        <v>0</v>
      </c>
      <c r="S175" s="123">
        <v>0</v>
      </c>
      <c r="T175" s="123">
        <v>9.8385136732896714E-2</v>
      </c>
      <c r="U175" s="123">
        <v>0.13815109673426937</v>
      </c>
      <c r="V175" s="123">
        <v>7.0774867180135509E-2</v>
      </c>
      <c r="W175" s="123">
        <v>1.1498802848605757E-3</v>
      </c>
      <c r="X175" s="123">
        <v>1.3459228722547878E-3</v>
      </c>
      <c r="Y175" s="123">
        <v>0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2.1338364122811675</v>
      </c>
      <c r="D176" s="99">
        <v>0</v>
      </c>
      <c r="E176" s="99">
        <v>0</v>
      </c>
      <c r="F176" s="99">
        <v>1.3816067825718092</v>
      </c>
      <c r="G176" s="99">
        <v>2.0418618032188998</v>
      </c>
      <c r="H176" s="99">
        <v>0</v>
      </c>
      <c r="I176" s="99">
        <v>0.82844034938227162</v>
      </c>
      <c r="J176" s="99">
        <v>0.90762183524704276</v>
      </c>
      <c r="K176" s="99">
        <v>2.3409936626942285</v>
      </c>
      <c r="L176" s="99">
        <v>2.0415635310464166</v>
      </c>
      <c r="M176" s="99">
        <v>1.258545537535118</v>
      </c>
      <c r="N176" s="99">
        <v>0.99639601988705429</v>
      </c>
      <c r="O176" s="99">
        <v>1.4296884764655271</v>
      </c>
      <c r="P176" s="99">
        <v>1.7250605742688394</v>
      </c>
      <c r="Q176" s="99">
        <v>1.4003661272481183</v>
      </c>
      <c r="R176" s="99">
        <v>0</v>
      </c>
      <c r="S176" s="99">
        <v>0</v>
      </c>
      <c r="T176" s="99">
        <v>1.1654854659127765</v>
      </c>
      <c r="U176" s="99">
        <v>1.4367714060364016</v>
      </c>
      <c r="V176" s="99">
        <v>1.205138710595085</v>
      </c>
      <c r="W176" s="99">
        <v>0.62093535382471088</v>
      </c>
      <c r="X176" s="99">
        <v>0.85869879249855463</v>
      </c>
      <c r="Y176" s="99">
        <v>0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784</v>
      </c>
      <c r="C5" s="120">
        <v>667</v>
      </c>
      <c r="D5" s="120">
        <v>534</v>
      </c>
      <c r="E5" s="120">
        <v>421</v>
      </c>
      <c r="F5" s="120">
        <v>363</v>
      </c>
      <c r="G5" s="120">
        <v>341</v>
      </c>
      <c r="H5" s="120">
        <v>318</v>
      </c>
      <c r="I5" s="120">
        <v>294</v>
      </c>
      <c r="J5" s="120">
        <v>283</v>
      </c>
      <c r="K5" s="120">
        <v>297</v>
      </c>
      <c r="L5" s="120">
        <v>320</v>
      </c>
      <c r="M5" s="120">
        <v>340</v>
      </c>
      <c r="N5" s="120">
        <v>346</v>
      </c>
      <c r="O5" s="120">
        <v>382</v>
      </c>
      <c r="P5" s="120">
        <v>389</v>
      </c>
      <c r="Q5" s="120">
        <v>389</v>
      </c>
      <c r="R5" s="120">
        <v>345</v>
      </c>
      <c r="S5" s="120">
        <v>274</v>
      </c>
      <c r="T5" s="120">
        <v>215</v>
      </c>
      <c r="U5" s="120">
        <v>191</v>
      </c>
      <c r="V5" s="120">
        <v>249</v>
      </c>
      <c r="W5" s="120">
        <v>320</v>
      </c>
      <c r="X5" s="120">
        <v>332</v>
      </c>
      <c r="Y5" s="120">
        <v>328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784</v>
      </c>
      <c r="C7" s="52">
        <v>667</v>
      </c>
      <c r="D7" s="52">
        <v>534</v>
      </c>
      <c r="E7" s="52">
        <v>421</v>
      </c>
      <c r="F7" s="52">
        <v>363</v>
      </c>
      <c r="G7" s="52">
        <v>341</v>
      </c>
      <c r="H7" s="52">
        <v>318</v>
      </c>
      <c r="I7" s="52">
        <v>294</v>
      </c>
      <c r="J7" s="52">
        <v>283</v>
      </c>
      <c r="K7" s="52">
        <v>297</v>
      </c>
      <c r="L7" s="52">
        <v>320</v>
      </c>
      <c r="M7" s="52">
        <v>340</v>
      </c>
      <c r="N7" s="52">
        <v>346</v>
      </c>
      <c r="O7" s="52">
        <v>382</v>
      </c>
      <c r="P7" s="52">
        <v>389</v>
      </c>
      <c r="Q7" s="52">
        <v>389</v>
      </c>
      <c r="R7" s="52">
        <v>345</v>
      </c>
      <c r="S7" s="52">
        <v>274</v>
      </c>
      <c r="T7" s="52">
        <v>215</v>
      </c>
      <c r="U7" s="52">
        <v>191</v>
      </c>
      <c r="V7" s="52">
        <v>249</v>
      </c>
      <c r="W7" s="52">
        <v>320</v>
      </c>
      <c r="X7" s="52">
        <v>332</v>
      </c>
      <c r="Y7" s="52">
        <v>328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76</v>
      </c>
      <c r="C9" s="52">
        <v>76</v>
      </c>
      <c r="D9" s="52">
        <v>72</v>
      </c>
      <c r="E9" s="52">
        <v>60</v>
      </c>
      <c r="F9" s="52">
        <v>48</v>
      </c>
      <c r="G9" s="52">
        <v>36</v>
      </c>
      <c r="H9" s="52">
        <v>22</v>
      </c>
      <c r="I9" s="52">
        <v>14</v>
      </c>
      <c r="J9" s="52">
        <v>10</v>
      </c>
      <c r="K9" s="52">
        <v>8</v>
      </c>
      <c r="L9" s="52">
        <v>30</v>
      </c>
      <c r="M9" s="52">
        <v>75</v>
      </c>
      <c r="N9" s="52">
        <v>98</v>
      </c>
      <c r="O9" s="52">
        <v>114</v>
      </c>
      <c r="P9" s="52">
        <v>135</v>
      </c>
      <c r="Q9" s="52">
        <v>139</v>
      </c>
      <c r="R9" s="52">
        <v>129</v>
      </c>
      <c r="S9" s="52">
        <v>100</v>
      </c>
      <c r="T9" s="52">
        <v>69</v>
      </c>
      <c r="U9" s="52">
        <v>45</v>
      </c>
      <c r="V9" s="52">
        <v>39</v>
      </c>
      <c r="W9" s="52">
        <v>56</v>
      </c>
      <c r="X9" s="52">
        <v>74</v>
      </c>
      <c r="Y9" s="52">
        <v>82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1061</v>
      </c>
    </row>
    <row r="12" spans="1:105" ht="12" customHeight="1" x14ac:dyDescent="0.25">
      <c r="A12" s="97" t="s">
        <v>124</v>
      </c>
      <c r="B12" s="52">
        <v>91</v>
      </c>
      <c r="C12" s="52">
        <v>71</v>
      </c>
      <c r="D12" s="52">
        <v>46</v>
      </c>
      <c r="E12" s="52">
        <v>42</v>
      </c>
      <c r="F12" s="52">
        <v>37</v>
      </c>
      <c r="G12" s="52">
        <v>33</v>
      </c>
      <c r="H12" s="52">
        <v>31</v>
      </c>
      <c r="I12" s="52">
        <v>26</v>
      </c>
      <c r="J12" s="52">
        <v>25</v>
      </c>
      <c r="K12" s="52">
        <v>23</v>
      </c>
      <c r="L12" s="52">
        <v>20</v>
      </c>
      <c r="M12" s="52">
        <v>10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1062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1063</v>
      </c>
    </row>
    <row r="14" spans="1:105" ht="12" customHeight="1" x14ac:dyDescent="0.25">
      <c r="A14" s="97" t="s">
        <v>122</v>
      </c>
      <c r="B14" s="52">
        <v>693</v>
      </c>
      <c r="C14" s="52">
        <v>595</v>
      </c>
      <c r="D14" s="52">
        <v>487</v>
      </c>
      <c r="E14" s="52">
        <v>378</v>
      </c>
      <c r="F14" s="52">
        <v>318</v>
      </c>
      <c r="G14" s="52">
        <v>286</v>
      </c>
      <c r="H14" s="52">
        <v>253</v>
      </c>
      <c r="I14" s="52">
        <v>205</v>
      </c>
      <c r="J14" s="52">
        <v>195</v>
      </c>
      <c r="K14" s="52">
        <v>158</v>
      </c>
      <c r="L14" s="52">
        <v>167</v>
      </c>
      <c r="M14" s="52">
        <v>178</v>
      </c>
      <c r="N14" s="52">
        <v>163</v>
      </c>
      <c r="O14" s="52">
        <v>169</v>
      </c>
      <c r="P14" s="52">
        <v>179</v>
      </c>
      <c r="Q14" s="52">
        <v>169</v>
      </c>
      <c r="R14" s="52">
        <v>148</v>
      </c>
      <c r="S14" s="52">
        <v>113</v>
      </c>
      <c r="T14" s="52">
        <v>77</v>
      </c>
      <c r="U14" s="52">
        <v>75</v>
      </c>
      <c r="V14" s="52">
        <v>53</v>
      </c>
      <c r="W14" s="52">
        <v>106</v>
      </c>
      <c r="X14" s="52">
        <v>101</v>
      </c>
      <c r="Y14" s="52">
        <v>100</v>
      </c>
      <c r="DA14" s="63" t="s">
        <v>1064</v>
      </c>
    </row>
    <row r="15" spans="1:105" ht="12" customHeight="1" x14ac:dyDescent="0.25">
      <c r="A15" s="97" t="s">
        <v>121</v>
      </c>
      <c r="B15" s="52">
        <v>0</v>
      </c>
      <c r="C15" s="52">
        <v>1</v>
      </c>
      <c r="D15" s="52">
        <v>1</v>
      </c>
      <c r="E15" s="52">
        <v>1</v>
      </c>
      <c r="F15" s="52">
        <v>8</v>
      </c>
      <c r="G15" s="52">
        <v>22</v>
      </c>
      <c r="H15" s="52">
        <v>34</v>
      </c>
      <c r="I15" s="52">
        <v>63</v>
      </c>
      <c r="J15" s="52">
        <v>63</v>
      </c>
      <c r="K15" s="52">
        <v>116</v>
      </c>
      <c r="L15" s="52">
        <v>133</v>
      </c>
      <c r="M15" s="52">
        <v>152</v>
      </c>
      <c r="N15" s="52">
        <v>183</v>
      </c>
      <c r="O15" s="52">
        <v>213</v>
      </c>
      <c r="P15" s="52">
        <v>210</v>
      </c>
      <c r="Q15" s="52">
        <v>220</v>
      </c>
      <c r="R15" s="52">
        <v>197</v>
      </c>
      <c r="S15" s="52">
        <v>161</v>
      </c>
      <c r="T15" s="52">
        <v>138</v>
      </c>
      <c r="U15" s="52">
        <v>116</v>
      </c>
      <c r="V15" s="52">
        <v>196</v>
      </c>
      <c r="W15" s="52">
        <v>214</v>
      </c>
      <c r="X15" s="52">
        <v>231</v>
      </c>
      <c r="Y15" s="52">
        <v>228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DA17" s="63" t="s">
        <v>1066</v>
      </c>
    </row>
    <row r="18" spans="1:105" ht="12" customHeight="1" x14ac:dyDescent="0.25">
      <c r="A18" s="97" t="s">
        <v>50</v>
      </c>
      <c r="B18" s="52">
        <v>309</v>
      </c>
      <c r="C18" s="52">
        <v>261</v>
      </c>
      <c r="D18" s="52">
        <v>166</v>
      </c>
      <c r="E18" s="52">
        <v>129</v>
      </c>
      <c r="F18" s="52">
        <v>121</v>
      </c>
      <c r="G18" s="52">
        <v>109</v>
      </c>
      <c r="H18" s="52">
        <v>84</v>
      </c>
      <c r="I18" s="52">
        <v>66</v>
      </c>
      <c r="J18" s="52">
        <v>64</v>
      </c>
      <c r="K18" s="52">
        <v>62</v>
      </c>
      <c r="L18" s="52">
        <v>52</v>
      </c>
      <c r="M18" s="52">
        <v>36</v>
      </c>
      <c r="N18" s="52">
        <v>22</v>
      </c>
      <c r="O18" s="52">
        <v>17</v>
      </c>
      <c r="P18" s="52">
        <v>18</v>
      </c>
      <c r="Q18" s="52">
        <v>16</v>
      </c>
      <c r="R18" s="52">
        <v>14</v>
      </c>
      <c r="S18" s="52">
        <v>10</v>
      </c>
      <c r="T18" s="52">
        <v>8</v>
      </c>
      <c r="U18" s="52">
        <v>7</v>
      </c>
      <c r="V18" s="52">
        <v>11</v>
      </c>
      <c r="W18" s="52">
        <v>8</v>
      </c>
      <c r="X18" s="52">
        <v>8</v>
      </c>
      <c r="Y18" s="52">
        <v>8</v>
      </c>
      <c r="DA18" s="63" t="s">
        <v>1067</v>
      </c>
    </row>
    <row r="19" spans="1:105" ht="12" customHeight="1" x14ac:dyDescent="0.25">
      <c r="A19" s="109" t="s">
        <v>120</v>
      </c>
      <c r="B19" s="36">
        <v>475</v>
      </c>
      <c r="C19" s="36">
        <v>406</v>
      </c>
      <c r="D19" s="36">
        <v>368</v>
      </c>
      <c r="E19" s="36">
        <v>292</v>
      </c>
      <c r="F19" s="36">
        <v>242</v>
      </c>
      <c r="G19" s="36">
        <v>232</v>
      </c>
      <c r="H19" s="36">
        <v>234</v>
      </c>
      <c r="I19" s="36">
        <v>228</v>
      </c>
      <c r="J19" s="36">
        <v>219</v>
      </c>
      <c r="K19" s="36">
        <v>235</v>
      </c>
      <c r="L19" s="36">
        <v>268</v>
      </c>
      <c r="M19" s="36">
        <v>304</v>
      </c>
      <c r="N19" s="36">
        <v>324</v>
      </c>
      <c r="O19" s="36">
        <v>365</v>
      </c>
      <c r="P19" s="36">
        <v>371</v>
      </c>
      <c r="Q19" s="36">
        <v>373</v>
      </c>
      <c r="R19" s="36">
        <v>331</v>
      </c>
      <c r="S19" s="36">
        <v>264</v>
      </c>
      <c r="T19" s="36">
        <v>207</v>
      </c>
      <c r="U19" s="36">
        <v>184</v>
      </c>
      <c r="V19" s="36">
        <v>238</v>
      </c>
      <c r="W19" s="36">
        <v>312</v>
      </c>
      <c r="X19" s="36">
        <v>324</v>
      </c>
      <c r="Y19" s="36">
        <v>320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117</v>
      </c>
      <c r="D23" s="52">
        <v>133</v>
      </c>
      <c r="E23" s="52">
        <v>113</v>
      </c>
      <c r="F23" s="52">
        <v>58</v>
      </c>
      <c r="G23" s="52">
        <v>22</v>
      </c>
      <c r="H23" s="52">
        <v>23</v>
      </c>
      <c r="I23" s="52">
        <v>24</v>
      </c>
      <c r="J23" s="52">
        <v>11</v>
      </c>
      <c r="K23" s="52">
        <v>50</v>
      </c>
      <c r="L23" s="52">
        <v>61</v>
      </c>
      <c r="M23" s="52">
        <v>62</v>
      </c>
      <c r="N23" s="52">
        <v>61</v>
      </c>
      <c r="O23" s="52">
        <v>50</v>
      </c>
      <c r="P23" s="52">
        <v>2</v>
      </c>
      <c r="Q23" s="52">
        <v>4</v>
      </c>
      <c r="R23" s="52">
        <v>44</v>
      </c>
      <c r="S23" s="52">
        <v>71</v>
      </c>
      <c r="T23" s="52">
        <v>59</v>
      </c>
      <c r="U23" s="52">
        <v>24</v>
      </c>
      <c r="V23" s="52">
        <v>0</v>
      </c>
      <c r="W23" s="52">
        <v>0</v>
      </c>
      <c r="X23" s="52">
        <v>0</v>
      </c>
      <c r="Y23" s="52">
        <v>12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12</v>
      </c>
      <c r="D25" s="52">
        <v>12</v>
      </c>
      <c r="E25" s="52">
        <v>12</v>
      </c>
      <c r="F25" s="52">
        <v>12</v>
      </c>
      <c r="G25" s="52">
        <v>12</v>
      </c>
      <c r="H25" s="52">
        <v>15</v>
      </c>
      <c r="I25" s="52">
        <v>8</v>
      </c>
      <c r="J25" s="52">
        <v>4</v>
      </c>
      <c r="K25" s="52">
        <v>6</v>
      </c>
      <c r="L25" s="52">
        <v>3</v>
      </c>
      <c r="M25" s="52">
        <v>0</v>
      </c>
      <c r="N25" s="52">
        <v>11</v>
      </c>
      <c r="O25" s="52">
        <v>10</v>
      </c>
      <c r="P25" s="52">
        <v>1</v>
      </c>
      <c r="Q25" s="52">
        <v>3</v>
      </c>
      <c r="R25" s="52">
        <v>11</v>
      </c>
      <c r="S25" s="52">
        <v>30</v>
      </c>
      <c r="T25" s="52">
        <v>31</v>
      </c>
      <c r="U25" s="52">
        <v>24</v>
      </c>
      <c r="V25" s="52">
        <v>17</v>
      </c>
      <c r="W25" s="52">
        <v>15</v>
      </c>
      <c r="X25" s="52">
        <v>14</v>
      </c>
      <c r="Y25" s="52">
        <v>6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20</v>
      </c>
      <c r="D28" s="52">
        <v>25</v>
      </c>
      <c r="E28" s="52">
        <v>4</v>
      </c>
      <c r="F28" s="52">
        <v>8</v>
      </c>
      <c r="G28" s="52">
        <v>14</v>
      </c>
      <c r="H28" s="52">
        <v>14</v>
      </c>
      <c r="I28" s="52">
        <v>6</v>
      </c>
      <c r="J28" s="52">
        <v>1</v>
      </c>
      <c r="K28" s="52">
        <v>4</v>
      </c>
      <c r="L28" s="52">
        <v>4</v>
      </c>
      <c r="M28" s="52">
        <v>12</v>
      </c>
      <c r="N28" s="52">
        <v>10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108</v>
      </c>
      <c r="D30" s="52">
        <v>109</v>
      </c>
      <c r="E30" s="52">
        <v>109</v>
      </c>
      <c r="F30" s="52">
        <v>108</v>
      </c>
      <c r="G30" s="52">
        <v>108</v>
      </c>
      <c r="H30" s="52">
        <v>111</v>
      </c>
      <c r="I30" s="52">
        <v>48</v>
      </c>
      <c r="J30" s="52">
        <v>10</v>
      </c>
      <c r="K30" s="52">
        <v>37</v>
      </c>
      <c r="L30" s="52">
        <v>44</v>
      </c>
      <c r="M30" s="52">
        <v>38</v>
      </c>
      <c r="N30" s="52">
        <v>44</v>
      </c>
      <c r="O30" s="52">
        <v>36</v>
      </c>
      <c r="P30" s="52">
        <v>5</v>
      </c>
      <c r="Q30" s="52">
        <v>12</v>
      </c>
      <c r="R30" s="52">
        <v>21</v>
      </c>
      <c r="S30" s="52">
        <v>35</v>
      </c>
      <c r="T30" s="52">
        <v>39</v>
      </c>
      <c r="U30" s="52">
        <v>27</v>
      </c>
      <c r="V30" s="52">
        <v>22</v>
      </c>
      <c r="W30" s="52">
        <v>20</v>
      </c>
      <c r="X30" s="52">
        <v>6</v>
      </c>
      <c r="Y30" s="52">
        <v>1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3</v>
      </c>
      <c r="K31" s="52">
        <v>9</v>
      </c>
      <c r="L31" s="52">
        <v>13</v>
      </c>
      <c r="M31" s="52">
        <v>14</v>
      </c>
      <c r="N31" s="52">
        <v>15</v>
      </c>
      <c r="O31" s="52">
        <v>21</v>
      </c>
      <c r="P31" s="52">
        <v>12</v>
      </c>
      <c r="Q31" s="52">
        <v>18</v>
      </c>
      <c r="R31" s="52">
        <v>34</v>
      </c>
      <c r="S31" s="52">
        <v>50</v>
      </c>
      <c r="T31" s="52">
        <v>40</v>
      </c>
      <c r="U31" s="52">
        <v>31</v>
      </c>
      <c r="V31" s="52">
        <v>29</v>
      </c>
      <c r="W31" s="52">
        <v>27</v>
      </c>
      <c r="X31" s="52">
        <v>9</v>
      </c>
      <c r="Y31" s="52">
        <v>25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0</v>
      </c>
      <c r="Y33" s="52">
        <v>0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48</v>
      </c>
      <c r="D34" s="52">
        <v>95</v>
      </c>
      <c r="E34" s="52">
        <v>37</v>
      </c>
      <c r="F34" s="52">
        <v>13</v>
      </c>
      <c r="G34" s="52">
        <v>48</v>
      </c>
      <c r="H34" s="52">
        <v>49</v>
      </c>
      <c r="I34" s="52">
        <v>20</v>
      </c>
      <c r="J34" s="52">
        <v>2</v>
      </c>
      <c r="K34" s="52">
        <v>8</v>
      </c>
      <c r="L34" s="52">
        <v>13</v>
      </c>
      <c r="M34" s="52">
        <v>18</v>
      </c>
      <c r="N34" s="52">
        <v>16</v>
      </c>
      <c r="O34" s="52">
        <v>10</v>
      </c>
      <c r="P34" s="52">
        <v>0</v>
      </c>
      <c r="Q34" s="52">
        <v>2</v>
      </c>
      <c r="R34" s="52">
        <v>2</v>
      </c>
      <c r="S34" s="52">
        <v>4</v>
      </c>
      <c r="T34" s="52">
        <v>3</v>
      </c>
      <c r="U34" s="52">
        <v>3</v>
      </c>
      <c r="V34" s="52">
        <v>1</v>
      </c>
      <c r="W34" s="52">
        <v>3</v>
      </c>
      <c r="X34" s="52">
        <v>0</v>
      </c>
      <c r="Y34" s="52">
        <v>0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74</v>
      </c>
      <c r="D35" s="36">
        <v>74</v>
      </c>
      <c r="E35" s="36">
        <v>76</v>
      </c>
      <c r="F35" s="36">
        <v>74</v>
      </c>
      <c r="G35" s="36">
        <v>76</v>
      </c>
      <c r="H35" s="36">
        <v>76</v>
      </c>
      <c r="I35" s="36">
        <v>38</v>
      </c>
      <c r="J35" s="36">
        <v>12</v>
      </c>
      <c r="K35" s="36">
        <v>42</v>
      </c>
      <c r="L35" s="36">
        <v>48</v>
      </c>
      <c r="M35" s="36">
        <v>46</v>
      </c>
      <c r="N35" s="36">
        <v>49</v>
      </c>
      <c r="O35" s="36">
        <v>47</v>
      </c>
      <c r="P35" s="36">
        <v>18</v>
      </c>
      <c r="Q35" s="36">
        <v>30</v>
      </c>
      <c r="R35" s="36">
        <v>53</v>
      </c>
      <c r="S35" s="36">
        <v>82</v>
      </c>
      <c r="T35" s="36">
        <v>77</v>
      </c>
      <c r="U35" s="36">
        <v>54</v>
      </c>
      <c r="V35" s="36">
        <v>46</v>
      </c>
      <c r="W35" s="36">
        <v>42</v>
      </c>
      <c r="X35" s="36">
        <v>17</v>
      </c>
      <c r="Y35" s="36">
        <v>27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64</v>
      </c>
      <c r="L39" s="52">
        <v>84</v>
      </c>
      <c r="M39" s="52">
        <v>82</v>
      </c>
      <c r="N39" s="52">
        <v>67</v>
      </c>
      <c r="O39" s="52">
        <v>86</v>
      </c>
      <c r="P39" s="52">
        <v>9</v>
      </c>
      <c r="Q39" s="52">
        <v>4</v>
      </c>
      <c r="R39" s="52">
        <v>0</v>
      </c>
      <c r="S39" s="52">
        <v>0</v>
      </c>
      <c r="T39" s="52">
        <v>0</v>
      </c>
      <c r="U39" s="52">
        <v>0</v>
      </c>
      <c r="V39" s="52">
        <v>58</v>
      </c>
      <c r="W39" s="52">
        <v>71</v>
      </c>
      <c r="X39" s="52">
        <v>12</v>
      </c>
      <c r="Y39" s="52">
        <v>8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12</v>
      </c>
      <c r="D41" s="52">
        <v>8</v>
      </c>
      <c r="E41" s="52">
        <v>0</v>
      </c>
      <c r="F41" s="52">
        <v>0</v>
      </c>
      <c r="G41" s="52">
        <v>0</v>
      </c>
      <c r="H41" s="52">
        <v>1</v>
      </c>
      <c r="I41" s="52">
        <v>0</v>
      </c>
      <c r="J41" s="52">
        <v>0</v>
      </c>
      <c r="K41" s="52">
        <v>4</v>
      </c>
      <c r="L41" s="52">
        <v>25</v>
      </c>
      <c r="M41" s="52">
        <v>45</v>
      </c>
      <c r="N41" s="52">
        <v>34</v>
      </c>
      <c r="O41" s="52">
        <v>26</v>
      </c>
      <c r="P41" s="52">
        <v>22</v>
      </c>
      <c r="Q41" s="52">
        <v>7</v>
      </c>
      <c r="R41" s="52">
        <v>1</v>
      </c>
      <c r="S41" s="52">
        <v>1</v>
      </c>
      <c r="T41" s="52">
        <v>0</v>
      </c>
      <c r="U41" s="52">
        <v>0</v>
      </c>
      <c r="V41" s="52">
        <v>11</v>
      </c>
      <c r="W41" s="52">
        <v>32</v>
      </c>
      <c r="X41" s="52">
        <v>32</v>
      </c>
      <c r="Y41" s="52">
        <v>14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2">
        <v>0</v>
      </c>
      <c r="Y43" s="52">
        <v>0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3</v>
      </c>
      <c r="G44" s="52">
        <v>10</v>
      </c>
      <c r="H44" s="52">
        <v>12</v>
      </c>
      <c r="I44" s="52">
        <v>1</v>
      </c>
      <c r="J44" s="52">
        <v>0</v>
      </c>
      <c r="K44" s="52">
        <v>2</v>
      </c>
      <c r="L44" s="52">
        <v>1</v>
      </c>
      <c r="M44" s="52">
        <v>2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10</v>
      </c>
      <c r="D46" s="52">
        <v>1</v>
      </c>
      <c r="E46" s="52">
        <v>0</v>
      </c>
      <c r="F46" s="52">
        <v>48</v>
      </c>
      <c r="G46" s="52">
        <v>76</v>
      </c>
      <c r="H46" s="52">
        <v>78</v>
      </c>
      <c r="I46" s="52">
        <v>0</v>
      </c>
      <c r="J46" s="52">
        <v>0</v>
      </c>
      <c r="K46" s="52">
        <v>0</v>
      </c>
      <c r="L46" s="52">
        <v>53</v>
      </c>
      <c r="M46" s="52">
        <v>49</v>
      </c>
      <c r="N46" s="52">
        <v>29</v>
      </c>
      <c r="O46" s="52">
        <v>42</v>
      </c>
      <c r="P46" s="52">
        <v>15</v>
      </c>
      <c r="Q46" s="52">
        <v>2</v>
      </c>
      <c r="R46" s="52">
        <v>0</v>
      </c>
      <c r="S46" s="52">
        <v>0</v>
      </c>
      <c r="T46" s="52">
        <v>3</v>
      </c>
      <c r="U46" s="52">
        <v>25</v>
      </c>
      <c r="V46" s="52">
        <v>0</v>
      </c>
      <c r="W46" s="52">
        <v>73</v>
      </c>
      <c r="X46" s="52">
        <v>1</v>
      </c>
      <c r="Y46" s="52">
        <v>0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1</v>
      </c>
      <c r="D47" s="52">
        <v>0</v>
      </c>
      <c r="E47" s="52">
        <v>0</v>
      </c>
      <c r="F47" s="52">
        <v>7</v>
      </c>
      <c r="G47" s="52">
        <v>14</v>
      </c>
      <c r="H47" s="52">
        <v>12</v>
      </c>
      <c r="I47" s="52">
        <v>29</v>
      </c>
      <c r="J47" s="52">
        <v>3</v>
      </c>
      <c r="K47" s="52">
        <v>62</v>
      </c>
      <c r="L47" s="52">
        <v>30</v>
      </c>
      <c r="M47" s="52">
        <v>33</v>
      </c>
      <c r="N47" s="52">
        <v>46</v>
      </c>
      <c r="O47" s="52">
        <v>51</v>
      </c>
      <c r="P47" s="52">
        <v>9</v>
      </c>
      <c r="Q47" s="52">
        <v>28</v>
      </c>
      <c r="R47" s="52">
        <v>11</v>
      </c>
      <c r="S47" s="52">
        <v>14</v>
      </c>
      <c r="T47" s="52">
        <v>17</v>
      </c>
      <c r="U47" s="52">
        <v>9</v>
      </c>
      <c r="V47" s="52">
        <v>109</v>
      </c>
      <c r="W47" s="52">
        <v>45</v>
      </c>
      <c r="X47" s="52">
        <v>26</v>
      </c>
      <c r="Y47" s="52">
        <v>22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5</v>
      </c>
      <c r="G50" s="52">
        <v>36</v>
      </c>
      <c r="H50" s="52">
        <v>24</v>
      </c>
      <c r="I50" s="52">
        <v>2</v>
      </c>
      <c r="J50" s="52">
        <v>0</v>
      </c>
      <c r="K50" s="52">
        <v>6</v>
      </c>
      <c r="L50" s="52">
        <v>3</v>
      </c>
      <c r="M50" s="52">
        <v>2</v>
      </c>
      <c r="N50" s="52">
        <v>2</v>
      </c>
      <c r="O50" s="52">
        <v>5</v>
      </c>
      <c r="P50" s="52">
        <v>1</v>
      </c>
      <c r="Q50" s="52">
        <v>0</v>
      </c>
      <c r="R50" s="52">
        <v>0</v>
      </c>
      <c r="S50" s="52">
        <v>0</v>
      </c>
      <c r="T50" s="52">
        <v>1</v>
      </c>
      <c r="U50" s="52">
        <v>2</v>
      </c>
      <c r="V50" s="52">
        <v>5</v>
      </c>
      <c r="W50" s="52">
        <v>0</v>
      </c>
      <c r="X50" s="52">
        <v>0</v>
      </c>
      <c r="Y50" s="52">
        <v>0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5</v>
      </c>
      <c r="D51" s="36">
        <v>36</v>
      </c>
      <c r="E51" s="36">
        <v>0</v>
      </c>
      <c r="F51" s="36">
        <v>24</v>
      </c>
      <c r="G51" s="36">
        <v>66</v>
      </c>
      <c r="H51" s="36">
        <v>78</v>
      </c>
      <c r="I51" s="36">
        <v>32</v>
      </c>
      <c r="J51" s="36">
        <v>3</v>
      </c>
      <c r="K51" s="36">
        <v>58</v>
      </c>
      <c r="L51" s="36">
        <v>81</v>
      </c>
      <c r="M51" s="36">
        <v>82</v>
      </c>
      <c r="N51" s="36">
        <v>69</v>
      </c>
      <c r="O51" s="36">
        <v>88</v>
      </c>
      <c r="P51" s="36">
        <v>24</v>
      </c>
      <c r="Q51" s="36">
        <v>32</v>
      </c>
      <c r="R51" s="36">
        <v>11</v>
      </c>
      <c r="S51" s="36">
        <v>15</v>
      </c>
      <c r="T51" s="36">
        <v>20</v>
      </c>
      <c r="U51" s="36">
        <v>31</v>
      </c>
      <c r="V51" s="36">
        <v>100</v>
      </c>
      <c r="W51" s="36">
        <v>116</v>
      </c>
      <c r="X51" s="36">
        <v>29</v>
      </c>
      <c r="Y51" s="36">
        <v>23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25</v>
      </c>
      <c r="L55" s="52">
        <v>24</v>
      </c>
      <c r="M55" s="52">
        <v>30</v>
      </c>
      <c r="N55" s="52">
        <v>33</v>
      </c>
      <c r="O55" s="52">
        <v>32</v>
      </c>
      <c r="P55" s="52">
        <v>6</v>
      </c>
      <c r="Q55" s="52">
        <v>2</v>
      </c>
      <c r="R55" s="52">
        <v>0</v>
      </c>
      <c r="S55" s="52">
        <v>0</v>
      </c>
      <c r="T55" s="52">
        <v>0</v>
      </c>
      <c r="U55" s="52">
        <v>0</v>
      </c>
      <c r="V55" s="52">
        <v>31</v>
      </c>
      <c r="W55" s="52">
        <v>28</v>
      </c>
      <c r="X55" s="52">
        <v>4</v>
      </c>
      <c r="Y55" s="52">
        <v>3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4</v>
      </c>
      <c r="L57" s="52">
        <v>13</v>
      </c>
      <c r="M57" s="52">
        <v>14</v>
      </c>
      <c r="N57" s="52">
        <v>7</v>
      </c>
      <c r="O57" s="52">
        <v>7</v>
      </c>
      <c r="P57" s="52">
        <v>1</v>
      </c>
      <c r="Q57" s="52">
        <v>1</v>
      </c>
      <c r="R57" s="52">
        <v>0</v>
      </c>
      <c r="S57" s="52">
        <v>0</v>
      </c>
      <c r="T57" s="52">
        <v>0</v>
      </c>
      <c r="U57" s="52">
        <v>0</v>
      </c>
      <c r="V57" s="52">
        <v>11</v>
      </c>
      <c r="W57" s="52">
        <v>7</v>
      </c>
      <c r="X57" s="52">
        <v>1</v>
      </c>
      <c r="Y57" s="52">
        <v>2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1</v>
      </c>
      <c r="L60" s="52">
        <v>0</v>
      </c>
      <c r="M60" s="52">
        <v>1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15</v>
      </c>
      <c r="M62" s="52">
        <v>17</v>
      </c>
      <c r="N62" s="52">
        <v>13</v>
      </c>
      <c r="O62" s="52">
        <v>15</v>
      </c>
      <c r="P62" s="52">
        <v>4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16</v>
      </c>
      <c r="X62" s="52">
        <v>0</v>
      </c>
      <c r="Y62" s="52">
        <v>0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24</v>
      </c>
      <c r="L63" s="52">
        <v>9</v>
      </c>
      <c r="M63" s="52">
        <v>12</v>
      </c>
      <c r="N63" s="52">
        <v>20</v>
      </c>
      <c r="O63" s="52">
        <v>17</v>
      </c>
      <c r="P63" s="52">
        <v>2</v>
      </c>
      <c r="Q63" s="52">
        <v>2</v>
      </c>
      <c r="R63" s="52">
        <v>0</v>
      </c>
      <c r="S63" s="52">
        <v>0</v>
      </c>
      <c r="T63" s="52">
        <v>0</v>
      </c>
      <c r="U63" s="52">
        <v>0</v>
      </c>
      <c r="V63" s="52">
        <v>31</v>
      </c>
      <c r="W63" s="52">
        <v>12</v>
      </c>
      <c r="X63" s="52">
        <v>4</v>
      </c>
      <c r="Y63" s="52">
        <v>3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2</v>
      </c>
      <c r="L66" s="52">
        <v>1</v>
      </c>
      <c r="M66" s="52">
        <v>1</v>
      </c>
      <c r="N66" s="52">
        <v>1</v>
      </c>
      <c r="O66" s="52">
        <v>2</v>
      </c>
      <c r="P66" s="52">
        <v>1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2</v>
      </c>
      <c r="W66" s="52">
        <v>0</v>
      </c>
      <c r="X66" s="52">
        <v>0</v>
      </c>
      <c r="Y66" s="52">
        <v>0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23</v>
      </c>
      <c r="L67" s="36">
        <v>23</v>
      </c>
      <c r="M67" s="36">
        <v>29</v>
      </c>
      <c r="N67" s="36">
        <v>32</v>
      </c>
      <c r="O67" s="36">
        <v>30</v>
      </c>
      <c r="P67" s="36">
        <v>5</v>
      </c>
      <c r="Q67" s="36">
        <v>2</v>
      </c>
      <c r="R67" s="36">
        <v>0</v>
      </c>
      <c r="S67" s="36">
        <v>0</v>
      </c>
      <c r="T67" s="36">
        <v>0</v>
      </c>
      <c r="U67" s="36">
        <v>0</v>
      </c>
      <c r="V67" s="36">
        <v>29</v>
      </c>
      <c r="W67" s="36">
        <v>28</v>
      </c>
      <c r="X67" s="36">
        <v>4</v>
      </c>
      <c r="Y67" s="36">
        <v>3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39</v>
      </c>
      <c r="L71" s="52">
        <v>60</v>
      </c>
      <c r="M71" s="52">
        <v>52</v>
      </c>
      <c r="N71" s="52">
        <v>34</v>
      </c>
      <c r="O71" s="52">
        <v>54</v>
      </c>
      <c r="P71" s="52">
        <v>3</v>
      </c>
      <c r="Q71" s="52">
        <v>2</v>
      </c>
      <c r="R71" s="52">
        <v>0</v>
      </c>
      <c r="S71" s="52">
        <v>0</v>
      </c>
      <c r="T71" s="52">
        <v>0</v>
      </c>
      <c r="U71" s="52">
        <v>0</v>
      </c>
      <c r="V71" s="52">
        <v>27</v>
      </c>
      <c r="W71" s="52">
        <v>43</v>
      </c>
      <c r="X71" s="52">
        <v>8</v>
      </c>
      <c r="Y71" s="52">
        <v>5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12</v>
      </c>
      <c r="D73" s="52">
        <v>8</v>
      </c>
      <c r="E73" s="52">
        <v>0</v>
      </c>
      <c r="F73" s="52">
        <v>0</v>
      </c>
      <c r="G73" s="52">
        <v>0</v>
      </c>
      <c r="H73" s="52">
        <v>1</v>
      </c>
      <c r="I73" s="52">
        <v>0</v>
      </c>
      <c r="J73" s="52">
        <v>0</v>
      </c>
      <c r="K73" s="52">
        <v>0</v>
      </c>
      <c r="L73" s="52">
        <v>12</v>
      </c>
      <c r="M73" s="52">
        <v>31</v>
      </c>
      <c r="N73" s="52">
        <v>27</v>
      </c>
      <c r="O73" s="52">
        <v>19</v>
      </c>
      <c r="P73" s="52">
        <v>21</v>
      </c>
      <c r="Q73" s="52">
        <v>6</v>
      </c>
      <c r="R73" s="52">
        <v>1</v>
      </c>
      <c r="S73" s="52">
        <v>1</v>
      </c>
      <c r="T73" s="52">
        <v>0</v>
      </c>
      <c r="U73" s="52">
        <v>0</v>
      </c>
      <c r="V73" s="52">
        <v>0</v>
      </c>
      <c r="W73" s="52">
        <v>25</v>
      </c>
      <c r="X73" s="52">
        <v>31</v>
      </c>
      <c r="Y73" s="52">
        <v>12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:Y75" si="2">W43-W59</f>
        <v>0</v>
      </c>
      <c r="X75" s="52">
        <f t="shared" si="2"/>
        <v>0</v>
      </c>
      <c r="Y75" s="52">
        <f t="shared" si="2"/>
        <v>0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3</v>
      </c>
      <c r="G76" s="52">
        <f t="shared" si="3"/>
        <v>10</v>
      </c>
      <c r="H76" s="52">
        <f t="shared" si="3"/>
        <v>12</v>
      </c>
      <c r="I76" s="52">
        <f t="shared" si="3"/>
        <v>1</v>
      </c>
      <c r="J76" s="52">
        <f t="shared" si="3"/>
        <v>0</v>
      </c>
      <c r="K76" s="52">
        <f t="shared" si="3"/>
        <v>1</v>
      </c>
      <c r="L76" s="52">
        <f t="shared" si="3"/>
        <v>1</v>
      </c>
      <c r="M76" s="52">
        <f t="shared" si="3"/>
        <v>1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:Y76" si="5">W44-W60</f>
        <v>0</v>
      </c>
      <c r="X76" s="52">
        <f t="shared" si="5"/>
        <v>0</v>
      </c>
      <c r="Y76" s="52">
        <f t="shared" si="5"/>
        <v>0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:Y77" si="8">W45-W61</f>
        <v>0</v>
      </c>
      <c r="X77" s="52">
        <f t="shared" si="8"/>
        <v>0</v>
      </c>
      <c r="Y77" s="52">
        <f t="shared" si="8"/>
        <v>0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10</v>
      </c>
      <c r="D78" s="52">
        <f t="shared" si="9"/>
        <v>1</v>
      </c>
      <c r="E78" s="52">
        <f t="shared" si="9"/>
        <v>0</v>
      </c>
      <c r="F78" s="52">
        <f t="shared" si="9"/>
        <v>48</v>
      </c>
      <c r="G78" s="52">
        <f t="shared" si="9"/>
        <v>76</v>
      </c>
      <c r="H78" s="52">
        <f t="shared" si="9"/>
        <v>78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38</v>
      </c>
      <c r="M78" s="52">
        <f t="shared" si="9"/>
        <v>32</v>
      </c>
      <c r="N78" s="52">
        <f t="shared" si="9"/>
        <v>16</v>
      </c>
      <c r="O78" s="52">
        <f t="shared" si="9"/>
        <v>27</v>
      </c>
      <c r="P78" s="52">
        <f t="shared" si="9"/>
        <v>11</v>
      </c>
      <c r="Q78" s="52">
        <f t="shared" si="9"/>
        <v>2</v>
      </c>
      <c r="R78" s="52">
        <f t="shared" ref="R78:V78" si="10">R46-R62</f>
        <v>0</v>
      </c>
      <c r="S78" s="52">
        <f t="shared" si="10"/>
        <v>0</v>
      </c>
      <c r="T78" s="52">
        <f t="shared" si="10"/>
        <v>3</v>
      </c>
      <c r="U78" s="52">
        <f t="shared" si="10"/>
        <v>25</v>
      </c>
      <c r="V78" s="52">
        <f t="shared" si="10"/>
        <v>0</v>
      </c>
      <c r="W78" s="52">
        <f t="shared" ref="W78:Y78" si="11">W46-W62</f>
        <v>57</v>
      </c>
      <c r="X78" s="52">
        <f t="shared" si="11"/>
        <v>1</v>
      </c>
      <c r="Y78" s="52">
        <f t="shared" si="11"/>
        <v>0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1</v>
      </c>
      <c r="D79" s="52">
        <f t="shared" si="12"/>
        <v>0</v>
      </c>
      <c r="E79" s="52">
        <f t="shared" si="12"/>
        <v>0</v>
      </c>
      <c r="F79" s="52">
        <f t="shared" si="12"/>
        <v>7</v>
      </c>
      <c r="G79" s="52">
        <f t="shared" si="12"/>
        <v>14</v>
      </c>
      <c r="H79" s="52">
        <f t="shared" si="12"/>
        <v>12</v>
      </c>
      <c r="I79" s="52">
        <f t="shared" si="12"/>
        <v>29</v>
      </c>
      <c r="J79" s="52">
        <f t="shared" si="12"/>
        <v>3</v>
      </c>
      <c r="K79" s="52">
        <f t="shared" si="12"/>
        <v>38</v>
      </c>
      <c r="L79" s="52">
        <f t="shared" si="12"/>
        <v>21</v>
      </c>
      <c r="M79" s="52">
        <f t="shared" si="12"/>
        <v>21</v>
      </c>
      <c r="N79" s="52">
        <f t="shared" si="12"/>
        <v>26</v>
      </c>
      <c r="O79" s="52">
        <f t="shared" si="12"/>
        <v>34</v>
      </c>
      <c r="P79" s="52">
        <f t="shared" si="12"/>
        <v>7</v>
      </c>
      <c r="Q79" s="52">
        <f t="shared" si="12"/>
        <v>26</v>
      </c>
      <c r="R79" s="52">
        <f t="shared" ref="R79:V79" si="13">R47-R63</f>
        <v>11</v>
      </c>
      <c r="S79" s="52">
        <f t="shared" si="13"/>
        <v>14</v>
      </c>
      <c r="T79" s="52">
        <f t="shared" si="13"/>
        <v>17</v>
      </c>
      <c r="U79" s="52">
        <f t="shared" si="13"/>
        <v>9</v>
      </c>
      <c r="V79" s="52">
        <f t="shared" si="13"/>
        <v>78</v>
      </c>
      <c r="W79" s="52">
        <f t="shared" ref="W79:Y79" si="14">W47-W63</f>
        <v>33</v>
      </c>
      <c r="X79" s="52">
        <f t="shared" si="14"/>
        <v>22</v>
      </c>
      <c r="Y79" s="52">
        <f t="shared" si="14"/>
        <v>19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5</v>
      </c>
      <c r="G82" s="52">
        <v>36</v>
      </c>
      <c r="H82" s="52">
        <v>24</v>
      </c>
      <c r="I82" s="52">
        <v>2</v>
      </c>
      <c r="J82" s="52">
        <v>0</v>
      </c>
      <c r="K82" s="52">
        <v>4</v>
      </c>
      <c r="L82" s="52">
        <v>2</v>
      </c>
      <c r="M82" s="52">
        <v>1</v>
      </c>
      <c r="N82" s="52">
        <v>1</v>
      </c>
      <c r="O82" s="52">
        <v>3</v>
      </c>
      <c r="P82" s="52">
        <v>0</v>
      </c>
      <c r="Q82" s="52">
        <v>0</v>
      </c>
      <c r="R82" s="52">
        <v>0</v>
      </c>
      <c r="S82" s="52">
        <v>0</v>
      </c>
      <c r="T82" s="52">
        <v>1</v>
      </c>
      <c r="U82" s="52">
        <v>2</v>
      </c>
      <c r="V82" s="52">
        <v>3</v>
      </c>
      <c r="W82" s="52">
        <v>0</v>
      </c>
      <c r="X82" s="52">
        <v>0</v>
      </c>
      <c r="Y82" s="52">
        <v>0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5</v>
      </c>
      <c r="D83" s="36">
        <v>36</v>
      </c>
      <c r="E83" s="36">
        <v>0</v>
      </c>
      <c r="F83" s="36">
        <v>24</v>
      </c>
      <c r="G83" s="36">
        <v>66</v>
      </c>
      <c r="H83" s="36">
        <v>78</v>
      </c>
      <c r="I83" s="36">
        <v>32</v>
      </c>
      <c r="J83" s="36">
        <v>3</v>
      </c>
      <c r="K83" s="36">
        <v>35</v>
      </c>
      <c r="L83" s="36">
        <v>58</v>
      </c>
      <c r="M83" s="36">
        <v>53</v>
      </c>
      <c r="N83" s="36">
        <v>37</v>
      </c>
      <c r="O83" s="36">
        <v>58</v>
      </c>
      <c r="P83" s="36">
        <v>19</v>
      </c>
      <c r="Q83" s="36">
        <v>30</v>
      </c>
      <c r="R83" s="36">
        <v>11</v>
      </c>
      <c r="S83" s="36">
        <v>15</v>
      </c>
      <c r="T83" s="36">
        <v>20</v>
      </c>
      <c r="U83" s="36">
        <v>31</v>
      </c>
      <c r="V83" s="36">
        <v>71</v>
      </c>
      <c r="W83" s="36">
        <v>88</v>
      </c>
      <c r="X83" s="36">
        <v>25</v>
      </c>
      <c r="Y83" s="36">
        <v>20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21</v>
      </c>
      <c r="L89" s="52">
        <f>RES_hhdet_numvin!L5</f>
        <v>31</v>
      </c>
      <c r="M89" s="52">
        <f>RES_hhdet_numvin!M5</f>
        <v>36</v>
      </c>
      <c r="N89" s="52">
        <f>RES_hhdet_numvin!N5</f>
        <v>34</v>
      </c>
      <c r="O89" s="52">
        <f>RES_hhdet_numvin!O5</f>
        <v>47</v>
      </c>
      <c r="P89" s="52">
        <f>RES_hhdet_numvin!P5</f>
        <v>6</v>
      </c>
      <c r="Q89" s="52">
        <f>RES_hhdet_numvin!Q5</f>
        <v>4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58</v>
      </c>
      <c r="W89" s="52">
        <f>RES_hhdet_numvin!W5</f>
        <v>71</v>
      </c>
      <c r="X89" s="52">
        <f>RES_hhdet_numvin!X5</f>
        <v>12</v>
      </c>
      <c r="Y89" s="52">
        <f>RES_hhdet_numvin!Y5</f>
        <v>8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1</v>
      </c>
      <c r="T92" s="52">
        <f>RES_hhdet_numvin!T8</f>
        <v>0</v>
      </c>
      <c r="U92" s="52">
        <f>RES_hhdet_numvin!U8</f>
        <v>0</v>
      </c>
      <c r="V92" s="52">
        <f>RES_hhdet_numvin!V8</f>
        <v>9</v>
      </c>
      <c r="W92" s="52">
        <f>RES_hhdet_numvin!W8</f>
        <v>28</v>
      </c>
      <c r="X92" s="52">
        <f>RES_hhdet_numvin!X8</f>
        <v>30</v>
      </c>
      <c r="Y92" s="52">
        <f>RES_hhdet_numvin!Y8</f>
        <v>14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X94" s="52">
        <f>RES_hhdet_numvin!X10</f>
        <v>0</v>
      </c>
      <c r="Y94" s="52">
        <f>RES_hhdet_numvin!Y10</f>
        <v>0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X95" s="52">
        <f>RES_hhdet_numvin!X11</f>
        <v>0</v>
      </c>
      <c r="Y95" s="52">
        <f>RES_hhdet_numvin!Y11</f>
        <v>0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X96" s="52">
        <f>RES_hhdet_numvin!X12</f>
        <v>0</v>
      </c>
      <c r="Y96" s="52">
        <f>RES_hhdet_numvin!Y12</f>
        <v>0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3</v>
      </c>
      <c r="U99" s="138">
        <f>RES_hhdet_numvin!U15</f>
        <v>23</v>
      </c>
      <c r="V99" s="138">
        <f>RES_hhdet_numvin!V15</f>
        <v>0</v>
      </c>
      <c r="W99" s="138">
        <f>RES_hhdet_numvin!W15</f>
        <v>73</v>
      </c>
      <c r="X99" s="138">
        <f>RES_hhdet_numvin!X15</f>
        <v>1</v>
      </c>
      <c r="Y99" s="138">
        <f>RES_hhdet_numvin!Y15</f>
        <v>0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4</v>
      </c>
      <c r="S100" s="138">
        <f>RES_hhdet_numvin!S16</f>
        <v>5</v>
      </c>
      <c r="T100" s="138">
        <f>RES_hhdet_numvin!T16</f>
        <v>14</v>
      </c>
      <c r="U100" s="138">
        <f>RES_hhdet_numvin!U16</f>
        <v>9</v>
      </c>
      <c r="V100" s="138">
        <f>RES_hhdet_numvin!V16</f>
        <v>104</v>
      </c>
      <c r="W100" s="138">
        <f>RES_hhdet_numvin!W16</f>
        <v>45</v>
      </c>
      <c r="X100" s="138">
        <f>RES_hhdet_numvin!X16</f>
        <v>25</v>
      </c>
      <c r="Y100" s="138">
        <f>RES_hhdet_numvin!Y16</f>
        <v>22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X104" s="52">
        <f>RES_hhdet_numvin!X20</f>
        <v>0</v>
      </c>
      <c r="Y104" s="52">
        <f>RES_hhdet_numvin!Y20</f>
        <v>0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1</v>
      </c>
      <c r="U105" s="52">
        <f>RES_hhdet_numvin!U21</f>
        <v>2</v>
      </c>
      <c r="V105" s="52">
        <f>RES_hhdet_numvin!V21</f>
        <v>5</v>
      </c>
      <c r="W105" s="52">
        <f>RES_hhdet_numvin!W21</f>
        <v>0</v>
      </c>
      <c r="X105" s="52">
        <f>RES_hhdet_numvin!X21</f>
        <v>0</v>
      </c>
      <c r="Y105" s="52">
        <f>RES_hhdet_numvin!Y21</f>
        <v>0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4</v>
      </c>
      <c r="S106" s="36">
        <f>RES_hhdet_numvin!S22</f>
        <v>6</v>
      </c>
      <c r="T106" s="36">
        <f>RES_hhdet_numvin!T22</f>
        <v>17</v>
      </c>
      <c r="U106" s="36">
        <f>RES_hhdet_numvin!U22</f>
        <v>29</v>
      </c>
      <c r="V106" s="36">
        <f>RES_hhdet_numvin!V22</f>
        <v>96</v>
      </c>
      <c r="W106" s="36">
        <f>RES_hhdet_numvin!W22</f>
        <v>116</v>
      </c>
      <c r="X106" s="36">
        <f>RES_hhdet_numvin!X22</f>
        <v>29</v>
      </c>
      <c r="Y106" s="36">
        <f>RES_hhdet_numvin!Y22</f>
        <v>23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1.7087592684968302</v>
      </c>
      <c r="C110" s="117">
        <f t="shared" si="15"/>
        <v>1.3818809334834061</v>
      </c>
      <c r="D110" s="117">
        <f t="shared" si="15"/>
        <v>1.0862553083031232</v>
      </c>
      <c r="E110" s="117">
        <f t="shared" si="15"/>
        <v>0.7909008439261892</v>
      </c>
      <c r="F110" s="117">
        <f t="shared" si="15"/>
        <v>0.73239407180686955</v>
      </c>
      <c r="G110" s="117">
        <f t="shared" si="15"/>
        <v>0.79448469524073873</v>
      </c>
      <c r="H110" s="117">
        <f t="shared" si="15"/>
        <v>0.68375874259474168</v>
      </c>
      <c r="I110" s="117">
        <f t="shared" si="15"/>
        <v>0.56749824724055875</v>
      </c>
      <c r="J110" s="117">
        <f t="shared" si="15"/>
        <v>0.52573542235511073</v>
      </c>
      <c r="K110" s="117">
        <f t="shared" si="15"/>
        <v>0.57510956440530969</v>
      </c>
      <c r="L110" s="117">
        <f t="shared" si="15"/>
        <v>0.66144314738680643</v>
      </c>
      <c r="M110" s="117">
        <f t="shared" si="15"/>
        <v>0.61177208512299719</v>
      </c>
      <c r="N110" s="117">
        <f t="shared" si="15"/>
        <v>0.50998228365438258</v>
      </c>
      <c r="O110" s="117">
        <f t="shared" si="15"/>
        <v>0.71959205007849292</v>
      </c>
      <c r="P110" s="117">
        <f t="shared" si="15"/>
        <v>0.59863334094885279</v>
      </c>
      <c r="Q110" s="117">
        <f t="shared" si="15"/>
        <v>0.68289366271071583</v>
      </c>
      <c r="R110" s="117">
        <f t="shared" ref="R110:V110" si="16">R111+R114+R116+R126</f>
        <v>0.64666012111184479</v>
      </c>
      <c r="S110" s="117">
        <f t="shared" si="16"/>
        <v>0.4261202226027378</v>
      </c>
      <c r="T110" s="117">
        <f t="shared" si="16"/>
        <v>0.27543983385290555</v>
      </c>
      <c r="U110" s="117">
        <f t="shared" si="16"/>
        <v>0.28383281955275863</v>
      </c>
      <c r="V110" s="117">
        <f t="shared" si="16"/>
        <v>0.26521444984720122</v>
      </c>
      <c r="W110" s="117">
        <f t="shared" ref="W110:Y110" si="17">W111+W114+W116+W126</f>
        <v>0.254249022185286</v>
      </c>
      <c r="X110" s="117">
        <f t="shared" si="17"/>
        <v>1.0718609223077304</v>
      </c>
      <c r="Y110" s="117">
        <f t="shared" si="17"/>
        <v>0.28567404048869388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1.5298420126234507</v>
      </c>
      <c r="C111" s="122">
        <f t="shared" si="18"/>
        <v>1.2341820412722142</v>
      </c>
      <c r="D111" s="122">
        <f t="shared" si="18"/>
        <v>0.9765845406129573</v>
      </c>
      <c r="E111" s="122">
        <f t="shared" si="18"/>
        <v>0.70891545386857646</v>
      </c>
      <c r="F111" s="122">
        <f t="shared" si="18"/>
        <v>0.65776498107476167</v>
      </c>
      <c r="G111" s="122">
        <f t="shared" si="18"/>
        <v>0.72211418107556402</v>
      </c>
      <c r="H111" s="122">
        <f t="shared" si="18"/>
        <v>0.61925125792272651</v>
      </c>
      <c r="I111" s="122">
        <f t="shared" si="18"/>
        <v>0.51698593430702566</v>
      </c>
      <c r="J111" s="122">
        <f t="shared" si="18"/>
        <v>0.47657913161493975</v>
      </c>
      <c r="K111" s="122">
        <f t="shared" si="18"/>
        <v>0.52138249328075159</v>
      </c>
      <c r="L111" s="122">
        <f t="shared" si="18"/>
        <v>0.60866490801610618</v>
      </c>
      <c r="M111" s="122">
        <f t="shared" si="18"/>
        <v>0.5475263692378598</v>
      </c>
      <c r="N111" s="122">
        <f t="shared" si="18"/>
        <v>0.45031904900467346</v>
      </c>
      <c r="O111" s="122">
        <f t="shared" si="18"/>
        <v>0.63877345229340954</v>
      </c>
      <c r="P111" s="122">
        <f t="shared" si="18"/>
        <v>0.50082030151119616</v>
      </c>
      <c r="Q111" s="122">
        <f t="shared" si="18"/>
        <v>0.61984820505781901</v>
      </c>
      <c r="R111" s="122">
        <f t="shared" ref="R111:V111" si="19">SUM(R112:R113)</f>
        <v>0.58999068643240726</v>
      </c>
      <c r="S111" s="122">
        <f t="shared" si="19"/>
        <v>0.38291545574059627</v>
      </c>
      <c r="T111" s="122">
        <f t="shared" si="19"/>
        <v>0.23885599270872357</v>
      </c>
      <c r="U111" s="122">
        <f t="shared" si="19"/>
        <v>0.25011398434096843</v>
      </c>
      <c r="V111" s="122">
        <f t="shared" si="19"/>
        <v>0.2316194371389311</v>
      </c>
      <c r="W111" s="122">
        <f t="shared" ref="W111:Y111" si="20">SUM(W112:W113)</f>
        <v>0.21573454246974447</v>
      </c>
      <c r="X111" s="122">
        <f t="shared" si="20"/>
        <v>1.0274218201421412</v>
      </c>
      <c r="Y111" s="122">
        <f t="shared" si="20"/>
        <v>0.24348837315659144</v>
      </c>
      <c r="DA111" s="130" t="s">
        <v>1573</v>
      </c>
    </row>
    <row r="112" spans="1:105" ht="12" customHeight="1" x14ac:dyDescent="0.25">
      <c r="A112" s="97" t="s">
        <v>51</v>
      </c>
      <c r="B112" s="98">
        <v>1.5202063628546862</v>
      </c>
      <c r="C112" s="98">
        <v>1.2265692175408422</v>
      </c>
      <c r="D112" s="98">
        <v>0.97067927773000862</v>
      </c>
      <c r="E112" s="98">
        <v>0.70481513327601031</v>
      </c>
      <c r="F112" s="98">
        <v>0.65391229578675836</v>
      </c>
      <c r="G112" s="98">
        <v>0.71797076526225279</v>
      </c>
      <c r="H112" s="98">
        <v>0.61582115219260525</v>
      </c>
      <c r="I112" s="98">
        <v>0.51410146173688742</v>
      </c>
      <c r="J112" s="98">
        <v>0.47394668959587277</v>
      </c>
      <c r="K112" s="98">
        <v>0.51848667239896806</v>
      </c>
      <c r="L112" s="98">
        <v>0.60524505588993982</v>
      </c>
      <c r="M112" s="98">
        <v>0.54436801375752364</v>
      </c>
      <c r="N112" s="98">
        <v>0.44772141014617362</v>
      </c>
      <c r="O112" s="98">
        <v>0.63499570077386081</v>
      </c>
      <c r="P112" s="98">
        <v>0.49785038693035255</v>
      </c>
      <c r="Q112" s="98">
        <v>0.61625107480653485</v>
      </c>
      <c r="R112" s="98">
        <v>0.58658641444539983</v>
      </c>
      <c r="S112" s="98">
        <v>0.38073946689595861</v>
      </c>
      <c r="T112" s="98">
        <v>0.23748925193465176</v>
      </c>
      <c r="U112" s="98">
        <v>0.24866723989681858</v>
      </c>
      <c r="V112" s="98">
        <v>0.23026655202063631</v>
      </c>
      <c r="W112" s="98">
        <v>0.21444539982803099</v>
      </c>
      <c r="X112" s="98">
        <v>1.0212381771281172</v>
      </c>
      <c r="Y112" s="98">
        <v>0.24204643164230441</v>
      </c>
      <c r="DA112" s="63" t="s">
        <v>1574</v>
      </c>
    </row>
    <row r="113" spans="1:105" ht="12" customHeight="1" x14ac:dyDescent="0.25">
      <c r="A113" s="97" t="s">
        <v>53</v>
      </c>
      <c r="B113" s="98">
        <v>9.6356497687644215E-3</v>
      </c>
      <c r="C113" s="98">
        <v>7.6128237313718861E-3</v>
      </c>
      <c r="D113" s="98">
        <v>5.9052628829486939E-3</v>
      </c>
      <c r="E113" s="98">
        <v>4.1003205925661361E-3</v>
      </c>
      <c r="F113" s="98">
        <v>3.8526852880033003E-3</v>
      </c>
      <c r="G113" s="98">
        <v>4.143415813311231E-3</v>
      </c>
      <c r="H113" s="98">
        <v>3.4301057301212353E-3</v>
      </c>
      <c r="I113" s="98">
        <v>2.8844725701382551E-3</v>
      </c>
      <c r="J113" s="98">
        <v>2.6324420190669624E-3</v>
      </c>
      <c r="K113" s="98">
        <v>2.895820881783502E-3</v>
      </c>
      <c r="L113" s="98">
        <v>3.4198521261663492E-3</v>
      </c>
      <c r="M113" s="98">
        <v>3.1583554803362003E-3</v>
      </c>
      <c r="N113" s="98">
        <v>2.5976388584998556E-3</v>
      </c>
      <c r="O113" s="98">
        <v>3.7777515195487662E-3</v>
      </c>
      <c r="P113" s="98">
        <v>2.9699145808436446E-3</v>
      </c>
      <c r="Q113" s="98">
        <v>3.5971302512841146E-3</v>
      </c>
      <c r="R113" s="98">
        <v>3.4042719870074258E-3</v>
      </c>
      <c r="S113" s="98">
        <v>2.1759888446376747E-3</v>
      </c>
      <c r="T113" s="98">
        <v>1.3667407740718194E-3</v>
      </c>
      <c r="U113" s="98">
        <v>1.4467444441498361E-3</v>
      </c>
      <c r="V113" s="98">
        <v>1.3528851182947755E-3</v>
      </c>
      <c r="W113" s="98">
        <v>1.2891426417134698E-3</v>
      </c>
      <c r="X113" s="98">
        <v>6.1836430140240631E-3</v>
      </c>
      <c r="Y113" s="98">
        <v>1.4419415142870454E-3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2.4099550637168895E-3</v>
      </c>
      <c r="C114" s="122">
        <f t="shared" si="21"/>
        <v>2.4348177248353225E-3</v>
      </c>
      <c r="D114" s="122">
        <f t="shared" si="21"/>
        <v>2.5587943730733314E-3</v>
      </c>
      <c r="E114" s="122">
        <f t="shared" si="21"/>
        <v>4.4927027054801642E-3</v>
      </c>
      <c r="F114" s="122">
        <f t="shared" si="21"/>
        <v>1.5014051039001018E-3</v>
      </c>
      <c r="G114" s="122">
        <f t="shared" si="21"/>
        <v>1.3815893744144536E-3</v>
      </c>
      <c r="H114" s="122">
        <f t="shared" si="21"/>
        <v>1.3460229170877201E-3</v>
      </c>
      <c r="I114" s="122">
        <f t="shared" si="21"/>
        <v>4.5375411246738887E-4</v>
      </c>
      <c r="J114" s="122">
        <f t="shared" si="21"/>
        <v>3.2515068327704824E-4</v>
      </c>
      <c r="K114" s="122">
        <f t="shared" si="21"/>
        <v>2.2575196318870609E-4</v>
      </c>
      <c r="L114" s="122">
        <f t="shared" si="21"/>
        <v>8.2173597686342097E-4</v>
      </c>
      <c r="M114" s="122">
        <f t="shared" si="21"/>
        <v>1.9063179103857362E-3</v>
      </c>
      <c r="N114" s="122">
        <f t="shared" si="21"/>
        <v>2.573126428265802E-3</v>
      </c>
      <c r="O114" s="122">
        <f t="shared" si="21"/>
        <v>3.1653718409894839E-3</v>
      </c>
      <c r="P114" s="122">
        <f t="shared" si="21"/>
        <v>3.8487682187829256E-3</v>
      </c>
      <c r="Q114" s="122">
        <f t="shared" si="21"/>
        <v>4.1606289046647411E-3</v>
      </c>
      <c r="R114" s="122">
        <f t="shared" si="21"/>
        <v>3.8394118861243224E-3</v>
      </c>
      <c r="S114" s="122">
        <f t="shared" si="21"/>
        <v>2.6633216208651229E-3</v>
      </c>
      <c r="T114" s="122">
        <f t="shared" si="21"/>
        <v>2.1073919233221866E-3</v>
      </c>
      <c r="U114" s="122">
        <f t="shared" si="21"/>
        <v>1.4585248320429576E-3</v>
      </c>
      <c r="V114" s="122">
        <f t="shared" si="21"/>
        <v>1.1262644853527173E-3</v>
      </c>
      <c r="W114" s="122">
        <f t="shared" si="21"/>
        <v>1.363434449235097E-3</v>
      </c>
      <c r="X114" s="122">
        <f t="shared" si="21"/>
        <v>1.5816939221537673E-3</v>
      </c>
      <c r="Y114" s="122">
        <f t="shared" si="21"/>
        <v>1.7593180982517346E-3</v>
      </c>
      <c r="DA114" s="130" t="s">
        <v>1576</v>
      </c>
    </row>
    <row r="115" spans="1:105" ht="12" customHeight="1" x14ac:dyDescent="0.25">
      <c r="A115" s="97" t="s">
        <v>53</v>
      </c>
      <c r="B115" s="98">
        <v>2.4099550637168895E-3</v>
      </c>
      <c r="C115" s="98">
        <v>2.4348177248353225E-3</v>
      </c>
      <c r="D115" s="98">
        <v>2.5587943730733314E-3</v>
      </c>
      <c r="E115" s="98">
        <v>4.4927027054801642E-3</v>
      </c>
      <c r="F115" s="98">
        <v>1.5014051039001018E-3</v>
      </c>
      <c r="G115" s="98">
        <v>1.3815893744144536E-3</v>
      </c>
      <c r="H115" s="98">
        <v>1.3460229170877201E-3</v>
      </c>
      <c r="I115" s="98">
        <v>4.5375411246738887E-4</v>
      </c>
      <c r="J115" s="98">
        <v>3.2515068327704824E-4</v>
      </c>
      <c r="K115" s="98">
        <v>2.2575196318870609E-4</v>
      </c>
      <c r="L115" s="98">
        <v>8.2173597686342097E-4</v>
      </c>
      <c r="M115" s="98">
        <v>1.9063179103857362E-3</v>
      </c>
      <c r="N115" s="98">
        <v>2.573126428265802E-3</v>
      </c>
      <c r="O115" s="98">
        <v>3.1653718409894839E-3</v>
      </c>
      <c r="P115" s="98">
        <v>3.8487682187829256E-3</v>
      </c>
      <c r="Q115" s="98">
        <v>4.1606289046647411E-3</v>
      </c>
      <c r="R115" s="98">
        <v>3.8394118861243224E-3</v>
      </c>
      <c r="S115" s="98">
        <v>2.6633216208651229E-3</v>
      </c>
      <c r="T115" s="98">
        <v>2.1073919233221866E-3</v>
      </c>
      <c r="U115" s="98">
        <v>1.4585248320429576E-3</v>
      </c>
      <c r="V115" s="98">
        <v>1.1262644853527173E-3</v>
      </c>
      <c r="W115" s="98">
        <v>1.363434449235097E-3</v>
      </c>
      <c r="X115" s="98">
        <v>1.5816939221537673E-3</v>
      </c>
      <c r="Y115" s="98">
        <v>1.7593180982517346E-3</v>
      </c>
      <c r="DA115" s="63" t="s">
        <v>1577</v>
      </c>
    </row>
    <row r="116" spans="1:105" ht="12" customHeight="1" x14ac:dyDescent="0.25">
      <c r="A116" s="121" t="s">
        <v>55</v>
      </c>
      <c r="B116" s="122">
        <v>0.11883012709031381</v>
      </c>
      <c r="C116" s="122">
        <v>9.3683764672866932E-2</v>
      </c>
      <c r="D116" s="122">
        <v>7.3365594275647997E-2</v>
      </c>
      <c r="E116" s="122">
        <v>5.4669449938769488E-2</v>
      </c>
      <c r="F116" s="122">
        <v>4.9778051478629015E-2</v>
      </c>
      <c r="G116" s="122">
        <v>4.6316511746550791E-2</v>
      </c>
      <c r="H116" s="122">
        <v>4.072827288749889E-2</v>
      </c>
      <c r="I116" s="122">
        <v>3.3500780729109461E-2</v>
      </c>
      <c r="J116" s="122">
        <v>3.1940816276147935E-2</v>
      </c>
      <c r="K116" s="122">
        <v>3.2133063328718278E-2</v>
      </c>
      <c r="L116" s="122">
        <v>3.2745050743896505E-2</v>
      </c>
      <c r="M116" s="122">
        <v>3.871958826825804E-2</v>
      </c>
      <c r="N116" s="122">
        <v>3.3279890824708516E-2</v>
      </c>
      <c r="O116" s="122">
        <v>5.0606723582089119E-2</v>
      </c>
      <c r="P116" s="122">
        <v>6.4848114781837329E-2</v>
      </c>
      <c r="Q116" s="122">
        <v>3.8677180130361352E-2</v>
      </c>
      <c r="R116" s="122">
        <v>3.4599839118860443E-2</v>
      </c>
      <c r="S116" s="122">
        <v>2.7945420021361016E-2</v>
      </c>
      <c r="T116" s="122">
        <v>2.3009589302853423E-2</v>
      </c>
      <c r="U116" s="122">
        <v>2.1245295125305957E-2</v>
      </c>
      <c r="V116" s="122">
        <v>2.4149763354180863E-2</v>
      </c>
      <c r="W116" s="122">
        <v>2.8908768993311115E-2</v>
      </c>
      <c r="X116" s="122">
        <v>3.3080729268705401E-2</v>
      </c>
      <c r="Y116" s="122">
        <v>3.1076898143556825E-2</v>
      </c>
      <c r="DA116" s="130" t="s">
        <v>1578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X117" s="98">
        <v>0</v>
      </c>
      <c r="Y117" s="98">
        <v>0</v>
      </c>
      <c r="DA117" s="63" t="s">
        <v>1579</v>
      </c>
    </row>
    <row r="118" spans="1:105" ht="12" customHeight="1" x14ac:dyDescent="0.25">
      <c r="A118" s="97" t="s">
        <v>124</v>
      </c>
      <c r="B118" s="98">
        <v>1.5635731983872747E-2</v>
      </c>
      <c r="C118" s="98">
        <v>1.1856367069528457E-2</v>
      </c>
      <c r="D118" s="98">
        <v>5.1456987406568342E-3</v>
      </c>
      <c r="E118" s="98">
        <v>2.6772728376698385E-3</v>
      </c>
      <c r="F118" s="98">
        <v>4.7205737345968213E-3</v>
      </c>
      <c r="G118" s="98">
        <v>6.3507959515183132E-3</v>
      </c>
      <c r="H118" s="98">
        <v>6.0439577943981956E-3</v>
      </c>
      <c r="I118" s="98">
        <v>1.8925919881130867E-3</v>
      </c>
      <c r="J118" s="98">
        <v>1.8059977253003501E-3</v>
      </c>
      <c r="K118" s="98">
        <v>3.9254808278186819E-3</v>
      </c>
      <c r="L118" s="98">
        <v>3.7103713343544661E-3</v>
      </c>
      <c r="M118" s="98">
        <v>9.7663598142263804E-4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1580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1581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X120" s="101">
        <v>0</v>
      </c>
      <c r="Y120" s="101">
        <v>0</v>
      </c>
      <c r="DA120" s="131" t="s">
        <v>1582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X121" s="104">
        <v>0</v>
      </c>
      <c r="Y121" s="104">
        <v>0</v>
      </c>
      <c r="DA121" s="132" t="s">
        <v>1583</v>
      </c>
    </row>
    <row r="122" spans="1:105" ht="12" customHeight="1" x14ac:dyDescent="0.25">
      <c r="A122" s="106" t="s">
        <v>122</v>
      </c>
      <c r="B122" s="101">
        <v>0.10319439510644106</v>
      </c>
      <c r="C122" s="101">
        <v>8.1714199677987404E-2</v>
      </c>
      <c r="D122" s="101">
        <v>6.8104480515424282E-2</v>
      </c>
      <c r="E122" s="101">
        <v>5.1878998794926766E-2</v>
      </c>
      <c r="F122" s="101">
        <v>4.4136716172838375E-2</v>
      </c>
      <c r="G122" s="101">
        <v>3.7549826217143117E-2</v>
      </c>
      <c r="H122" s="101">
        <v>3.1153561987031349E-2</v>
      </c>
      <c r="I122" s="101">
        <v>2.5087938259215521E-2</v>
      </c>
      <c r="J122" s="101">
        <v>2.3699287445033669E-2</v>
      </c>
      <c r="K122" s="101">
        <v>1.7524713056101839E-2</v>
      </c>
      <c r="L122" s="101">
        <v>1.7477481929655595E-2</v>
      </c>
      <c r="M122" s="101">
        <v>2.1906205351712667E-2</v>
      </c>
      <c r="N122" s="101">
        <v>1.7143324846942476E-2</v>
      </c>
      <c r="O122" s="101">
        <v>2.4087454127032958E-2</v>
      </c>
      <c r="P122" s="101">
        <v>3.1724401881670229E-2</v>
      </c>
      <c r="Q122" s="101">
        <v>1.8508421272401154E-2</v>
      </c>
      <c r="R122" s="101">
        <v>1.63868372499953E-2</v>
      </c>
      <c r="S122" s="101">
        <v>1.2767558511757706E-2</v>
      </c>
      <c r="T122" s="101">
        <v>9.0898540245191485E-3</v>
      </c>
      <c r="U122" s="101">
        <v>8.9749599057818725E-3</v>
      </c>
      <c r="V122" s="101">
        <v>5.7465211131537833E-3</v>
      </c>
      <c r="W122" s="101">
        <v>1.0242333383622451E-2</v>
      </c>
      <c r="X122" s="101">
        <v>1.0707984142719664E-2</v>
      </c>
      <c r="Y122" s="101">
        <v>1.0125020090144788E-2</v>
      </c>
      <c r="DA122" s="131" t="s">
        <v>1584</v>
      </c>
    </row>
    <row r="123" spans="1:105" ht="12" customHeight="1" x14ac:dyDescent="0.25">
      <c r="A123" s="107" t="s">
        <v>121</v>
      </c>
      <c r="B123" s="104">
        <v>0</v>
      </c>
      <c r="C123" s="104">
        <v>1.1319792535107522E-4</v>
      </c>
      <c r="D123" s="104">
        <v>1.1541501956688376E-4</v>
      </c>
      <c r="E123" s="104">
        <v>1.1317830617288599E-4</v>
      </c>
      <c r="F123" s="104">
        <v>9.2076157119382225E-4</v>
      </c>
      <c r="G123" s="104">
        <v>2.4158895778893567E-3</v>
      </c>
      <c r="H123" s="104">
        <v>3.5307531060693423E-3</v>
      </c>
      <c r="I123" s="104">
        <v>6.5202504817808531E-3</v>
      </c>
      <c r="J123" s="104">
        <v>6.4355311058139179E-3</v>
      </c>
      <c r="K123" s="104">
        <v>1.0682869444797759E-2</v>
      </c>
      <c r="L123" s="104">
        <v>1.1557197479886445E-2</v>
      </c>
      <c r="M123" s="104">
        <v>1.5836746935122738E-2</v>
      </c>
      <c r="N123" s="104">
        <v>1.6136565977766044E-2</v>
      </c>
      <c r="O123" s="104">
        <v>2.6519269455056164E-2</v>
      </c>
      <c r="P123" s="104">
        <v>3.31237129001671E-2</v>
      </c>
      <c r="Q123" s="104">
        <v>2.0168758857960201E-2</v>
      </c>
      <c r="R123" s="104">
        <v>1.8213001868865146E-2</v>
      </c>
      <c r="S123" s="104">
        <v>1.5177861509603308E-2</v>
      </c>
      <c r="T123" s="104">
        <v>1.3919735278334275E-2</v>
      </c>
      <c r="U123" s="104">
        <v>1.2270335219524087E-2</v>
      </c>
      <c r="V123" s="104">
        <v>1.840324224102708E-2</v>
      </c>
      <c r="W123" s="104">
        <v>1.8666435609688663E-2</v>
      </c>
      <c r="X123" s="104">
        <v>2.2372745125985735E-2</v>
      </c>
      <c r="Y123" s="104">
        <v>2.0951878053412039E-2</v>
      </c>
      <c r="DA123" s="132" t="s">
        <v>1585</v>
      </c>
    </row>
    <row r="124" spans="1:105" ht="12" customHeight="1" x14ac:dyDescent="0.25">
      <c r="A124" s="108" t="s">
        <v>53</v>
      </c>
      <c r="B124" s="98">
        <v>0</v>
      </c>
      <c r="C124" s="98">
        <v>6.6549389203042722E-5</v>
      </c>
      <c r="D124" s="98">
        <v>6.8115491789861527E-5</v>
      </c>
      <c r="E124" s="98">
        <v>6.643546390734091E-5</v>
      </c>
      <c r="F124" s="98">
        <v>5.4648593216147885E-4</v>
      </c>
      <c r="G124" s="98">
        <v>1.4274774229417315E-3</v>
      </c>
      <c r="H124" s="98">
        <v>2.0404829698455122E-3</v>
      </c>
      <c r="I124" s="98">
        <v>3.7172880409012394E-3</v>
      </c>
      <c r="J124" s="98">
        <v>3.5522248367608469E-3</v>
      </c>
      <c r="K124" s="98">
        <v>5.7150397859759925E-3</v>
      </c>
      <c r="L124" s="98">
        <v>6.0441681858592073E-3</v>
      </c>
      <c r="M124" s="98">
        <v>8.9875367145065589E-3</v>
      </c>
      <c r="N124" s="98">
        <v>8.5032504522998889E-3</v>
      </c>
      <c r="O124" s="98">
        <v>1.6674223821143322E-2</v>
      </c>
      <c r="P124" s="98">
        <v>2.2516245335661208E-2</v>
      </c>
      <c r="Q124" s="98">
        <v>1.013525149444691E-2</v>
      </c>
      <c r="R124" s="98">
        <v>9.0047625969544871E-3</v>
      </c>
      <c r="S124" s="98">
        <v>7.4972204608105544E-3</v>
      </c>
      <c r="T124" s="98">
        <v>7.7196429011807512E-3</v>
      </c>
      <c r="U124" s="98">
        <v>7.3044472398826584E-3</v>
      </c>
      <c r="V124" s="98">
        <v>1.05248038480498E-2</v>
      </c>
      <c r="W124" s="98">
        <v>1.0431412864365563E-2</v>
      </c>
      <c r="X124" s="98">
        <v>1.3423463531411941E-2</v>
      </c>
      <c r="Y124" s="98">
        <v>1.2380442263936999E-2</v>
      </c>
      <c r="DA124" s="63" t="s">
        <v>1586</v>
      </c>
    </row>
    <row r="125" spans="1:105" ht="12" customHeight="1" x14ac:dyDescent="0.25">
      <c r="A125" s="108" t="s">
        <v>52</v>
      </c>
      <c r="B125" s="98">
        <v>0</v>
      </c>
      <c r="C125" s="98">
        <v>4.6648536148032497E-5</v>
      </c>
      <c r="D125" s="98">
        <v>4.7299527777022243E-5</v>
      </c>
      <c r="E125" s="98">
        <v>4.6742842265545077E-5</v>
      </c>
      <c r="F125" s="98">
        <v>3.7427563903234346E-4</v>
      </c>
      <c r="G125" s="98">
        <v>9.8841215494762519E-4</v>
      </c>
      <c r="H125" s="98">
        <v>1.4902701362238301E-3</v>
      </c>
      <c r="I125" s="98">
        <v>2.8029624408796141E-3</v>
      </c>
      <c r="J125" s="98">
        <v>2.8833062690530715E-3</v>
      </c>
      <c r="K125" s="98">
        <v>4.9678296588217671E-3</v>
      </c>
      <c r="L125" s="98">
        <v>5.5130292940272366E-3</v>
      </c>
      <c r="M125" s="98">
        <v>6.8492102206161786E-3</v>
      </c>
      <c r="N125" s="98">
        <v>7.633315525466154E-3</v>
      </c>
      <c r="O125" s="98">
        <v>9.8450456339128408E-3</v>
      </c>
      <c r="P125" s="98">
        <v>1.0607467564505892E-2</v>
      </c>
      <c r="Q125" s="98">
        <v>1.0033507363513291E-2</v>
      </c>
      <c r="R125" s="98">
        <v>9.2082392719106589E-3</v>
      </c>
      <c r="S125" s="98">
        <v>7.6806410487927548E-3</v>
      </c>
      <c r="T125" s="98">
        <v>6.2000923771535228E-3</v>
      </c>
      <c r="U125" s="98">
        <v>4.9658879796414292E-3</v>
      </c>
      <c r="V125" s="98">
        <v>7.878438392977279E-3</v>
      </c>
      <c r="W125" s="98">
        <v>8.2350227453231017E-3</v>
      </c>
      <c r="X125" s="98">
        <v>8.9492815945737964E-3</v>
      </c>
      <c r="Y125" s="98">
        <v>8.5714357894750397E-3</v>
      </c>
      <c r="DA125" s="63" t="s">
        <v>1587</v>
      </c>
    </row>
    <row r="126" spans="1:105" ht="12" customHeight="1" x14ac:dyDescent="0.25">
      <c r="A126" s="121" t="s">
        <v>54</v>
      </c>
      <c r="B126" s="122">
        <v>5.767717371934878E-2</v>
      </c>
      <c r="C126" s="122">
        <v>5.1580309813489635E-2</v>
      </c>
      <c r="D126" s="122">
        <v>3.3746379041444445E-2</v>
      </c>
      <c r="E126" s="122">
        <v>2.2823237413363087E-2</v>
      </c>
      <c r="F126" s="122">
        <v>2.3349634149578843E-2</v>
      </c>
      <c r="G126" s="122">
        <v>2.4672413044209456E-2</v>
      </c>
      <c r="H126" s="122">
        <v>2.2433188867428552E-2</v>
      </c>
      <c r="I126" s="122">
        <v>1.6557778091956209E-2</v>
      </c>
      <c r="J126" s="122">
        <v>1.6890323780745991E-2</v>
      </c>
      <c r="K126" s="122">
        <v>2.1368255832651131E-2</v>
      </c>
      <c r="L126" s="122">
        <v>1.9211452649940328E-2</v>
      </c>
      <c r="M126" s="122">
        <v>2.361980970649356E-2</v>
      </c>
      <c r="N126" s="122">
        <v>2.3810217396734817E-2</v>
      </c>
      <c r="O126" s="122">
        <v>2.7046502362004732E-2</v>
      </c>
      <c r="P126" s="122">
        <v>2.9116156437036494E-2</v>
      </c>
      <c r="Q126" s="122">
        <v>2.0207648617870673E-2</v>
      </c>
      <c r="R126" s="122">
        <v>1.8230183674452744E-2</v>
      </c>
      <c r="S126" s="122">
        <v>1.2596025219915373E-2</v>
      </c>
      <c r="T126" s="122">
        <v>1.1466859918006391E-2</v>
      </c>
      <c r="U126" s="122">
        <v>1.1015015254441244E-2</v>
      </c>
      <c r="V126" s="122">
        <v>8.318984868736572E-3</v>
      </c>
      <c r="W126" s="122">
        <v>8.2422762729953275E-3</v>
      </c>
      <c r="X126" s="122">
        <v>9.7766789747298997E-3</v>
      </c>
      <c r="Y126" s="122">
        <v>9.3494510902938921E-3</v>
      </c>
      <c r="DA126" s="130" t="s">
        <v>1588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1589</v>
      </c>
    </row>
    <row r="128" spans="1:105" ht="12" customHeight="1" x14ac:dyDescent="0.25">
      <c r="A128" s="97" t="s">
        <v>50</v>
      </c>
      <c r="B128" s="98">
        <v>2.476658926155665E-2</v>
      </c>
      <c r="C128" s="98">
        <v>2.6650833418539226E-2</v>
      </c>
      <c r="D128" s="98">
        <v>9.7653480448500387E-3</v>
      </c>
      <c r="E128" s="98">
        <v>4.5476129420598558E-3</v>
      </c>
      <c r="F128" s="98">
        <v>8.1263463785737448E-3</v>
      </c>
      <c r="G128" s="98">
        <v>1.0838544586396527E-2</v>
      </c>
      <c r="H128" s="98">
        <v>8.8616229225868311E-3</v>
      </c>
      <c r="I128" s="98">
        <v>2.6736216395602851E-3</v>
      </c>
      <c r="J128" s="98">
        <v>2.8563973237554492E-3</v>
      </c>
      <c r="K128" s="98">
        <v>7.2013439195642032E-3</v>
      </c>
      <c r="L128" s="98">
        <v>5.2879140185303191E-3</v>
      </c>
      <c r="M128" s="98">
        <v>2.2762156891799473E-3</v>
      </c>
      <c r="N128" s="98">
        <v>1.106046827351993E-3</v>
      </c>
      <c r="O128" s="98">
        <v>1.2289636912908373E-3</v>
      </c>
      <c r="P128" s="98">
        <v>1.5751176208371074E-3</v>
      </c>
      <c r="Q128" s="98">
        <v>1.1404228016160742E-3</v>
      </c>
      <c r="R128" s="98">
        <v>9.8990380744335294E-4</v>
      </c>
      <c r="S128" s="98">
        <v>5.4219921343749288E-4</v>
      </c>
      <c r="T128" s="98">
        <v>4.8055150665526425E-4</v>
      </c>
      <c r="U128" s="98">
        <v>5.1939662697570224E-4</v>
      </c>
      <c r="V128" s="98">
        <v>6.8534429545481909E-4</v>
      </c>
      <c r="W128" s="98">
        <v>2.5932414974907752E-4</v>
      </c>
      <c r="X128" s="98">
        <v>3.6127535207367678E-4</v>
      </c>
      <c r="Y128" s="98">
        <v>2.5753794558113505E-4</v>
      </c>
      <c r="DA128" s="63" t="s">
        <v>1590</v>
      </c>
    </row>
    <row r="129" spans="1:105" ht="12" customHeight="1" x14ac:dyDescent="0.25">
      <c r="A129" s="109" t="s">
        <v>120</v>
      </c>
      <c r="B129" s="33">
        <v>3.291058445779213E-2</v>
      </c>
      <c r="C129" s="33">
        <v>2.4929476394950408E-2</v>
      </c>
      <c r="D129" s="33">
        <v>2.3981030996594405E-2</v>
      </c>
      <c r="E129" s="33">
        <v>1.827562447130323E-2</v>
      </c>
      <c r="F129" s="33">
        <v>1.5223287771005099E-2</v>
      </c>
      <c r="G129" s="33">
        <v>1.3833868457812929E-2</v>
      </c>
      <c r="H129" s="33">
        <v>1.3571565944841719E-2</v>
      </c>
      <c r="I129" s="33">
        <v>1.3884156452395923E-2</v>
      </c>
      <c r="J129" s="33">
        <v>1.4033926456990541E-2</v>
      </c>
      <c r="K129" s="33">
        <v>1.4166911913086928E-2</v>
      </c>
      <c r="L129" s="33">
        <v>1.3923538631410009E-2</v>
      </c>
      <c r="M129" s="33">
        <v>2.1343594017313613E-2</v>
      </c>
      <c r="N129" s="33">
        <v>2.2704170569382825E-2</v>
      </c>
      <c r="O129" s="33">
        <v>2.5817538670713895E-2</v>
      </c>
      <c r="P129" s="33">
        <v>2.7541038816199386E-2</v>
      </c>
      <c r="Q129" s="33">
        <v>1.9067225816254599E-2</v>
      </c>
      <c r="R129" s="33">
        <v>1.7240279867009392E-2</v>
      </c>
      <c r="S129" s="33">
        <v>1.2053826006477879E-2</v>
      </c>
      <c r="T129" s="33">
        <v>1.0986308411351127E-2</v>
      </c>
      <c r="U129" s="33">
        <v>1.0495618627465541E-2</v>
      </c>
      <c r="V129" s="33">
        <v>7.6336405732817525E-3</v>
      </c>
      <c r="W129" s="33">
        <v>7.9829521232462498E-3</v>
      </c>
      <c r="X129" s="33">
        <v>9.4154036226562227E-3</v>
      </c>
      <c r="Y129" s="33">
        <v>9.0919131447127575E-3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1.0970868386006676</v>
      </c>
      <c r="C131" s="117">
        <f t="shared" si="22"/>
        <v>0.88757175577782577</v>
      </c>
      <c r="D131" s="117">
        <f t="shared" si="22"/>
        <v>0.69980584031156912</v>
      </c>
      <c r="E131" s="117">
        <f t="shared" si="22"/>
        <v>0.51346033212319342</v>
      </c>
      <c r="F131" s="117">
        <f t="shared" si="22"/>
        <v>0.47168644290712569</v>
      </c>
      <c r="G131" s="117">
        <f t="shared" si="22"/>
        <v>0.51120500840414995</v>
      </c>
      <c r="H131" s="117">
        <f t="shared" si="22"/>
        <v>0.44134729461054267</v>
      </c>
      <c r="I131" s="117">
        <f t="shared" si="22"/>
        <v>0.36658536154793891</v>
      </c>
      <c r="J131" s="117">
        <f t="shared" si="22"/>
        <v>0.33973484628346107</v>
      </c>
      <c r="K131" s="117">
        <f t="shared" si="22"/>
        <v>0.37969551867108264</v>
      </c>
      <c r="L131" s="117">
        <f t="shared" si="22"/>
        <v>0.45084074925448697</v>
      </c>
      <c r="M131" s="117">
        <f t="shared" si="22"/>
        <v>0.4340246235281337</v>
      </c>
      <c r="N131" s="117">
        <f t="shared" si="22"/>
        <v>0.37521045883562737</v>
      </c>
      <c r="O131" s="117">
        <f t="shared" si="22"/>
        <v>0.54024632549945373</v>
      </c>
      <c r="P131" s="117">
        <f t="shared" si="22"/>
        <v>0.45421532977632417</v>
      </c>
      <c r="Q131" s="117">
        <f t="shared" si="22"/>
        <v>0.51712071764922285</v>
      </c>
      <c r="R131" s="117">
        <f t="shared" ref="R131:V131" si="23">R132+R135+R137+R147</f>
        <v>0.48952423710502024</v>
      </c>
      <c r="S131" s="117">
        <f t="shared" si="23"/>
        <v>0.32378496225372339</v>
      </c>
      <c r="T131" s="117">
        <f t="shared" si="23"/>
        <v>0.21138166919539611</v>
      </c>
      <c r="U131" s="117">
        <f t="shared" si="23"/>
        <v>0.21579445606237455</v>
      </c>
      <c r="V131" s="117">
        <f t="shared" si="23"/>
        <v>0.20739056897657712</v>
      </c>
      <c r="W131" s="117">
        <f t="shared" ref="W131:Y131" si="24">W132+W135+W137+W147</f>
        <v>0.20544141238939639</v>
      </c>
      <c r="X131" s="117">
        <f t="shared" si="24"/>
        <v>0.84567746734200755</v>
      </c>
      <c r="Y131" s="117">
        <f t="shared" si="24"/>
        <v>0.23376896149365828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0.97320062664520646</v>
      </c>
      <c r="C132" s="122">
        <f t="shared" si="25"/>
        <v>0.78505933929372707</v>
      </c>
      <c r="D132" s="122">
        <f t="shared" si="25"/>
        <v>0.62115894070863609</v>
      </c>
      <c r="E132" s="122">
        <f t="shared" si="25"/>
        <v>0.45083912802787129</v>
      </c>
      <c r="F132" s="122">
        <f t="shared" si="25"/>
        <v>0.41832732607676693</v>
      </c>
      <c r="G132" s="122">
        <f t="shared" si="25"/>
        <v>0.45922076631773939</v>
      </c>
      <c r="H132" s="122">
        <f t="shared" si="25"/>
        <v>0.39376112181547623</v>
      </c>
      <c r="I132" s="122">
        <f t="shared" si="25"/>
        <v>0.32874165564390789</v>
      </c>
      <c r="J132" s="122">
        <f t="shared" si="25"/>
        <v>0.30303799363348716</v>
      </c>
      <c r="K132" s="122">
        <f t="shared" si="25"/>
        <v>0.33970111475811882</v>
      </c>
      <c r="L132" s="122">
        <f t="shared" si="25"/>
        <v>0.409383398082729</v>
      </c>
      <c r="M132" s="122">
        <f t="shared" si="25"/>
        <v>0.37980584886278862</v>
      </c>
      <c r="N132" s="122">
        <f t="shared" si="25"/>
        <v>0.32152487803498964</v>
      </c>
      <c r="O132" s="122">
        <f t="shared" si="25"/>
        <v>0.46837244271837564</v>
      </c>
      <c r="P132" s="122">
        <f t="shared" si="25"/>
        <v>0.36742376935244753</v>
      </c>
      <c r="Q132" s="122">
        <f t="shared" si="25"/>
        <v>0.45492220214790646</v>
      </c>
      <c r="R132" s="122">
        <f t="shared" ref="R132:V132" si="26">SUM(R133:R134)</f>
        <v>0.43310343293327824</v>
      </c>
      <c r="S132" s="122">
        <f t="shared" si="26"/>
        <v>0.28121325600397945</v>
      </c>
      <c r="T132" s="122">
        <f t="shared" si="26"/>
        <v>0.17547452969314703</v>
      </c>
      <c r="U132" s="122">
        <f t="shared" si="26"/>
        <v>0.18380417459527176</v>
      </c>
      <c r="V132" s="122">
        <f t="shared" si="26"/>
        <v>0.17527919934292394</v>
      </c>
      <c r="W132" s="122">
        <f t="shared" ref="W132:Y132" si="27">SUM(W133:W134)</f>
        <v>0.16773838851020284</v>
      </c>
      <c r="X132" s="122">
        <f t="shared" si="27"/>
        <v>0.80200929286738998</v>
      </c>
      <c r="Y132" s="122">
        <f t="shared" si="27"/>
        <v>0.19118483564297167</v>
      </c>
      <c r="DA132" s="130" t="s">
        <v>1741</v>
      </c>
    </row>
    <row r="133" spans="1:105" ht="12" customHeight="1" x14ac:dyDescent="0.25">
      <c r="A133" s="97" t="s">
        <v>51</v>
      </c>
      <c r="B133" s="98">
        <v>0.96356497687644205</v>
      </c>
      <c r="C133" s="98">
        <v>0.77744651556235522</v>
      </c>
      <c r="D133" s="98">
        <v>0.61525367782568741</v>
      </c>
      <c r="E133" s="98">
        <v>0.44673880743530514</v>
      </c>
      <c r="F133" s="98">
        <v>0.41447464078876362</v>
      </c>
      <c r="G133" s="98">
        <v>0.45507735050442816</v>
      </c>
      <c r="H133" s="98">
        <v>0.39033101608535498</v>
      </c>
      <c r="I133" s="98">
        <v>0.32585718307376965</v>
      </c>
      <c r="J133" s="98">
        <v>0.30040555161442017</v>
      </c>
      <c r="K133" s="98">
        <v>0.33680529387633529</v>
      </c>
      <c r="L133" s="98">
        <v>0.40596354595656264</v>
      </c>
      <c r="M133" s="98">
        <v>0.3766474933824524</v>
      </c>
      <c r="N133" s="98">
        <v>0.3189272391764898</v>
      </c>
      <c r="O133" s="98">
        <v>0.46459469119882685</v>
      </c>
      <c r="P133" s="98">
        <v>0.36445385477160386</v>
      </c>
      <c r="Q133" s="98">
        <v>0.45132507189662235</v>
      </c>
      <c r="R133" s="98">
        <v>0.42969916094627081</v>
      </c>
      <c r="S133" s="98">
        <v>0.2790372671593418</v>
      </c>
      <c r="T133" s="98">
        <v>0.17410778891907522</v>
      </c>
      <c r="U133" s="98">
        <v>0.18235743015112194</v>
      </c>
      <c r="V133" s="98">
        <v>0.17392631422462915</v>
      </c>
      <c r="W133" s="98">
        <v>0.16644924586848936</v>
      </c>
      <c r="X133" s="98">
        <v>0.7958256498533659</v>
      </c>
      <c r="Y133" s="98">
        <v>0.18974289412868464</v>
      </c>
      <c r="DA133" s="63" t="s">
        <v>1742</v>
      </c>
    </row>
    <row r="134" spans="1:105" ht="12" customHeight="1" x14ac:dyDescent="0.25">
      <c r="A134" s="97" t="s">
        <v>53</v>
      </c>
      <c r="B134" s="98">
        <v>9.6356497687644215E-3</v>
      </c>
      <c r="C134" s="98">
        <v>7.6128237313718861E-3</v>
      </c>
      <c r="D134" s="98">
        <v>5.9052628829486939E-3</v>
      </c>
      <c r="E134" s="98">
        <v>4.1003205925661361E-3</v>
      </c>
      <c r="F134" s="98">
        <v>3.8526852880033003E-3</v>
      </c>
      <c r="G134" s="98">
        <v>4.143415813311231E-3</v>
      </c>
      <c r="H134" s="98">
        <v>3.4301057301212353E-3</v>
      </c>
      <c r="I134" s="98">
        <v>2.8844725701382551E-3</v>
      </c>
      <c r="J134" s="98">
        <v>2.6324420190669624E-3</v>
      </c>
      <c r="K134" s="98">
        <v>2.895820881783502E-3</v>
      </c>
      <c r="L134" s="98">
        <v>3.4198521261663492E-3</v>
      </c>
      <c r="M134" s="98">
        <v>3.1583554803362003E-3</v>
      </c>
      <c r="N134" s="98">
        <v>2.5976388584998556E-3</v>
      </c>
      <c r="O134" s="98">
        <v>3.7777515195487662E-3</v>
      </c>
      <c r="P134" s="98">
        <v>2.9699145808436446E-3</v>
      </c>
      <c r="Q134" s="98">
        <v>3.5971302512841146E-3</v>
      </c>
      <c r="R134" s="98">
        <v>3.4042719870074258E-3</v>
      </c>
      <c r="S134" s="98">
        <v>2.1759888446376747E-3</v>
      </c>
      <c r="T134" s="98">
        <v>1.3667407740718194E-3</v>
      </c>
      <c r="U134" s="98">
        <v>1.4467444441498361E-3</v>
      </c>
      <c r="V134" s="98">
        <v>1.3528851182947755E-3</v>
      </c>
      <c r="W134" s="98">
        <v>1.2891426417134698E-3</v>
      </c>
      <c r="X134" s="98">
        <v>6.1836430140240631E-3</v>
      </c>
      <c r="Y134" s="98">
        <v>1.4419415142870454E-3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4.4483753138420002E-3</v>
      </c>
      <c r="C135" s="122">
        <f t="shared" si="28"/>
        <v>4.6717841658088658E-3</v>
      </c>
      <c r="D135" s="122">
        <f t="shared" si="28"/>
        <v>5.0807750741077322E-3</v>
      </c>
      <c r="E135" s="122">
        <f t="shared" si="28"/>
        <v>9.0579548847753086E-3</v>
      </c>
      <c r="F135" s="122">
        <f t="shared" si="28"/>
        <v>3.0812587464916293E-3</v>
      </c>
      <c r="G135" s="122">
        <f t="shared" si="28"/>
        <v>2.9451508446796506E-3</v>
      </c>
      <c r="H135" s="122">
        <f t="shared" si="28"/>
        <v>3.1152486082546785E-3</v>
      </c>
      <c r="I135" s="122">
        <f t="shared" si="28"/>
        <v>1.1384499248129018E-3</v>
      </c>
      <c r="J135" s="122">
        <f t="shared" si="28"/>
        <v>8.2279812255878681E-4</v>
      </c>
      <c r="K135" s="122">
        <f t="shared" si="28"/>
        <v>6.5909521600977274E-4</v>
      </c>
      <c r="L135" s="122">
        <f t="shared" si="28"/>
        <v>2.8019423484039558E-3</v>
      </c>
      <c r="M135" s="122">
        <f t="shared" si="28"/>
        <v>6.6958281801740207E-3</v>
      </c>
      <c r="N135" s="122">
        <f t="shared" si="28"/>
        <v>9.2414788039078474E-3</v>
      </c>
      <c r="O135" s="122">
        <f t="shared" si="28"/>
        <v>1.1587240694085017E-2</v>
      </c>
      <c r="P135" s="122">
        <f t="shared" si="28"/>
        <v>1.4339745097759852E-2</v>
      </c>
      <c r="Q135" s="122">
        <f t="shared" si="28"/>
        <v>1.5622852857447467E-2</v>
      </c>
      <c r="R135" s="122">
        <f t="shared" si="28"/>
        <v>1.4487798656698416E-2</v>
      </c>
      <c r="S135" s="122">
        <f t="shared" si="28"/>
        <v>1.0144395910789866E-2</v>
      </c>
      <c r="T135" s="122">
        <f t="shared" si="28"/>
        <v>8.1442607717855647E-3</v>
      </c>
      <c r="U135" s="122">
        <f t="shared" si="28"/>
        <v>5.8102569415313778E-3</v>
      </c>
      <c r="V135" s="122">
        <f t="shared" si="28"/>
        <v>4.6663189813841875E-3</v>
      </c>
      <c r="W135" s="122">
        <f t="shared" si="28"/>
        <v>5.8581505181225036E-3</v>
      </c>
      <c r="X135" s="122">
        <f t="shared" si="28"/>
        <v>6.9027305528945706E-3</v>
      </c>
      <c r="Y135" s="122">
        <f t="shared" si="28"/>
        <v>7.715657234221341E-3</v>
      </c>
      <c r="DA135" s="130" t="s">
        <v>1744</v>
      </c>
    </row>
    <row r="136" spans="1:105" ht="12" customHeight="1" x14ac:dyDescent="0.25">
      <c r="A136" s="97" t="s">
        <v>53</v>
      </c>
      <c r="B136" s="98">
        <v>4.4483753138420002E-3</v>
      </c>
      <c r="C136" s="98">
        <v>4.6717841658088658E-3</v>
      </c>
      <c r="D136" s="98">
        <v>5.0807750741077322E-3</v>
      </c>
      <c r="E136" s="98">
        <v>9.0579548847753086E-3</v>
      </c>
      <c r="F136" s="98">
        <v>3.0812587464916293E-3</v>
      </c>
      <c r="G136" s="98">
        <v>2.9451508446796506E-3</v>
      </c>
      <c r="H136" s="98">
        <v>3.1152486082546785E-3</v>
      </c>
      <c r="I136" s="98">
        <v>1.1384499248129018E-3</v>
      </c>
      <c r="J136" s="98">
        <v>8.2279812255878681E-4</v>
      </c>
      <c r="K136" s="98">
        <v>6.5909521600977274E-4</v>
      </c>
      <c r="L136" s="98">
        <v>2.8019423484039558E-3</v>
      </c>
      <c r="M136" s="98">
        <v>6.6958281801740207E-3</v>
      </c>
      <c r="N136" s="98">
        <v>9.2414788039078474E-3</v>
      </c>
      <c r="O136" s="98">
        <v>1.1587240694085017E-2</v>
      </c>
      <c r="P136" s="98">
        <v>1.4339745097759852E-2</v>
      </c>
      <c r="Q136" s="98">
        <v>1.5622852857447467E-2</v>
      </c>
      <c r="R136" s="98">
        <v>1.4487798656698416E-2</v>
      </c>
      <c r="S136" s="98">
        <v>1.0144395910789866E-2</v>
      </c>
      <c r="T136" s="98">
        <v>8.1442607717855647E-3</v>
      </c>
      <c r="U136" s="98">
        <v>5.8102569415313778E-3</v>
      </c>
      <c r="V136" s="98">
        <v>4.6663189813841875E-3</v>
      </c>
      <c r="W136" s="98">
        <v>5.8581505181225036E-3</v>
      </c>
      <c r="X136" s="98">
        <v>6.9027305528945706E-3</v>
      </c>
      <c r="Y136" s="98">
        <v>7.715657234221341E-3</v>
      </c>
      <c r="DA136" s="63" t="s">
        <v>1745</v>
      </c>
    </row>
    <row r="137" spans="1:105" ht="12" customHeight="1" x14ac:dyDescent="0.25">
      <c r="A137" s="121" t="s">
        <v>55</v>
      </c>
      <c r="B137" s="122">
        <v>7.9292415634328803E-2</v>
      </c>
      <c r="C137" s="122">
        <v>6.2593125579837774E-2</v>
      </c>
      <c r="D137" s="122">
        <v>4.9349632221126732E-2</v>
      </c>
      <c r="E137" s="122">
        <v>3.6874014230448393E-2</v>
      </c>
      <c r="F137" s="122">
        <v>3.3685789087247765E-2</v>
      </c>
      <c r="G137" s="122">
        <v>3.1748299525073506E-2</v>
      </c>
      <c r="H137" s="122">
        <v>2.8487023762691674E-2</v>
      </c>
      <c r="I137" s="122">
        <v>2.4258328510364593E-2</v>
      </c>
      <c r="J137" s="122">
        <v>2.3194573315669417E-2</v>
      </c>
      <c r="K137" s="122">
        <v>2.3837719151903636E-2</v>
      </c>
      <c r="L137" s="122">
        <v>2.450158648608735E-2</v>
      </c>
      <c r="M137" s="122">
        <v>2.9389986723901872E-2</v>
      </c>
      <c r="N137" s="122">
        <v>2.5913754826158555E-2</v>
      </c>
      <c r="O137" s="122">
        <v>3.9146205324311269E-2</v>
      </c>
      <c r="P137" s="122">
        <v>4.9705791679646186E-2</v>
      </c>
      <c r="Q137" s="122">
        <v>3.0755939279210026E-2</v>
      </c>
      <c r="R137" s="122">
        <v>2.762449049611224E-2</v>
      </c>
      <c r="S137" s="122">
        <v>2.2463118395923704E-2</v>
      </c>
      <c r="T137" s="122">
        <v>1.8603524108401215E-2</v>
      </c>
      <c r="U137" s="122">
        <v>1.7248804286348025E-2</v>
      </c>
      <c r="V137" s="122">
        <v>2.052269732143825E-2</v>
      </c>
      <c r="W137" s="122">
        <v>2.4712045990662221E-2</v>
      </c>
      <c r="X137" s="122">
        <v>2.8263620797413937E-2</v>
      </c>
      <c r="Y137" s="122">
        <v>2.666013043187946E-2</v>
      </c>
      <c r="DA137" s="130" t="s">
        <v>1746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1747</v>
      </c>
    </row>
    <row r="139" spans="1:105" ht="12" customHeight="1" x14ac:dyDescent="0.25">
      <c r="A139" s="97" t="s">
        <v>124</v>
      </c>
      <c r="B139" s="98">
        <v>9.3886272639728489E-3</v>
      </c>
      <c r="C139" s="98">
        <v>7.1192708621162747E-3</v>
      </c>
      <c r="D139" s="98">
        <v>3.0897848299364077E-3</v>
      </c>
      <c r="E139" s="98">
        <v>1.6075945010292504E-3</v>
      </c>
      <c r="F139" s="98">
        <v>2.8463997921837083E-3</v>
      </c>
      <c r="G139" s="98">
        <v>3.8985033874397411E-3</v>
      </c>
      <c r="H139" s="98">
        <v>3.8092066213942324E-3</v>
      </c>
      <c r="I139" s="98">
        <v>1.207646029934728E-3</v>
      </c>
      <c r="J139" s="98">
        <v>1.152507793927798E-3</v>
      </c>
      <c r="K139" s="98">
        <v>2.5110021717032909E-3</v>
      </c>
      <c r="L139" s="98">
        <v>2.3783138704962727E-3</v>
      </c>
      <c r="M139" s="98">
        <v>6.3589167242830138E-4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X139" s="98">
        <v>0</v>
      </c>
      <c r="Y139" s="98">
        <v>0</v>
      </c>
      <c r="DA139" s="63" t="s">
        <v>1748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1749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  <c r="Y141" s="101">
        <v>0</v>
      </c>
      <c r="DA141" s="131" t="s">
        <v>1750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X142" s="104">
        <v>0</v>
      </c>
      <c r="Y142" s="104">
        <v>0</v>
      </c>
      <c r="DA142" s="132" t="s">
        <v>1751</v>
      </c>
    </row>
    <row r="143" spans="1:105" ht="12" customHeight="1" x14ac:dyDescent="0.25">
      <c r="A143" s="106" t="s">
        <v>122</v>
      </c>
      <c r="B143" s="101">
        <v>6.9903788370355949E-2</v>
      </c>
      <c r="C143" s="101">
        <v>5.5380746878062423E-2</v>
      </c>
      <c r="D143" s="101">
        <v>4.616499523603735E-2</v>
      </c>
      <c r="E143" s="101">
        <v>3.5173297116902799E-2</v>
      </c>
      <c r="F143" s="101">
        <v>3.0082013960227225E-2</v>
      </c>
      <c r="G143" s="101">
        <v>2.5859183215375756E-2</v>
      </c>
      <c r="H143" s="101">
        <v>2.1753582771795746E-2</v>
      </c>
      <c r="I143" s="101">
        <v>1.7630801552602288E-2</v>
      </c>
      <c r="J143" s="101">
        <v>1.66569765173495E-2</v>
      </c>
      <c r="K143" s="101">
        <v>1.2319562355623793E-2</v>
      </c>
      <c r="L143" s="101">
        <v>1.2331090797056476E-2</v>
      </c>
      <c r="M143" s="101">
        <v>1.5525281008773453E-2</v>
      </c>
      <c r="N143" s="101">
        <v>1.221580720140966E-2</v>
      </c>
      <c r="O143" s="101">
        <v>1.7322943086695262E-2</v>
      </c>
      <c r="P143" s="101">
        <v>2.2888073311620318E-2</v>
      </c>
      <c r="Q143" s="101">
        <v>1.3371161081823277E-2</v>
      </c>
      <c r="R143" s="101">
        <v>1.1848362508866776E-2</v>
      </c>
      <c r="S143" s="101">
        <v>9.2519766681662015E-3</v>
      </c>
      <c r="T143" s="101">
        <v>6.6462362278421807E-3</v>
      </c>
      <c r="U143" s="101">
        <v>6.7748820682288222E-3</v>
      </c>
      <c r="V143" s="101">
        <v>4.4028049325528489E-3</v>
      </c>
      <c r="W143" s="101">
        <v>8.1963139756111702E-3</v>
      </c>
      <c r="X143" s="101">
        <v>8.6007767391353945E-3</v>
      </c>
      <c r="Y143" s="101">
        <v>8.1336802969549354E-3</v>
      </c>
      <c r="DA143" s="131" t="s">
        <v>1752</v>
      </c>
    </row>
    <row r="144" spans="1:105" ht="12" customHeight="1" x14ac:dyDescent="0.25">
      <c r="A144" s="107" t="s">
        <v>121</v>
      </c>
      <c r="B144" s="104">
        <v>0</v>
      </c>
      <c r="C144" s="104">
        <v>9.3107839659078149E-5</v>
      </c>
      <c r="D144" s="104">
        <v>9.4852155152971558E-5</v>
      </c>
      <c r="E144" s="104">
        <v>9.3122612516346258E-5</v>
      </c>
      <c r="F144" s="104">
        <v>7.5737533483682788E-4</v>
      </c>
      <c r="G144" s="104">
        <v>1.9906129222580053E-3</v>
      </c>
      <c r="H144" s="104">
        <v>2.9242343695016961E-3</v>
      </c>
      <c r="I144" s="104">
        <v>5.4198809278275788E-3</v>
      </c>
      <c r="J144" s="104">
        <v>5.3850890043921186E-3</v>
      </c>
      <c r="K144" s="104">
        <v>9.0071546245765535E-3</v>
      </c>
      <c r="L144" s="104">
        <v>9.7921818185346017E-3</v>
      </c>
      <c r="M144" s="104">
        <v>1.322881404270012E-2</v>
      </c>
      <c r="N144" s="104">
        <v>1.3697947624748895E-2</v>
      </c>
      <c r="O144" s="104">
        <v>2.1823262237616006E-2</v>
      </c>
      <c r="P144" s="104">
        <v>2.6817718368025871E-2</v>
      </c>
      <c r="Q144" s="104">
        <v>1.7384778197386749E-2</v>
      </c>
      <c r="R144" s="104">
        <v>1.5776127987245463E-2</v>
      </c>
      <c r="S144" s="104">
        <v>1.3211141727757503E-2</v>
      </c>
      <c r="T144" s="104">
        <v>1.1957287880559036E-2</v>
      </c>
      <c r="U144" s="104">
        <v>1.0473922218119203E-2</v>
      </c>
      <c r="V144" s="104">
        <v>1.6119892388885403E-2</v>
      </c>
      <c r="W144" s="104">
        <v>1.6515732015051049E-2</v>
      </c>
      <c r="X144" s="104">
        <v>1.966284405827854E-2</v>
      </c>
      <c r="Y144" s="104">
        <v>1.8526450134924523E-2</v>
      </c>
      <c r="DA144" s="132" t="s">
        <v>1753</v>
      </c>
    </row>
    <row r="145" spans="1:105" ht="12" customHeight="1" x14ac:dyDescent="0.25">
      <c r="A145" s="108" t="s">
        <v>53</v>
      </c>
      <c r="B145" s="98">
        <v>0</v>
      </c>
      <c r="C145" s="98">
        <v>4.6459303511045652E-5</v>
      </c>
      <c r="D145" s="98">
        <v>4.7552627375949316E-5</v>
      </c>
      <c r="E145" s="98">
        <v>4.6379770250801181E-5</v>
      </c>
      <c r="F145" s="98">
        <v>3.8309969580448442E-4</v>
      </c>
      <c r="G145" s="98">
        <v>1.0022007673103799E-3</v>
      </c>
      <c r="H145" s="98">
        <v>1.433964233277866E-3</v>
      </c>
      <c r="I145" s="98">
        <v>2.6169184869479644E-3</v>
      </c>
      <c r="J145" s="98">
        <v>2.5017827353390472E-3</v>
      </c>
      <c r="K145" s="98">
        <v>4.0393249657547873E-3</v>
      </c>
      <c r="L145" s="98">
        <v>4.2791525245073642E-3</v>
      </c>
      <c r="M145" s="98">
        <v>6.379603822083941E-3</v>
      </c>
      <c r="N145" s="98">
        <v>6.0646320992827412E-3</v>
      </c>
      <c r="O145" s="98">
        <v>1.1978216603703165E-2</v>
      </c>
      <c r="P145" s="98">
        <v>1.6210250803519979E-2</v>
      </c>
      <c r="Q145" s="98">
        <v>7.351270833873459E-3</v>
      </c>
      <c r="R145" s="98">
        <v>6.5678887153348036E-3</v>
      </c>
      <c r="S145" s="98">
        <v>5.5305006789647488E-3</v>
      </c>
      <c r="T145" s="98">
        <v>5.7571955034055131E-3</v>
      </c>
      <c r="U145" s="98">
        <v>5.5080342384777742E-3</v>
      </c>
      <c r="V145" s="98">
        <v>8.2414539959081243E-3</v>
      </c>
      <c r="W145" s="98">
        <v>8.2807092697279473E-3</v>
      </c>
      <c r="X145" s="98">
        <v>1.0713562463704746E-2</v>
      </c>
      <c r="Y145" s="98">
        <v>9.9550143454494814E-3</v>
      </c>
      <c r="DA145" s="63" t="s">
        <v>1754</v>
      </c>
    </row>
    <row r="146" spans="1:105" ht="12" customHeight="1" x14ac:dyDescent="0.25">
      <c r="A146" s="108" t="s">
        <v>52</v>
      </c>
      <c r="B146" s="98">
        <v>0</v>
      </c>
      <c r="C146" s="98">
        <v>4.6648536148032497E-5</v>
      </c>
      <c r="D146" s="98">
        <v>4.7299527777022243E-5</v>
      </c>
      <c r="E146" s="98">
        <v>4.6742842265545077E-5</v>
      </c>
      <c r="F146" s="98">
        <v>3.7427563903234346E-4</v>
      </c>
      <c r="G146" s="98">
        <v>9.8841215494762519E-4</v>
      </c>
      <c r="H146" s="98">
        <v>1.4902701362238301E-3</v>
      </c>
      <c r="I146" s="98">
        <v>2.8029624408796141E-3</v>
      </c>
      <c r="J146" s="98">
        <v>2.8833062690530715E-3</v>
      </c>
      <c r="K146" s="98">
        <v>4.9678296588217671E-3</v>
      </c>
      <c r="L146" s="98">
        <v>5.5130292940272366E-3</v>
      </c>
      <c r="M146" s="98">
        <v>6.8492102206161786E-3</v>
      </c>
      <c r="N146" s="98">
        <v>7.633315525466154E-3</v>
      </c>
      <c r="O146" s="98">
        <v>9.8450456339128408E-3</v>
      </c>
      <c r="P146" s="98">
        <v>1.0607467564505892E-2</v>
      </c>
      <c r="Q146" s="98">
        <v>1.0033507363513291E-2</v>
      </c>
      <c r="R146" s="98">
        <v>9.2082392719106589E-3</v>
      </c>
      <c r="S146" s="98">
        <v>7.6806410487927548E-3</v>
      </c>
      <c r="T146" s="98">
        <v>6.2000923771535228E-3</v>
      </c>
      <c r="U146" s="98">
        <v>4.9658879796414292E-3</v>
      </c>
      <c r="V146" s="98">
        <v>7.878438392977279E-3</v>
      </c>
      <c r="W146" s="98">
        <v>8.2350227453231017E-3</v>
      </c>
      <c r="X146" s="98">
        <v>8.9492815945737964E-3</v>
      </c>
      <c r="Y146" s="98">
        <v>8.5714357894750397E-3</v>
      </c>
      <c r="DA146" s="63" t="s">
        <v>1755</v>
      </c>
    </row>
    <row r="147" spans="1:105" ht="12" customHeight="1" x14ac:dyDescent="0.25">
      <c r="A147" s="121" t="s">
        <v>54</v>
      </c>
      <c r="B147" s="122">
        <v>4.0145421007290252E-2</v>
      </c>
      <c r="C147" s="122">
        <v>3.5247506738452089E-2</v>
      </c>
      <c r="D147" s="122">
        <v>2.4216492307698501E-2</v>
      </c>
      <c r="E147" s="122">
        <v>1.6689234980098444E-2</v>
      </c>
      <c r="F147" s="122">
        <v>1.6592068996619358E-2</v>
      </c>
      <c r="G147" s="122">
        <v>1.7290791716657358E-2</v>
      </c>
      <c r="H147" s="122">
        <v>1.5983900424120054E-2</v>
      </c>
      <c r="I147" s="122">
        <v>1.2446927468853576E-2</v>
      </c>
      <c r="J147" s="122">
        <v>1.2679481211745643E-2</v>
      </c>
      <c r="K147" s="122">
        <v>1.5497589545050422E-2</v>
      </c>
      <c r="L147" s="122">
        <v>1.4153822337266659E-2</v>
      </c>
      <c r="M147" s="122">
        <v>1.8132959761269205E-2</v>
      </c>
      <c r="N147" s="122">
        <v>1.8530347170571358E-2</v>
      </c>
      <c r="O147" s="122">
        <v>2.1140436762681816E-2</v>
      </c>
      <c r="P147" s="122">
        <v>2.2746023646470586E-2</v>
      </c>
      <c r="Q147" s="122">
        <v>1.5819723364658873E-2</v>
      </c>
      <c r="R147" s="122">
        <v>1.4308515018931295E-2</v>
      </c>
      <c r="S147" s="122">
        <v>9.9641919430303975E-3</v>
      </c>
      <c r="T147" s="122">
        <v>9.1593546220622903E-3</v>
      </c>
      <c r="U147" s="122">
        <v>8.9312202392233912E-3</v>
      </c>
      <c r="V147" s="122">
        <v>6.9223533308307352E-3</v>
      </c>
      <c r="W147" s="122">
        <v>7.1328273704088108E-3</v>
      </c>
      <c r="X147" s="122">
        <v>8.5018231243090686E-3</v>
      </c>
      <c r="Y147" s="122">
        <v>8.2083381845857936E-3</v>
      </c>
      <c r="DA147" s="130" t="s">
        <v>1756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X148" s="98">
        <v>0</v>
      </c>
      <c r="Y148" s="98">
        <v>0</v>
      </c>
      <c r="DA148" s="63" t="s">
        <v>1757</v>
      </c>
    </row>
    <row r="149" spans="1:105" ht="12" customHeight="1" x14ac:dyDescent="0.25">
      <c r="A149" s="97" t="s">
        <v>50</v>
      </c>
      <c r="B149" s="98">
        <v>1.5172493500218714E-2</v>
      </c>
      <c r="C149" s="98">
        <v>1.6326818059112229E-2</v>
      </c>
      <c r="D149" s="98">
        <v>5.9824418361815309E-3</v>
      </c>
      <c r="E149" s="98">
        <v>2.7859559940300359E-3</v>
      </c>
      <c r="F149" s="98">
        <v>4.9805642814510376E-3</v>
      </c>
      <c r="G149" s="98">
        <v>6.6671893215866224E-3</v>
      </c>
      <c r="H149" s="98">
        <v>5.4752167919777852E-3</v>
      </c>
      <c r="I149" s="98">
        <v>1.6560718258284374E-3</v>
      </c>
      <c r="J149" s="98">
        <v>1.7692937298538821E-3</v>
      </c>
      <c r="K149" s="98">
        <v>4.4609015785878284E-3</v>
      </c>
      <c r="L149" s="98">
        <v>3.2758523118218198E-3</v>
      </c>
      <c r="M149" s="98">
        <v>1.4102636793862839E-3</v>
      </c>
      <c r="N149" s="98">
        <v>6.8542294588067748E-4</v>
      </c>
      <c r="O149" s="98">
        <v>7.6192962830264499E-4</v>
      </c>
      <c r="P149" s="98">
        <v>9.7655489944438196E-4</v>
      </c>
      <c r="Q149" s="98">
        <v>7.070725593951437E-4</v>
      </c>
      <c r="R149" s="98">
        <v>6.1376761068148984E-4</v>
      </c>
      <c r="S149" s="98">
        <v>3.3620153587309162E-4</v>
      </c>
      <c r="T149" s="98">
        <v>2.982176423293035E-4</v>
      </c>
      <c r="U149" s="98">
        <v>3.2310231162395724E-4</v>
      </c>
      <c r="V149" s="98">
        <v>4.2766328037180639E-4</v>
      </c>
      <c r="W149" s="98">
        <v>1.6220264673772662E-4</v>
      </c>
      <c r="X149" s="98">
        <v>2.259713118279022E-4</v>
      </c>
      <c r="Y149" s="98">
        <v>1.6108540777662496E-4</v>
      </c>
      <c r="DA149" s="63" t="s">
        <v>1758</v>
      </c>
    </row>
    <row r="150" spans="1:105" ht="12" customHeight="1" x14ac:dyDescent="0.25">
      <c r="A150" s="109" t="s">
        <v>120</v>
      </c>
      <c r="B150" s="33">
        <v>2.497292750707154E-2</v>
      </c>
      <c r="C150" s="33">
        <v>1.8920688679339857E-2</v>
      </c>
      <c r="D150" s="33">
        <v>1.8234050471516969E-2</v>
      </c>
      <c r="E150" s="33">
        <v>1.3903278986068407E-2</v>
      </c>
      <c r="F150" s="33">
        <v>1.1611504715168319E-2</v>
      </c>
      <c r="G150" s="33">
        <v>1.0623602395070736E-2</v>
      </c>
      <c r="H150" s="33">
        <v>1.050868363214227E-2</v>
      </c>
      <c r="I150" s="33">
        <v>1.0790855643025139E-2</v>
      </c>
      <c r="J150" s="33">
        <v>1.0910187481891761E-2</v>
      </c>
      <c r="K150" s="33">
        <v>1.1036687966462594E-2</v>
      </c>
      <c r="L150" s="33">
        <v>1.087797002544484E-2</v>
      </c>
      <c r="M150" s="33">
        <v>1.6722696081882919E-2</v>
      </c>
      <c r="N150" s="33">
        <v>1.7844924224690681E-2</v>
      </c>
      <c r="O150" s="33">
        <v>2.0378507134379172E-2</v>
      </c>
      <c r="P150" s="33">
        <v>2.1769468747026205E-2</v>
      </c>
      <c r="Q150" s="33">
        <v>1.5112650805263731E-2</v>
      </c>
      <c r="R150" s="33">
        <v>1.3694747408249806E-2</v>
      </c>
      <c r="S150" s="33">
        <v>9.6279904071573056E-3</v>
      </c>
      <c r="T150" s="33">
        <v>8.8611369797329861E-3</v>
      </c>
      <c r="U150" s="33">
        <v>8.6081179275994332E-3</v>
      </c>
      <c r="V150" s="33">
        <v>6.4946900504589287E-3</v>
      </c>
      <c r="W150" s="33">
        <v>6.9706247236710839E-3</v>
      </c>
      <c r="X150" s="33">
        <v>8.2758518124811664E-3</v>
      </c>
      <c r="Y150" s="33">
        <v>8.0472527768091686E-3</v>
      </c>
      <c r="DA150" s="60" t="s">
        <v>1759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0.64203709605376913</v>
      </c>
      <c r="C152" s="119">
        <f t="shared" si="29"/>
        <v>0.64229249732859406</v>
      </c>
      <c r="D152" s="119">
        <f t="shared" si="29"/>
        <v>0.64423698090346726</v>
      </c>
      <c r="E152" s="119">
        <f t="shared" si="29"/>
        <v>0.64920948822645597</v>
      </c>
      <c r="F152" s="119">
        <f t="shared" si="29"/>
        <v>0.64403367130408473</v>
      </c>
      <c r="G152" s="119">
        <f t="shared" si="29"/>
        <v>0.64344223553513324</v>
      </c>
      <c r="H152" s="119">
        <f t="shared" si="29"/>
        <v>0.64547225083471538</v>
      </c>
      <c r="I152" s="119">
        <f t="shared" si="29"/>
        <v>0.64596738990904023</v>
      </c>
      <c r="J152" s="119">
        <f t="shared" si="29"/>
        <v>0.64620878076194266</v>
      </c>
      <c r="K152" s="119">
        <f t="shared" si="29"/>
        <v>0.66021423076784624</v>
      </c>
      <c r="L152" s="119">
        <f t="shared" si="29"/>
        <v>0.68160166302371417</v>
      </c>
      <c r="M152" s="119">
        <f t="shared" si="29"/>
        <v>0.70945476932127882</v>
      </c>
      <c r="N152" s="119">
        <f t="shared" si="29"/>
        <v>0.7357323398510629</v>
      </c>
      <c r="O152" s="119">
        <f t="shared" si="29"/>
        <v>0.75076750144824944</v>
      </c>
      <c r="P152" s="119">
        <f t="shared" si="29"/>
        <v>0.75875381256977514</v>
      </c>
      <c r="Q152" s="119">
        <f t="shared" si="29"/>
        <v>0.75724925546465804</v>
      </c>
      <c r="R152" s="119">
        <f t="shared" ref="R152:V152" si="30">IF(R131=0,"",R131/R110)</f>
        <v>0.75700390533337569</v>
      </c>
      <c r="S152" s="119">
        <f t="shared" si="30"/>
        <v>0.75984415918129455</v>
      </c>
      <c r="T152" s="119">
        <f t="shared" si="30"/>
        <v>0.7674331858197434</v>
      </c>
      <c r="U152" s="119">
        <f t="shared" si="30"/>
        <v>0.76028718737461876</v>
      </c>
      <c r="V152" s="119">
        <f t="shared" si="30"/>
        <v>0.78197311306401918</v>
      </c>
      <c r="W152" s="119">
        <f t="shared" ref="W152:Y152" si="31">IF(W131=0,"",W131/W110)</f>
        <v>0.80803226153483232</v>
      </c>
      <c r="X152" s="119">
        <f t="shared" si="31"/>
        <v>0.78898059416258315</v>
      </c>
      <c r="Y152" s="119">
        <f t="shared" si="31"/>
        <v>0.8183066305001212</v>
      </c>
      <c r="DA152" s="129" t="s">
        <v>1908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0.63614452905258678</v>
      </c>
      <c r="C153" s="124">
        <f t="shared" si="32"/>
        <v>0.63609687472398768</v>
      </c>
      <c r="D153" s="124">
        <f t="shared" si="32"/>
        <v>0.63605239984524342</v>
      </c>
      <c r="E153" s="124">
        <f t="shared" si="32"/>
        <v>0.63595612927835943</v>
      </c>
      <c r="F153" s="124">
        <f t="shared" si="32"/>
        <v>0.63598296977324154</v>
      </c>
      <c r="G153" s="124">
        <f t="shared" si="32"/>
        <v>0.63593927158963415</v>
      </c>
      <c r="H153" s="124">
        <f t="shared" si="32"/>
        <v>0.63586648678978031</v>
      </c>
      <c r="I153" s="124">
        <f t="shared" si="32"/>
        <v>0.63588123743551606</v>
      </c>
      <c r="J153" s="124">
        <f t="shared" si="32"/>
        <v>0.63586081204733047</v>
      </c>
      <c r="K153" s="124">
        <f t="shared" si="32"/>
        <v>0.65153916584460025</v>
      </c>
      <c r="L153" s="124">
        <f t="shared" si="32"/>
        <v>0.67259241117921675</v>
      </c>
      <c r="M153" s="124">
        <f t="shared" si="32"/>
        <v>0.69367590348473429</v>
      </c>
      <c r="N153" s="124">
        <f t="shared" si="32"/>
        <v>0.71399350914789483</v>
      </c>
      <c r="O153" s="124">
        <f t="shared" si="32"/>
        <v>0.73323717671227961</v>
      </c>
      <c r="P153" s="124">
        <f t="shared" si="32"/>
        <v>0.73364392027193714</v>
      </c>
      <c r="Q153" s="124">
        <f t="shared" si="32"/>
        <v>0.73392517464089713</v>
      </c>
      <c r="R153" s="124">
        <f t="shared" ref="R153:V153" si="33">IF(R132=0,"",R132/R111)</f>
        <v>0.73408520319565596</v>
      </c>
      <c r="S153" s="124">
        <f t="shared" si="33"/>
        <v>0.7344003794782461</v>
      </c>
      <c r="T153" s="124">
        <f t="shared" si="33"/>
        <v>0.73464570724474976</v>
      </c>
      <c r="U153" s="124">
        <f t="shared" si="33"/>
        <v>0.73488163838412301</v>
      </c>
      <c r="V153" s="124">
        <f t="shared" si="33"/>
        <v>0.75675513898165248</v>
      </c>
      <c r="W153" s="124">
        <f t="shared" ref="W153:Y153" si="34">IF(W132=0,"",W132/W111)</f>
        <v>0.77752216492510551</v>
      </c>
      <c r="X153" s="124">
        <f t="shared" si="34"/>
        <v>0.78060371810716844</v>
      </c>
      <c r="Y153" s="124">
        <f t="shared" si="34"/>
        <v>0.78519082108293325</v>
      </c>
      <c r="DA153" s="130" t="s">
        <v>1909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0.63383827381634728</v>
      </c>
      <c r="C154" s="111">
        <f t="shared" si="35"/>
        <v>0.63383827381634728</v>
      </c>
      <c r="D154" s="111">
        <f t="shared" si="35"/>
        <v>0.63383827381634728</v>
      </c>
      <c r="E154" s="111">
        <f t="shared" si="35"/>
        <v>0.63383827381634728</v>
      </c>
      <c r="F154" s="111">
        <f t="shared" si="35"/>
        <v>0.63383827381634728</v>
      </c>
      <c r="G154" s="111">
        <f t="shared" si="35"/>
        <v>0.63383827381634728</v>
      </c>
      <c r="H154" s="111">
        <f t="shared" si="35"/>
        <v>0.63383827381634728</v>
      </c>
      <c r="I154" s="111">
        <f t="shared" si="35"/>
        <v>0.63383827381634728</v>
      </c>
      <c r="J154" s="111">
        <f t="shared" si="35"/>
        <v>0.63383827381634728</v>
      </c>
      <c r="K154" s="111">
        <f t="shared" si="35"/>
        <v>0.64959296314789061</v>
      </c>
      <c r="L154" s="111">
        <f t="shared" si="35"/>
        <v>0.67074244061298816</v>
      </c>
      <c r="M154" s="111">
        <f t="shared" si="35"/>
        <v>0.69189864919253219</v>
      </c>
      <c r="N154" s="111">
        <f t="shared" si="35"/>
        <v>0.71233412552766984</v>
      </c>
      <c r="O154" s="111">
        <f t="shared" si="35"/>
        <v>0.7316501365798721</v>
      </c>
      <c r="P154" s="111">
        <f t="shared" si="35"/>
        <v>0.73205497944624398</v>
      </c>
      <c r="Q154" s="111">
        <f t="shared" si="35"/>
        <v>0.73237206448412417</v>
      </c>
      <c r="R154" s="111">
        <f t="shared" ref="R154:V154" si="36">IF(R133=0,"",R133/R112)</f>
        <v>0.7325419586345836</v>
      </c>
      <c r="S154" s="111">
        <f t="shared" si="36"/>
        <v>0.7328824338444323</v>
      </c>
      <c r="T154" s="111">
        <f t="shared" si="36"/>
        <v>0.73311860431891562</v>
      </c>
      <c r="U154" s="111">
        <f t="shared" si="36"/>
        <v>0.73333918141685617</v>
      </c>
      <c r="V154" s="111">
        <f t="shared" si="36"/>
        <v>0.75532600240195547</v>
      </c>
      <c r="W154" s="111">
        <f t="shared" ref="W154:Y154" si="37">IF(W133=0,"",W133/W112)</f>
        <v>0.77618473514455932</v>
      </c>
      <c r="X154" s="111">
        <f t="shared" si="37"/>
        <v>0.77927526376986134</v>
      </c>
      <c r="Y154" s="111">
        <f t="shared" si="37"/>
        <v>0.78391113986380179</v>
      </c>
      <c r="DA154" s="63" t="s">
        <v>1910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:Y155" si="40">IF(W134=0,"",W134/W113)</f>
        <v>1</v>
      </c>
      <c r="X155" s="111">
        <f t="shared" si="40"/>
        <v>1</v>
      </c>
      <c r="Y155" s="111">
        <f t="shared" si="40"/>
        <v>1</v>
      </c>
      <c r="DA155" s="63" t="s">
        <v>1911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1.8458333023775313</v>
      </c>
      <c r="C156" s="124">
        <f t="shared" si="41"/>
        <v>1.9187408232478014</v>
      </c>
      <c r="D156" s="124">
        <f t="shared" si="41"/>
        <v>1.9856128837759188</v>
      </c>
      <c r="E156" s="124">
        <f t="shared" si="41"/>
        <v>2.0161482917012257</v>
      </c>
      <c r="F156" s="124">
        <f t="shared" si="41"/>
        <v>2.052250081265639</v>
      </c>
      <c r="G156" s="124">
        <f t="shared" si="41"/>
        <v>2.1317121419870988</v>
      </c>
      <c r="H156" s="124">
        <f t="shared" si="41"/>
        <v>2.3144097835978066</v>
      </c>
      <c r="I156" s="124">
        <f t="shared" si="41"/>
        <v>2.50895781114209</v>
      </c>
      <c r="J156" s="124">
        <f t="shared" si="41"/>
        <v>2.5305132816150739</v>
      </c>
      <c r="K156" s="124">
        <f t="shared" si="41"/>
        <v>2.9195547480525561</v>
      </c>
      <c r="L156" s="124">
        <f t="shared" si="41"/>
        <v>3.4097841974730296</v>
      </c>
      <c r="M156" s="124">
        <f t="shared" si="41"/>
        <v>3.5124404715995903</v>
      </c>
      <c r="N156" s="124">
        <f t="shared" si="41"/>
        <v>3.5915370120916617</v>
      </c>
      <c r="O156" s="124">
        <f t="shared" si="41"/>
        <v>3.6606254418636919</v>
      </c>
      <c r="P156" s="124">
        <f t="shared" si="41"/>
        <v>3.7258011609476522</v>
      </c>
      <c r="Q156" s="124">
        <f t="shared" si="41"/>
        <v>3.7549258093966782</v>
      </c>
      <c r="R156" s="124">
        <f t="shared" ref="R156:V156" si="42">IF(R135=0,"",R135/R114)</f>
        <v>3.7734421537469012</v>
      </c>
      <c r="S156" s="124">
        <f t="shared" si="42"/>
        <v>3.808926353961966</v>
      </c>
      <c r="T156" s="124">
        <f t="shared" si="42"/>
        <v>3.8646161075470902</v>
      </c>
      <c r="U156" s="124">
        <f t="shared" si="42"/>
        <v>3.9836530814445874</v>
      </c>
      <c r="V156" s="124">
        <f t="shared" si="42"/>
        <v>4.1431822117012018</v>
      </c>
      <c r="W156" s="124">
        <f t="shared" ref="W156:Y156" si="43">IF(W135=0,"",W135/W114)</f>
        <v>4.2966132485569775</v>
      </c>
      <c r="X156" s="124">
        <f t="shared" si="43"/>
        <v>4.3641380018045668</v>
      </c>
      <c r="Y156" s="124">
        <f t="shared" si="43"/>
        <v>4.3855953291724363</v>
      </c>
      <c r="DA156" s="130" t="s">
        <v>1912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1.8458333023775313</v>
      </c>
      <c r="C157" s="111">
        <f t="shared" si="44"/>
        <v>1.9187408232478014</v>
      </c>
      <c r="D157" s="111">
        <f t="shared" si="44"/>
        <v>1.9856128837759188</v>
      </c>
      <c r="E157" s="111">
        <f t="shared" si="44"/>
        <v>2.0161482917012257</v>
      </c>
      <c r="F157" s="111">
        <f t="shared" si="44"/>
        <v>2.052250081265639</v>
      </c>
      <c r="G157" s="111">
        <f t="shared" si="44"/>
        <v>2.1317121419870988</v>
      </c>
      <c r="H157" s="111">
        <f t="shared" si="44"/>
        <v>2.3144097835978066</v>
      </c>
      <c r="I157" s="111">
        <f t="shared" si="44"/>
        <v>2.50895781114209</v>
      </c>
      <c r="J157" s="111">
        <f t="shared" si="44"/>
        <v>2.5305132816150739</v>
      </c>
      <c r="K157" s="111">
        <f t="shared" si="44"/>
        <v>2.9195547480525561</v>
      </c>
      <c r="L157" s="111">
        <f t="shared" si="44"/>
        <v>3.4097841974730296</v>
      </c>
      <c r="M157" s="111">
        <f t="shared" si="44"/>
        <v>3.5124404715995903</v>
      </c>
      <c r="N157" s="111">
        <f t="shared" si="44"/>
        <v>3.5915370120916617</v>
      </c>
      <c r="O157" s="111">
        <f t="shared" si="44"/>
        <v>3.6606254418636919</v>
      </c>
      <c r="P157" s="111">
        <f t="shared" si="44"/>
        <v>3.7258011609476522</v>
      </c>
      <c r="Q157" s="111">
        <f t="shared" si="44"/>
        <v>3.7549258093966782</v>
      </c>
      <c r="R157" s="111">
        <f t="shared" ref="R157:V157" si="45">IF(R136=0,"",R136/R115)</f>
        <v>3.7734421537469012</v>
      </c>
      <c r="S157" s="111">
        <f t="shared" si="45"/>
        <v>3.808926353961966</v>
      </c>
      <c r="T157" s="111">
        <f t="shared" si="45"/>
        <v>3.8646161075470902</v>
      </c>
      <c r="U157" s="111">
        <f t="shared" si="45"/>
        <v>3.9836530814445874</v>
      </c>
      <c r="V157" s="111">
        <f t="shared" si="45"/>
        <v>4.1431822117012018</v>
      </c>
      <c r="W157" s="111">
        <f t="shared" ref="W157:Y157" si="46">IF(W136=0,"",W136/W115)</f>
        <v>4.2966132485569775</v>
      </c>
      <c r="X157" s="111">
        <f t="shared" si="46"/>
        <v>4.3641380018045668</v>
      </c>
      <c r="Y157" s="111">
        <f t="shared" si="46"/>
        <v>4.3855953291724363</v>
      </c>
      <c r="DA157" s="63" t="s">
        <v>1913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0.66727535832781382</v>
      </c>
      <c r="C158" s="124">
        <f t="shared" si="47"/>
        <v>0.66813204826264039</v>
      </c>
      <c r="D158" s="124">
        <f t="shared" si="47"/>
        <v>0.67265361520430289</v>
      </c>
      <c r="E158" s="124">
        <f t="shared" si="47"/>
        <v>0.6744903098850964</v>
      </c>
      <c r="F158" s="124">
        <f t="shared" si="47"/>
        <v>0.67671972057222718</v>
      </c>
      <c r="G158" s="124">
        <f t="shared" si="47"/>
        <v>0.68546395935004356</v>
      </c>
      <c r="H158" s="124">
        <f t="shared" si="47"/>
        <v>0.69944099621851297</v>
      </c>
      <c r="I158" s="124">
        <f t="shared" si="47"/>
        <v>0.72411233357573879</v>
      </c>
      <c r="J158" s="124">
        <f t="shared" si="47"/>
        <v>0.72617346767653379</v>
      </c>
      <c r="K158" s="124">
        <f t="shared" si="47"/>
        <v>0.74184396638583638</v>
      </c>
      <c r="L158" s="124">
        <f t="shared" si="47"/>
        <v>0.74825312312744874</v>
      </c>
      <c r="M158" s="124">
        <f t="shared" si="47"/>
        <v>0.7590469847014234</v>
      </c>
      <c r="N158" s="124">
        <f t="shared" si="47"/>
        <v>0.7786610527856358</v>
      </c>
      <c r="O158" s="124">
        <f t="shared" si="47"/>
        <v>0.77353763597859182</v>
      </c>
      <c r="P158" s="124">
        <f t="shared" si="47"/>
        <v>0.76649555421721827</v>
      </c>
      <c r="Q158" s="124">
        <f t="shared" si="47"/>
        <v>0.79519600900446208</v>
      </c>
      <c r="R158" s="124">
        <f t="shared" ref="R158:V158" si="48">IF(R137=0,"",R137/R116)</f>
        <v>0.79839939143110272</v>
      </c>
      <c r="S158" s="124">
        <f t="shared" si="48"/>
        <v>0.80382110480906244</v>
      </c>
      <c r="T158" s="124">
        <f t="shared" si="48"/>
        <v>0.80851178452342864</v>
      </c>
      <c r="U158" s="124">
        <f t="shared" si="48"/>
        <v>0.81188819381484689</v>
      </c>
      <c r="V158" s="124">
        <f t="shared" si="48"/>
        <v>0.84980945860429369</v>
      </c>
      <c r="W158" s="124">
        <f t="shared" ref="W158:Y158" si="49">IF(W137=0,"",W137/W116)</f>
        <v>0.8548287198386092</v>
      </c>
      <c r="X158" s="124">
        <f t="shared" si="49"/>
        <v>0.85438324433045432</v>
      </c>
      <c r="Y158" s="124">
        <f t="shared" si="49"/>
        <v>0.85787617247787984</v>
      </c>
      <c r="DA158" s="130" t="s">
        <v>1914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:Y159" si="52">IF(W138=0,"",W138/W117)</f>
        <v/>
      </c>
      <c r="X159" s="111" t="str">
        <f t="shared" si="52"/>
        <v/>
      </c>
      <c r="Y159" s="111" t="str">
        <f t="shared" si="52"/>
        <v/>
      </c>
      <c r="DA159" s="63" t="s">
        <v>1915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0.6004597209556044</v>
      </c>
      <c r="C160" s="111">
        <f t="shared" si="53"/>
        <v>0.6004597209556044</v>
      </c>
      <c r="D160" s="111">
        <f t="shared" si="53"/>
        <v>0.6004597209556044</v>
      </c>
      <c r="E160" s="111">
        <f t="shared" si="53"/>
        <v>0.6004597209556044</v>
      </c>
      <c r="F160" s="111">
        <f t="shared" si="53"/>
        <v>0.60297750913678205</v>
      </c>
      <c r="G160" s="111">
        <f t="shared" si="53"/>
        <v>0.61386059593171283</v>
      </c>
      <c r="H160" s="111">
        <f t="shared" si="53"/>
        <v>0.6302503675529918</v>
      </c>
      <c r="I160" s="111">
        <f t="shared" si="53"/>
        <v>0.63809106110543701</v>
      </c>
      <c r="J160" s="111">
        <f t="shared" si="53"/>
        <v>0.63815572842769097</v>
      </c>
      <c r="K160" s="111">
        <f t="shared" si="53"/>
        <v>0.63966741447533937</v>
      </c>
      <c r="L160" s="111">
        <f t="shared" si="53"/>
        <v>0.64099079476907772</v>
      </c>
      <c r="M160" s="111">
        <f t="shared" si="53"/>
        <v>0.65110408025517952</v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:Y160" si="55">IF(W139=0,"",W139/W118)</f>
        <v/>
      </c>
      <c r="X160" s="111" t="str">
        <f t="shared" si="55"/>
        <v/>
      </c>
      <c r="Y160" s="111" t="str">
        <f t="shared" si="55"/>
        <v/>
      </c>
      <c r="DA160" s="63" t="s">
        <v>1916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:Y161" si="58">IF(W140=0,"",W140/W119)</f>
        <v/>
      </c>
      <c r="X161" s="111" t="str">
        <f t="shared" si="58"/>
        <v/>
      </c>
      <c r="Y161" s="111" t="str">
        <f t="shared" si="58"/>
        <v/>
      </c>
      <c r="DA161" s="63" t="s">
        <v>1917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:Y162" si="61">IF(W141=0,"",W141/W120)</f>
        <v/>
      </c>
      <c r="X162" s="112" t="str">
        <f t="shared" si="61"/>
        <v/>
      </c>
      <c r="Y162" s="112" t="str">
        <f t="shared" si="61"/>
        <v/>
      </c>
      <c r="DA162" s="131" t="s">
        <v>1918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:Y163" si="64">IF(W142=0,"",W142/W121)</f>
        <v/>
      </c>
      <c r="X163" s="113" t="str">
        <f t="shared" si="64"/>
        <v/>
      </c>
      <c r="Y163" s="113" t="str">
        <f t="shared" si="64"/>
        <v/>
      </c>
      <c r="DA163" s="132" t="s">
        <v>1919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0.67739908062112164</v>
      </c>
      <c r="C164" s="112">
        <f t="shared" si="65"/>
        <v>0.67773712642725881</v>
      </c>
      <c r="D164" s="112">
        <f t="shared" si="65"/>
        <v>0.67785547862129159</v>
      </c>
      <c r="E164" s="112">
        <f t="shared" si="65"/>
        <v>0.67798719971331423</v>
      </c>
      <c r="F164" s="112">
        <f t="shared" si="65"/>
        <v>0.68156438830715782</v>
      </c>
      <c r="G164" s="112">
        <f t="shared" si="65"/>
        <v>0.68866319289568168</v>
      </c>
      <c r="H164" s="112">
        <f t="shared" si="65"/>
        <v>0.69826951989796093</v>
      </c>
      <c r="I164" s="112">
        <f t="shared" si="65"/>
        <v>0.70276008217319286</v>
      </c>
      <c r="J164" s="112">
        <f t="shared" si="65"/>
        <v>0.70284714491869971</v>
      </c>
      <c r="K164" s="112">
        <f t="shared" si="65"/>
        <v>0.70298225803670489</v>
      </c>
      <c r="L164" s="112">
        <f t="shared" si="65"/>
        <v>0.70554161329918008</v>
      </c>
      <c r="M164" s="112">
        <f t="shared" si="65"/>
        <v>0.70871612675536511</v>
      </c>
      <c r="N164" s="112">
        <f t="shared" si="65"/>
        <v>0.71256931257348</v>
      </c>
      <c r="O164" s="112">
        <f t="shared" si="65"/>
        <v>0.71916870065790828</v>
      </c>
      <c r="P164" s="112">
        <f t="shared" si="65"/>
        <v>0.72146587339900714</v>
      </c>
      <c r="Q164" s="112">
        <f t="shared" si="65"/>
        <v>0.72243660791110764</v>
      </c>
      <c r="R164" s="112">
        <f t="shared" ref="R164:V164" si="66">IF(R143=0,"",R143/R122)</f>
        <v>0.72304144650427737</v>
      </c>
      <c r="S164" s="112">
        <f t="shared" si="66"/>
        <v>0.72464728942859447</v>
      </c>
      <c r="T164" s="112">
        <f t="shared" si="66"/>
        <v>0.73117084277860722</v>
      </c>
      <c r="U164" s="112">
        <f t="shared" si="66"/>
        <v>0.75486488400514073</v>
      </c>
      <c r="V164" s="112">
        <f t="shared" si="66"/>
        <v>0.76616875599305312</v>
      </c>
      <c r="W164" s="112">
        <f t="shared" ref="W164:Y164" si="67">IF(W143=0,"",W143/W122)</f>
        <v>0.80023893663890322</v>
      </c>
      <c r="X164" s="112">
        <f t="shared" si="67"/>
        <v>0.80321156853627251</v>
      </c>
      <c r="Y164" s="112">
        <f t="shared" si="67"/>
        <v>0.8033248551152874</v>
      </c>
      <c r="DA164" s="131" t="s">
        <v>1920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>
        <f t="shared" si="68"/>
        <v>0.82252249208906336</v>
      </c>
      <c r="D165" s="113">
        <f t="shared" si="68"/>
        <v>0.82183545528928414</v>
      </c>
      <c r="E165" s="113">
        <f t="shared" si="68"/>
        <v>0.82279560160669329</v>
      </c>
      <c r="F165" s="113">
        <f t="shared" si="68"/>
        <v>0.82255315440113952</v>
      </c>
      <c r="G165" s="113">
        <f t="shared" si="68"/>
        <v>0.82396684868234149</v>
      </c>
      <c r="H165" s="113">
        <f t="shared" si="68"/>
        <v>0.82821830970705812</v>
      </c>
      <c r="I165" s="113">
        <f t="shared" si="68"/>
        <v>0.83123814690432962</v>
      </c>
      <c r="J165" s="113">
        <f t="shared" si="68"/>
        <v>0.83677460583279284</v>
      </c>
      <c r="K165" s="113">
        <f t="shared" si="68"/>
        <v>0.84314000757191421</v>
      </c>
      <c r="L165" s="113">
        <f t="shared" si="68"/>
        <v>0.84727996000556483</v>
      </c>
      <c r="M165" s="113">
        <f t="shared" si="68"/>
        <v>0.83532395238072887</v>
      </c>
      <c r="N165" s="113">
        <f t="shared" si="68"/>
        <v>0.8488762505989671</v>
      </c>
      <c r="O165" s="113">
        <f t="shared" si="68"/>
        <v>0.82292094337671062</v>
      </c>
      <c r="P165" s="113">
        <f t="shared" si="68"/>
        <v>0.8096229564859736</v>
      </c>
      <c r="Q165" s="113">
        <f t="shared" si="68"/>
        <v>0.86196569257534306</v>
      </c>
      <c r="R165" s="113">
        <f t="shared" ref="R165:V165" si="69">IF(R144=0,"",R144/R123)</f>
        <v>0.86620141483730462</v>
      </c>
      <c r="S165" s="113">
        <f t="shared" si="69"/>
        <v>0.87042181267753527</v>
      </c>
      <c r="T165" s="113">
        <f t="shared" si="69"/>
        <v>0.85901690236668937</v>
      </c>
      <c r="U165" s="113">
        <f t="shared" si="69"/>
        <v>0.8535970721854037</v>
      </c>
      <c r="V165" s="113">
        <f t="shared" si="69"/>
        <v>0.87592676213046228</v>
      </c>
      <c r="W165" s="113">
        <f t="shared" ref="W165:Y165" si="70">IF(W144=0,"",W144/W123)</f>
        <v>0.88478230983095085</v>
      </c>
      <c r="X165" s="113">
        <f t="shared" si="70"/>
        <v>0.87887489655618212</v>
      </c>
      <c r="Y165" s="113">
        <f t="shared" si="70"/>
        <v>0.88423816173879777</v>
      </c>
      <c r="DA165" s="132" t="s">
        <v>1921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>
        <f t="shared" si="71"/>
        <v>0.69811765468347042</v>
      </c>
      <c r="D166" s="111">
        <f t="shared" si="71"/>
        <v>0.69811765468347042</v>
      </c>
      <c r="E166" s="111">
        <f t="shared" si="71"/>
        <v>0.69811765468347042</v>
      </c>
      <c r="F166" s="111">
        <f t="shared" si="71"/>
        <v>0.70102389331274473</v>
      </c>
      <c r="G166" s="111">
        <f t="shared" si="71"/>
        <v>0.70207819136295302</v>
      </c>
      <c r="H166" s="111">
        <f t="shared" si="71"/>
        <v>0.70275726603414557</v>
      </c>
      <c r="I166" s="111">
        <f t="shared" si="71"/>
        <v>0.70398593225869699</v>
      </c>
      <c r="J166" s="111">
        <f t="shared" si="71"/>
        <v>0.70428614468568884</v>
      </c>
      <c r="K166" s="111">
        <f t="shared" si="71"/>
        <v>0.7067885993841716</v>
      </c>
      <c r="L166" s="111">
        <f t="shared" si="71"/>
        <v>0.7079803858732403</v>
      </c>
      <c r="M166" s="111">
        <f t="shared" si="71"/>
        <v>0.70982784546368327</v>
      </c>
      <c r="N166" s="111">
        <f t="shared" si="71"/>
        <v>0.71321339213787704</v>
      </c>
      <c r="O166" s="111">
        <f t="shared" si="71"/>
        <v>0.71836726747751189</v>
      </c>
      <c r="P166" s="111">
        <f t="shared" si="71"/>
        <v>0.71993578688921989</v>
      </c>
      <c r="Q166" s="111">
        <f t="shared" si="71"/>
        <v>0.72531706173262789</v>
      </c>
      <c r="R166" s="111">
        <f t="shared" ref="R166:V166" si="72">IF(R145=0,"",R145/R124)</f>
        <v>0.7293794416696936</v>
      </c>
      <c r="S166" s="111">
        <f t="shared" si="72"/>
        <v>0.73767347617343837</v>
      </c>
      <c r="T166" s="111">
        <f t="shared" si="72"/>
        <v>0.74578521015848109</v>
      </c>
      <c r="U166" s="111">
        <f t="shared" si="72"/>
        <v>0.75406585297839146</v>
      </c>
      <c r="V166" s="111">
        <f t="shared" si="72"/>
        <v>0.78305060264236936</v>
      </c>
      <c r="W166" s="111">
        <f t="shared" ref="W166:Y166" si="73">IF(W145=0,"",W145/W124)</f>
        <v>0.79382432441298822</v>
      </c>
      <c r="X166" s="111">
        <f t="shared" si="73"/>
        <v>0.79812206727676382</v>
      </c>
      <c r="Y166" s="111">
        <f t="shared" si="73"/>
        <v>0.80409198098257373</v>
      </c>
      <c r="DA166" s="63" t="s">
        <v>1922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:Y167" si="76">IF(W146=0,"",W146/W125)</f>
        <v>1</v>
      </c>
      <c r="X167" s="111">
        <f t="shared" si="76"/>
        <v>1</v>
      </c>
      <c r="Y167" s="111">
        <f t="shared" si="76"/>
        <v>1</v>
      </c>
      <c r="DA167" s="63" t="s">
        <v>1923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0.69603654996400754</v>
      </c>
      <c r="C168" s="124">
        <f t="shared" si="77"/>
        <v>0.6833519780300723</v>
      </c>
      <c r="D168" s="124">
        <f t="shared" si="77"/>
        <v>0.71760268791972781</v>
      </c>
      <c r="E168" s="124">
        <f t="shared" si="77"/>
        <v>0.73123872296604331</v>
      </c>
      <c r="F168" s="124">
        <f t="shared" si="77"/>
        <v>0.71059224698467616</v>
      </c>
      <c r="G168" s="124">
        <f t="shared" si="77"/>
        <v>0.70081477987883545</v>
      </c>
      <c r="H168" s="124">
        <f t="shared" si="77"/>
        <v>0.71251129380574052</v>
      </c>
      <c r="I168" s="124">
        <f t="shared" si="77"/>
        <v>0.75172691648164502</v>
      </c>
      <c r="J168" s="124">
        <f t="shared" si="77"/>
        <v>0.75069497638639293</v>
      </c>
      <c r="K168" s="124">
        <f t="shared" si="77"/>
        <v>0.72526226129180782</v>
      </c>
      <c r="L168" s="124">
        <f t="shared" si="77"/>
        <v>0.73673878780377511</v>
      </c>
      <c r="M168" s="124">
        <f t="shared" si="77"/>
        <v>0.76770134842720983</v>
      </c>
      <c r="N168" s="124">
        <f t="shared" si="77"/>
        <v>0.77825191016997997</v>
      </c>
      <c r="O168" s="124">
        <f t="shared" si="77"/>
        <v>0.78163292538632156</v>
      </c>
      <c r="P168" s="124">
        <f t="shared" si="77"/>
        <v>0.78121656255209093</v>
      </c>
      <c r="Q168" s="124">
        <f t="shared" si="77"/>
        <v>0.78285819710209481</v>
      </c>
      <c r="R168" s="124">
        <f t="shared" ref="R168:V168" si="78">IF(R147=0,"",R147/R126)</f>
        <v>0.78488046387502042</v>
      </c>
      <c r="S168" s="124">
        <f t="shared" si="78"/>
        <v>0.7910584306608226</v>
      </c>
      <c r="T168" s="124">
        <f t="shared" si="78"/>
        <v>0.79876746446334201</v>
      </c>
      <c r="U168" s="124">
        <f t="shared" si="78"/>
        <v>0.81082232143276711</v>
      </c>
      <c r="V168" s="124">
        <f t="shared" si="78"/>
        <v>0.83211514866982239</v>
      </c>
      <c r="W168" s="124">
        <f t="shared" ref="W168:Y168" si="79">IF(W147=0,"",W147/W126)</f>
        <v>0.86539532698976962</v>
      </c>
      <c r="X168" s="124">
        <f t="shared" si="79"/>
        <v>0.86960236152624093</v>
      </c>
      <c r="Y168" s="124">
        <f t="shared" si="79"/>
        <v>0.87794867370419838</v>
      </c>
      <c r="DA168" s="130" t="s">
        <v>1924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:Y169" si="82">IF(W148=0,"",W148/W127)</f>
        <v/>
      </c>
      <c r="X169" s="111" t="str">
        <f t="shared" si="82"/>
        <v/>
      </c>
      <c r="Y169" s="111" t="str">
        <f t="shared" si="82"/>
        <v/>
      </c>
      <c r="DA169" s="63" t="s">
        <v>1925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0.61261941803871467</v>
      </c>
      <c r="C170" s="111">
        <f t="shared" si="83"/>
        <v>0.61261941803871467</v>
      </c>
      <c r="D170" s="111">
        <f t="shared" si="83"/>
        <v>0.61261941803871467</v>
      </c>
      <c r="E170" s="111">
        <f t="shared" si="83"/>
        <v>0.61261941803871467</v>
      </c>
      <c r="F170" s="111">
        <f t="shared" si="83"/>
        <v>0.61289096593064207</v>
      </c>
      <c r="G170" s="111">
        <f t="shared" si="83"/>
        <v>0.61513695574538862</v>
      </c>
      <c r="H170" s="111">
        <f t="shared" si="83"/>
        <v>0.6178571171226831</v>
      </c>
      <c r="I170" s="111">
        <f t="shared" si="83"/>
        <v>0.61941143852381519</v>
      </c>
      <c r="J170" s="111">
        <f t="shared" si="83"/>
        <v>0.61941443339811797</v>
      </c>
      <c r="K170" s="111">
        <f t="shared" si="83"/>
        <v>0.61945403919242126</v>
      </c>
      <c r="L170" s="111">
        <f t="shared" si="83"/>
        <v>0.61949802896611472</v>
      </c>
      <c r="M170" s="111">
        <f t="shared" si="83"/>
        <v>0.61956504653316047</v>
      </c>
      <c r="N170" s="111">
        <f t="shared" si="83"/>
        <v>0.6197051778735817</v>
      </c>
      <c r="O170" s="111">
        <f t="shared" si="83"/>
        <v>0.61997733025160018</v>
      </c>
      <c r="P170" s="111">
        <f t="shared" si="83"/>
        <v>0.61998855610883519</v>
      </c>
      <c r="Q170" s="111">
        <f t="shared" si="83"/>
        <v>0.62000913906067379</v>
      </c>
      <c r="R170" s="111">
        <f t="shared" ref="R170:V170" si="84">IF(R149=0,"",R149/R128)</f>
        <v>0.62002752799454464</v>
      </c>
      <c r="S170" s="111">
        <f t="shared" si="84"/>
        <v>0.62007012836039532</v>
      </c>
      <c r="T170" s="111">
        <f t="shared" si="84"/>
        <v>0.62057373288652995</v>
      </c>
      <c r="U170" s="111">
        <f t="shared" si="84"/>
        <v>0.62207241026051596</v>
      </c>
      <c r="V170" s="111">
        <f t="shared" si="84"/>
        <v>0.62401231498978726</v>
      </c>
      <c r="W170" s="111">
        <f t="shared" ref="W170:Y170" si="85">IF(W149=0,"",W149/W128)</f>
        <v>0.62548222714573321</v>
      </c>
      <c r="X170" s="111">
        <f t="shared" si="85"/>
        <v>0.62548222714573309</v>
      </c>
      <c r="Y170" s="111">
        <f t="shared" si="85"/>
        <v>0.62548222714573309</v>
      </c>
      <c r="DA170" s="63" t="s">
        <v>1926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0.75881142551872194</v>
      </c>
      <c r="C171" s="45">
        <f t="shared" si="86"/>
        <v>0.75896855511864414</v>
      </c>
      <c r="D171" s="45">
        <f t="shared" si="86"/>
        <v>0.76035306714321105</v>
      </c>
      <c r="E171" s="45">
        <f t="shared" si="86"/>
        <v>0.76075534425100655</v>
      </c>
      <c r="F171" s="45">
        <f t="shared" si="86"/>
        <v>0.76274618793478166</v>
      </c>
      <c r="G171" s="45">
        <f t="shared" si="86"/>
        <v>0.76794155065648773</v>
      </c>
      <c r="H171" s="45">
        <f t="shared" si="86"/>
        <v>0.77431621928171157</v>
      </c>
      <c r="I171" s="45">
        <f t="shared" si="86"/>
        <v>0.77720642806232654</v>
      </c>
      <c r="J171" s="45">
        <f t="shared" si="86"/>
        <v>0.7774151813698017</v>
      </c>
      <c r="K171" s="45">
        <f t="shared" si="86"/>
        <v>0.77904684056567497</v>
      </c>
      <c r="L171" s="45">
        <f t="shared" si="86"/>
        <v>0.78126475699972608</v>
      </c>
      <c r="M171" s="45">
        <f t="shared" si="86"/>
        <v>0.78349953940829797</v>
      </c>
      <c r="N171" s="45">
        <f t="shared" si="86"/>
        <v>0.78597560611859718</v>
      </c>
      <c r="O171" s="45">
        <f t="shared" si="86"/>
        <v>0.78932803759079928</v>
      </c>
      <c r="P171" s="45">
        <f t="shared" si="86"/>
        <v>0.79043745925159525</v>
      </c>
      <c r="Q171" s="45">
        <f t="shared" si="86"/>
        <v>0.79259830197114267</v>
      </c>
      <c r="R171" s="45">
        <f t="shared" ref="R171:V171" si="87">IF(R150=0,"",R150/R129)</f>
        <v>0.79434600330681193</v>
      </c>
      <c r="S171" s="45">
        <f t="shared" si="87"/>
        <v>0.79874974153294576</v>
      </c>
      <c r="T171" s="45">
        <f t="shared" si="87"/>
        <v>0.80656182658932096</v>
      </c>
      <c r="U171" s="45">
        <f t="shared" si="87"/>
        <v>0.82016298735104698</v>
      </c>
      <c r="V171" s="45">
        <f t="shared" si="87"/>
        <v>0.85079851325339761</v>
      </c>
      <c r="W171" s="45">
        <f t="shared" ref="W171:Y171" si="88">IF(W150=0,"",W150/W129)</f>
        <v>0.87318884242994743</v>
      </c>
      <c r="X171" s="45">
        <f t="shared" si="88"/>
        <v>0.8789694148179733</v>
      </c>
      <c r="Y171" s="45">
        <f t="shared" si="88"/>
        <v>0.88510004976113388</v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6.3145393127505214</v>
      </c>
      <c r="C173" s="117">
        <f t="shared" si="89"/>
        <v>5.1104578485591707</v>
      </c>
      <c r="D173" s="117">
        <f t="shared" si="89"/>
        <v>4.0031867391000651</v>
      </c>
      <c r="E173" s="117">
        <f t="shared" si="89"/>
        <v>2.8972178547748038</v>
      </c>
      <c r="F173" s="117">
        <f t="shared" si="89"/>
        <v>2.7042075031169182</v>
      </c>
      <c r="G173" s="117">
        <f t="shared" si="89"/>
        <v>2.9772640168383742</v>
      </c>
      <c r="H173" s="117">
        <f t="shared" si="89"/>
        <v>2.5541000584532463</v>
      </c>
      <c r="I173" s="117">
        <f t="shared" si="89"/>
        <v>2.111409826449512</v>
      </c>
      <c r="J173" s="117">
        <f t="shared" si="89"/>
        <v>1.9476908853381656</v>
      </c>
      <c r="K173" s="117">
        <f t="shared" si="89"/>
        <v>2.1466492333968277</v>
      </c>
      <c r="L173" s="117">
        <f t="shared" si="89"/>
        <v>2.4953059873238543</v>
      </c>
      <c r="M173" s="117">
        <f t="shared" si="89"/>
        <v>2.2315343338452966</v>
      </c>
      <c r="N173" s="117">
        <f t="shared" si="89"/>
        <v>1.831203872816614</v>
      </c>
      <c r="O173" s="117">
        <f t="shared" si="89"/>
        <v>2.5962679632902828</v>
      </c>
      <c r="P173" s="117">
        <f t="shared" si="89"/>
        <v>2.0371460572490552</v>
      </c>
      <c r="Q173" s="117">
        <f t="shared" si="89"/>
        <v>2.5194898896992446</v>
      </c>
      <c r="R173" s="117">
        <f t="shared" ref="R173:V173" si="90">R174+R177+R179+R189</f>
        <v>2.397955837963694</v>
      </c>
      <c r="S173" s="117">
        <f t="shared" si="90"/>
        <v>1.5561917802697633</v>
      </c>
      <c r="T173" s="117">
        <f t="shared" si="90"/>
        <v>0.97106299499332871</v>
      </c>
      <c r="U173" s="117">
        <f t="shared" si="90"/>
        <v>1.0168112187824259</v>
      </c>
      <c r="V173" s="117">
        <f t="shared" si="90"/>
        <v>0.94210995108210893</v>
      </c>
      <c r="W173" s="117">
        <f t="shared" ref="W173:Y173" si="91">W174+W177+W179+W189</f>
        <v>0.87637838089895714</v>
      </c>
      <c r="X173" s="117">
        <f t="shared" si="91"/>
        <v>4.1712066828034047</v>
      </c>
      <c r="Y173" s="117">
        <f t="shared" si="91"/>
        <v>0.98908318197832301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6.2078016000000016</v>
      </c>
      <c r="C174" s="122">
        <f t="shared" si="92"/>
        <v>5.0087267999999989</v>
      </c>
      <c r="D174" s="122">
        <f t="shared" si="92"/>
        <v>3.9637936800000007</v>
      </c>
      <c r="E174" s="122">
        <f t="shared" si="92"/>
        <v>2.8781306400000006</v>
      </c>
      <c r="F174" s="122">
        <f t="shared" si="92"/>
        <v>2.6702676000000003</v>
      </c>
      <c r="G174" s="122">
        <f t="shared" si="92"/>
        <v>2.9318520000000006</v>
      </c>
      <c r="H174" s="122">
        <f t="shared" si="92"/>
        <v>2.5147214400000002</v>
      </c>
      <c r="I174" s="122">
        <f t="shared" si="92"/>
        <v>2.0993464799999999</v>
      </c>
      <c r="J174" s="122">
        <f t="shared" si="92"/>
        <v>1.9353734400000004</v>
      </c>
      <c r="K174" s="122">
        <f t="shared" si="92"/>
        <v>2.1172535999999997</v>
      </c>
      <c r="L174" s="122">
        <f t="shared" si="92"/>
        <v>2.4715336800000003</v>
      </c>
      <c r="M174" s="122">
        <f t="shared" si="92"/>
        <v>2.2229407200000004</v>
      </c>
      <c r="N174" s="122">
        <f t="shared" si="92"/>
        <v>1.82828184</v>
      </c>
      <c r="O174" s="122">
        <f t="shared" si="92"/>
        <v>2.5930212000000012</v>
      </c>
      <c r="P174" s="122">
        <f t="shared" si="92"/>
        <v>2.0329848000000004</v>
      </c>
      <c r="Q174" s="122">
        <f t="shared" si="92"/>
        <v>2.5164770400000007</v>
      </c>
      <c r="R174" s="122">
        <f t="shared" ref="R174:V174" si="93">SUM(R175:R176)</f>
        <v>2.3953406400000006</v>
      </c>
      <c r="S174" s="122">
        <f t="shared" si="93"/>
        <v>1.5547593599999998</v>
      </c>
      <c r="T174" s="122">
        <f t="shared" si="93"/>
        <v>0.96979344000000012</v>
      </c>
      <c r="U174" s="122">
        <f t="shared" si="93"/>
        <v>1.0154390400000002</v>
      </c>
      <c r="V174" s="122">
        <f t="shared" si="93"/>
        <v>0.94029936000000025</v>
      </c>
      <c r="W174" s="122">
        <f t="shared" ref="W174:Y174" si="94">SUM(W175:W176)</f>
        <v>0.87569328000000024</v>
      </c>
      <c r="X174" s="122">
        <f t="shared" si="94"/>
        <v>4.1702522400000017</v>
      </c>
      <c r="Y174" s="122">
        <f t="shared" si="94"/>
        <v>0.98840280000000025</v>
      </c>
      <c r="DA174" s="130" t="s">
        <v>2077</v>
      </c>
    </row>
    <row r="175" spans="1:105" ht="12" customHeight="1" x14ac:dyDescent="0.25">
      <c r="A175" s="97" t="s">
        <v>51</v>
      </c>
      <c r="B175" s="98">
        <v>6.2078016000000016</v>
      </c>
      <c r="C175" s="98">
        <v>5.0087267999999989</v>
      </c>
      <c r="D175" s="98">
        <v>3.9637936800000007</v>
      </c>
      <c r="E175" s="98">
        <v>2.8781306400000006</v>
      </c>
      <c r="F175" s="98">
        <v>2.6702676000000003</v>
      </c>
      <c r="G175" s="98">
        <v>2.9318520000000006</v>
      </c>
      <c r="H175" s="98">
        <v>2.5147214400000002</v>
      </c>
      <c r="I175" s="98">
        <v>2.0993464799999999</v>
      </c>
      <c r="J175" s="98">
        <v>1.9353734400000004</v>
      </c>
      <c r="K175" s="98">
        <v>2.1172535999999997</v>
      </c>
      <c r="L175" s="98">
        <v>2.4715336800000003</v>
      </c>
      <c r="M175" s="98">
        <v>2.2229407200000004</v>
      </c>
      <c r="N175" s="98">
        <v>1.82828184</v>
      </c>
      <c r="O175" s="98">
        <v>2.5930212000000012</v>
      </c>
      <c r="P175" s="98">
        <v>2.0329848000000004</v>
      </c>
      <c r="Q175" s="98">
        <v>2.5164770400000007</v>
      </c>
      <c r="R175" s="98">
        <v>2.3953406400000006</v>
      </c>
      <c r="S175" s="98">
        <v>1.5547593599999998</v>
      </c>
      <c r="T175" s="98">
        <v>0.96979344000000012</v>
      </c>
      <c r="U175" s="98">
        <v>1.0154390400000002</v>
      </c>
      <c r="V175" s="98">
        <v>0.94029936000000025</v>
      </c>
      <c r="W175" s="98">
        <v>0.87569328000000024</v>
      </c>
      <c r="X175" s="98">
        <v>4.1702522400000017</v>
      </c>
      <c r="Y175" s="98">
        <v>0.98840280000000025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4.1307583764819487E-2</v>
      </c>
      <c r="C179" s="122">
        <v>3.1322989955068804E-2</v>
      </c>
      <c r="D179" s="122">
        <v>1.3594271248538065E-2</v>
      </c>
      <c r="E179" s="122">
        <v>7.0730089334730874E-3</v>
      </c>
      <c r="F179" s="122">
        <v>1.2471145908678294E-2</v>
      </c>
      <c r="G179" s="122">
        <v>1.677798238107445E-2</v>
      </c>
      <c r="H179" s="122">
        <v>1.5967355613452999E-2</v>
      </c>
      <c r="I179" s="122">
        <v>4.9999835097099118E-3</v>
      </c>
      <c r="J179" s="122">
        <v>4.7712126553374166E-3</v>
      </c>
      <c r="K179" s="122">
        <v>1.0370613174974005E-2</v>
      </c>
      <c r="L179" s="122">
        <v>9.8023216853881014E-3</v>
      </c>
      <c r="M179" s="122">
        <v>2.5801460815498105E-3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X179" s="122">
        <v>0</v>
      </c>
      <c r="Y179" s="122">
        <v>0</v>
      </c>
      <c r="DA179" s="130" t="s">
        <v>2082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X180" s="98">
        <v>0</v>
      </c>
      <c r="Y180" s="98">
        <v>0</v>
      </c>
      <c r="DA180" s="63" t="s">
        <v>2083</v>
      </c>
    </row>
    <row r="181" spans="1:105" ht="12" customHeight="1" x14ac:dyDescent="0.25">
      <c r="A181" s="97" t="s">
        <v>124</v>
      </c>
      <c r="B181" s="98">
        <v>4.1307583764819487E-2</v>
      </c>
      <c r="C181" s="98">
        <v>3.1322989955068804E-2</v>
      </c>
      <c r="D181" s="98">
        <v>1.3594271248538065E-2</v>
      </c>
      <c r="E181" s="98">
        <v>7.0730089334730874E-3</v>
      </c>
      <c r="F181" s="98">
        <v>1.2471145908678294E-2</v>
      </c>
      <c r="G181" s="98">
        <v>1.677798238107445E-2</v>
      </c>
      <c r="H181" s="98">
        <v>1.5967355613452999E-2</v>
      </c>
      <c r="I181" s="98">
        <v>4.9999835097099118E-3</v>
      </c>
      <c r="J181" s="98">
        <v>4.7712126553374166E-3</v>
      </c>
      <c r="K181" s="98">
        <v>1.0370613174974005E-2</v>
      </c>
      <c r="L181" s="98">
        <v>9.8023216853881014E-3</v>
      </c>
      <c r="M181" s="98">
        <v>2.5801460815498105E-3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2084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2085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6.5430128985700081E-2</v>
      </c>
      <c r="C189" s="122">
        <v>7.0408058604102972E-2</v>
      </c>
      <c r="D189" s="122">
        <v>2.5798787851526412E-2</v>
      </c>
      <c r="E189" s="122">
        <v>1.2014205841330027E-2</v>
      </c>
      <c r="F189" s="122">
        <v>2.1468757208239726E-2</v>
      </c>
      <c r="G189" s="122">
        <v>2.8634034457299066E-2</v>
      </c>
      <c r="H189" s="122">
        <v>2.3411262839792814E-2</v>
      </c>
      <c r="I189" s="122">
        <v>7.0633629398024434E-3</v>
      </c>
      <c r="J189" s="122">
        <v>7.5462326828276685E-3</v>
      </c>
      <c r="K189" s="122">
        <v>1.9025020221854219E-2</v>
      </c>
      <c r="L189" s="122">
        <v>1.3969985638465911E-2</v>
      </c>
      <c r="M189" s="122">
        <v>6.0134677637463793E-3</v>
      </c>
      <c r="N189" s="122">
        <v>2.9220328166138722E-3</v>
      </c>
      <c r="O189" s="122">
        <v>3.2467632902814778E-3</v>
      </c>
      <c r="P189" s="122">
        <v>4.1612572490550264E-3</v>
      </c>
      <c r="Q189" s="122">
        <v>3.0128496992436996E-3</v>
      </c>
      <c r="R189" s="122">
        <v>2.6151979636934173E-3</v>
      </c>
      <c r="S189" s="122">
        <v>1.4324202697634802E-3</v>
      </c>
      <c r="T189" s="122">
        <v>1.2695549933285483E-3</v>
      </c>
      <c r="U189" s="122">
        <v>1.3721787824256004E-3</v>
      </c>
      <c r="V189" s="122">
        <v>1.8105910821086596E-3</v>
      </c>
      <c r="W189" s="122">
        <v>6.8510089895691532E-4</v>
      </c>
      <c r="X189" s="122">
        <v>9.5444280340316627E-4</v>
      </c>
      <c r="Y189" s="122">
        <v>6.8038197832278983E-4</v>
      </c>
      <c r="DA189" s="130" t="s">
        <v>2092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2093</v>
      </c>
    </row>
    <row r="191" spans="1:105" ht="12" customHeight="1" x14ac:dyDescent="0.25">
      <c r="A191" s="97" t="s">
        <v>50</v>
      </c>
      <c r="B191" s="98">
        <v>6.5430128985700081E-2</v>
      </c>
      <c r="C191" s="98">
        <v>7.0408058604102972E-2</v>
      </c>
      <c r="D191" s="98">
        <v>2.5798787851526412E-2</v>
      </c>
      <c r="E191" s="98">
        <v>1.2014205841330027E-2</v>
      </c>
      <c r="F191" s="98">
        <v>2.1468757208239726E-2</v>
      </c>
      <c r="G191" s="98">
        <v>2.8634034457299066E-2</v>
      </c>
      <c r="H191" s="98">
        <v>2.3411262839792814E-2</v>
      </c>
      <c r="I191" s="98">
        <v>7.0633629398024434E-3</v>
      </c>
      <c r="J191" s="98">
        <v>7.5462326828276685E-3</v>
      </c>
      <c r="K191" s="98">
        <v>1.9025020221854219E-2</v>
      </c>
      <c r="L191" s="98">
        <v>1.3969985638465911E-2</v>
      </c>
      <c r="M191" s="98">
        <v>6.0134677637463793E-3</v>
      </c>
      <c r="N191" s="98">
        <v>2.9220328166138722E-3</v>
      </c>
      <c r="O191" s="98">
        <v>3.2467632902814778E-3</v>
      </c>
      <c r="P191" s="98">
        <v>4.1612572490550264E-3</v>
      </c>
      <c r="Q191" s="98">
        <v>3.0128496992436996E-3</v>
      </c>
      <c r="R191" s="98">
        <v>2.6151979636934173E-3</v>
      </c>
      <c r="S191" s="98">
        <v>1.4324202697634802E-3</v>
      </c>
      <c r="T191" s="98">
        <v>1.2695549933285483E-3</v>
      </c>
      <c r="U191" s="98">
        <v>1.3721787824256004E-3</v>
      </c>
      <c r="V191" s="98">
        <v>1.8105910821086596E-3</v>
      </c>
      <c r="W191" s="98">
        <v>6.8510089895691532E-4</v>
      </c>
      <c r="X191" s="98">
        <v>9.5444280340316627E-4</v>
      </c>
      <c r="Y191" s="98">
        <v>6.8038197832278983E-4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25348.048842625169</v>
      </c>
      <c r="C194" s="117">
        <f t="shared" si="96"/>
        <v>24094.86545189207</v>
      </c>
      <c r="D194" s="117">
        <f t="shared" si="96"/>
        <v>23657.582838137307</v>
      </c>
      <c r="E194" s="117">
        <f t="shared" si="96"/>
        <v>21848.40098541943</v>
      </c>
      <c r="F194" s="117">
        <f t="shared" si="96"/>
        <v>23464.8569011402</v>
      </c>
      <c r="G194" s="117">
        <f t="shared" si="96"/>
        <v>27096.354855277979</v>
      </c>
      <c r="H194" s="117">
        <f t="shared" si="96"/>
        <v>25006.648353386303</v>
      </c>
      <c r="I194" s="117">
        <f t="shared" si="96"/>
        <v>22448.995290502378</v>
      </c>
      <c r="J194" s="117">
        <f t="shared" si="96"/>
        <v>21605.310819752427</v>
      </c>
      <c r="K194" s="117">
        <f t="shared" si="96"/>
        <v>22520.283616275261</v>
      </c>
      <c r="L194" s="117">
        <f t="shared" si="96"/>
        <v>24039.324387839242</v>
      </c>
      <c r="M194" s="117">
        <f t="shared" si="96"/>
        <v>20926.203970530762</v>
      </c>
      <c r="N194" s="117">
        <f t="shared" si="96"/>
        <v>17141.890054625634</v>
      </c>
      <c r="O194" s="117">
        <f t="shared" si="96"/>
        <v>21907.998802127939</v>
      </c>
      <c r="P194" s="117">
        <f t="shared" si="96"/>
        <v>17897.44410086159</v>
      </c>
      <c r="Q194" s="117">
        <f t="shared" si="96"/>
        <v>20416.589453279241</v>
      </c>
      <c r="R194" s="117">
        <f t="shared" ref="R194:V194" si="97">R195+R198+R200+R210</f>
        <v>21799.006401538416</v>
      </c>
      <c r="S194" s="117">
        <f t="shared" si="97"/>
        <v>18086.781711203799</v>
      </c>
      <c r="T194" s="117">
        <f t="shared" si="97"/>
        <v>14899.373338182753</v>
      </c>
      <c r="U194" s="117">
        <f t="shared" si="97"/>
        <v>17282.595242924512</v>
      </c>
      <c r="V194" s="117">
        <f t="shared" si="97"/>
        <v>12387.325508927512</v>
      </c>
      <c r="W194" s="117">
        <f t="shared" ref="W194:Y194" si="98">W195+W198+W200+W210</f>
        <v>9240.3629000464898</v>
      </c>
      <c r="X194" s="117">
        <f t="shared" si="98"/>
        <v>37547.417248309946</v>
      </c>
      <c r="Y194" s="117">
        <f t="shared" si="98"/>
        <v>10129.235033181434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22693.957406646339</v>
      </c>
      <c r="C195" s="122">
        <f t="shared" si="99"/>
        <v>21519.545937025261</v>
      </c>
      <c r="D195" s="122">
        <f t="shared" si="99"/>
        <v>21269.060313349612</v>
      </c>
      <c r="E195" s="122">
        <f t="shared" si="99"/>
        <v>19583.578927533359</v>
      </c>
      <c r="F195" s="122">
        <f t="shared" si="99"/>
        <v>21073.84774076991</v>
      </c>
      <c r="G195" s="122">
        <f t="shared" si="99"/>
        <v>24628.117084776568</v>
      </c>
      <c r="H195" s="122">
        <f t="shared" si="99"/>
        <v>22647.459527173927</v>
      </c>
      <c r="I195" s="122">
        <f t="shared" si="99"/>
        <v>20450.838149628264</v>
      </c>
      <c r="J195" s="122">
        <f t="shared" si="99"/>
        <v>19585.213076613953</v>
      </c>
      <c r="K195" s="122">
        <f t="shared" si="99"/>
        <v>20416.425578636838</v>
      </c>
      <c r="L195" s="122">
        <f t="shared" si="99"/>
        <v>22121.165250710357</v>
      </c>
      <c r="M195" s="122">
        <f t="shared" si="99"/>
        <v>18728.622571283267</v>
      </c>
      <c r="N195" s="122">
        <f t="shared" si="99"/>
        <v>15136.44664718021</v>
      </c>
      <c r="O195" s="122">
        <f t="shared" si="99"/>
        <v>19447.474476890977</v>
      </c>
      <c r="P195" s="122">
        <f t="shared" si="99"/>
        <v>14973.110813818024</v>
      </c>
      <c r="Q195" s="122">
        <f t="shared" si="99"/>
        <v>18531.708547101374</v>
      </c>
      <c r="R195" s="122">
        <f t="shared" ref="R195:V195" si="100">SUM(R196:R197)</f>
        <v>19888.67154553303</v>
      </c>
      <c r="S195" s="122">
        <f t="shared" si="100"/>
        <v>16252.94434402604</v>
      </c>
      <c r="T195" s="122">
        <f t="shared" si="100"/>
        <v>12920.442768383513</v>
      </c>
      <c r="U195" s="122">
        <f t="shared" si="100"/>
        <v>15229.453601494568</v>
      </c>
      <c r="V195" s="122">
        <f t="shared" si="100"/>
        <v>10818.209051910717</v>
      </c>
      <c r="W195" s="122">
        <f t="shared" ref="W195:Y195" si="101">SUM(W196:W197)</f>
        <v>7840.6022778847755</v>
      </c>
      <c r="X195" s="122">
        <f t="shared" si="101"/>
        <v>35990.710145340665</v>
      </c>
      <c r="Y195" s="122">
        <f t="shared" si="101"/>
        <v>8633.4444506437758</v>
      </c>
      <c r="DA195" s="130" t="s">
        <v>2245</v>
      </c>
    </row>
    <row r="196" spans="1:105" ht="12" customHeight="1" x14ac:dyDescent="0.25">
      <c r="A196" s="97" t="s">
        <v>51</v>
      </c>
      <c r="B196" s="98">
        <v>22551.020408163266</v>
      </c>
      <c r="C196" s="98">
        <v>21386.806596701641</v>
      </c>
      <c r="D196" s="98">
        <v>21140.449438202246</v>
      </c>
      <c r="E196" s="98">
        <v>19470.308788598573</v>
      </c>
      <c r="F196" s="98">
        <v>20950.413223140495</v>
      </c>
      <c r="G196" s="98">
        <v>24486.803519061585</v>
      </c>
      <c r="H196" s="98">
        <v>22522.012578616348</v>
      </c>
      <c r="I196" s="98">
        <v>20336.734693877555</v>
      </c>
      <c r="J196" s="98">
        <v>19477.031802120142</v>
      </c>
      <c r="K196" s="98">
        <v>20303.030303030297</v>
      </c>
      <c r="L196" s="98">
        <v>21996.875</v>
      </c>
      <c r="M196" s="98">
        <v>18620.588235294119</v>
      </c>
      <c r="N196" s="98">
        <v>15049.132947976876</v>
      </c>
      <c r="O196" s="98">
        <v>19332.460732984295</v>
      </c>
      <c r="P196" s="98">
        <v>14884.318766066837</v>
      </c>
      <c r="Q196" s="98">
        <v>18424.164524421594</v>
      </c>
      <c r="R196" s="98">
        <v>19773.91304347826</v>
      </c>
      <c r="S196" s="98">
        <v>16160.583941605835</v>
      </c>
      <c r="T196" s="98">
        <v>12846.511627906977</v>
      </c>
      <c r="U196" s="98">
        <v>15141.361256544502</v>
      </c>
      <c r="V196" s="98">
        <v>10755.020080321287</v>
      </c>
      <c r="W196" s="98">
        <v>7793.7500000000018</v>
      </c>
      <c r="X196" s="98">
        <v>35774.096385542172</v>
      </c>
      <c r="Y196" s="98">
        <v>8582.3170731707323</v>
      </c>
      <c r="DA196" s="63" t="s">
        <v>2246</v>
      </c>
    </row>
    <row r="197" spans="1:105" ht="12" customHeight="1" x14ac:dyDescent="0.25">
      <c r="A197" s="97" t="s">
        <v>53</v>
      </c>
      <c r="B197" s="98">
        <v>142.93699848307426</v>
      </c>
      <c r="C197" s="98">
        <v>132.73934032362075</v>
      </c>
      <c r="D197" s="98">
        <v>128.61087514736573</v>
      </c>
      <c r="E197" s="98">
        <v>113.27013893478424</v>
      </c>
      <c r="F197" s="98">
        <v>123.43451762941704</v>
      </c>
      <c r="G197" s="98">
        <v>141.31356571498421</v>
      </c>
      <c r="H197" s="98">
        <v>125.44694855757849</v>
      </c>
      <c r="I197" s="98">
        <v>114.10345575070717</v>
      </c>
      <c r="J197" s="98">
        <v>108.18127449381191</v>
      </c>
      <c r="K197" s="98">
        <v>113.39527560653914</v>
      </c>
      <c r="L197" s="98">
        <v>124.29025071035826</v>
      </c>
      <c r="M197" s="98">
        <v>108.0343359891471</v>
      </c>
      <c r="N197" s="98">
        <v>87.3136992033333</v>
      </c>
      <c r="O197" s="98">
        <v>115.01374390668101</v>
      </c>
      <c r="P197" s="98">
        <v>88.792047751186601</v>
      </c>
      <c r="Q197" s="98">
        <v>107.54402267977956</v>
      </c>
      <c r="R197" s="98">
        <v>114.75850205477207</v>
      </c>
      <c r="S197" s="98">
        <v>92.360402420204949</v>
      </c>
      <c r="T197" s="98">
        <v>73.931140476536086</v>
      </c>
      <c r="U197" s="98">
        <v>88.092344950065936</v>
      </c>
      <c r="V197" s="98">
        <v>63.188971589430679</v>
      </c>
      <c r="W197" s="98">
        <v>46.852277884773919</v>
      </c>
      <c r="X197" s="98">
        <v>216.61375979849353</v>
      </c>
      <c r="Y197" s="98">
        <v>51.127377473043708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35.74971605998396</v>
      </c>
      <c r="C198" s="122">
        <f t="shared" si="102"/>
        <v>42.454168125689364</v>
      </c>
      <c r="D198" s="122">
        <f t="shared" si="102"/>
        <v>55.728049735660761</v>
      </c>
      <c r="E198" s="122">
        <f t="shared" si="102"/>
        <v>124.10957830103162</v>
      </c>
      <c r="F198" s="122">
        <f t="shared" si="102"/>
        <v>48.102868755807663</v>
      </c>
      <c r="G198" s="122">
        <f t="shared" si="102"/>
        <v>47.119895672844855</v>
      </c>
      <c r="H198" s="122">
        <f t="shared" si="102"/>
        <v>49.227190332484859</v>
      </c>
      <c r="I198" s="122">
        <f t="shared" si="102"/>
        <v>17.949524925155554</v>
      </c>
      <c r="J198" s="122">
        <f t="shared" si="102"/>
        <v>13.362199457639827</v>
      </c>
      <c r="K198" s="122">
        <f t="shared" si="102"/>
        <v>8.8400516225072447</v>
      </c>
      <c r="L198" s="122">
        <f t="shared" si="102"/>
        <v>29.864966909129954</v>
      </c>
      <c r="M198" s="122">
        <f t="shared" si="102"/>
        <v>65.207286169959147</v>
      </c>
      <c r="N198" s="122">
        <f t="shared" si="102"/>
        <v>86.489769828703118</v>
      </c>
      <c r="O198" s="122">
        <f t="shared" si="102"/>
        <v>96.36982856206204</v>
      </c>
      <c r="P198" s="122">
        <f t="shared" si="102"/>
        <v>115.06728633533528</v>
      </c>
      <c r="Q198" s="122">
        <f t="shared" si="102"/>
        <v>124.39103897493814</v>
      </c>
      <c r="R198" s="122">
        <f t="shared" si="102"/>
        <v>129.42713111775615</v>
      </c>
      <c r="S198" s="122">
        <f t="shared" si="102"/>
        <v>113.04536660825322</v>
      </c>
      <c r="T198" s="122">
        <f t="shared" si="102"/>
        <v>113.99520031738152</v>
      </c>
      <c r="U198" s="122">
        <f t="shared" si="102"/>
        <v>88.809653385652325</v>
      </c>
      <c r="V198" s="122">
        <f t="shared" si="102"/>
        <v>52.604240821895985</v>
      </c>
      <c r="W198" s="122">
        <f t="shared" si="102"/>
        <v>49.552320764388057</v>
      </c>
      <c r="X198" s="122">
        <f t="shared" si="102"/>
        <v>55.406928658579254</v>
      </c>
      <c r="Y198" s="122">
        <f t="shared" si="102"/>
        <v>62.380699642279488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35.74971605998396</v>
      </c>
      <c r="C199" s="98">
        <f>RES_hhdet_fech!C8</f>
        <v>42.454168125689364</v>
      </c>
      <c r="D199" s="98">
        <f>RES_hhdet_fech!D8</f>
        <v>55.728049735660761</v>
      </c>
      <c r="E199" s="98">
        <f>RES_hhdet_fech!E8</f>
        <v>124.10957830103162</v>
      </c>
      <c r="F199" s="98">
        <f>RES_hhdet_fech!F8</f>
        <v>48.102868755807663</v>
      </c>
      <c r="G199" s="98">
        <f>RES_hhdet_fech!G8</f>
        <v>47.119895672844855</v>
      </c>
      <c r="H199" s="98">
        <f>RES_hhdet_fech!H8</f>
        <v>49.227190332484859</v>
      </c>
      <c r="I199" s="98">
        <f>RES_hhdet_fech!I8</f>
        <v>17.949524925155554</v>
      </c>
      <c r="J199" s="98">
        <f>RES_hhdet_fech!J8</f>
        <v>13.362199457639827</v>
      </c>
      <c r="K199" s="98">
        <f>RES_hhdet_fech!K8</f>
        <v>8.8400516225072447</v>
      </c>
      <c r="L199" s="98">
        <f>RES_hhdet_fech!L8</f>
        <v>29.864966909129954</v>
      </c>
      <c r="M199" s="98">
        <f>RES_hhdet_fech!M8</f>
        <v>65.207286169959147</v>
      </c>
      <c r="N199" s="98">
        <f>RES_hhdet_fech!N8</f>
        <v>86.489769828703118</v>
      </c>
      <c r="O199" s="98">
        <f>RES_hhdet_fech!O8</f>
        <v>96.36982856206204</v>
      </c>
      <c r="P199" s="98">
        <f>RES_hhdet_fech!P8</f>
        <v>115.06728633533528</v>
      </c>
      <c r="Q199" s="98">
        <f>RES_hhdet_fech!Q8</f>
        <v>124.39103897493814</v>
      </c>
      <c r="R199" s="98">
        <f>RES_hhdet_fech!R8</f>
        <v>129.42713111775615</v>
      </c>
      <c r="S199" s="98">
        <f>RES_hhdet_fech!S8</f>
        <v>113.04536660825322</v>
      </c>
      <c r="T199" s="98">
        <f>RES_hhdet_fech!T8</f>
        <v>113.99520031738152</v>
      </c>
      <c r="U199" s="98">
        <f>RES_hhdet_fech!U8</f>
        <v>88.809653385652325</v>
      </c>
      <c r="V199" s="98">
        <f>RES_hhdet_fech!V8</f>
        <v>52.604240821895985</v>
      </c>
      <c r="W199" s="98">
        <f>RES_hhdet_fech!W8</f>
        <v>49.552320764388057</v>
      </c>
      <c r="X199" s="98">
        <f>RES_hhdet_fech!X8</f>
        <v>55.406928658579254</v>
      </c>
      <c r="Y199" s="98">
        <f>RES_hhdet_fech!Y8</f>
        <v>62.380699642279488</v>
      </c>
      <c r="DA199" s="63" t="s">
        <v>2249</v>
      </c>
    </row>
    <row r="200" spans="1:105" ht="12" customHeight="1" x14ac:dyDescent="0.25">
      <c r="A200" s="121" t="s">
        <v>55</v>
      </c>
      <c r="B200" s="122">
        <v>1762.7479311994257</v>
      </c>
      <c r="C200" s="122">
        <v>1633.496526454936</v>
      </c>
      <c r="D200" s="122">
        <v>1597.8312011718842</v>
      </c>
      <c r="E200" s="122">
        <v>1510.2273225365539</v>
      </c>
      <c r="F200" s="122">
        <v>1594.8174619737063</v>
      </c>
      <c r="G200" s="122">
        <v>1579.6511190979054</v>
      </c>
      <c r="H200" s="122">
        <v>1489.5277159799123</v>
      </c>
      <c r="I200" s="122">
        <v>1325.2179587739558</v>
      </c>
      <c r="J200" s="122">
        <v>1312.6208243519452</v>
      </c>
      <c r="K200" s="122">
        <v>1258.2745000437494</v>
      </c>
      <c r="L200" s="122">
        <v>1190.0779379734886</v>
      </c>
      <c r="M200" s="122">
        <v>1324.4376810583558</v>
      </c>
      <c r="N200" s="122">
        <v>1118.6275441946823</v>
      </c>
      <c r="O200" s="122">
        <v>1540.7230242400431</v>
      </c>
      <c r="P200" s="122">
        <v>1938.7752568451622</v>
      </c>
      <c r="Q200" s="122">
        <v>1156.3383159796981</v>
      </c>
      <c r="R200" s="122">
        <v>1166.3655911662229</v>
      </c>
      <c r="S200" s="122">
        <v>1186.1504921475496</v>
      </c>
      <c r="T200" s="122">
        <v>1244.6582492659782</v>
      </c>
      <c r="U200" s="122">
        <v>1293.6271324989962</v>
      </c>
      <c r="V200" s="122">
        <v>1127.9588265426644</v>
      </c>
      <c r="W200" s="122">
        <v>1050.653073100651</v>
      </c>
      <c r="X200" s="122">
        <v>1158.8219319127825</v>
      </c>
      <c r="Y200" s="122">
        <v>1101.9034311267253</v>
      </c>
      <c r="DA200" s="130" t="s">
        <v>2250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2251</v>
      </c>
    </row>
    <row r="202" spans="1:105" ht="12" customHeight="1" x14ac:dyDescent="0.25">
      <c r="A202" s="97" t="s">
        <v>124</v>
      </c>
      <c r="B202" s="98">
        <v>1998.2809117850557</v>
      </c>
      <c r="C202" s="98">
        <v>1942.1063242058583</v>
      </c>
      <c r="D202" s="98">
        <v>1300.9668772573691</v>
      </c>
      <c r="E202" s="98">
        <v>741.34959766905286</v>
      </c>
      <c r="F202" s="98">
        <v>1483.7911495502983</v>
      </c>
      <c r="G202" s="98">
        <v>2238.1744520047869</v>
      </c>
      <c r="H202" s="98">
        <v>2267.4590048016453</v>
      </c>
      <c r="I202" s="98">
        <v>846.57095468289231</v>
      </c>
      <c r="J202" s="98">
        <v>840.15014180972287</v>
      </c>
      <c r="K202" s="98">
        <v>1984.9279142404903</v>
      </c>
      <c r="L202" s="98">
        <v>2157.5809309271222</v>
      </c>
      <c r="M202" s="98">
        <v>1135.8276463945281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X202" s="98">
        <v>0</v>
      </c>
      <c r="Y202" s="98">
        <v>0</v>
      </c>
      <c r="DA202" s="63" t="s">
        <v>2252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2253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2254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2255</v>
      </c>
    </row>
    <row r="206" spans="1:105" ht="12" customHeight="1" x14ac:dyDescent="0.25">
      <c r="A206" s="106" t="s">
        <v>122</v>
      </c>
      <c r="B206" s="101">
        <v>1731.8193579912111</v>
      </c>
      <c r="C206" s="101">
        <v>1597.2036004285605</v>
      </c>
      <c r="D206" s="101">
        <v>1626.3965264771753</v>
      </c>
      <c r="E206" s="101">
        <v>1596.1713121296252</v>
      </c>
      <c r="F206" s="101">
        <v>1614.1824185223593</v>
      </c>
      <c r="G206" s="101">
        <v>1526.9387374313792</v>
      </c>
      <c r="H206" s="101">
        <v>1432.0787585342871</v>
      </c>
      <c r="I206" s="101">
        <v>1423.281570510617</v>
      </c>
      <c r="J206" s="101">
        <v>1413.4498101832901</v>
      </c>
      <c r="K206" s="101">
        <v>1289.9519800155974</v>
      </c>
      <c r="L206" s="101">
        <v>1217.1444002508656</v>
      </c>
      <c r="M206" s="101">
        <v>1431.2874620248219</v>
      </c>
      <c r="N206" s="101">
        <v>1223.1709691407423</v>
      </c>
      <c r="O206" s="101">
        <v>1657.6159260200789</v>
      </c>
      <c r="P206" s="101">
        <v>2061.1999658314235</v>
      </c>
      <c r="Q206" s="101">
        <v>1273.6860319409789</v>
      </c>
      <c r="R206" s="101">
        <v>1287.6953866043602</v>
      </c>
      <c r="S206" s="101">
        <v>1314.0416415198417</v>
      </c>
      <c r="T206" s="101">
        <v>1372.9221078591909</v>
      </c>
      <c r="U206" s="101">
        <v>1391.7171160565756</v>
      </c>
      <c r="V206" s="101">
        <v>1260.9818970939339</v>
      </c>
      <c r="W206" s="101">
        <v>1123.7578985993312</v>
      </c>
      <c r="X206" s="101">
        <v>1233.0084710874225</v>
      </c>
      <c r="Y206" s="101">
        <v>1177.5398364838388</v>
      </c>
      <c r="DA206" s="131" t="s">
        <v>2256</v>
      </c>
    </row>
    <row r="207" spans="1:105" ht="12" customHeight="1" x14ac:dyDescent="0.25">
      <c r="A207" s="107" t="s">
        <v>121</v>
      </c>
      <c r="B207" s="104">
        <v>0</v>
      </c>
      <c r="C207" s="104">
        <v>1316.4918718330048</v>
      </c>
      <c r="D207" s="104">
        <v>1342.2766775628581</v>
      </c>
      <c r="E207" s="104">
        <v>1316.2637007906642</v>
      </c>
      <c r="F207" s="104">
        <v>1338.5571341230191</v>
      </c>
      <c r="G207" s="104">
        <v>1277.127081402419</v>
      </c>
      <c r="H207" s="104">
        <v>1207.7252536348956</v>
      </c>
      <c r="I207" s="104">
        <v>1203.658938144624</v>
      </c>
      <c r="J207" s="104">
        <v>1188.019472390728</v>
      </c>
      <c r="K207" s="104">
        <v>1071.0497555430857</v>
      </c>
      <c r="L207" s="104">
        <v>1010.6030578276644</v>
      </c>
      <c r="M207" s="104">
        <v>1211.7195187860359</v>
      </c>
      <c r="N207" s="104">
        <v>1025.509630171689</v>
      </c>
      <c r="O207" s="104">
        <v>1447.9770129685596</v>
      </c>
      <c r="P207" s="104">
        <v>1834.4227668044923</v>
      </c>
      <c r="Q207" s="104">
        <v>1066.1939341730779</v>
      </c>
      <c r="R207" s="104">
        <v>1075.2142727659982</v>
      </c>
      <c r="S207" s="104">
        <v>1096.3883810974316</v>
      </c>
      <c r="T207" s="104">
        <v>1173.0907339639684</v>
      </c>
      <c r="U207" s="104">
        <v>1230.2068845091821</v>
      </c>
      <c r="V207" s="104">
        <v>1091.9883023629845</v>
      </c>
      <c r="W207" s="104">
        <v>1014.4422716854167</v>
      </c>
      <c r="X207" s="104">
        <v>1126.3853931394549</v>
      </c>
      <c r="Y207" s="104">
        <v>1068.7295691279912</v>
      </c>
      <c r="DA207" s="132" t="s">
        <v>2257</v>
      </c>
    </row>
    <row r="208" spans="1:105" ht="12" customHeight="1" x14ac:dyDescent="0.25">
      <c r="A208" s="108" t="s">
        <v>53</v>
      </c>
      <c r="B208" s="98">
        <v>0</v>
      </c>
      <c r="C208" s="98">
        <v>773.96939643138683</v>
      </c>
      <c r="D208" s="98">
        <v>792.18316951608961</v>
      </c>
      <c r="E208" s="98">
        <v>772.64444524237479</v>
      </c>
      <c r="F208" s="98">
        <v>794.45392387974994</v>
      </c>
      <c r="G208" s="98">
        <v>754.61647403692439</v>
      </c>
      <c r="H208" s="98">
        <v>697.96520409715606</v>
      </c>
      <c r="I208" s="98">
        <v>686.22317326478446</v>
      </c>
      <c r="J208" s="98">
        <v>655.75198177029608</v>
      </c>
      <c r="K208" s="98">
        <v>572.98200612845517</v>
      </c>
      <c r="L208" s="98">
        <v>528.52387971084647</v>
      </c>
      <c r="M208" s="98">
        <v>687.66481572178475</v>
      </c>
      <c r="N208" s="98">
        <v>540.39782929097112</v>
      </c>
      <c r="O208" s="98">
        <v>910.42827718261424</v>
      </c>
      <c r="P208" s="98">
        <v>1246.9711107320945</v>
      </c>
      <c r="Q208" s="98">
        <v>535.78624945644344</v>
      </c>
      <c r="R208" s="98">
        <v>531.60095940396286</v>
      </c>
      <c r="S208" s="98">
        <v>541.56940347345812</v>
      </c>
      <c r="T208" s="98">
        <v>650.57570246907346</v>
      </c>
      <c r="U208" s="98">
        <v>732.33380517099408</v>
      </c>
      <c r="V208" s="98">
        <v>624.50749363683246</v>
      </c>
      <c r="W208" s="98">
        <v>566.90341875033403</v>
      </c>
      <c r="X208" s="98">
        <v>675.82199510961414</v>
      </c>
      <c r="Y208" s="98">
        <v>631.5111558315233</v>
      </c>
      <c r="DA208" s="63" t="s">
        <v>2258</v>
      </c>
    </row>
    <row r="209" spans="1:105" ht="12" customHeight="1" x14ac:dyDescent="0.25">
      <c r="A209" s="108" t="s">
        <v>52</v>
      </c>
      <c r="B209" s="98">
        <v>0</v>
      </c>
      <c r="C209" s="98">
        <v>542.52247540161795</v>
      </c>
      <c r="D209" s="98">
        <v>550.09350804676876</v>
      </c>
      <c r="E209" s="98">
        <v>543.61925554828929</v>
      </c>
      <c r="F209" s="98">
        <v>544.10321024326936</v>
      </c>
      <c r="G209" s="98">
        <v>522.51060736549459</v>
      </c>
      <c r="H209" s="98">
        <v>509.76004953773952</v>
      </c>
      <c r="I209" s="98">
        <v>517.43576487983989</v>
      </c>
      <c r="J209" s="98">
        <v>532.26749062043211</v>
      </c>
      <c r="K209" s="98">
        <v>498.06774941463061</v>
      </c>
      <c r="L209" s="98">
        <v>482.07917811681773</v>
      </c>
      <c r="M209" s="98">
        <v>524.05470306425104</v>
      </c>
      <c r="N209" s="98">
        <v>485.11180088071791</v>
      </c>
      <c r="O209" s="98">
        <v>537.54873578594527</v>
      </c>
      <c r="P209" s="98">
        <v>587.45165607239778</v>
      </c>
      <c r="Q209" s="98">
        <v>530.40768471663444</v>
      </c>
      <c r="R209" s="98">
        <v>543.61331336203534</v>
      </c>
      <c r="S209" s="98">
        <v>554.81897762397352</v>
      </c>
      <c r="T209" s="98">
        <v>522.51503149489474</v>
      </c>
      <c r="U209" s="98">
        <v>497.87307933818812</v>
      </c>
      <c r="V209" s="98">
        <v>467.48080872615179</v>
      </c>
      <c r="W209" s="98">
        <v>447.53885293508256</v>
      </c>
      <c r="X209" s="98">
        <v>450.56339802984093</v>
      </c>
      <c r="Y209" s="98">
        <v>437.21841329646804</v>
      </c>
      <c r="DA209" s="63" t="s">
        <v>2259</v>
      </c>
    </row>
    <row r="210" spans="1:105" ht="12" customHeight="1" x14ac:dyDescent="0.25">
      <c r="A210" s="121" t="s">
        <v>54</v>
      </c>
      <c r="B210" s="122">
        <v>855.59378871942135</v>
      </c>
      <c r="C210" s="122">
        <v>899.36882028618368</v>
      </c>
      <c r="D210" s="122">
        <v>734.96327388014765</v>
      </c>
      <c r="E210" s="122">
        <v>630.48515704848626</v>
      </c>
      <c r="F210" s="122">
        <v>748.08882964077657</v>
      </c>
      <c r="G210" s="122">
        <v>841.46675573066261</v>
      </c>
      <c r="H210" s="122">
        <v>820.43391989998122</v>
      </c>
      <c r="I210" s="122">
        <v>654.98965717500243</v>
      </c>
      <c r="J210" s="122">
        <v>694.11471932889003</v>
      </c>
      <c r="K210" s="122">
        <v>836.74348597216374</v>
      </c>
      <c r="L210" s="122">
        <v>698.21623224626876</v>
      </c>
      <c r="M210" s="122">
        <v>807.93643201917666</v>
      </c>
      <c r="N210" s="122">
        <v>800.32609342204023</v>
      </c>
      <c r="O210" s="122">
        <v>823.43147243485612</v>
      </c>
      <c r="P210" s="122">
        <v>870.49074386307041</v>
      </c>
      <c r="Q210" s="122">
        <v>604.15155122322858</v>
      </c>
      <c r="R210" s="122">
        <v>614.54213372140703</v>
      </c>
      <c r="S210" s="122">
        <v>534.64150842195534</v>
      </c>
      <c r="T210" s="122">
        <v>620.27712021588059</v>
      </c>
      <c r="U210" s="122">
        <v>670.70485554529671</v>
      </c>
      <c r="V210" s="122">
        <v>388.55338965223433</v>
      </c>
      <c r="W210" s="122">
        <v>299.55522829667393</v>
      </c>
      <c r="X210" s="122">
        <v>342.47824239791788</v>
      </c>
      <c r="Y210" s="122">
        <v>331.50645176865237</v>
      </c>
      <c r="DA210" s="130" t="s">
        <v>2260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2261</v>
      </c>
    </row>
    <row r="212" spans="1:105" ht="12" customHeight="1" x14ac:dyDescent="0.25">
      <c r="A212" s="97" t="s">
        <v>50</v>
      </c>
      <c r="B212" s="98">
        <v>932.15350521651726</v>
      </c>
      <c r="C212" s="98">
        <v>1187.544799454449</v>
      </c>
      <c r="D212" s="98">
        <v>684.16263711810814</v>
      </c>
      <c r="E212" s="98">
        <v>409.99022105547385</v>
      </c>
      <c r="F212" s="98">
        <v>781.06949076704666</v>
      </c>
      <c r="G212" s="98">
        <v>1156.4428765118496</v>
      </c>
      <c r="H212" s="98">
        <v>1226.9127927343434</v>
      </c>
      <c r="I212" s="98">
        <v>471.1245404255472</v>
      </c>
      <c r="J212" s="98">
        <v>519.06095117618554</v>
      </c>
      <c r="K212" s="98">
        <v>1350.8327384601885</v>
      </c>
      <c r="L212" s="98">
        <v>1182.6623083751465</v>
      </c>
      <c r="M212" s="98">
        <v>735.34412403229965</v>
      </c>
      <c r="N212" s="98">
        <v>584.69657282289438</v>
      </c>
      <c r="O212" s="98">
        <v>840.75574880661395</v>
      </c>
      <c r="P212" s="98">
        <v>1017.7009961297533</v>
      </c>
      <c r="Q212" s="98">
        <v>828.94482392468399</v>
      </c>
      <c r="R212" s="98">
        <v>822.32723432615683</v>
      </c>
      <c r="S212" s="98">
        <v>630.57768522780418</v>
      </c>
      <c r="T212" s="98">
        <v>698.60175280009037</v>
      </c>
      <c r="U212" s="98">
        <v>862.94039596105961</v>
      </c>
      <c r="V212" s="98">
        <v>724.59583237632239</v>
      </c>
      <c r="W212" s="98">
        <v>376.99248269772147</v>
      </c>
      <c r="X212" s="98">
        <v>525.20404307710771</v>
      </c>
      <c r="Y212" s="98">
        <v>374.39578838857506</v>
      </c>
      <c r="DA212" s="63" t="s">
        <v>2262</v>
      </c>
    </row>
    <row r="213" spans="1:105" ht="12" customHeight="1" x14ac:dyDescent="0.25">
      <c r="A213" s="109" t="s">
        <v>120</v>
      </c>
      <c r="B213" s="33">
        <v>805.78967840867892</v>
      </c>
      <c r="C213" s="33">
        <v>714.11283367801286</v>
      </c>
      <c r="D213" s="33">
        <v>757.8787785065025</v>
      </c>
      <c r="E213" s="33">
        <v>727.89559110019377</v>
      </c>
      <c r="F213" s="33">
        <v>731.59849907764169</v>
      </c>
      <c r="G213" s="33">
        <v>693.48228519122574</v>
      </c>
      <c r="H213" s="33">
        <v>674.51842708764616</v>
      </c>
      <c r="I213" s="33">
        <v>708.21376991826571</v>
      </c>
      <c r="J213" s="33">
        <v>745.27198490776254</v>
      </c>
      <c r="K213" s="33">
        <v>701.11142786894038</v>
      </c>
      <c r="L213" s="33">
        <v>604.2192324003671</v>
      </c>
      <c r="M213" s="33">
        <v>816.5328895439385</v>
      </c>
      <c r="N213" s="33">
        <v>814.96760408000682</v>
      </c>
      <c r="O213" s="33">
        <v>822.62458832987011</v>
      </c>
      <c r="P213" s="33">
        <v>863.34846747277311</v>
      </c>
      <c r="Q213" s="33">
        <v>594.50894435131636</v>
      </c>
      <c r="R213" s="33">
        <v>605.75364004023936</v>
      </c>
      <c r="S213" s="33">
        <v>531.00756233082473</v>
      </c>
      <c r="T213" s="33">
        <v>617.2500812754281</v>
      </c>
      <c r="U213" s="33">
        <v>663.39154694252306</v>
      </c>
      <c r="V213" s="33">
        <v>373.02201624902006</v>
      </c>
      <c r="W213" s="33">
        <v>297.5696576710061</v>
      </c>
      <c r="X213" s="33">
        <v>337.96649423299959</v>
      </c>
      <c r="Y213" s="33">
        <v>330.43421835315428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16274.387669548169</v>
      </c>
      <c r="C215" s="117">
        <f t="shared" si="103"/>
        <v>15475.951303892225</v>
      </c>
      <c r="D215" s="117">
        <f t="shared" si="103"/>
        <v>15241.089743115259</v>
      </c>
      <c r="E215" s="117">
        <f t="shared" si="103"/>
        <v>14184.189222310546</v>
      </c>
      <c r="F215" s="117">
        <f t="shared" si="103"/>
        <v>15112.157936666314</v>
      </c>
      <c r="G215" s="117">
        <f t="shared" si="103"/>
        <v>17434.939142933323</v>
      </c>
      <c r="H215" s="117">
        <f t="shared" si="103"/>
        <v>16141.097598492488</v>
      </c>
      <c r="I215" s="117">
        <f t="shared" si="103"/>
        <v>14501.318893886157</v>
      </c>
      <c r="J215" s="117">
        <f t="shared" si="103"/>
        <v>13961.541562815024</v>
      </c>
      <c r="K215" s="117">
        <f t="shared" si="103"/>
        <v>14868.211724392899</v>
      </c>
      <c r="L215" s="117">
        <f t="shared" si="103"/>
        <v>16385.24348071776</v>
      </c>
      <c r="M215" s="117">
        <f t="shared" si="103"/>
        <v>14846.195210682927</v>
      </c>
      <c r="N215" s="117">
        <f t="shared" si="103"/>
        <v>12611.842879359383</v>
      </c>
      <c r="O215" s="117">
        <f t="shared" si="103"/>
        <v>16447.813522404835</v>
      </c>
      <c r="P215" s="117">
        <f t="shared" si="103"/>
        <v>13579.753946783161</v>
      </c>
      <c r="Q215" s="117">
        <f t="shared" si="103"/>
        <v>15460.447162623293</v>
      </c>
      <c r="R215" s="117">
        <f t="shared" ref="R215:V215" si="104">R216+R219+R221+R231</f>
        <v>16501.932978351841</v>
      </c>
      <c r="S215" s="117">
        <f t="shared" si="104"/>
        <v>13743.135441645267</v>
      </c>
      <c r="T215" s="117">
        <f t="shared" si="104"/>
        <v>11434.273547639334</v>
      </c>
      <c r="U215" s="117">
        <f t="shared" si="104"/>
        <v>13139.73572777705</v>
      </c>
      <c r="V215" s="117">
        <f t="shared" si="104"/>
        <v>9686.5554907533806</v>
      </c>
      <c r="W215" s="117">
        <f t="shared" ref="W215:Y215" si="105">W216+W219+W221+W231</f>
        <v>7466.5113315271237</v>
      </c>
      <c r="X215" s="117">
        <f t="shared" si="105"/>
        <v>29624.183569842011</v>
      </c>
      <c r="Y215" s="117">
        <f t="shared" si="105"/>
        <v>8288.8201895464808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14436.636846790499</v>
      </c>
      <c r="C216" s="122">
        <f t="shared" si="106"/>
        <v>13688.515916021059</v>
      </c>
      <c r="D216" s="122">
        <f t="shared" si="106"/>
        <v>13528.236854759249</v>
      </c>
      <c r="E216" s="122">
        <f t="shared" si="106"/>
        <v>12454.297052171361</v>
      </c>
      <c r="F216" s="122">
        <f t="shared" si="106"/>
        <v>13402.608270723966</v>
      </c>
      <c r="G216" s="122">
        <f t="shared" si="106"/>
        <v>15661.986839517034</v>
      </c>
      <c r="H216" s="122">
        <f t="shared" si="106"/>
        <v>14400.760524257827</v>
      </c>
      <c r="I216" s="122">
        <f t="shared" si="106"/>
        <v>13004.304269179078</v>
      </c>
      <c r="J216" s="122">
        <f t="shared" si="106"/>
        <v>12453.469491015745</v>
      </c>
      <c r="K216" s="122">
        <f t="shared" si="106"/>
        <v>13302.100891033406</v>
      </c>
      <c r="L216" s="122">
        <f t="shared" si="106"/>
        <v>14878.527874069183</v>
      </c>
      <c r="M216" s="122">
        <f t="shared" si="106"/>
        <v>12991.594183159505</v>
      </c>
      <c r="N216" s="122">
        <f t="shared" si="106"/>
        <v>10807.324657650086</v>
      </c>
      <c r="O216" s="122">
        <f t="shared" si="106"/>
        <v>14259.611279619654</v>
      </c>
      <c r="P216" s="122">
        <f t="shared" si="106"/>
        <v>10984.93171611559</v>
      </c>
      <c r="Q216" s="122">
        <f t="shared" si="106"/>
        <v>13600.887431825584</v>
      </c>
      <c r="R216" s="122">
        <f t="shared" ref="R216:V216" si="107">SUM(R217:R218)</f>
        <v>14599.979492794278</v>
      </c>
      <c r="S216" s="122">
        <f t="shared" si="107"/>
        <v>11936.168493891537</v>
      </c>
      <c r="T216" s="122">
        <f t="shared" si="107"/>
        <v>9491.947815494419</v>
      </c>
      <c r="U216" s="122">
        <f t="shared" si="107"/>
        <v>11191.845814361313</v>
      </c>
      <c r="V216" s="122">
        <f t="shared" si="107"/>
        <v>8186.735294611266</v>
      </c>
      <c r="W216" s="122">
        <f t="shared" ref="W216:Y216" si="108">SUM(W217:W218)</f>
        <v>6096.242057417684</v>
      </c>
      <c r="X216" s="122">
        <f t="shared" si="108"/>
        <v>28094.482156770315</v>
      </c>
      <c r="Y216" s="122">
        <f t="shared" si="108"/>
        <v>6778.90133697488</v>
      </c>
      <c r="DA216" s="130" t="s">
        <v>2413</v>
      </c>
    </row>
    <row r="217" spans="1:105" ht="12" customHeight="1" x14ac:dyDescent="0.25">
      <c r="A217" s="97" t="s">
        <v>51</v>
      </c>
      <c r="B217" s="98">
        <v>14293.699848307426</v>
      </c>
      <c r="C217" s="98">
        <v>13555.776575697439</v>
      </c>
      <c r="D217" s="98">
        <v>13399.625979611883</v>
      </c>
      <c r="E217" s="98">
        <v>12341.026913236577</v>
      </c>
      <c r="F217" s="98">
        <v>13279.173753094548</v>
      </c>
      <c r="G217" s="98">
        <v>15520.673273802049</v>
      </c>
      <c r="H217" s="98">
        <v>14275.313575700247</v>
      </c>
      <c r="I217" s="98">
        <v>12890.200813428371</v>
      </c>
      <c r="J217" s="98">
        <v>12345.288216521933</v>
      </c>
      <c r="K217" s="98">
        <v>13188.705615426867</v>
      </c>
      <c r="L217" s="98">
        <v>14754.237623358824</v>
      </c>
      <c r="M217" s="98">
        <v>12883.559847170358</v>
      </c>
      <c r="N217" s="98">
        <v>10720.010958446752</v>
      </c>
      <c r="O217" s="98">
        <v>14144.597535712974</v>
      </c>
      <c r="P217" s="98">
        <v>10896.139668364403</v>
      </c>
      <c r="Q217" s="98">
        <v>13493.343409145804</v>
      </c>
      <c r="R217" s="98">
        <v>14485.220990739506</v>
      </c>
      <c r="S217" s="98">
        <v>11843.808091471332</v>
      </c>
      <c r="T217" s="98">
        <v>9418.0166750178832</v>
      </c>
      <c r="U217" s="98">
        <v>11103.753469411247</v>
      </c>
      <c r="V217" s="98">
        <v>8123.5463230218356</v>
      </c>
      <c r="W217" s="98">
        <v>6049.3897795329103</v>
      </c>
      <c r="X217" s="98">
        <v>27877.868396971822</v>
      </c>
      <c r="Y217" s="98">
        <v>6727.7739595018365</v>
      </c>
      <c r="DA217" s="63" t="s">
        <v>2414</v>
      </c>
    </row>
    <row r="218" spans="1:105" ht="12" customHeight="1" x14ac:dyDescent="0.25">
      <c r="A218" s="97" t="s">
        <v>53</v>
      </c>
      <c r="B218" s="98">
        <v>142.93699848307426</v>
      </c>
      <c r="C218" s="98">
        <v>132.73934032362075</v>
      </c>
      <c r="D218" s="98">
        <v>128.61087514736573</v>
      </c>
      <c r="E218" s="98">
        <v>113.27013893478424</v>
      </c>
      <c r="F218" s="98">
        <v>123.43451762941704</v>
      </c>
      <c r="G218" s="98">
        <v>141.31356571498421</v>
      </c>
      <c r="H218" s="98">
        <v>125.44694855757849</v>
      </c>
      <c r="I218" s="98">
        <v>114.10345575070717</v>
      </c>
      <c r="J218" s="98">
        <v>108.18127449381191</v>
      </c>
      <c r="K218" s="98">
        <v>113.39527560653914</v>
      </c>
      <c r="L218" s="98">
        <v>124.29025071035826</v>
      </c>
      <c r="M218" s="98">
        <v>108.0343359891471</v>
      </c>
      <c r="N218" s="98">
        <v>87.3136992033333</v>
      </c>
      <c r="O218" s="98">
        <v>115.01374390668101</v>
      </c>
      <c r="P218" s="98">
        <v>88.792047751186601</v>
      </c>
      <c r="Q218" s="98">
        <v>107.54402267977956</v>
      </c>
      <c r="R218" s="98">
        <v>114.75850205477207</v>
      </c>
      <c r="S218" s="98">
        <v>92.360402420204949</v>
      </c>
      <c r="T218" s="98">
        <v>73.931140476536086</v>
      </c>
      <c r="U218" s="98">
        <v>88.092344950065936</v>
      </c>
      <c r="V218" s="98">
        <v>63.188971589430679</v>
      </c>
      <c r="W218" s="98">
        <v>46.852277884773919</v>
      </c>
      <c r="X218" s="98">
        <v>216.61375979849353</v>
      </c>
      <c r="Y218" s="98">
        <v>51.127377473043708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65.988016454059249</v>
      </c>
      <c r="C219" s="122">
        <f t="shared" si="109"/>
        <v>81.458545499785771</v>
      </c>
      <c r="D219" s="122">
        <f t="shared" si="109"/>
        <v>110.6543335428332</v>
      </c>
      <c r="E219" s="122">
        <f t="shared" si="109"/>
        <v>250.22331427538441</v>
      </c>
      <c r="F219" s="122">
        <f t="shared" si="109"/>
        <v>98.719116313216659</v>
      </c>
      <c r="G219" s="122">
        <f t="shared" si="109"/>
        <v>100.44605373496873</v>
      </c>
      <c r="H219" s="122">
        <f t="shared" si="109"/>
        <v>113.93189092453431</v>
      </c>
      <c r="I219" s="122">
        <f t="shared" si="109"/>
        <v>45.034600767258667</v>
      </c>
      <c r="J219" s="122">
        <f t="shared" si="109"/>
        <v>33.813223199147316</v>
      </c>
      <c r="K219" s="122">
        <f t="shared" si="109"/>
        <v>25.80901468752073</v>
      </c>
      <c r="L219" s="122">
        <f t="shared" si="109"/>
        <v>101.83309222480628</v>
      </c>
      <c r="M219" s="122">
        <f t="shared" si="109"/>
        <v>229.03671098654078</v>
      </c>
      <c r="N219" s="122">
        <f t="shared" si="109"/>
        <v>310.63120950707594</v>
      </c>
      <c r="O219" s="122">
        <f t="shared" si="109"/>
        <v>352.77384626232651</v>
      </c>
      <c r="P219" s="122">
        <f t="shared" si="109"/>
        <v>428.71782901528815</v>
      </c>
      <c r="Q219" s="122">
        <f t="shared" si="109"/>
        <v>467.07912270466335</v>
      </c>
      <c r="R219" s="122">
        <f t="shared" si="109"/>
        <v>488.38579239826834</v>
      </c>
      <c r="S219" s="122">
        <f t="shared" si="109"/>
        <v>430.58147606746769</v>
      </c>
      <c r="T219" s="122">
        <f t="shared" si="109"/>
        <v>440.54768732960986</v>
      </c>
      <c r="U219" s="122">
        <f t="shared" si="109"/>
        <v>353.78684937177974</v>
      </c>
      <c r="V219" s="122">
        <f t="shared" si="109"/>
        <v>217.9489548333257</v>
      </c>
      <c r="W219" s="122">
        <f t="shared" si="109"/>
        <v>212.9071578930147</v>
      </c>
      <c r="X219" s="122">
        <f t="shared" si="109"/>
        <v>241.80348292218025</v>
      </c>
      <c r="Y219" s="122">
        <f t="shared" si="109"/>
        <v>273.57650498168965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65.988016454059249</v>
      </c>
      <c r="C220" s="98">
        <f>RES_hhdet_tesh!C8</f>
        <v>81.458545499785771</v>
      </c>
      <c r="D220" s="98">
        <f>RES_hhdet_tesh!D8</f>
        <v>110.6543335428332</v>
      </c>
      <c r="E220" s="98">
        <f>RES_hhdet_tesh!E8</f>
        <v>250.22331427538441</v>
      </c>
      <c r="F220" s="98">
        <f>RES_hhdet_tesh!F8</f>
        <v>98.719116313216659</v>
      </c>
      <c r="G220" s="98">
        <f>RES_hhdet_tesh!G8</f>
        <v>100.44605373496873</v>
      </c>
      <c r="H220" s="98">
        <f>RES_hhdet_tesh!H8</f>
        <v>113.93189092453431</v>
      </c>
      <c r="I220" s="98">
        <f>RES_hhdet_tesh!I8</f>
        <v>45.034600767258667</v>
      </c>
      <c r="J220" s="98">
        <f>RES_hhdet_tesh!J8</f>
        <v>33.813223199147316</v>
      </c>
      <c r="K220" s="98">
        <f>RES_hhdet_tesh!K8</f>
        <v>25.80901468752073</v>
      </c>
      <c r="L220" s="98">
        <f>RES_hhdet_tesh!L8</f>
        <v>101.83309222480628</v>
      </c>
      <c r="M220" s="98">
        <f>RES_hhdet_tesh!M8</f>
        <v>229.03671098654078</v>
      </c>
      <c r="N220" s="98">
        <f>RES_hhdet_tesh!N8</f>
        <v>310.63120950707594</v>
      </c>
      <c r="O220" s="98">
        <f>RES_hhdet_tesh!O8</f>
        <v>352.77384626232651</v>
      </c>
      <c r="P220" s="98">
        <f>RES_hhdet_tesh!P8</f>
        <v>428.71782901528815</v>
      </c>
      <c r="Q220" s="98">
        <f>RES_hhdet_tesh!Q8</f>
        <v>467.07912270466335</v>
      </c>
      <c r="R220" s="98">
        <f>RES_hhdet_tesh!R8</f>
        <v>488.38579239826834</v>
      </c>
      <c r="S220" s="98">
        <f>RES_hhdet_tesh!S8</f>
        <v>430.58147606746769</v>
      </c>
      <c r="T220" s="98">
        <f>RES_hhdet_tesh!T8</f>
        <v>440.54768732960986</v>
      </c>
      <c r="U220" s="98">
        <f>RES_hhdet_tesh!U8</f>
        <v>353.78684937177974</v>
      </c>
      <c r="V220" s="98">
        <f>RES_hhdet_tesh!V8</f>
        <v>217.9489548333257</v>
      </c>
      <c r="W220" s="98">
        <f>RES_hhdet_tesh!W8</f>
        <v>212.9071578930147</v>
      </c>
      <c r="X220" s="98">
        <f>RES_hhdet_tesh!X8</f>
        <v>241.80348292218025</v>
      </c>
      <c r="Y220" s="98">
        <f>RES_hhdet_tesh!Y8</f>
        <v>273.57650498168965</v>
      </c>
      <c r="DA220" s="63" t="s">
        <v>2417</v>
      </c>
    </row>
    <row r="221" spans="1:105" ht="12" customHeight="1" x14ac:dyDescent="0.25">
      <c r="A221" s="121" t="s">
        <v>55</v>
      </c>
      <c r="B221" s="122">
        <v>1176.2382574327091</v>
      </c>
      <c r="C221" s="122">
        <v>1091.3913800502448</v>
      </c>
      <c r="D221" s="122">
        <v>1074.7869339545016</v>
      </c>
      <c r="E221" s="122">
        <v>1018.6336947746196</v>
      </c>
      <c r="F221" s="122">
        <v>1079.2444272305552</v>
      </c>
      <c r="G221" s="122">
        <v>1082.7939104885772</v>
      </c>
      <c r="H221" s="122">
        <v>1041.8367495600762</v>
      </c>
      <c r="I221" s="122">
        <v>959.6066686242865</v>
      </c>
      <c r="J221" s="122">
        <v>953.19041576408256</v>
      </c>
      <c r="K221" s="122">
        <v>933.44334591461052</v>
      </c>
      <c r="L221" s="122">
        <v>890.47953385373717</v>
      </c>
      <c r="M221" s="122">
        <v>1005.3104282322905</v>
      </c>
      <c r="N221" s="122">
        <v>871.03170123764153</v>
      </c>
      <c r="O221" s="122">
        <v>1191.8072458684294</v>
      </c>
      <c r="P221" s="122">
        <v>1486.0626149981622</v>
      </c>
      <c r="Q221" s="122">
        <v>919.51561392599638</v>
      </c>
      <c r="R221" s="122">
        <v>931.22557817329084</v>
      </c>
      <c r="S221" s="122">
        <v>953.4527990678564</v>
      </c>
      <c r="T221" s="122">
        <v>1006.3208622358424</v>
      </c>
      <c r="U221" s="122">
        <v>1050.2805960744897</v>
      </c>
      <c r="V221" s="122">
        <v>958.55007971215605</v>
      </c>
      <c r="W221" s="122">
        <v>898.12842147313017</v>
      </c>
      <c r="X221" s="122">
        <v>990.07804178892798</v>
      </c>
      <c r="Y221" s="122">
        <v>945.29669793523817</v>
      </c>
      <c r="DA221" s="130" t="s">
        <v>2418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X222" s="98">
        <v>0</v>
      </c>
      <c r="Y222" s="98">
        <v>0</v>
      </c>
      <c r="DA222" s="63" t="s">
        <v>2419</v>
      </c>
    </row>
    <row r="223" spans="1:105" ht="12" customHeight="1" x14ac:dyDescent="0.25">
      <c r="A223" s="97" t="s">
        <v>124</v>
      </c>
      <c r="B223" s="98">
        <v>1199.8871986813651</v>
      </c>
      <c r="C223" s="98">
        <v>1166.1566214987645</v>
      </c>
      <c r="D223" s="98">
        <v>781.17820809044406</v>
      </c>
      <c r="E223" s="98">
        <v>445.15057254690907</v>
      </c>
      <c r="F223" s="98">
        <v>894.69269143504118</v>
      </c>
      <c r="G223" s="98">
        <v>1373.9271029067934</v>
      </c>
      <c r="H223" s="98">
        <v>1429.0668711875783</v>
      </c>
      <c r="I223" s="98">
        <v>540.18935877464946</v>
      </c>
      <c r="J223" s="98">
        <v>536.14662573521161</v>
      </c>
      <c r="K223" s="98">
        <v>1269.6937068221423</v>
      </c>
      <c r="L223" s="98">
        <v>1382.9895156935825</v>
      </c>
      <c r="M223" s="98">
        <v>739.54201503411446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X223" s="98">
        <v>0</v>
      </c>
      <c r="Y223" s="98">
        <v>0</v>
      </c>
      <c r="DA223" s="63" t="s">
        <v>2420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X224" s="98">
        <v>0</v>
      </c>
      <c r="Y224" s="98">
        <v>0</v>
      </c>
      <c r="DA224" s="63" t="s">
        <v>2421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2422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2423</v>
      </c>
    </row>
    <row r="227" spans="1:105" ht="12" customHeight="1" x14ac:dyDescent="0.25">
      <c r="A227" s="106" t="s">
        <v>122</v>
      </c>
      <c r="B227" s="101">
        <v>1173.1328409051077</v>
      </c>
      <c r="C227" s="101">
        <v>1082.4841784737243</v>
      </c>
      <c r="D227" s="101">
        <v>1102.4617958831918</v>
      </c>
      <c r="E227" s="101">
        <v>1082.1837181734909</v>
      </c>
      <c r="F227" s="101">
        <v>1100.1692526963604</v>
      </c>
      <c r="G227" s="101">
        <v>1051.5465062755945</v>
      </c>
      <c r="H227" s="101">
        <v>999.97694717780439</v>
      </c>
      <c r="I227" s="101">
        <v>1000.2254734476322</v>
      </c>
      <c r="J227" s="101">
        <v>993.43916357320359</v>
      </c>
      <c r="K227" s="101">
        <v>906.81335567028293</v>
      </c>
      <c r="L227" s="101">
        <v>858.74602377105873</v>
      </c>
      <c r="M227" s="101">
        <v>1014.3765063597485</v>
      </c>
      <c r="N227" s="101">
        <v>871.59409664045609</v>
      </c>
      <c r="O227" s="101">
        <v>1192.1054917057154</v>
      </c>
      <c r="P227" s="101">
        <v>1487.0854335985714</v>
      </c>
      <c r="Q227" s="101">
        <v>920.15741645919945</v>
      </c>
      <c r="R227" s="101">
        <v>931.05713498730142</v>
      </c>
      <c r="S227" s="101">
        <v>952.21671372365404</v>
      </c>
      <c r="T227" s="101">
        <v>1003.8406146727865</v>
      </c>
      <c r="U227" s="101">
        <v>1050.5583793800158</v>
      </c>
      <c r="V227" s="101">
        <v>966.1249314262194</v>
      </c>
      <c r="W227" s="101">
        <v>899.27482581469724</v>
      </c>
      <c r="X227" s="101">
        <v>990.36666808064001</v>
      </c>
      <c r="Y227" s="101">
        <v>945.94701853585912</v>
      </c>
      <c r="DA227" s="131" t="s">
        <v>2424</v>
      </c>
    </row>
    <row r="228" spans="1:105" ht="12" customHeight="1" x14ac:dyDescent="0.25">
      <c r="A228" s="107" t="s">
        <v>121</v>
      </c>
      <c r="B228" s="104">
        <v>0</v>
      </c>
      <c r="C228" s="104">
        <v>1082.8441752350789</v>
      </c>
      <c r="D228" s="104">
        <v>1103.1305644290592</v>
      </c>
      <c r="E228" s="104">
        <v>1083.015983565107</v>
      </c>
      <c r="F228" s="104">
        <v>1101.0343930190386</v>
      </c>
      <c r="G228" s="104">
        <v>1052.3103766300273</v>
      </c>
      <c r="H228" s="104">
        <v>1000.2601681560212</v>
      </c>
      <c r="I228" s="104">
        <v>1000.5272252481706</v>
      </c>
      <c r="J228" s="104">
        <v>994.10452573143402</v>
      </c>
      <c r="K228" s="104">
        <v>903.04489899849409</v>
      </c>
      <c r="L228" s="104">
        <v>856.26371841772493</v>
      </c>
      <c r="M228" s="104">
        <v>1012.1783376092263</v>
      </c>
      <c r="N228" s="104">
        <v>870.53076981327672</v>
      </c>
      <c r="O228" s="104">
        <v>1191.5706094998786</v>
      </c>
      <c r="P228" s="104">
        <v>1485.1907839054327</v>
      </c>
      <c r="Q228" s="104">
        <v>919.02259288912694</v>
      </c>
      <c r="R228" s="104">
        <v>931.35212432317121</v>
      </c>
      <c r="S228" s="104">
        <v>954.32036207341469</v>
      </c>
      <c r="T228" s="104">
        <v>1007.704768484794</v>
      </c>
      <c r="U228" s="104">
        <v>1050.100994799365</v>
      </c>
      <c r="V228" s="104">
        <v>956.50177797314916</v>
      </c>
      <c r="W228" s="104">
        <v>897.56057633197986</v>
      </c>
      <c r="X228" s="104">
        <v>989.95184587783297</v>
      </c>
      <c r="Y228" s="104">
        <v>945.01146960163248</v>
      </c>
      <c r="DA228" s="132" t="s">
        <v>2425</v>
      </c>
    </row>
    <row r="229" spans="1:105" ht="12" customHeight="1" x14ac:dyDescent="0.25">
      <c r="A229" s="108" t="s">
        <v>53</v>
      </c>
      <c r="B229" s="98">
        <v>0</v>
      </c>
      <c r="C229" s="98">
        <v>540.32169983346091</v>
      </c>
      <c r="D229" s="98">
        <v>553.03705638229053</v>
      </c>
      <c r="E229" s="98">
        <v>539.39672801681775</v>
      </c>
      <c r="F229" s="98">
        <v>556.93118277576923</v>
      </c>
      <c r="G229" s="98">
        <v>529.79976926453264</v>
      </c>
      <c r="H229" s="98">
        <v>490.50011861828182</v>
      </c>
      <c r="I229" s="98">
        <v>483.09146036833056</v>
      </c>
      <c r="J229" s="98">
        <v>461.83703511100185</v>
      </c>
      <c r="K229" s="98">
        <v>404.97714958386365</v>
      </c>
      <c r="L229" s="98">
        <v>374.18454030090714</v>
      </c>
      <c r="M229" s="98">
        <v>488.12363454497523</v>
      </c>
      <c r="N229" s="98">
        <v>385.41896893255887</v>
      </c>
      <c r="O229" s="98">
        <v>654.02187371393336</v>
      </c>
      <c r="P229" s="98">
        <v>897.73912783303501</v>
      </c>
      <c r="Q229" s="98">
        <v>388.61490817249239</v>
      </c>
      <c r="R229" s="98">
        <v>387.73881096113581</v>
      </c>
      <c r="S229" s="98">
        <v>399.50138444944122</v>
      </c>
      <c r="T229" s="98">
        <v>485.18973698989936</v>
      </c>
      <c r="U229" s="98">
        <v>552.22791546117685</v>
      </c>
      <c r="V229" s="98">
        <v>489.02096924699742</v>
      </c>
      <c r="W229" s="98">
        <v>450.02172339689736</v>
      </c>
      <c r="X229" s="98">
        <v>539.38844784799221</v>
      </c>
      <c r="Y229" s="98">
        <v>507.79305630516433</v>
      </c>
      <c r="DA229" s="63" t="s">
        <v>2426</v>
      </c>
    </row>
    <row r="230" spans="1:105" ht="12" customHeight="1" x14ac:dyDescent="0.25">
      <c r="A230" s="108" t="s">
        <v>52</v>
      </c>
      <c r="B230" s="98">
        <v>0</v>
      </c>
      <c r="C230" s="98">
        <v>542.52247540161795</v>
      </c>
      <c r="D230" s="98">
        <v>550.09350804676876</v>
      </c>
      <c r="E230" s="98">
        <v>543.61925554828929</v>
      </c>
      <c r="F230" s="98">
        <v>544.10321024326936</v>
      </c>
      <c r="G230" s="98">
        <v>522.51060736549459</v>
      </c>
      <c r="H230" s="98">
        <v>509.76004953773952</v>
      </c>
      <c r="I230" s="98">
        <v>517.43576487983989</v>
      </c>
      <c r="J230" s="98">
        <v>532.26749062043211</v>
      </c>
      <c r="K230" s="98">
        <v>498.06774941463061</v>
      </c>
      <c r="L230" s="98">
        <v>482.07917811681773</v>
      </c>
      <c r="M230" s="98">
        <v>524.05470306425104</v>
      </c>
      <c r="N230" s="98">
        <v>485.11180088071791</v>
      </c>
      <c r="O230" s="98">
        <v>537.54873578594527</v>
      </c>
      <c r="P230" s="98">
        <v>587.45165607239778</v>
      </c>
      <c r="Q230" s="98">
        <v>530.40768471663444</v>
      </c>
      <c r="R230" s="98">
        <v>543.61331336203534</v>
      </c>
      <c r="S230" s="98">
        <v>554.81897762397352</v>
      </c>
      <c r="T230" s="98">
        <v>522.51503149489474</v>
      </c>
      <c r="U230" s="98">
        <v>497.87307933818812</v>
      </c>
      <c r="V230" s="98">
        <v>467.48080872615179</v>
      </c>
      <c r="W230" s="98">
        <v>447.53885293508256</v>
      </c>
      <c r="X230" s="98">
        <v>450.56339802984093</v>
      </c>
      <c r="Y230" s="98">
        <v>437.21841329646804</v>
      </c>
      <c r="DA230" s="63" t="s">
        <v>2427</v>
      </c>
    </row>
    <row r="231" spans="1:105" ht="12" customHeight="1" x14ac:dyDescent="0.25">
      <c r="A231" s="121" t="s">
        <v>54</v>
      </c>
      <c r="B231" s="122">
        <v>595.52454887090005</v>
      </c>
      <c r="C231" s="122">
        <v>614.58546232113622</v>
      </c>
      <c r="D231" s="122">
        <v>527.411620858677</v>
      </c>
      <c r="E231" s="122">
        <v>461.03516108918029</v>
      </c>
      <c r="F231" s="122">
        <v>531.58612239857609</v>
      </c>
      <c r="G231" s="122">
        <v>589.71233919274221</v>
      </c>
      <c r="H231" s="122">
        <v>584.5684337500511</v>
      </c>
      <c r="I231" s="122">
        <v>492.3733553155343</v>
      </c>
      <c r="J231" s="122">
        <v>521.06843283604894</v>
      </c>
      <c r="K231" s="122">
        <v>606.85847275736171</v>
      </c>
      <c r="L231" s="122">
        <v>514.40298057003508</v>
      </c>
      <c r="M231" s="122">
        <v>620.25388830459076</v>
      </c>
      <c r="N231" s="122">
        <v>622.85531096458067</v>
      </c>
      <c r="O231" s="122">
        <v>643.62115065442288</v>
      </c>
      <c r="P231" s="122">
        <v>680.04178665412064</v>
      </c>
      <c r="Q231" s="122">
        <v>472.96499416705063</v>
      </c>
      <c r="R231" s="122">
        <v>482.34211498600274</v>
      </c>
      <c r="S231" s="122">
        <v>422.93267261840703</v>
      </c>
      <c r="T231" s="122">
        <v>495.45718257946254</v>
      </c>
      <c r="U231" s="122">
        <v>543.82246796946617</v>
      </c>
      <c r="V231" s="122">
        <v>323.32116159663235</v>
      </c>
      <c r="W231" s="122">
        <v>259.23369474329519</v>
      </c>
      <c r="X231" s="122">
        <v>297.81988836058576</v>
      </c>
      <c r="Y231" s="122">
        <v>291.04564965467307</v>
      </c>
      <c r="DA231" s="130" t="s">
        <v>2428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X232" s="98">
        <v>0</v>
      </c>
      <c r="Y232" s="98">
        <v>0</v>
      </c>
      <c r="DA232" s="63" t="s">
        <v>2429</v>
      </c>
    </row>
    <row r="233" spans="1:105" ht="12" customHeight="1" x14ac:dyDescent="0.25">
      <c r="A233" s="97" t="s">
        <v>50</v>
      </c>
      <c r="B233" s="98">
        <v>571.05533788849073</v>
      </c>
      <c r="C233" s="98">
        <v>727.51300393668657</v>
      </c>
      <c r="D233" s="98">
        <v>419.13131659512777</v>
      </c>
      <c r="E233" s="98">
        <v>251.16797062456834</v>
      </c>
      <c r="F233" s="98">
        <v>478.71043465516999</v>
      </c>
      <c r="G233" s="98">
        <v>711.37075055093965</v>
      </c>
      <c r="H233" s="98">
        <v>758.05680107978151</v>
      </c>
      <c r="I233" s="98">
        <v>291.81992930885946</v>
      </c>
      <c r="J233" s="98">
        <v>321.51384497188513</v>
      </c>
      <c r="K233" s="98">
        <v>836.77879611252331</v>
      </c>
      <c r="L233" s="98">
        <v>732.65696897091846</v>
      </c>
      <c r="M233" s="98">
        <v>455.59351642395785</v>
      </c>
      <c r="N233" s="98">
        <v>362.3394936632854</v>
      </c>
      <c r="O233" s="98">
        <v>521.24950453880945</v>
      </c>
      <c r="P233" s="98">
        <v>630.96297114100901</v>
      </c>
      <c r="Q233" s="98">
        <v>513.95336661034503</v>
      </c>
      <c r="R233" s="98">
        <v>509.86552230183759</v>
      </c>
      <c r="S233" s="98">
        <v>391.00238622040558</v>
      </c>
      <c r="T233" s="98">
        <v>433.53389753622497</v>
      </c>
      <c r="U233" s="98">
        <v>536.81141202666038</v>
      </c>
      <c r="V233" s="98">
        <v>452.15672279310076</v>
      </c>
      <c r="W233" s="98">
        <v>235.80209769497006</v>
      </c>
      <c r="X233" s="98">
        <v>328.50579456981285</v>
      </c>
      <c r="Y233" s="98">
        <v>234.17791155526854</v>
      </c>
      <c r="DA233" s="63" t="s">
        <v>2430</v>
      </c>
    </row>
    <row r="234" spans="1:105" ht="12" customHeight="1" x14ac:dyDescent="0.25">
      <c r="A234" s="109" t="s">
        <v>120</v>
      </c>
      <c r="B234" s="33">
        <v>611.44241454156213</v>
      </c>
      <c r="C234" s="33">
        <v>541.98918556828221</v>
      </c>
      <c r="D234" s="33">
        <v>576.25545376016942</v>
      </c>
      <c r="E234" s="33">
        <v>553.75046098621772</v>
      </c>
      <c r="F234" s="33">
        <v>558.02396627027906</v>
      </c>
      <c r="G234" s="33">
        <v>532.55386144255453</v>
      </c>
      <c r="H234" s="33">
        <v>522.29055829835295</v>
      </c>
      <c r="I234" s="33">
        <v>550.42829442272966</v>
      </c>
      <c r="J234" s="33">
        <v>579.38575531690037</v>
      </c>
      <c r="K234" s="33">
        <v>546.1986427657871</v>
      </c>
      <c r="L234" s="33">
        <v>472.05519177583392</v>
      </c>
      <c r="M234" s="33">
        <v>639.7531428694025</v>
      </c>
      <c r="N234" s="33">
        <v>640.54465658380434</v>
      </c>
      <c r="O234" s="33">
        <v>649.32065198035548</v>
      </c>
      <c r="P234" s="33">
        <v>682.42296907793741</v>
      </c>
      <c r="Q234" s="33">
        <v>471.20677979950989</v>
      </c>
      <c r="R234" s="33">
        <v>481.17798295451729</v>
      </c>
      <c r="S234" s="33">
        <v>424.14215316378579</v>
      </c>
      <c r="T234" s="33">
        <v>497.85035301591608</v>
      </c>
      <c r="U234" s="33">
        <v>544.08919292381211</v>
      </c>
      <c r="V234" s="33">
        <v>317.36657683545099</v>
      </c>
      <c r="W234" s="33">
        <v>259.83450492402147</v>
      </c>
      <c r="X234" s="33">
        <v>297.06221166406158</v>
      </c>
      <c r="Y234" s="33">
        <v>292.46734310715823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8054.2593274879091</v>
      </c>
      <c r="C236" s="117">
        <f t="shared" si="110"/>
        <v>7661.8558449162974</v>
      </c>
      <c r="D236" s="117">
        <f t="shared" si="110"/>
        <v>7496.6043803372004</v>
      </c>
      <c r="E236" s="117">
        <f t="shared" si="110"/>
        <v>6881.7526241681808</v>
      </c>
      <c r="F236" s="117">
        <f t="shared" si="110"/>
        <v>7449.6074466030796</v>
      </c>
      <c r="G236" s="117">
        <f t="shared" si="110"/>
        <v>8730.9795215201575</v>
      </c>
      <c r="H236" s="117">
        <f t="shared" si="110"/>
        <v>8031.7611901045484</v>
      </c>
      <c r="I236" s="117">
        <f t="shared" si="110"/>
        <v>7181.6660763588852</v>
      </c>
      <c r="J236" s="117">
        <f t="shared" si="110"/>
        <v>6882.2999481913976</v>
      </c>
      <c r="K236" s="117">
        <f t="shared" si="110"/>
        <v>7227.7751966223159</v>
      </c>
      <c r="L236" s="117">
        <f t="shared" si="110"/>
        <v>7797.8312103870448</v>
      </c>
      <c r="M236" s="117">
        <f t="shared" si="110"/>
        <v>6563.3362760155769</v>
      </c>
      <c r="N236" s="117">
        <f t="shared" si="110"/>
        <v>5292.4967422445488</v>
      </c>
      <c r="O236" s="117">
        <f t="shared" si="110"/>
        <v>6796.5129929064988</v>
      </c>
      <c r="P236" s="117">
        <f t="shared" si="110"/>
        <v>5236.8793245477</v>
      </c>
      <c r="Q236" s="117">
        <f t="shared" si="110"/>
        <v>6476.8377627229929</v>
      </c>
      <c r="R236" s="117">
        <f t="shared" ref="R236:V236" si="111">R237+R240+R242+R252</f>
        <v>6950.5966317788225</v>
      </c>
      <c r="S236" s="117">
        <f t="shared" si="111"/>
        <v>5679.5320447801587</v>
      </c>
      <c r="T236" s="117">
        <f t="shared" si="111"/>
        <v>4516.5720697364122</v>
      </c>
      <c r="U236" s="117">
        <f t="shared" si="111"/>
        <v>5323.6189465048465</v>
      </c>
      <c r="V236" s="117">
        <f t="shared" si="111"/>
        <v>3783.5741007313613</v>
      </c>
      <c r="W236" s="117">
        <f t="shared" ref="W236:Y236" si="112">W237+W240+W242+W252</f>
        <v>2738.682440309241</v>
      </c>
      <c r="X236" s="117">
        <f t="shared" si="112"/>
        <v>12563.875550612665</v>
      </c>
      <c r="Y236" s="117">
        <f t="shared" si="112"/>
        <v>3015.4975060314728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7918.1142857142877</v>
      </c>
      <c r="C237" s="122">
        <f t="shared" si="113"/>
        <v>7509.3355322338812</v>
      </c>
      <c r="D237" s="122">
        <f t="shared" si="113"/>
        <v>7422.8346067415741</v>
      </c>
      <c r="E237" s="122">
        <f t="shared" si="113"/>
        <v>6836.4148218527334</v>
      </c>
      <c r="F237" s="122">
        <f t="shared" si="113"/>
        <v>7356.1090909090908</v>
      </c>
      <c r="G237" s="122">
        <f t="shared" si="113"/>
        <v>8597.8064516129052</v>
      </c>
      <c r="H237" s="122">
        <f t="shared" si="113"/>
        <v>7907.9290566037753</v>
      </c>
      <c r="I237" s="122">
        <f t="shared" si="113"/>
        <v>7140.6342857142854</v>
      </c>
      <c r="J237" s="122">
        <f t="shared" si="113"/>
        <v>6838.7754063604252</v>
      </c>
      <c r="K237" s="122">
        <f t="shared" si="113"/>
        <v>7128.7999999999984</v>
      </c>
      <c r="L237" s="122">
        <f t="shared" si="113"/>
        <v>7723.5427500000005</v>
      </c>
      <c r="M237" s="122">
        <f t="shared" si="113"/>
        <v>6538.0609411764708</v>
      </c>
      <c r="N237" s="122">
        <f t="shared" si="113"/>
        <v>5284.0515606936415</v>
      </c>
      <c r="O237" s="122">
        <f t="shared" si="113"/>
        <v>6788.0136125654481</v>
      </c>
      <c r="P237" s="122">
        <f t="shared" si="113"/>
        <v>5226.1820051413888</v>
      </c>
      <c r="Q237" s="122">
        <f t="shared" si="113"/>
        <v>6469.0926478149113</v>
      </c>
      <c r="R237" s="122">
        <f t="shared" ref="R237:V237" si="114">SUM(R238:R239)</f>
        <v>6943.0163478260883</v>
      </c>
      <c r="S237" s="122">
        <f t="shared" si="114"/>
        <v>5674.3042335766422</v>
      </c>
      <c r="T237" s="122">
        <f t="shared" si="114"/>
        <v>4510.6671627906981</v>
      </c>
      <c r="U237" s="122">
        <f t="shared" si="114"/>
        <v>5316.4347643979063</v>
      </c>
      <c r="V237" s="122">
        <f t="shared" si="114"/>
        <v>3776.3026506024107</v>
      </c>
      <c r="W237" s="122">
        <f t="shared" ref="W237:Y237" si="115">SUM(W238:W239)</f>
        <v>2736.5415000000007</v>
      </c>
      <c r="X237" s="122">
        <f t="shared" si="115"/>
        <v>12561.000722891571</v>
      </c>
      <c r="Y237" s="122">
        <f t="shared" si="115"/>
        <v>3013.4231707317081</v>
      </c>
      <c r="DA237" s="130" t="s">
        <v>2581</v>
      </c>
    </row>
    <row r="238" spans="1:105" ht="12" customHeight="1" x14ac:dyDescent="0.25">
      <c r="A238" s="97" t="s">
        <v>51</v>
      </c>
      <c r="B238" s="98">
        <v>7918.1142857142877</v>
      </c>
      <c r="C238" s="98">
        <v>7509.3355322338812</v>
      </c>
      <c r="D238" s="98">
        <v>7422.8346067415741</v>
      </c>
      <c r="E238" s="98">
        <v>6836.4148218527334</v>
      </c>
      <c r="F238" s="98">
        <v>7356.1090909090908</v>
      </c>
      <c r="G238" s="98">
        <v>8597.8064516129052</v>
      </c>
      <c r="H238" s="98">
        <v>7907.9290566037753</v>
      </c>
      <c r="I238" s="98">
        <v>7140.6342857142854</v>
      </c>
      <c r="J238" s="98">
        <v>6838.7754063604252</v>
      </c>
      <c r="K238" s="98">
        <v>7128.7999999999984</v>
      </c>
      <c r="L238" s="98">
        <v>7723.5427500000005</v>
      </c>
      <c r="M238" s="98">
        <v>6538.0609411764708</v>
      </c>
      <c r="N238" s="98">
        <v>5284.0515606936415</v>
      </c>
      <c r="O238" s="98">
        <v>6788.0136125654481</v>
      </c>
      <c r="P238" s="98">
        <v>5226.1820051413888</v>
      </c>
      <c r="Q238" s="98">
        <v>6469.0926478149113</v>
      </c>
      <c r="R238" s="98">
        <v>6943.0163478260883</v>
      </c>
      <c r="S238" s="98">
        <v>5674.3042335766422</v>
      </c>
      <c r="T238" s="98">
        <v>4510.6671627906981</v>
      </c>
      <c r="U238" s="98">
        <v>5316.4347643979063</v>
      </c>
      <c r="V238" s="98">
        <v>3776.3026506024107</v>
      </c>
      <c r="W238" s="98">
        <v>2736.5415000000007</v>
      </c>
      <c r="X238" s="98">
        <v>12561.000722891571</v>
      </c>
      <c r="Y238" s="98">
        <v>3013.4231707317081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52.688244597984038</v>
      </c>
      <c r="C242" s="122">
        <v>46.961004430388016</v>
      </c>
      <c r="D242" s="122">
        <v>25.457436795015102</v>
      </c>
      <c r="E242" s="122">
        <v>16.80049627903346</v>
      </c>
      <c r="F242" s="122">
        <v>34.355773853108246</v>
      </c>
      <c r="G242" s="122">
        <v>49.202294372652347</v>
      </c>
      <c r="H242" s="122">
        <v>50.211810105198111</v>
      </c>
      <c r="I242" s="122">
        <v>17.006746631666367</v>
      </c>
      <c r="J242" s="122">
        <v>16.859408676103946</v>
      </c>
      <c r="K242" s="122">
        <v>34.91788947802695</v>
      </c>
      <c r="L242" s="122">
        <v>30.63225526683782</v>
      </c>
      <c r="M242" s="122">
        <v>7.5886649457347364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X242" s="122">
        <v>0</v>
      </c>
      <c r="Y242" s="122">
        <v>0</v>
      </c>
      <c r="DA242" s="130" t="s">
        <v>2586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X243" s="98">
        <v>0</v>
      </c>
      <c r="Y243" s="98">
        <v>0</v>
      </c>
      <c r="DA243" s="63" t="s">
        <v>2587</v>
      </c>
    </row>
    <row r="244" spans="1:105" ht="12" customHeight="1" x14ac:dyDescent="0.25">
      <c r="A244" s="97" t="s">
        <v>124</v>
      </c>
      <c r="B244" s="98">
        <v>453.92949192109324</v>
      </c>
      <c r="C244" s="98">
        <v>441.16887260660292</v>
      </c>
      <c r="D244" s="98">
        <v>295.52763583778403</v>
      </c>
      <c r="E244" s="98">
        <v>168.40497460650209</v>
      </c>
      <c r="F244" s="98">
        <v>337.05799753184579</v>
      </c>
      <c r="G244" s="98">
        <v>508.42370851740753</v>
      </c>
      <c r="H244" s="98">
        <v>515.07598753074194</v>
      </c>
      <c r="I244" s="98">
        <v>192.30705806576586</v>
      </c>
      <c r="J244" s="98">
        <v>190.84850621349665</v>
      </c>
      <c r="K244" s="98">
        <v>450.8962249988698</v>
      </c>
      <c r="L244" s="98">
        <v>490.11608426940512</v>
      </c>
      <c r="M244" s="98">
        <v>258.01460815498103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X244" s="98">
        <v>0</v>
      </c>
      <c r="Y244" s="98">
        <v>0</v>
      </c>
      <c r="DA244" s="63" t="s">
        <v>2588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X245" s="98">
        <v>0</v>
      </c>
      <c r="Y245" s="98">
        <v>0</v>
      </c>
      <c r="DA245" s="63" t="s">
        <v>2589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X246" s="101">
        <v>0</v>
      </c>
      <c r="Y246" s="101">
        <v>0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83.45679717563786</v>
      </c>
      <c r="C252" s="122">
        <v>105.55930825202844</v>
      </c>
      <c r="D252" s="122">
        <v>48.312336800611263</v>
      </c>
      <c r="E252" s="122">
        <v>28.537306036413366</v>
      </c>
      <c r="F252" s="122">
        <v>59.142581840880794</v>
      </c>
      <c r="G252" s="122">
        <v>83.970775534601358</v>
      </c>
      <c r="H252" s="122">
        <v>73.620323395574886</v>
      </c>
      <c r="I252" s="122">
        <v>24.025044012933481</v>
      </c>
      <c r="J252" s="122">
        <v>26.665133154868087</v>
      </c>
      <c r="K252" s="122">
        <v>64.057307144290291</v>
      </c>
      <c r="L252" s="122">
        <v>43.656205120205968</v>
      </c>
      <c r="M252" s="122">
        <v>17.686669893371704</v>
      </c>
      <c r="N252" s="122">
        <v>8.4451815509071437</v>
      </c>
      <c r="O252" s="122">
        <v>8.4993803410509887</v>
      </c>
      <c r="P252" s="122">
        <v>10.697319406311122</v>
      </c>
      <c r="Q252" s="122">
        <v>7.7451149080814892</v>
      </c>
      <c r="R252" s="122">
        <v>7.5802839527345434</v>
      </c>
      <c r="S252" s="122">
        <v>5.2278112035163513</v>
      </c>
      <c r="T252" s="122">
        <v>5.9049069457141785</v>
      </c>
      <c r="U252" s="122">
        <v>7.184182106940316</v>
      </c>
      <c r="V252" s="122">
        <v>7.2714501289504394</v>
      </c>
      <c r="W252" s="122">
        <v>2.1409403092403605</v>
      </c>
      <c r="X252" s="122">
        <v>2.8748277210938742</v>
      </c>
      <c r="Y252" s="122">
        <v>2.074335299764603</v>
      </c>
      <c r="DA252" s="130" t="s">
        <v>2596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X253" s="98">
        <v>0</v>
      </c>
      <c r="Y253" s="98">
        <v>0</v>
      </c>
      <c r="DA253" s="63" t="s">
        <v>2597</v>
      </c>
    </row>
    <row r="254" spans="1:105" ht="12" customHeight="1" x14ac:dyDescent="0.25">
      <c r="A254" s="97" t="s">
        <v>50</v>
      </c>
      <c r="B254" s="98">
        <v>211.74799024498409</v>
      </c>
      <c r="C254" s="98">
        <v>269.76267664407271</v>
      </c>
      <c r="D254" s="98">
        <v>155.41438464774947</v>
      </c>
      <c r="E254" s="98">
        <v>93.133378614961458</v>
      </c>
      <c r="F254" s="98">
        <v>177.42774552264237</v>
      </c>
      <c r="G254" s="98">
        <v>262.69756382843178</v>
      </c>
      <c r="H254" s="98">
        <v>278.70550999753351</v>
      </c>
      <c r="I254" s="98">
        <v>107.02065060306732</v>
      </c>
      <c r="J254" s="98">
        <v>117.90988566918232</v>
      </c>
      <c r="K254" s="98">
        <v>306.85516486861644</v>
      </c>
      <c r="L254" s="98">
        <v>268.65356997049827</v>
      </c>
      <c r="M254" s="98">
        <v>167.04077121517719</v>
      </c>
      <c r="N254" s="98">
        <v>132.81967348244874</v>
      </c>
      <c r="O254" s="98">
        <v>190.98607589891049</v>
      </c>
      <c r="P254" s="98">
        <v>231.1809582808348</v>
      </c>
      <c r="Q254" s="98">
        <v>188.30310620273121</v>
      </c>
      <c r="R254" s="98">
        <v>186.79985454952981</v>
      </c>
      <c r="S254" s="98">
        <v>143.24202697634803</v>
      </c>
      <c r="T254" s="98">
        <v>158.69437416606854</v>
      </c>
      <c r="U254" s="98">
        <v>196.02554034651433</v>
      </c>
      <c r="V254" s="98">
        <v>164.59918928260541</v>
      </c>
      <c r="W254" s="98">
        <v>85.637612369614416</v>
      </c>
      <c r="X254" s="98">
        <v>119.30535042539579</v>
      </c>
      <c r="Y254" s="98">
        <v>85.047747290348724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191.66903799794471</v>
      </c>
      <c r="C257" s="118">
        <f t="shared" si="117"/>
        <v>182.5399398296444</v>
      </c>
      <c r="D257" s="118">
        <f t="shared" si="117"/>
        <v>179.51856567764452</v>
      </c>
      <c r="E257" s="118">
        <f t="shared" si="117"/>
        <v>166.02697471241174</v>
      </c>
      <c r="F257" s="118">
        <f t="shared" si="117"/>
        <v>178.53002184836259</v>
      </c>
      <c r="G257" s="118">
        <f t="shared" si="117"/>
        <v>206.37821103321326</v>
      </c>
      <c r="H257" s="118">
        <f t="shared" si="117"/>
        <v>190.71309606649672</v>
      </c>
      <c r="I257" s="118">
        <f t="shared" si="117"/>
        <v>171.31803535816908</v>
      </c>
      <c r="J257" s="118">
        <f t="shared" si="117"/>
        <v>164.96423815503334</v>
      </c>
      <c r="K257" s="118">
        <f t="shared" si="117"/>
        <v>171.98111869493403</v>
      </c>
      <c r="L257" s="118">
        <f t="shared" si="117"/>
        <v>183.59786281433836</v>
      </c>
      <c r="M257" s="118">
        <f t="shared" si="117"/>
        <v>159.77340495626743</v>
      </c>
      <c r="N257" s="118">
        <f t="shared" si="117"/>
        <v>130.75431010393316</v>
      </c>
      <c r="O257" s="118">
        <f t="shared" si="117"/>
        <v>167.01842487759654</v>
      </c>
      <c r="P257" s="118">
        <f t="shared" si="117"/>
        <v>136.27673241676885</v>
      </c>
      <c r="Q257" s="118">
        <f t="shared" si="117"/>
        <v>155.30872315373369</v>
      </c>
      <c r="R257" s="118">
        <f t="shared" ref="R257:V257" si="118">R258+R261+R263+R273</f>
        <v>165.59151546994735</v>
      </c>
      <c r="S257" s="118">
        <f t="shared" si="118"/>
        <v>137.21939555996963</v>
      </c>
      <c r="T257" s="118">
        <f t="shared" si="118"/>
        <v>112.8901516323503</v>
      </c>
      <c r="U257" s="118">
        <f t="shared" si="118"/>
        <v>130.80269705262788</v>
      </c>
      <c r="V257" s="118">
        <f t="shared" si="118"/>
        <v>93.599526218106945</v>
      </c>
      <c r="W257" s="118">
        <f t="shared" ref="W257:Y257" si="119">W258+W261+W263+W273</f>
        <v>69.728415058341341</v>
      </c>
      <c r="X257" s="118">
        <f t="shared" si="119"/>
        <v>282.86361734308389</v>
      </c>
      <c r="Y257" s="118">
        <f t="shared" si="119"/>
        <v>76.167085342329528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171.60015003536489</v>
      </c>
      <c r="C258" s="123">
        <f t="shared" si="120"/>
        <v>163.02961426984834</v>
      </c>
      <c r="D258" s="123">
        <f t="shared" si="120"/>
        <v>161.3939694045456</v>
      </c>
      <c r="E258" s="123">
        <f t="shared" si="120"/>
        <v>148.81649076057923</v>
      </c>
      <c r="F258" s="123">
        <f t="shared" si="120"/>
        <v>160.33826728369698</v>
      </c>
      <c r="G258" s="123">
        <f t="shared" si="120"/>
        <v>187.57898515204397</v>
      </c>
      <c r="H258" s="123">
        <f t="shared" si="120"/>
        <v>172.72075263469415</v>
      </c>
      <c r="I258" s="123">
        <f t="shared" si="120"/>
        <v>156.06923017639431</v>
      </c>
      <c r="J258" s="123">
        <f t="shared" si="120"/>
        <v>149.54007286642866</v>
      </c>
      <c r="K258" s="123">
        <f t="shared" si="120"/>
        <v>155.91454222309525</v>
      </c>
      <c r="L258" s="123">
        <f t="shared" si="120"/>
        <v>168.94812006645935</v>
      </c>
      <c r="M258" s="123">
        <f t="shared" si="120"/>
        <v>142.99467799170247</v>
      </c>
      <c r="N258" s="123">
        <f t="shared" si="120"/>
        <v>115.45725894111526</v>
      </c>
      <c r="O258" s="123">
        <f t="shared" si="120"/>
        <v>148.26030365959772</v>
      </c>
      <c r="P258" s="123">
        <f t="shared" si="120"/>
        <v>114.00994490174588</v>
      </c>
      <c r="Q258" s="123">
        <f t="shared" si="120"/>
        <v>140.97045928722301</v>
      </c>
      <c r="R258" s="123">
        <f t="shared" ref="R258:V258" si="121">SUM(R259:R260)</f>
        <v>151.08006306546204</v>
      </c>
      <c r="S258" s="123">
        <f t="shared" si="121"/>
        <v>123.3065801626598</v>
      </c>
      <c r="T258" s="123">
        <f t="shared" si="121"/>
        <v>97.89611349236921</v>
      </c>
      <c r="U258" s="123">
        <f t="shared" si="121"/>
        <v>115.26356879351742</v>
      </c>
      <c r="V258" s="123">
        <f t="shared" si="121"/>
        <v>81.743168939696957</v>
      </c>
      <c r="W258" s="123">
        <f t="shared" ref="W258:Y258" si="122">SUM(W259:W260)</f>
        <v>59.165724967033029</v>
      </c>
      <c r="X258" s="123">
        <f t="shared" si="122"/>
        <v>271.13615818450802</v>
      </c>
      <c r="Y258" s="123">
        <f t="shared" si="122"/>
        <v>64.919443385045909</v>
      </c>
      <c r="DA258" s="130" t="s">
        <v>2749</v>
      </c>
    </row>
    <row r="259" spans="1:105" ht="12" customHeight="1" x14ac:dyDescent="0.25">
      <c r="A259" s="97" t="s">
        <v>51</v>
      </c>
      <c r="B259" s="99">
        <v>170.51933323705202</v>
      </c>
      <c r="C259" s="99">
        <v>162.02399623707373</v>
      </c>
      <c r="D259" s="99">
        <v>160.41804384211736</v>
      </c>
      <c r="E259" s="99">
        <v>147.95574591681941</v>
      </c>
      <c r="F259" s="99">
        <v>159.39912807555839</v>
      </c>
      <c r="G259" s="99">
        <v>186.50267651042969</v>
      </c>
      <c r="H259" s="99">
        <v>171.76403202130294</v>
      </c>
      <c r="I259" s="99">
        <v>155.19845713671805</v>
      </c>
      <c r="J259" s="99">
        <v>148.71407033036718</v>
      </c>
      <c r="K259" s="99">
        <v>155.04857416133251</v>
      </c>
      <c r="L259" s="99">
        <v>167.99886608448705</v>
      </c>
      <c r="M259" s="99">
        <v>142.16982634935573</v>
      </c>
      <c r="N259" s="99">
        <v>114.79125055665047</v>
      </c>
      <c r="O259" s="99">
        <v>147.38348170428964</v>
      </c>
      <c r="P259" s="99">
        <v>113.33385450224895</v>
      </c>
      <c r="Q259" s="99">
        <v>140.15237334375854</v>
      </c>
      <c r="R259" s="99">
        <v>150.20832451379258</v>
      </c>
      <c r="S259" s="99">
        <v>122.6058674103228</v>
      </c>
      <c r="T259" s="99">
        <v>97.335949150600541</v>
      </c>
      <c r="U259" s="99">
        <v>114.59684506671624</v>
      </c>
      <c r="V259" s="99">
        <v>81.265708506553608</v>
      </c>
      <c r="W259" s="99">
        <v>58.812174450227914</v>
      </c>
      <c r="X259" s="99">
        <v>269.50429756257279</v>
      </c>
      <c r="Y259" s="99">
        <v>64.534989543214607</v>
      </c>
      <c r="DA259" s="63" t="s">
        <v>2750</v>
      </c>
    </row>
    <row r="260" spans="1:105" ht="12" customHeight="1" x14ac:dyDescent="0.25">
      <c r="A260" s="97" t="s">
        <v>53</v>
      </c>
      <c r="B260" s="99">
        <v>1.0808167983128756</v>
      </c>
      <c r="C260" s="99">
        <v>1.0056180327746018</v>
      </c>
      <c r="D260" s="99">
        <v>0.97592556242823525</v>
      </c>
      <c r="E260" s="99">
        <v>0.86074484375982219</v>
      </c>
      <c r="F260" s="99">
        <v>0.93913920813858098</v>
      </c>
      <c r="G260" s="99">
        <v>1.0763086416142842</v>
      </c>
      <c r="H260" s="99">
        <v>0.95672061339122216</v>
      </c>
      <c r="I260" s="99">
        <v>0.87077303967626585</v>
      </c>
      <c r="J260" s="99">
        <v>0.82600253606148855</v>
      </c>
      <c r="K260" s="99">
        <v>0.86596806176273522</v>
      </c>
      <c r="L260" s="99">
        <v>0.94925398197229371</v>
      </c>
      <c r="M260" s="99">
        <v>0.82485164234675379</v>
      </c>
      <c r="N260" s="99">
        <v>0.66600838446478494</v>
      </c>
      <c r="O260" s="99">
        <v>0.87682195530809071</v>
      </c>
      <c r="P260" s="99">
        <v>0.67609039949692618</v>
      </c>
      <c r="Q260" s="99">
        <v>0.81808594346447239</v>
      </c>
      <c r="R260" s="99">
        <v>0.87173855166947778</v>
      </c>
      <c r="S260" s="99">
        <v>0.70071275233699726</v>
      </c>
      <c r="T260" s="99">
        <v>0.5601643417686657</v>
      </c>
      <c r="U260" s="99">
        <v>0.66672372680118541</v>
      </c>
      <c r="V260" s="99">
        <v>0.47746043314334469</v>
      </c>
      <c r="W260" s="99">
        <v>0.35355051680511673</v>
      </c>
      <c r="X260" s="99">
        <v>1.6318606219352065</v>
      </c>
      <c r="Y260" s="99">
        <v>0.38445384183130177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0.27032114891597953</v>
      </c>
      <c r="C261" s="123">
        <f t="shared" si="123"/>
        <v>0.32162791324374879</v>
      </c>
      <c r="D261" s="123">
        <f t="shared" si="123"/>
        <v>0.42287581216585296</v>
      </c>
      <c r="E261" s="123">
        <f t="shared" si="123"/>
        <v>0.94311422753109531</v>
      </c>
      <c r="F261" s="123">
        <f t="shared" si="123"/>
        <v>0.36598587607521116</v>
      </c>
      <c r="G261" s="123">
        <f t="shared" si="123"/>
        <v>0.35888664084051775</v>
      </c>
      <c r="H261" s="123">
        <f t="shared" si="123"/>
        <v>0.37543095525200926</v>
      </c>
      <c r="I261" s="123">
        <f t="shared" si="123"/>
        <v>0.13698062233952746</v>
      </c>
      <c r="J261" s="123">
        <f t="shared" si="123"/>
        <v>0.10202514890875393</v>
      </c>
      <c r="K261" s="123">
        <f t="shared" si="123"/>
        <v>6.7509006248084563E-2</v>
      </c>
      <c r="L261" s="123">
        <f t="shared" si="123"/>
        <v>0.2280906072514646</v>
      </c>
      <c r="M261" s="123">
        <f t="shared" si="123"/>
        <v>0.49786335610623672</v>
      </c>
      <c r="N261" s="123">
        <f t="shared" si="123"/>
        <v>0.6597236447650886</v>
      </c>
      <c r="O261" s="123">
        <f t="shared" si="123"/>
        <v>0.73468768724764788</v>
      </c>
      <c r="P261" s="123">
        <f t="shared" si="123"/>
        <v>0.8761582772083818</v>
      </c>
      <c r="Q261" s="123">
        <f t="shared" si="123"/>
        <v>0.94624097130292328</v>
      </c>
      <c r="R261" s="123">
        <f t="shared" si="123"/>
        <v>0.9831656723218497</v>
      </c>
      <c r="S261" s="123">
        <f t="shared" si="123"/>
        <v>0.85764383761157525</v>
      </c>
      <c r="T261" s="123">
        <f t="shared" si="123"/>
        <v>0.86372326923374787</v>
      </c>
      <c r="U261" s="123">
        <f t="shared" si="123"/>
        <v>0.67215264975369815</v>
      </c>
      <c r="V261" s="123">
        <f t="shared" si="123"/>
        <v>0.39748144298332561</v>
      </c>
      <c r="W261" s="123">
        <f t="shared" si="123"/>
        <v>0.37392522639407744</v>
      </c>
      <c r="X261" s="123">
        <f t="shared" si="123"/>
        <v>0.41740831766374964</v>
      </c>
      <c r="Y261" s="123">
        <f t="shared" si="123"/>
        <v>0.46907353396413393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0.27032114891597953</v>
      </c>
      <c r="C262" s="99">
        <f>RES_hhdet_fecs!C8</f>
        <v>0.32162791324374879</v>
      </c>
      <c r="D262" s="99">
        <f>RES_hhdet_fecs!D8</f>
        <v>0.42287581216585296</v>
      </c>
      <c r="E262" s="99">
        <f>RES_hhdet_fecs!E8</f>
        <v>0.94311422753109531</v>
      </c>
      <c r="F262" s="99">
        <f>RES_hhdet_fecs!F8</f>
        <v>0.36598587607521116</v>
      </c>
      <c r="G262" s="99">
        <f>RES_hhdet_fecs!G8</f>
        <v>0.35888664084051775</v>
      </c>
      <c r="H262" s="99">
        <f>RES_hhdet_fecs!H8</f>
        <v>0.37543095525200926</v>
      </c>
      <c r="I262" s="99">
        <f>RES_hhdet_fecs!I8</f>
        <v>0.13698062233952746</v>
      </c>
      <c r="J262" s="99">
        <f>RES_hhdet_fecs!J8</f>
        <v>0.10202514890875393</v>
      </c>
      <c r="K262" s="99">
        <f>RES_hhdet_fecs!K8</f>
        <v>6.7509006248084563E-2</v>
      </c>
      <c r="L262" s="99">
        <f>RES_hhdet_fecs!L8</f>
        <v>0.2280906072514646</v>
      </c>
      <c r="M262" s="99">
        <f>RES_hhdet_fecs!M8</f>
        <v>0.49786335610623672</v>
      </c>
      <c r="N262" s="99">
        <f>RES_hhdet_fecs!N8</f>
        <v>0.6597236447650886</v>
      </c>
      <c r="O262" s="99">
        <f>RES_hhdet_fecs!O8</f>
        <v>0.73468768724764788</v>
      </c>
      <c r="P262" s="99">
        <f>RES_hhdet_fecs!P8</f>
        <v>0.8761582772083818</v>
      </c>
      <c r="Q262" s="99">
        <f>RES_hhdet_fecs!Q8</f>
        <v>0.94624097130292328</v>
      </c>
      <c r="R262" s="99">
        <f>RES_hhdet_fecs!R8</f>
        <v>0.9831656723218497</v>
      </c>
      <c r="S262" s="99">
        <f>RES_hhdet_fecs!S8</f>
        <v>0.85764383761157525</v>
      </c>
      <c r="T262" s="99">
        <f>RES_hhdet_fecs!T8</f>
        <v>0.86372326923374787</v>
      </c>
      <c r="U262" s="99">
        <f>RES_hhdet_fecs!U8</f>
        <v>0.67215264975369815</v>
      </c>
      <c r="V262" s="99">
        <f>RES_hhdet_fecs!V8</f>
        <v>0.39748144298332561</v>
      </c>
      <c r="W262" s="99">
        <f>RES_hhdet_fecs!W8</f>
        <v>0.37392522639407744</v>
      </c>
      <c r="X262" s="99">
        <f>RES_hhdet_fecs!X8</f>
        <v>0.41740831766374964</v>
      </c>
      <c r="Y262" s="99">
        <f>RES_hhdet_fecs!Y8</f>
        <v>0.46907353396413393</v>
      </c>
      <c r="DA262" s="63" t="s">
        <v>2753</v>
      </c>
    </row>
    <row r="263" spans="1:105" ht="12" customHeight="1" x14ac:dyDescent="0.25">
      <c r="A263" s="121" t="s">
        <v>55</v>
      </c>
      <c r="B263" s="123">
        <v>13.329002255893961</v>
      </c>
      <c r="C263" s="123">
        <v>12.375182515393643</v>
      </c>
      <c r="D263" s="123">
        <v>12.124669176555194</v>
      </c>
      <c r="E263" s="123">
        <v>11.476284862040959</v>
      </c>
      <c r="F263" s="123">
        <v>12.134009490442738</v>
      </c>
      <c r="G263" s="123">
        <v>12.031344206895703</v>
      </c>
      <c r="H263" s="123">
        <v>11.359876716661971</v>
      </c>
      <c r="I263" s="123">
        <v>10.113313944814699</v>
      </c>
      <c r="J263" s="123">
        <v>10.022327199184989</v>
      </c>
      <c r="K263" s="123">
        <v>9.6090910678603709</v>
      </c>
      <c r="L263" s="123">
        <v>9.0890976164437269</v>
      </c>
      <c r="M263" s="123">
        <v>10.112198000797243</v>
      </c>
      <c r="N263" s="123">
        <v>8.5326281021714898</v>
      </c>
      <c r="O263" s="123">
        <v>11.745898610156233</v>
      </c>
      <c r="P263" s="123">
        <v>14.762440681718417</v>
      </c>
      <c r="Q263" s="123">
        <v>8.7962501180480253</v>
      </c>
      <c r="R263" s="123">
        <v>8.8600481267616615</v>
      </c>
      <c r="S263" s="123">
        <v>8.9989947451416583</v>
      </c>
      <c r="T263" s="123">
        <v>9.4305750517712461</v>
      </c>
      <c r="U263" s="123">
        <v>9.7907701669169374</v>
      </c>
      <c r="V263" s="123">
        <v>8.5229383600064956</v>
      </c>
      <c r="W263" s="123">
        <v>7.9283004743369414</v>
      </c>
      <c r="X263" s="123">
        <v>8.7299896381582602</v>
      </c>
      <c r="Y263" s="123">
        <v>8.2857957587814308</v>
      </c>
      <c r="DA263" s="130" t="s">
        <v>2754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2755</v>
      </c>
    </row>
    <row r="265" spans="1:105" ht="12" customHeight="1" x14ac:dyDescent="0.25">
      <c r="A265" s="97" t="s">
        <v>124</v>
      </c>
      <c r="B265" s="99">
        <v>15.109982720541074</v>
      </c>
      <c r="C265" s="99">
        <v>14.713174982077803</v>
      </c>
      <c r="D265" s="99">
        <v>9.8720021143865786</v>
      </c>
      <c r="E265" s="99">
        <v>5.6335486971058817</v>
      </c>
      <c r="F265" s="99">
        <v>11.289276873226948</v>
      </c>
      <c r="G265" s="99">
        <v>17.04695859838198</v>
      </c>
      <c r="H265" s="99">
        <v>17.292766343516032</v>
      </c>
      <c r="I265" s="99">
        <v>6.4605507226830134</v>
      </c>
      <c r="J265" s="99">
        <v>6.414845369999278</v>
      </c>
      <c r="K265" s="99">
        <v>15.158340322729138</v>
      </c>
      <c r="L265" s="99">
        <v>16.478302026140916</v>
      </c>
      <c r="M265" s="99">
        <v>8.6721438232886658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2756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2757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2758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2759</v>
      </c>
    </row>
    <row r="269" spans="1:105" ht="12" customHeight="1" x14ac:dyDescent="0.25">
      <c r="A269" s="106" t="s">
        <v>122</v>
      </c>
      <c r="B269" s="102">
        <v>13.095136134273629</v>
      </c>
      <c r="C269" s="102">
        <v>12.100231466327873</v>
      </c>
      <c r="D269" s="102">
        <v>12.341428693451171</v>
      </c>
      <c r="E269" s="102">
        <v>12.129377076724088</v>
      </c>
      <c r="F269" s="102">
        <v>12.2813458296452</v>
      </c>
      <c r="G269" s="102">
        <v>11.629862639144585</v>
      </c>
      <c r="H269" s="102">
        <v>10.921742489898872</v>
      </c>
      <c r="I269" s="102">
        <v>10.861679966788021</v>
      </c>
      <c r="J269" s="102">
        <v>10.792192394385317</v>
      </c>
      <c r="K269" s="102">
        <v>9.8510031385883625</v>
      </c>
      <c r="L269" s="102">
        <v>9.2958149329497246</v>
      </c>
      <c r="M269" s="102">
        <v>10.928005461523751</v>
      </c>
      <c r="N269" s="102">
        <v>9.3300607867333518</v>
      </c>
      <c r="O269" s="102">
        <v>12.637046565339473</v>
      </c>
      <c r="P269" s="102">
        <v>15.694620674219042</v>
      </c>
      <c r="Q269" s="102">
        <v>9.6889126253026969</v>
      </c>
      <c r="R269" s="102">
        <v>9.7817041109005523</v>
      </c>
      <c r="S269" s="102">
        <v>9.9692694183559087</v>
      </c>
      <c r="T269" s="102">
        <v>10.402409646212261</v>
      </c>
      <c r="U269" s="102">
        <v>10.533160659943851</v>
      </c>
      <c r="V269" s="102">
        <v>9.5280702886623878</v>
      </c>
      <c r="W269" s="102">
        <v>8.4799545241052616</v>
      </c>
      <c r="X269" s="102">
        <v>9.2888742264197237</v>
      </c>
      <c r="Y269" s="102">
        <v>8.8545459677508482</v>
      </c>
      <c r="DA269" s="131" t="s">
        <v>2760</v>
      </c>
    </row>
    <row r="270" spans="1:105" ht="12" customHeight="1" x14ac:dyDescent="0.25">
      <c r="A270" s="107" t="s">
        <v>121</v>
      </c>
      <c r="B270" s="105">
        <v>0</v>
      </c>
      <c r="C270" s="105">
        <v>9.9735915749528221</v>
      </c>
      <c r="D270" s="105">
        <v>10.185469307971401</v>
      </c>
      <c r="E270" s="105">
        <v>10.00234663909167</v>
      </c>
      <c r="F270" s="105">
        <v>10.184278361767982</v>
      </c>
      <c r="G270" s="105">
        <v>9.7271830004307844</v>
      </c>
      <c r="H270" s="105">
        <v>9.2107114501498444</v>
      </c>
      <c r="I270" s="105">
        <v>9.1856442507018894</v>
      </c>
      <c r="J270" s="105">
        <v>9.0709515272100507</v>
      </c>
      <c r="K270" s="105">
        <v>8.1793079640930966</v>
      </c>
      <c r="L270" s="105">
        <v>7.7183767138087989</v>
      </c>
      <c r="M270" s="105">
        <v>9.2515849334667681</v>
      </c>
      <c r="N270" s="105">
        <v>7.8223465306764988</v>
      </c>
      <c r="O270" s="105">
        <v>11.038837556513196</v>
      </c>
      <c r="P270" s="105">
        <v>13.967868211920269</v>
      </c>
      <c r="Q270" s="105">
        <v>8.1105230102023906</v>
      </c>
      <c r="R270" s="105">
        <v>8.1676365244644256</v>
      </c>
      <c r="S270" s="105">
        <v>8.3179945086620943</v>
      </c>
      <c r="T270" s="105">
        <v>8.8883195171918405</v>
      </c>
      <c r="U270" s="105">
        <v>9.3107763136667803</v>
      </c>
      <c r="V270" s="105">
        <v>8.2511424813393415</v>
      </c>
      <c r="W270" s="105">
        <v>7.6550512721152488</v>
      </c>
      <c r="X270" s="105">
        <v>8.4856288441564924</v>
      </c>
      <c r="Y270" s="105">
        <v>8.0363439127422112</v>
      </c>
      <c r="DA270" s="132" t="s">
        <v>2761</v>
      </c>
    </row>
    <row r="271" spans="1:105" ht="12" customHeight="1" x14ac:dyDescent="0.25">
      <c r="A271" s="108" t="s">
        <v>53</v>
      </c>
      <c r="B271" s="99">
        <v>0</v>
      </c>
      <c r="C271" s="99">
        <v>5.863503464530754</v>
      </c>
      <c r="D271" s="99">
        <v>6.0112475276318582</v>
      </c>
      <c r="E271" s="99">
        <v>5.8713596412638598</v>
      </c>
      <c r="F271" s="99">
        <v>6.0445233902482141</v>
      </c>
      <c r="G271" s="99">
        <v>5.7475036313822283</v>
      </c>
      <c r="H271" s="99">
        <v>5.3230286257865309</v>
      </c>
      <c r="I271" s="99">
        <v>5.2368671443710051</v>
      </c>
      <c r="J271" s="99">
        <v>5.0068997846812637</v>
      </c>
      <c r="K271" s="99">
        <v>4.3757036139111305</v>
      </c>
      <c r="L271" s="99">
        <v>4.0365466681060846</v>
      </c>
      <c r="M271" s="99">
        <v>5.2503812555405887</v>
      </c>
      <c r="N271" s="99">
        <v>4.1220276833788798</v>
      </c>
      <c r="O271" s="99">
        <v>6.940766164561528</v>
      </c>
      <c r="P271" s="99">
        <v>9.4948277212665246</v>
      </c>
      <c r="Q271" s="99">
        <v>4.0757188401534332</v>
      </c>
      <c r="R271" s="99">
        <v>4.0381936163277494</v>
      </c>
      <c r="S271" s="99">
        <v>4.1087368325105498</v>
      </c>
      <c r="T271" s="99">
        <v>4.929307295887539</v>
      </c>
      <c r="U271" s="99">
        <v>5.5426419188053737</v>
      </c>
      <c r="V271" s="99">
        <v>4.7188237268761215</v>
      </c>
      <c r="W271" s="99">
        <v>4.2778922546880827</v>
      </c>
      <c r="X271" s="99">
        <v>5.0913076910857296</v>
      </c>
      <c r="Y271" s="99">
        <v>4.748666996400539</v>
      </c>
      <c r="DA271" s="63" t="s">
        <v>2762</v>
      </c>
    </row>
    <row r="272" spans="1:105" ht="12" customHeight="1" x14ac:dyDescent="0.25">
      <c r="A272" s="108" t="s">
        <v>52</v>
      </c>
      <c r="B272" s="99">
        <v>0</v>
      </c>
      <c r="C272" s="99">
        <v>4.1100881104220681</v>
      </c>
      <c r="D272" s="99">
        <v>4.1742217803395434</v>
      </c>
      <c r="E272" s="99">
        <v>4.1309869978278089</v>
      </c>
      <c r="F272" s="99">
        <v>4.1397549715197695</v>
      </c>
      <c r="G272" s="99">
        <v>3.979679369048557</v>
      </c>
      <c r="H272" s="99">
        <v>3.8876828243633126</v>
      </c>
      <c r="I272" s="99">
        <v>3.9487771063308865</v>
      </c>
      <c r="J272" s="99">
        <v>4.0640517425287888</v>
      </c>
      <c r="K272" s="99">
        <v>3.803604350181967</v>
      </c>
      <c r="L272" s="99">
        <v>3.681830045702712</v>
      </c>
      <c r="M272" s="99">
        <v>4.0012036779261786</v>
      </c>
      <c r="N272" s="99">
        <v>3.7003188472976194</v>
      </c>
      <c r="O272" s="99">
        <v>4.0980713919516667</v>
      </c>
      <c r="P272" s="99">
        <v>4.4730404906537427</v>
      </c>
      <c r="Q272" s="99">
        <v>4.0348041700489583</v>
      </c>
      <c r="R272" s="99">
        <v>4.1294429081366761</v>
      </c>
      <c r="S272" s="99">
        <v>4.2092576761515446</v>
      </c>
      <c r="T272" s="99">
        <v>3.9590122213042998</v>
      </c>
      <c r="U272" s="99">
        <v>3.768134394861407</v>
      </c>
      <c r="V272" s="99">
        <v>3.5323187544632191</v>
      </c>
      <c r="W272" s="99">
        <v>3.3771590174271648</v>
      </c>
      <c r="X272" s="99">
        <v>3.3943211530707647</v>
      </c>
      <c r="Y272" s="99">
        <v>3.287676916341673</v>
      </c>
      <c r="DA272" s="63" t="s">
        <v>2763</v>
      </c>
    </row>
    <row r="273" spans="1:105" ht="12" customHeight="1" x14ac:dyDescent="0.25">
      <c r="A273" s="121" t="s">
        <v>54</v>
      </c>
      <c r="B273" s="123">
        <v>6.469564557769905</v>
      </c>
      <c r="C273" s="123">
        <v>6.813515131158641</v>
      </c>
      <c r="D273" s="123">
        <v>5.5770512843778874</v>
      </c>
      <c r="E273" s="123">
        <v>4.7910848622604805</v>
      </c>
      <c r="F273" s="123">
        <v>5.6917591981476825</v>
      </c>
      <c r="G273" s="123">
        <v>6.4089950334330466</v>
      </c>
      <c r="H273" s="123">
        <v>6.2570357598886046</v>
      </c>
      <c r="I273" s="123">
        <v>4.9985106146205158</v>
      </c>
      <c r="J273" s="123">
        <v>5.2998129405109493</v>
      </c>
      <c r="K273" s="123">
        <v>6.3899763977303135</v>
      </c>
      <c r="L273" s="123">
        <v>5.3325545241838226</v>
      </c>
      <c r="M273" s="123">
        <v>6.1686656076614588</v>
      </c>
      <c r="N273" s="123">
        <v>6.1046994158813144</v>
      </c>
      <c r="O273" s="123">
        <v>6.277534920594916</v>
      </c>
      <c r="P273" s="123">
        <v>6.6281885560961706</v>
      </c>
      <c r="Q273" s="123">
        <v>4.5957727771597296</v>
      </c>
      <c r="R273" s="123">
        <v>4.6682386054018101</v>
      </c>
      <c r="S273" s="123">
        <v>4.0561768145565962</v>
      </c>
      <c r="T273" s="123">
        <v>4.6997398189760995</v>
      </c>
      <c r="U273" s="123">
        <v>5.0762054424398224</v>
      </c>
      <c r="V273" s="123">
        <v>2.9359374754201801</v>
      </c>
      <c r="W273" s="123">
        <v>2.2604643905773001</v>
      </c>
      <c r="X273" s="123">
        <v>2.5800612027538863</v>
      </c>
      <c r="Y273" s="123">
        <v>2.4927726645380446</v>
      </c>
      <c r="DA273" s="130" t="s">
        <v>2764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2765</v>
      </c>
    </row>
    <row r="275" spans="1:105" ht="12" customHeight="1" x14ac:dyDescent="0.25">
      <c r="A275" s="97" t="s">
        <v>50</v>
      </c>
      <c r="B275" s="99">
        <v>7.0484701493402433</v>
      </c>
      <c r="C275" s="99">
        <v>8.9967033296050136</v>
      </c>
      <c r="D275" s="99">
        <v>5.1915656872470191</v>
      </c>
      <c r="E275" s="99">
        <v>3.1155339976110623</v>
      </c>
      <c r="F275" s="99">
        <v>5.9426892667286815</v>
      </c>
      <c r="G275" s="99">
        <v>8.8079969904191824</v>
      </c>
      <c r="H275" s="99">
        <v>9.3570451345301073</v>
      </c>
      <c r="I275" s="99">
        <v>3.5953560339901887</v>
      </c>
      <c r="J275" s="99">
        <v>3.9632151132268505</v>
      </c>
      <c r="K275" s="99">
        <v>10.315932493950919</v>
      </c>
      <c r="L275" s="99">
        <v>9.0324615095501777</v>
      </c>
      <c r="M275" s="99">
        <v>5.6144169614650119</v>
      </c>
      <c r="N275" s="99">
        <v>4.4599280917078143</v>
      </c>
      <c r="O275" s="99">
        <v>6.4096087525267542</v>
      </c>
      <c r="P275" s="99">
        <v>7.7490934207291051</v>
      </c>
      <c r="Q275" s="99">
        <v>6.3057721987920532</v>
      </c>
      <c r="R275" s="99">
        <v>6.2466339261531161</v>
      </c>
      <c r="S275" s="99">
        <v>4.7840179752357441</v>
      </c>
      <c r="T275" s="99">
        <v>5.293192942693719</v>
      </c>
      <c r="U275" s="99">
        <v>6.5311331776736585</v>
      </c>
      <c r="V275" s="99">
        <v>5.4750984432563445</v>
      </c>
      <c r="W275" s="99">
        <v>2.8448112473254747</v>
      </c>
      <c r="X275" s="99">
        <v>3.9566267497317797</v>
      </c>
      <c r="Y275" s="99">
        <v>2.8152803121446293</v>
      </c>
      <c r="DA275" s="63" t="s">
        <v>2766</v>
      </c>
    </row>
    <row r="276" spans="1:105" ht="12" customHeight="1" x14ac:dyDescent="0.25">
      <c r="A276" s="109" t="s">
        <v>120</v>
      </c>
      <c r="B276" s="110">
        <v>6.0929712360957273</v>
      </c>
      <c r="C276" s="110">
        <v>5.4100370035859706</v>
      </c>
      <c r="D276" s="110">
        <v>5.7509388091706173</v>
      </c>
      <c r="E276" s="110">
        <v>5.5313111004103943</v>
      </c>
      <c r="F276" s="110">
        <v>5.5662941638571839</v>
      </c>
      <c r="G276" s="110">
        <v>5.2818777346766304</v>
      </c>
      <c r="H276" s="110">
        <v>5.1442118818121685</v>
      </c>
      <c r="I276" s="110">
        <v>5.4046869405924527</v>
      </c>
      <c r="J276" s="110">
        <v>5.6904168717720562</v>
      </c>
      <c r="K276" s="110">
        <v>5.3541922361742396</v>
      </c>
      <c r="L276" s="110">
        <v>4.6146621240381114</v>
      </c>
      <c r="M276" s="110">
        <v>6.2343003157636705</v>
      </c>
      <c r="N276" s="110">
        <v>6.2163814193745752</v>
      </c>
      <c r="O276" s="110">
        <v>6.2713835366419257</v>
      </c>
      <c r="P276" s="110">
        <v>6.5738050316665397</v>
      </c>
      <c r="Q276" s="110">
        <v>4.5224215955347509</v>
      </c>
      <c r="R276" s="110">
        <v>4.6014786824697307</v>
      </c>
      <c r="S276" s="110">
        <v>4.0286070736217798</v>
      </c>
      <c r="T276" s="110">
        <v>4.6768044325522311</v>
      </c>
      <c r="U276" s="110">
        <v>5.020854930773317</v>
      </c>
      <c r="V276" s="110">
        <v>2.8185812962344743</v>
      </c>
      <c r="W276" s="110">
        <v>2.245481137840168</v>
      </c>
      <c r="X276" s="110">
        <v>2.546071929989</v>
      </c>
      <c r="Y276" s="110">
        <v>2.4847099733478797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123.05863255961997</v>
      </c>
      <c r="C278" s="118">
        <f t="shared" si="124"/>
        <v>117.24403381539362</v>
      </c>
      <c r="D278" s="118">
        <f t="shared" si="124"/>
        <v>115.65249876828653</v>
      </c>
      <c r="E278" s="118">
        <f t="shared" si="124"/>
        <v>107.7862872848316</v>
      </c>
      <c r="F278" s="118">
        <f t="shared" si="124"/>
        <v>114.97934540899945</v>
      </c>
      <c r="G278" s="118">
        <f t="shared" si="124"/>
        <v>132.79245747295221</v>
      </c>
      <c r="H278" s="118">
        <f t="shared" si="124"/>
        <v>123.10001138169895</v>
      </c>
      <c r="I278" s="118">
        <f t="shared" si="124"/>
        <v>110.66586414466117</v>
      </c>
      <c r="J278" s="118">
        <f t="shared" si="124"/>
        <v>106.60133920748684</v>
      </c>
      <c r="K278" s="118">
        <f t="shared" si="124"/>
        <v>113.5443819857695</v>
      </c>
      <c r="L278" s="118">
        <f t="shared" si="124"/>
        <v>125.14060862185276</v>
      </c>
      <c r="M278" s="118">
        <f t="shared" si="124"/>
        <v>113.35200415692398</v>
      </c>
      <c r="N278" s="118">
        <f t="shared" si="124"/>
        <v>96.200174518378219</v>
      </c>
      <c r="O278" s="118">
        <f t="shared" si="124"/>
        <v>125.39200554117528</v>
      </c>
      <c r="P278" s="118">
        <f t="shared" si="124"/>
        <v>103.4004902857744</v>
      </c>
      <c r="Q278" s="118">
        <f t="shared" si="124"/>
        <v>117.60741497533154</v>
      </c>
      <c r="R278" s="118">
        <f t="shared" ref="R278:V278" si="125">R279+R282+R284+R294</f>
        <v>125.35342390082226</v>
      </c>
      <c r="S278" s="118">
        <f t="shared" si="125"/>
        <v>104.26535624263059</v>
      </c>
      <c r="T278" s="118">
        <f t="shared" si="125"/>
        <v>86.63564871488849</v>
      </c>
      <c r="U278" s="118">
        <f t="shared" si="125"/>
        <v>99.447614643156825</v>
      </c>
      <c r="V278" s="118">
        <f t="shared" si="125"/>
        <v>73.192312898090378</v>
      </c>
      <c r="W278" s="118">
        <f t="shared" ref="W278:Y278" si="126">W279+W282+W284+W294</f>
        <v>56.342808912831003</v>
      </c>
      <c r="X278" s="118">
        <f t="shared" si="126"/>
        <v>223.17390487832392</v>
      </c>
      <c r="Y278" s="118">
        <f t="shared" si="126"/>
        <v>62.328030961496829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109.16249662960044</v>
      </c>
      <c r="C279" s="123">
        <f t="shared" si="127"/>
        <v>103.70262812450778</v>
      </c>
      <c r="D279" s="123">
        <f t="shared" si="127"/>
        <v>102.65502156031104</v>
      </c>
      <c r="E279" s="123">
        <f t="shared" si="127"/>
        <v>94.640759436886725</v>
      </c>
      <c r="F279" s="123">
        <f t="shared" si="127"/>
        <v>101.9724073953814</v>
      </c>
      <c r="G279" s="123">
        <f t="shared" si="127"/>
        <v>119.28884318311364</v>
      </c>
      <c r="H279" s="123">
        <f t="shared" si="127"/>
        <v>109.82733817350967</v>
      </c>
      <c r="I279" s="123">
        <f t="shared" si="127"/>
        <v>99.241495210174008</v>
      </c>
      <c r="J279" s="123">
        <f t="shared" si="127"/>
        <v>95.086672166464311</v>
      </c>
      <c r="K279" s="123">
        <f t="shared" si="127"/>
        <v>101.58443078307819</v>
      </c>
      <c r="L279" s="123">
        <f t="shared" si="127"/>
        <v>113.6332234396957</v>
      </c>
      <c r="M279" s="123">
        <f t="shared" si="127"/>
        <v>99.191962449402865</v>
      </c>
      <c r="N279" s="123">
        <f t="shared" si="127"/>
        <v>82.435733467964042</v>
      </c>
      <c r="O279" s="123">
        <f t="shared" si="127"/>
        <v>108.70996647386868</v>
      </c>
      <c r="P279" s="123">
        <f t="shared" si="127"/>
        <v>83.642702927704406</v>
      </c>
      <c r="Q279" s="123">
        <f t="shared" si="127"/>
        <v>103.46176895158264</v>
      </c>
      <c r="R279" s="123">
        <f t="shared" ref="R279:V279" si="128">SUM(R280:R281)</f>
        <v>110.90563879422224</v>
      </c>
      <c r="S279" s="123">
        <f t="shared" si="128"/>
        <v>90.556399263622112</v>
      </c>
      <c r="T279" s="123">
        <f t="shared" si="128"/>
        <v>71.918959533113878</v>
      </c>
      <c r="U279" s="123">
        <f t="shared" si="128"/>
        <v>84.705080280981178</v>
      </c>
      <c r="V279" s="123">
        <f t="shared" si="128"/>
        <v>61.859563171761074</v>
      </c>
      <c r="W279" s="123">
        <f t="shared" ref="W279:Y279" si="129">SUM(W280:W281)</f>
        <v>46.002662565730887</v>
      </c>
      <c r="X279" s="123">
        <f t="shared" si="129"/>
        <v>211.64989319212035</v>
      </c>
      <c r="Y279" s="123">
        <f t="shared" si="129"/>
        <v>50.974151055751193</v>
      </c>
      <c r="DA279" s="130" t="s">
        <v>2917</v>
      </c>
    </row>
    <row r="280" spans="1:105" ht="12" customHeight="1" x14ac:dyDescent="0.25">
      <c r="A280" s="97" t="s">
        <v>51</v>
      </c>
      <c r="B280" s="99">
        <v>108.08167983128756</v>
      </c>
      <c r="C280" s="99">
        <v>102.69701009173318</v>
      </c>
      <c r="D280" s="99">
        <v>101.67909599788281</v>
      </c>
      <c r="E280" s="99">
        <v>93.780014593126907</v>
      </c>
      <c r="F280" s="99">
        <v>101.03326818724281</v>
      </c>
      <c r="G280" s="99">
        <v>118.21253454149935</v>
      </c>
      <c r="H280" s="99">
        <v>108.87061756011845</v>
      </c>
      <c r="I280" s="99">
        <v>98.370722170497743</v>
      </c>
      <c r="J280" s="99">
        <v>94.260669630402816</v>
      </c>
      <c r="K280" s="99">
        <v>100.71846272131546</v>
      </c>
      <c r="L280" s="99">
        <v>112.68396945772341</v>
      </c>
      <c r="M280" s="99">
        <v>98.367110807056108</v>
      </c>
      <c r="N280" s="99">
        <v>81.769725083499253</v>
      </c>
      <c r="O280" s="99">
        <v>107.83314451856059</v>
      </c>
      <c r="P280" s="99">
        <v>82.966612528207477</v>
      </c>
      <c r="Q280" s="99">
        <v>102.64368300811817</v>
      </c>
      <c r="R280" s="99">
        <v>110.03390024255276</v>
      </c>
      <c r="S280" s="99">
        <v>89.855686511285114</v>
      </c>
      <c r="T280" s="99">
        <v>71.358795191345209</v>
      </c>
      <c r="U280" s="99">
        <v>84.038356554179998</v>
      </c>
      <c r="V280" s="99">
        <v>61.382102738617732</v>
      </c>
      <c r="W280" s="99">
        <v>45.649112048925772</v>
      </c>
      <c r="X280" s="99">
        <v>210.01803257018514</v>
      </c>
      <c r="Y280" s="99">
        <v>50.589697213919891</v>
      </c>
      <c r="DA280" s="63" t="s">
        <v>2918</v>
      </c>
    </row>
    <row r="281" spans="1:105" ht="12" customHeight="1" x14ac:dyDescent="0.25">
      <c r="A281" s="97" t="s">
        <v>53</v>
      </c>
      <c r="B281" s="99">
        <v>1.0808167983128756</v>
      </c>
      <c r="C281" s="99">
        <v>1.0056180327746018</v>
      </c>
      <c r="D281" s="99">
        <v>0.97592556242823525</v>
      </c>
      <c r="E281" s="99">
        <v>0.86074484375982219</v>
      </c>
      <c r="F281" s="99">
        <v>0.93913920813858098</v>
      </c>
      <c r="G281" s="99">
        <v>1.0763086416142842</v>
      </c>
      <c r="H281" s="99">
        <v>0.95672061339122216</v>
      </c>
      <c r="I281" s="99">
        <v>0.87077303967626585</v>
      </c>
      <c r="J281" s="99">
        <v>0.82600253606148855</v>
      </c>
      <c r="K281" s="99">
        <v>0.86596806176273522</v>
      </c>
      <c r="L281" s="99">
        <v>0.94925398197229371</v>
      </c>
      <c r="M281" s="99">
        <v>0.82485164234675379</v>
      </c>
      <c r="N281" s="99">
        <v>0.66600838446478494</v>
      </c>
      <c r="O281" s="99">
        <v>0.87682195530809071</v>
      </c>
      <c r="P281" s="99">
        <v>0.67609039949692618</v>
      </c>
      <c r="Q281" s="99">
        <v>0.81808594346447239</v>
      </c>
      <c r="R281" s="99">
        <v>0.87173855166947778</v>
      </c>
      <c r="S281" s="99">
        <v>0.70071275233699726</v>
      </c>
      <c r="T281" s="99">
        <v>0.5601643417686657</v>
      </c>
      <c r="U281" s="99">
        <v>0.66672372680118541</v>
      </c>
      <c r="V281" s="99">
        <v>0.47746043314334469</v>
      </c>
      <c r="W281" s="99">
        <v>0.35355051680511673</v>
      </c>
      <c r="X281" s="99">
        <v>1.6318606219352065</v>
      </c>
      <c r="Y281" s="99">
        <v>0.38445384183130177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0.49896777900607081</v>
      </c>
      <c r="C282" s="123">
        <f t="shared" si="130"/>
        <v>0.61712060703678295</v>
      </c>
      <c r="D282" s="123">
        <f t="shared" si="130"/>
        <v>0.83966766087372313</v>
      </c>
      <c r="E282" s="123">
        <f t="shared" si="130"/>
        <v>1.9014581387159388</v>
      </c>
      <c r="F282" s="123">
        <f t="shared" si="130"/>
        <v>0.75109454391742836</v>
      </c>
      <c r="G282" s="123">
        <f t="shared" si="130"/>
        <v>0.7650430098766946</v>
      </c>
      <c r="H282" s="123">
        <f t="shared" si="130"/>
        <v>0.86890107590072041</v>
      </c>
      <c r="I282" s="123">
        <f t="shared" si="130"/>
        <v>0.34367860239386205</v>
      </c>
      <c r="J282" s="123">
        <f t="shared" si="130"/>
        <v>0.2581759943723575</v>
      </c>
      <c r="K282" s="123">
        <f t="shared" si="130"/>
        <v>0.19709623972790496</v>
      </c>
      <c r="L282" s="123">
        <f t="shared" si="130"/>
        <v>0.77773974819807123</v>
      </c>
      <c r="M282" s="123">
        <f t="shared" si="130"/>
        <v>1.7487154013139452</v>
      </c>
      <c r="N282" s="123">
        <f t="shared" si="130"/>
        <v>2.3694218879258271</v>
      </c>
      <c r="O282" s="123">
        <f t="shared" si="130"/>
        <v>2.6894164397627343</v>
      </c>
      <c r="P282" s="123">
        <f t="shared" si="130"/>
        <v>3.2643915263968841</v>
      </c>
      <c r="Q282" s="123">
        <f t="shared" si="130"/>
        <v>3.5530646450539281</v>
      </c>
      <c r="R282" s="123">
        <f t="shared" si="130"/>
        <v>3.7099187920561807</v>
      </c>
      <c r="S282" s="123">
        <f t="shared" si="130"/>
        <v>3.2667022153918057</v>
      </c>
      <c r="T282" s="123">
        <f t="shared" si="130"/>
        <v>3.3379588587439746</v>
      </c>
      <c r="U282" s="123">
        <f t="shared" si="130"/>
        <v>2.6776229743924649</v>
      </c>
      <c r="V282" s="123">
        <f t="shared" si="130"/>
        <v>1.6468380440498405</v>
      </c>
      <c r="W282" s="123">
        <f t="shared" si="130"/>
        <v>1.60661208169446</v>
      </c>
      <c r="X282" s="123">
        <f t="shared" si="130"/>
        <v>1.8216275013856824</v>
      </c>
      <c r="Y282" s="123">
        <f t="shared" si="130"/>
        <v>2.0571666995915141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0.49896777900607081</v>
      </c>
      <c r="C283" s="99">
        <f>RES_hhdet_tess!C8</f>
        <v>0.61712060703678295</v>
      </c>
      <c r="D283" s="99">
        <f>RES_hhdet_tess!D8</f>
        <v>0.83966766087372313</v>
      </c>
      <c r="E283" s="99">
        <f>RES_hhdet_tess!E8</f>
        <v>1.9014581387159388</v>
      </c>
      <c r="F283" s="99">
        <f>RES_hhdet_tess!F8</f>
        <v>0.75109454391742836</v>
      </c>
      <c r="G283" s="99">
        <f>RES_hhdet_tess!G8</f>
        <v>0.7650430098766946</v>
      </c>
      <c r="H283" s="99">
        <f>RES_hhdet_tess!H8</f>
        <v>0.86890107590072041</v>
      </c>
      <c r="I283" s="99">
        <f>RES_hhdet_tess!I8</f>
        <v>0.34367860239386205</v>
      </c>
      <c r="J283" s="99">
        <f>RES_hhdet_tess!J8</f>
        <v>0.2581759943723575</v>
      </c>
      <c r="K283" s="99">
        <f>RES_hhdet_tess!K8</f>
        <v>0.19709623972790496</v>
      </c>
      <c r="L283" s="99">
        <f>RES_hhdet_tess!L8</f>
        <v>0.77773974819807123</v>
      </c>
      <c r="M283" s="99">
        <f>RES_hhdet_tess!M8</f>
        <v>1.7487154013139452</v>
      </c>
      <c r="N283" s="99">
        <f>RES_hhdet_tess!N8</f>
        <v>2.3694218879258271</v>
      </c>
      <c r="O283" s="99">
        <f>RES_hhdet_tess!O8</f>
        <v>2.6894164397627343</v>
      </c>
      <c r="P283" s="99">
        <f>RES_hhdet_tess!P8</f>
        <v>3.2643915263968841</v>
      </c>
      <c r="Q283" s="99">
        <f>RES_hhdet_tess!Q8</f>
        <v>3.5530646450539281</v>
      </c>
      <c r="R283" s="99">
        <f>RES_hhdet_tess!R8</f>
        <v>3.7099187920561807</v>
      </c>
      <c r="S283" s="99">
        <f>RES_hhdet_tess!S8</f>
        <v>3.2667022153918057</v>
      </c>
      <c r="T283" s="99">
        <f>RES_hhdet_tess!T8</f>
        <v>3.3379588587439746</v>
      </c>
      <c r="U283" s="99">
        <f>RES_hhdet_tess!U8</f>
        <v>2.6776229743924649</v>
      </c>
      <c r="V283" s="99">
        <f>RES_hhdet_tess!V8</f>
        <v>1.6468380440498405</v>
      </c>
      <c r="W283" s="99">
        <f>RES_hhdet_tess!W8</f>
        <v>1.60661208169446</v>
      </c>
      <c r="X283" s="99">
        <f>RES_hhdet_tess!X8</f>
        <v>1.8216275013856824</v>
      </c>
      <c r="Y283" s="99">
        <f>RES_hhdet_tess!Y8</f>
        <v>2.0571666995915141</v>
      </c>
      <c r="DA283" s="63" t="s">
        <v>2921</v>
      </c>
    </row>
    <row r="284" spans="1:105" ht="12" customHeight="1" x14ac:dyDescent="0.25">
      <c r="A284" s="121" t="s">
        <v>55</v>
      </c>
      <c r="B284" s="123">
        <v>8.8941147564538809</v>
      </c>
      <c r="C284" s="123">
        <v>8.2682560416339701</v>
      </c>
      <c r="D284" s="123">
        <v>8.1557025547660302</v>
      </c>
      <c r="E284" s="123">
        <v>7.7406429329276465</v>
      </c>
      <c r="F284" s="123">
        <v>8.2113235117931644</v>
      </c>
      <c r="G284" s="123">
        <v>8.2470528363619362</v>
      </c>
      <c r="H284" s="123">
        <v>7.9455634876215395</v>
      </c>
      <c r="I284" s="123">
        <v>7.3231753607638339</v>
      </c>
      <c r="J284" s="123">
        <v>7.2779480964210075</v>
      </c>
      <c r="K284" s="123">
        <v>7.1284462311442516</v>
      </c>
      <c r="L284" s="123">
        <v>6.8009456779142692</v>
      </c>
      <c r="M284" s="123">
        <v>7.6756334012089091</v>
      </c>
      <c r="N284" s="123">
        <v>6.6440251810651532</v>
      </c>
      <c r="O284" s="123">
        <v>9.0858946433444796</v>
      </c>
      <c r="P284" s="123">
        <v>11.315345151932567</v>
      </c>
      <c r="Q284" s="123">
        <v>6.9947429880768173</v>
      </c>
      <c r="R284" s="123">
        <v>7.0738570324567922</v>
      </c>
      <c r="S284" s="123">
        <v>7.2335818982107156</v>
      </c>
      <c r="T284" s="123">
        <v>7.6247310641896942</v>
      </c>
      <c r="U284" s="123">
        <v>7.9490107068744802</v>
      </c>
      <c r="V284" s="123">
        <v>7.2428736334348871</v>
      </c>
      <c r="W284" s="123">
        <v>6.7773389449732857</v>
      </c>
      <c r="X284" s="123">
        <v>7.4587568700209026</v>
      </c>
      <c r="Y284" s="123">
        <v>7.1081867514768637</v>
      </c>
      <c r="DA284" s="130" t="s">
        <v>2922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2923</v>
      </c>
    </row>
    <row r="286" spans="1:105" ht="12" customHeight="1" x14ac:dyDescent="0.25">
      <c r="A286" s="97" t="s">
        <v>124</v>
      </c>
      <c r="B286" s="99">
        <v>9.0729360080200969</v>
      </c>
      <c r="C286" s="99">
        <v>8.8346689441094188</v>
      </c>
      <c r="D286" s="99">
        <v>5.9277396348777032</v>
      </c>
      <c r="E286" s="99">
        <v>3.3827190786540062</v>
      </c>
      <c r="F286" s="99">
        <v>6.8071800489738639</v>
      </c>
      <c r="G286" s="99">
        <v>10.464456164026</v>
      </c>
      <c r="H286" s="99">
        <v>10.898772344008986</v>
      </c>
      <c r="I286" s="99">
        <v>4.1224196659623011</v>
      </c>
      <c r="J286" s="99">
        <v>4.0936703198428903</v>
      </c>
      <c r="K286" s="99">
        <v>9.6962963619774261</v>
      </c>
      <c r="L286" s="99">
        <v>10.562439912180968</v>
      </c>
      <c r="M286" s="99">
        <v>5.6464682279030027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X286" s="99">
        <v>0</v>
      </c>
      <c r="Y286" s="99">
        <v>0</v>
      </c>
      <c r="DA286" s="63" t="s">
        <v>2924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X287" s="99">
        <v>0</v>
      </c>
      <c r="Y287" s="99">
        <v>0</v>
      </c>
      <c r="DA287" s="63" t="s">
        <v>2925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X288" s="102">
        <v>0</v>
      </c>
      <c r="Y288" s="102">
        <v>0</v>
      </c>
      <c r="DA288" s="131" t="s">
        <v>2926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X289" s="105">
        <v>0</v>
      </c>
      <c r="Y289" s="105">
        <v>0</v>
      </c>
      <c r="DA289" s="132" t="s">
        <v>2927</v>
      </c>
    </row>
    <row r="290" spans="1:105" ht="12" customHeight="1" x14ac:dyDescent="0.25">
      <c r="A290" s="106" t="s">
        <v>122</v>
      </c>
      <c r="B290" s="102">
        <v>8.8706331779653862</v>
      </c>
      <c r="C290" s="102">
        <v>8.2007761030937498</v>
      </c>
      <c r="D290" s="102">
        <v>8.3657050538698847</v>
      </c>
      <c r="E290" s="102">
        <v>8.2235623985150283</v>
      </c>
      <c r="F290" s="102">
        <v>8.3705279579707952</v>
      </c>
      <c r="G290" s="102">
        <v>8.0090583380115099</v>
      </c>
      <c r="H290" s="102">
        <v>7.6263198848708447</v>
      </c>
      <c r="I290" s="102">
        <v>7.6331551059988723</v>
      </c>
      <c r="J290" s="102">
        <v>7.5852616118070273</v>
      </c>
      <c r="K290" s="102">
        <v>6.925080430291513</v>
      </c>
      <c r="L290" s="102">
        <v>6.5585842647239589</v>
      </c>
      <c r="M290" s="102">
        <v>7.7448537038525886</v>
      </c>
      <c r="N290" s="102">
        <v>6.6483150010713663</v>
      </c>
      <c r="O290" s="102">
        <v>9.0881683585486694</v>
      </c>
      <c r="P290" s="102">
        <v>11.323133212391554</v>
      </c>
      <c r="Q290" s="102">
        <v>6.9996251713707851</v>
      </c>
      <c r="R290" s="102">
        <v>7.0725774896223719</v>
      </c>
      <c r="S290" s="102">
        <v>7.224204061594989</v>
      </c>
      <c r="T290" s="102">
        <v>7.6059386279493326</v>
      </c>
      <c r="U290" s="102">
        <v>7.951113099776026</v>
      </c>
      <c r="V290" s="102">
        <v>7.3001097600788318</v>
      </c>
      <c r="W290" s="102">
        <v>6.7859897911162514</v>
      </c>
      <c r="X290" s="102">
        <v>7.460931237338742</v>
      </c>
      <c r="Y290" s="102">
        <v>7.1130768566551037</v>
      </c>
      <c r="DA290" s="131" t="s">
        <v>2928</v>
      </c>
    </row>
    <row r="291" spans="1:105" ht="12" customHeight="1" x14ac:dyDescent="0.25">
      <c r="A291" s="107" t="s">
        <v>121</v>
      </c>
      <c r="B291" s="105">
        <v>0</v>
      </c>
      <c r="C291" s="105">
        <v>8.2035033973086815</v>
      </c>
      <c r="D291" s="105">
        <v>8.370779806051706</v>
      </c>
      <c r="E291" s="105">
        <v>8.2298868203901172</v>
      </c>
      <c r="F291" s="105">
        <v>8.3771102917715226</v>
      </c>
      <c r="G291" s="105">
        <v>8.0148763234213973</v>
      </c>
      <c r="H291" s="105">
        <v>7.6284798684425494</v>
      </c>
      <c r="I291" s="105">
        <v>7.6354579050758487</v>
      </c>
      <c r="J291" s="105">
        <v>7.5903418887095615</v>
      </c>
      <c r="K291" s="105">
        <v>6.8963017787784713</v>
      </c>
      <c r="L291" s="105">
        <v>6.5396259133838006</v>
      </c>
      <c r="M291" s="105">
        <v>7.7280704924094632</v>
      </c>
      <c r="N291" s="105">
        <v>6.6402041938465048</v>
      </c>
      <c r="O291" s="105">
        <v>9.084090615788103</v>
      </c>
      <c r="P291" s="105">
        <v>11.308706757541337</v>
      </c>
      <c r="Q291" s="105">
        <v>6.9909925836373619</v>
      </c>
      <c r="R291" s="105">
        <v>7.0748183133679303</v>
      </c>
      <c r="S291" s="105">
        <v>7.240163858071444</v>
      </c>
      <c r="T291" s="105">
        <v>7.6352166989035215</v>
      </c>
      <c r="U291" s="105">
        <v>7.9476514011191703</v>
      </c>
      <c r="V291" s="105">
        <v>7.2273965175566772</v>
      </c>
      <c r="W291" s="105">
        <v>6.7730539464164874</v>
      </c>
      <c r="X291" s="105">
        <v>7.4578061726221936</v>
      </c>
      <c r="Y291" s="105">
        <v>7.1060419685039511</v>
      </c>
      <c r="DA291" s="132" t="s">
        <v>2929</v>
      </c>
    </row>
    <row r="292" spans="1:105" ht="12" customHeight="1" x14ac:dyDescent="0.25">
      <c r="A292" s="108" t="s">
        <v>53</v>
      </c>
      <c r="B292" s="99">
        <v>0</v>
      </c>
      <c r="C292" s="99">
        <v>4.0934152868866134</v>
      </c>
      <c r="D292" s="99">
        <v>4.1965580257121626</v>
      </c>
      <c r="E292" s="99">
        <v>4.0988998225623083</v>
      </c>
      <c r="F292" s="99">
        <v>4.237355320251754</v>
      </c>
      <c r="G292" s="99">
        <v>4.0351969543728394</v>
      </c>
      <c r="H292" s="99">
        <v>3.7407970440792377</v>
      </c>
      <c r="I292" s="99">
        <v>3.6866807987449617</v>
      </c>
      <c r="J292" s="99">
        <v>3.5262901461807723</v>
      </c>
      <c r="K292" s="99">
        <v>3.0926974285965061</v>
      </c>
      <c r="L292" s="99">
        <v>2.8577958676810886</v>
      </c>
      <c r="M292" s="99">
        <v>3.7268668144832842</v>
      </c>
      <c r="N292" s="99">
        <v>2.9398853465488854</v>
      </c>
      <c r="O292" s="99">
        <v>4.9860192238364354</v>
      </c>
      <c r="P292" s="99">
        <v>6.8356662668875945</v>
      </c>
      <c r="Q292" s="99">
        <v>2.9561884135884027</v>
      </c>
      <c r="R292" s="99">
        <v>2.9453754052312542</v>
      </c>
      <c r="S292" s="99">
        <v>3.0309061819198995</v>
      </c>
      <c r="T292" s="99">
        <v>3.6762044775992218</v>
      </c>
      <c r="U292" s="99">
        <v>4.1795170062577629</v>
      </c>
      <c r="V292" s="99">
        <v>3.695077763093459</v>
      </c>
      <c r="W292" s="99">
        <v>3.395894928989323</v>
      </c>
      <c r="X292" s="99">
        <v>4.0634850195514298</v>
      </c>
      <c r="Y292" s="99">
        <v>3.8183650521622772</v>
      </c>
      <c r="DA292" s="63" t="s">
        <v>2930</v>
      </c>
    </row>
    <row r="293" spans="1:105" ht="12" customHeight="1" x14ac:dyDescent="0.25">
      <c r="A293" s="108" t="s">
        <v>52</v>
      </c>
      <c r="B293" s="99">
        <v>0</v>
      </c>
      <c r="C293" s="99">
        <v>4.1100881104220681</v>
      </c>
      <c r="D293" s="99">
        <v>4.1742217803395434</v>
      </c>
      <c r="E293" s="99">
        <v>4.1309869978278089</v>
      </c>
      <c r="F293" s="99">
        <v>4.1397549715197695</v>
      </c>
      <c r="G293" s="99">
        <v>3.979679369048557</v>
      </c>
      <c r="H293" s="99">
        <v>3.8876828243633126</v>
      </c>
      <c r="I293" s="99">
        <v>3.9487771063308865</v>
      </c>
      <c r="J293" s="99">
        <v>4.0640517425287888</v>
      </c>
      <c r="K293" s="99">
        <v>3.803604350181967</v>
      </c>
      <c r="L293" s="99">
        <v>3.681830045702712</v>
      </c>
      <c r="M293" s="99">
        <v>4.0012036779261786</v>
      </c>
      <c r="N293" s="99">
        <v>3.7003188472976194</v>
      </c>
      <c r="O293" s="99">
        <v>4.0980713919516667</v>
      </c>
      <c r="P293" s="99">
        <v>4.4730404906537427</v>
      </c>
      <c r="Q293" s="99">
        <v>4.0348041700489583</v>
      </c>
      <c r="R293" s="99">
        <v>4.1294429081366761</v>
      </c>
      <c r="S293" s="99">
        <v>4.2092576761515446</v>
      </c>
      <c r="T293" s="99">
        <v>3.9590122213042998</v>
      </c>
      <c r="U293" s="99">
        <v>3.768134394861407</v>
      </c>
      <c r="V293" s="99">
        <v>3.5323187544632191</v>
      </c>
      <c r="W293" s="99">
        <v>3.3771590174271648</v>
      </c>
      <c r="X293" s="99">
        <v>3.3943211530707647</v>
      </c>
      <c r="Y293" s="99">
        <v>3.287676916341673</v>
      </c>
      <c r="DA293" s="63" t="s">
        <v>2931</v>
      </c>
    </row>
    <row r="294" spans="1:105" ht="12" customHeight="1" x14ac:dyDescent="0.25">
      <c r="A294" s="121" t="s">
        <v>54</v>
      </c>
      <c r="B294" s="123">
        <v>4.5030533945595854</v>
      </c>
      <c r="C294" s="123">
        <v>4.656029042215085</v>
      </c>
      <c r="D294" s="123">
        <v>4.002106992335742</v>
      </c>
      <c r="E294" s="123">
        <v>3.503426776301295</v>
      </c>
      <c r="F294" s="123">
        <v>4.0445199579074602</v>
      </c>
      <c r="G294" s="123">
        <v>4.4915184435999311</v>
      </c>
      <c r="H294" s="123">
        <v>4.4582086446670157</v>
      </c>
      <c r="I294" s="123">
        <v>3.7575149713294524</v>
      </c>
      <c r="J294" s="123">
        <v>3.9785429502291678</v>
      </c>
      <c r="K294" s="123">
        <v>4.6344087318191685</v>
      </c>
      <c r="L294" s="123">
        <v>3.9286997560447254</v>
      </c>
      <c r="M294" s="123">
        <v>4.7356929049982561</v>
      </c>
      <c r="N294" s="123">
        <v>4.7509939814231936</v>
      </c>
      <c r="O294" s="123">
        <v>4.906727984199394</v>
      </c>
      <c r="P294" s="123">
        <v>5.1780506797405579</v>
      </c>
      <c r="Q294" s="123">
        <v>3.5978383906181537</v>
      </c>
      <c r="R294" s="123">
        <v>3.6640092820870511</v>
      </c>
      <c r="S294" s="123">
        <v>3.2086728654059558</v>
      </c>
      <c r="T294" s="123">
        <v>3.7539992588409454</v>
      </c>
      <c r="U294" s="123">
        <v>4.1159006809087035</v>
      </c>
      <c r="V294" s="123">
        <v>2.4430380488445658</v>
      </c>
      <c r="W294" s="123">
        <v>1.9561953204323728</v>
      </c>
      <c r="X294" s="123">
        <v>2.2436273147970129</v>
      </c>
      <c r="Y294" s="123">
        <v>2.1885264546772563</v>
      </c>
      <c r="DA294" s="130" t="s">
        <v>2932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X295" s="99">
        <v>0</v>
      </c>
      <c r="Y295" s="99">
        <v>0</v>
      </c>
      <c r="DA295" s="63" t="s">
        <v>2933</v>
      </c>
    </row>
    <row r="296" spans="1:105" ht="12" customHeight="1" x14ac:dyDescent="0.25">
      <c r="A296" s="97" t="s">
        <v>50</v>
      </c>
      <c r="B296" s="99">
        <v>4.3180296809520717</v>
      </c>
      <c r="C296" s="99">
        <v>5.5115551580495898</v>
      </c>
      <c r="D296" s="99">
        <v>3.1804539500310289</v>
      </c>
      <c r="E296" s="99">
        <v>1.9086366244963191</v>
      </c>
      <c r="F296" s="99">
        <v>3.6422205649110011</v>
      </c>
      <c r="G296" s="99">
        <v>5.4181244549010019</v>
      </c>
      <c r="H296" s="99">
        <v>5.7813169316076012</v>
      </c>
      <c r="I296" s="99">
        <v>2.2270046530191414</v>
      </c>
      <c r="J296" s="99">
        <v>2.4548726437942676</v>
      </c>
      <c r="K296" s="99">
        <v>6.3902460514142447</v>
      </c>
      <c r="L296" s="99">
        <v>5.5955921018786308</v>
      </c>
      <c r="M296" s="99">
        <v>3.4784965059866351</v>
      </c>
      <c r="N296" s="99">
        <v>2.7638405313751746</v>
      </c>
      <c r="O296" s="99">
        <v>3.9738121223488259</v>
      </c>
      <c r="P296" s="99">
        <v>4.8043492410703124</v>
      </c>
      <c r="Q296" s="99">
        <v>3.9096363920857922</v>
      </c>
      <c r="R296" s="99">
        <v>3.8730849915195726</v>
      </c>
      <c r="S296" s="99">
        <v>2.9664266399828669</v>
      </c>
      <c r="T296" s="99">
        <v>3.2848165033360779</v>
      </c>
      <c r="U296" s="99">
        <v>4.062837757567876</v>
      </c>
      <c r="V296" s="99">
        <v>3.4165288543733716</v>
      </c>
      <c r="W296" s="99">
        <v>1.7793788747863688</v>
      </c>
      <c r="X296" s="99">
        <v>2.4747997114066167</v>
      </c>
      <c r="Y296" s="99">
        <v>1.7609077996797573</v>
      </c>
      <c r="DA296" s="63" t="s">
        <v>2934</v>
      </c>
    </row>
    <row r="297" spans="1:105" ht="12" customHeight="1" x14ac:dyDescent="0.25">
      <c r="A297" s="109" t="s">
        <v>120</v>
      </c>
      <c r="B297" s="110">
        <v>4.6234161893063677</v>
      </c>
      <c r="C297" s="110">
        <v>4.1060479677500448</v>
      </c>
      <c r="D297" s="110">
        <v>4.3727439625058038</v>
      </c>
      <c r="E297" s="110">
        <v>4.2079744803521226</v>
      </c>
      <c r="F297" s="110">
        <v>4.24566965440569</v>
      </c>
      <c r="G297" s="110">
        <v>4.056173377945548</v>
      </c>
      <c r="H297" s="110">
        <v>3.983246695508857</v>
      </c>
      <c r="I297" s="110">
        <v>4.2005574318929639</v>
      </c>
      <c r="J297" s="110">
        <v>4.4238164644384526</v>
      </c>
      <c r="K297" s="110">
        <v>4.1711665453728077</v>
      </c>
      <c r="L297" s="110">
        <v>3.6052728829724754</v>
      </c>
      <c r="M297" s="110">
        <v>4.8845714259338422</v>
      </c>
      <c r="N297" s="110">
        <v>4.8859241539573182</v>
      </c>
      <c r="O297" s="110">
        <v>4.9501788599568179</v>
      </c>
      <c r="P297" s="110">
        <v>5.1961817468458529</v>
      </c>
      <c r="Q297" s="110">
        <v>3.5844636774184693</v>
      </c>
      <c r="R297" s="110">
        <v>3.6551662007213253</v>
      </c>
      <c r="S297" s="110">
        <v>3.2178488587931935</v>
      </c>
      <c r="T297" s="110">
        <v>3.7721319257203598</v>
      </c>
      <c r="U297" s="110">
        <v>4.1179193790792787</v>
      </c>
      <c r="V297" s="110">
        <v>2.3980447763201247</v>
      </c>
      <c r="W297" s="110">
        <v>1.960729075448937</v>
      </c>
      <c r="X297" s="110">
        <v>2.2379193543868992</v>
      </c>
      <c r="Y297" s="110">
        <v>2.1992169210521939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60.902207766367169</v>
      </c>
      <c r="C299" s="118">
        <f t="shared" si="131"/>
        <v>58.045341971586069</v>
      </c>
      <c r="D299" s="118">
        <f t="shared" si="131"/>
        <v>56.885763647899473</v>
      </c>
      <c r="E299" s="118">
        <f t="shared" si="131"/>
        <v>52.29474549063481</v>
      </c>
      <c r="F299" s="118">
        <f t="shared" si="131"/>
        <v>56.679594757688314</v>
      </c>
      <c r="G299" s="118">
        <f t="shared" si="131"/>
        <v>66.499126684856279</v>
      </c>
      <c r="H299" s="118">
        <f t="shared" si="131"/>
        <v>61.254192156628754</v>
      </c>
      <c r="I299" s="118">
        <f t="shared" si="131"/>
        <v>54.806413689290828</v>
      </c>
      <c r="J299" s="118">
        <f t="shared" si="131"/>
        <v>52.548809743105053</v>
      </c>
      <c r="K299" s="118">
        <f t="shared" si="131"/>
        <v>55.196501303929644</v>
      </c>
      <c r="L299" s="118">
        <f t="shared" si="131"/>
        <v>59.555132320534014</v>
      </c>
      <c r="M299" s="118">
        <f t="shared" si="131"/>
        <v>50.111648828843947</v>
      </c>
      <c r="N299" s="118">
        <f t="shared" si="131"/>
        <v>40.369921756251323</v>
      </c>
      <c r="O299" s="118">
        <f t="shared" si="131"/>
        <v>51.814084206774091</v>
      </c>
      <c r="P299" s="118">
        <f t="shared" si="131"/>
        <v>39.87523572575035</v>
      </c>
      <c r="Q299" s="118">
        <f t="shared" si="131"/>
        <v>49.269218314071928</v>
      </c>
      <c r="R299" s="118">
        <f t="shared" ref="R299:V299" si="132">R300+R303+R305+R315</f>
        <v>52.798728917999696</v>
      </c>
      <c r="S299" s="118">
        <f t="shared" si="132"/>
        <v>43.089034118516004</v>
      </c>
      <c r="T299" s="118">
        <f t="shared" si="132"/>
        <v>34.221338994460716</v>
      </c>
      <c r="U299" s="118">
        <f t="shared" si="132"/>
        <v>40.291617462278204</v>
      </c>
      <c r="V299" s="118">
        <f t="shared" si="132"/>
        <v>28.588959173174807</v>
      </c>
      <c r="W299" s="118">
        <f t="shared" ref="W299:Y299" si="133">W300+W303+W305+W315</f>
        <v>20.666286376037586</v>
      </c>
      <c r="X299" s="118">
        <f t="shared" si="133"/>
        <v>94.650006486254171</v>
      </c>
      <c r="Y299" s="118">
        <f t="shared" si="133"/>
        <v>22.675123554650266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59.872748286193719</v>
      </c>
      <c r="C300" s="123">
        <f t="shared" si="134"/>
        <v>56.889865558761336</v>
      </c>
      <c r="D300" s="123">
        <f t="shared" si="134"/>
        <v>56.32598355384426</v>
      </c>
      <c r="E300" s="123">
        <f t="shared" si="134"/>
        <v>51.950221506313653</v>
      </c>
      <c r="F300" s="123">
        <f t="shared" si="134"/>
        <v>55.968221849890071</v>
      </c>
      <c r="G300" s="123">
        <f t="shared" si="134"/>
        <v>65.484819776342093</v>
      </c>
      <c r="H300" s="123">
        <f t="shared" si="134"/>
        <v>60.309786923319905</v>
      </c>
      <c r="I300" s="123">
        <f t="shared" si="134"/>
        <v>54.493282269844428</v>
      </c>
      <c r="J300" s="123">
        <f t="shared" si="134"/>
        <v>52.216484374398533</v>
      </c>
      <c r="K300" s="123">
        <f t="shared" si="134"/>
        <v>54.440655359527078</v>
      </c>
      <c r="L300" s="123">
        <f t="shared" si="134"/>
        <v>58.987761859585099</v>
      </c>
      <c r="M300" s="123">
        <f t="shared" si="134"/>
        <v>49.918669427785787</v>
      </c>
      <c r="N300" s="123">
        <f t="shared" si="134"/>
        <v>40.305503895451118</v>
      </c>
      <c r="O300" s="123">
        <f t="shared" si="134"/>
        <v>51.749288096010197</v>
      </c>
      <c r="P300" s="123">
        <f t="shared" si="134"/>
        <v>39.793782992829655</v>
      </c>
      <c r="Q300" s="123">
        <f t="shared" si="134"/>
        <v>49.21030132846051</v>
      </c>
      <c r="R300" s="123">
        <f t="shared" ref="R300:V300" si="135">SUM(R301:R302)</f>
        <v>52.741146903282861</v>
      </c>
      <c r="S300" s="123">
        <f t="shared" si="135"/>
        <v>43.049372165112551</v>
      </c>
      <c r="T300" s="123">
        <f t="shared" si="135"/>
        <v>34.176598465758865</v>
      </c>
      <c r="U300" s="123">
        <f t="shared" si="135"/>
        <v>40.237244239825415</v>
      </c>
      <c r="V300" s="123">
        <f t="shared" si="135"/>
        <v>28.534015570821108</v>
      </c>
      <c r="W300" s="123">
        <f t="shared" ref="W300:Y300" si="136">SUM(W301:W302)</f>
        <v>20.650130692964026</v>
      </c>
      <c r="X300" s="123">
        <f t="shared" si="136"/>
        <v>94.628348960170584</v>
      </c>
      <c r="Y300" s="123">
        <f t="shared" si="136"/>
        <v>22.659525528413514</v>
      </c>
      <c r="DA300" s="130" t="s">
        <v>3085</v>
      </c>
    </row>
    <row r="301" spans="1:105" ht="12" customHeight="1" x14ac:dyDescent="0.25">
      <c r="A301" s="97" t="s">
        <v>51</v>
      </c>
      <c r="B301" s="99">
        <v>59.872748286193719</v>
      </c>
      <c r="C301" s="99">
        <v>56.889865558761336</v>
      </c>
      <c r="D301" s="99">
        <v>56.32598355384426</v>
      </c>
      <c r="E301" s="99">
        <v>51.950221506313653</v>
      </c>
      <c r="F301" s="99">
        <v>55.968221849890071</v>
      </c>
      <c r="G301" s="99">
        <v>65.484819776342093</v>
      </c>
      <c r="H301" s="99">
        <v>60.309786923319905</v>
      </c>
      <c r="I301" s="99">
        <v>54.493282269844428</v>
      </c>
      <c r="J301" s="99">
        <v>52.216484374398533</v>
      </c>
      <c r="K301" s="99">
        <v>54.440655359527078</v>
      </c>
      <c r="L301" s="99">
        <v>58.987761859585099</v>
      </c>
      <c r="M301" s="99">
        <v>49.918669427785787</v>
      </c>
      <c r="N301" s="99">
        <v>40.305503895451118</v>
      </c>
      <c r="O301" s="99">
        <v>51.749288096010197</v>
      </c>
      <c r="P301" s="99">
        <v>39.793782992829655</v>
      </c>
      <c r="Q301" s="99">
        <v>49.21030132846051</v>
      </c>
      <c r="R301" s="99">
        <v>52.741146903282861</v>
      </c>
      <c r="S301" s="99">
        <v>43.049372165112551</v>
      </c>
      <c r="T301" s="99">
        <v>34.176598465758865</v>
      </c>
      <c r="U301" s="99">
        <v>40.237244239825415</v>
      </c>
      <c r="V301" s="99">
        <v>28.534015570821108</v>
      </c>
      <c r="W301" s="99">
        <v>20.650130692964026</v>
      </c>
      <c r="X301" s="99">
        <v>94.628348960170584</v>
      </c>
      <c r="Y301" s="99">
        <v>22.659525528413514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0.39840167653906639</v>
      </c>
      <c r="C305" s="123">
        <v>0.35577118868657337</v>
      </c>
      <c r="D305" s="123">
        <v>0.1931762247452932</v>
      </c>
      <c r="E305" s="123">
        <v>0.12766772143812835</v>
      </c>
      <c r="F305" s="123">
        <v>0.26139247652155001</v>
      </c>
      <c r="G305" s="123">
        <v>0.37474714018146316</v>
      </c>
      <c r="H305" s="123">
        <v>0.38294015371190626</v>
      </c>
      <c r="I305" s="123">
        <v>0.12978587162000513</v>
      </c>
      <c r="J305" s="123">
        <v>0.12872758606440249</v>
      </c>
      <c r="K305" s="123">
        <v>0.26665817345911269</v>
      </c>
      <c r="L305" s="123">
        <v>0.23395069301613569</v>
      </c>
      <c r="M305" s="123">
        <v>5.7940123261713342E-2</v>
      </c>
      <c r="N305" s="123">
        <v>0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X305" s="123">
        <v>0</v>
      </c>
      <c r="Y305" s="123">
        <v>0</v>
      </c>
      <c r="DA305" s="130" t="s">
        <v>3090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X306" s="99">
        <v>0</v>
      </c>
      <c r="Y306" s="99">
        <v>0</v>
      </c>
      <c r="DA306" s="63" t="s">
        <v>3091</v>
      </c>
    </row>
    <row r="307" spans="1:105" ht="12" customHeight="1" x14ac:dyDescent="0.25">
      <c r="A307" s="97" t="s">
        <v>124</v>
      </c>
      <c r="B307" s="99">
        <v>3.4323836747981105</v>
      </c>
      <c r="C307" s="99">
        <v>3.3422448289287949</v>
      </c>
      <c r="D307" s="99">
        <v>2.2425240003040559</v>
      </c>
      <c r="E307" s="99">
        <v>1.2797169220345723</v>
      </c>
      <c r="F307" s="99">
        <v>2.5644721345222337</v>
      </c>
      <c r="G307" s="99">
        <v>3.8723871152084519</v>
      </c>
      <c r="H307" s="99">
        <v>3.9282248025931028</v>
      </c>
      <c r="I307" s="99">
        <v>1.4675787021646736</v>
      </c>
      <c r="J307" s="99">
        <v>1.4571962742490361</v>
      </c>
      <c r="K307" s="99">
        <v>3.4433685877111513</v>
      </c>
      <c r="L307" s="99">
        <v>3.7432110882581711</v>
      </c>
      <c r="M307" s="99">
        <v>1.9699641908982535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X307" s="99">
        <v>0</v>
      </c>
      <c r="Y307" s="99">
        <v>0</v>
      </c>
      <c r="DA307" s="63" t="s">
        <v>3092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X308" s="99">
        <v>0</v>
      </c>
      <c r="Y308" s="99">
        <v>0</v>
      </c>
      <c r="DA308" s="63" t="s">
        <v>3093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X309" s="102">
        <v>0</v>
      </c>
      <c r="Y309" s="102">
        <v>0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0.6310578036343828</v>
      </c>
      <c r="C315" s="123">
        <v>0.79970522413815992</v>
      </c>
      <c r="D315" s="123">
        <v>0.36660386930991667</v>
      </c>
      <c r="E315" s="123">
        <v>0.21685626288302956</v>
      </c>
      <c r="F315" s="123">
        <v>0.4499804312766959</v>
      </c>
      <c r="G315" s="123">
        <v>0.63955976833271189</v>
      </c>
      <c r="H315" s="123">
        <v>0.56146507959694403</v>
      </c>
      <c r="I315" s="123">
        <v>0.18334554782639439</v>
      </c>
      <c r="J315" s="123">
        <v>0.20359778264211709</v>
      </c>
      <c r="K315" s="123">
        <v>0.48918777094345195</v>
      </c>
      <c r="L315" s="123">
        <v>0.33341976793278044</v>
      </c>
      <c r="M315" s="123">
        <v>0.13503927779644151</v>
      </c>
      <c r="N315" s="123">
        <v>6.4417860800207047E-2</v>
      </c>
      <c r="O315" s="123">
        <v>6.4796110763894285E-2</v>
      </c>
      <c r="P315" s="123">
        <v>8.1452732920696214E-2</v>
      </c>
      <c r="Q315" s="123">
        <v>5.8916985611418109E-2</v>
      </c>
      <c r="R315" s="123">
        <v>5.7582014716838228E-2</v>
      </c>
      <c r="S315" s="123">
        <v>3.9661953403450793E-2</v>
      </c>
      <c r="T315" s="123">
        <v>4.4740528701853223E-2</v>
      </c>
      <c r="U315" s="123">
        <v>5.4373222452787646E-2</v>
      </c>
      <c r="V315" s="123">
        <v>5.4943602353699696E-2</v>
      </c>
      <c r="W315" s="123">
        <v>1.6155683073561373E-2</v>
      </c>
      <c r="X315" s="123">
        <v>2.1657526083592074E-2</v>
      </c>
      <c r="Y315" s="123">
        <v>1.5598026236750587E-2</v>
      </c>
      <c r="DA315" s="130" t="s">
        <v>3100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X316" s="99">
        <v>0</v>
      </c>
      <c r="Y316" s="99">
        <v>0</v>
      </c>
      <c r="DA316" s="63" t="s">
        <v>3101</v>
      </c>
    </row>
    <row r="317" spans="1:105" ht="12" customHeight="1" x14ac:dyDescent="0.25">
      <c r="A317" s="97" t="s">
        <v>50</v>
      </c>
      <c r="B317" s="99">
        <v>1.6011304791241301</v>
      </c>
      <c r="C317" s="99">
        <v>2.0436911283530756</v>
      </c>
      <c r="D317" s="99">
        <v>1.1793160615150331</v>
      </c>
      <c r="E317" s="99">
        <v>0.70772470289732914</v>
      </c>
      <c r="F317" s="99">
        <v>1.3499412938300877</v>
      </c>
      <c r="G317" s="99">
        <v>2.0008245963436218</v>
      </c>
      <c r="H317" s="99">
        <v>2.1255463727598594</v>
      </c>
      <c r="I317" s="99">
        <v>0.81672107668121141</v>
      </c>
      <c r="J317" s="99">
        <v>0.90028394512061138</v>
      </c>
      <c r="K317" s="99">
        <v>2.343367225325891</v>
      </c>
      <c r="L317" s="99">
        <v>2.0518139565094184</v>
      </c>
      <c r="M317" s="99">
        <v>1.275370956966392</v>
      </c>
      <c r="N317" s="99">
        <v>1.0131172653123475</v>
      </c>
      <c r="O317" s="99">
        <v>1.4560067242239778</v>
      </c>
      <c r="P317" s="99">
        <v>1.7602840614528239</v>
      </c>
      <c r="Q317" s="99">
        <v>1.432419212677603</v>
      </c>
      <c r="R317" s="99">
        <v>1.418985362664942</v>
      </c>
      <c r="S317" s="99">
        <v>1.0867375232545518</v>
      </c>
      <c r="T317" s="99">
        <v>1.2024017088623054</v>
      </c>
      <c r="U317" s="99">
        <v>1.4836122126403486</v>
      </c>
      <c r="V317" s="99">
        <v>1.2437233623701114</v>
      </c>
      <c r="W317" s="99">
        <v>0.64622732294245488</v>
      </c>
      <c r="X317" s="99">
        <v>0.89878733246907105</v>
      </c>
      <c r="Y317" s="99">
        <v>0.63951907570677402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3.8497101697721178E-2</v>
      </c>
      <c r="L322" s="117">
        <f t="shared" si="138"/>
        <v>4.0193015416613007E-2</v>
      </c>
      <c r="M322" s="117">
        <f t="shared" si="138"/>
        <v>4.4745555280305931E-2</v>
      </c>
      <c r="N322" s="117">
        <f t="shared" si="138"/>
        <v>4.0567321289358221E-2</v>
      </c>
      <c r="O322" s="117">
        <f t="shared" si="138"/>
        <v>5.0327777314634399E-2</v>
      </c>
      <c r="P322" s="117">
        <f t="shared" si="138"/>
        <v>7.5127043575778192E-3</v>
      </c>
      <c r="Q322" s="117">
        <f t="shared" si="138"/>
        <v>2.6783235337254734E-3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1.919179080187574E-2</v>
      </c>
      <c r="W322" s="117">
        <f t="shared" ref="W322:Y322" si="140">W323+W326+W328+W338</f>
        <v>1.2374534670132022E-2</v>
      </c>
      <c r="X322" s="117">
        <f t="shared" si="140"/>
        <v>5.572517110568353E-3</v>
      </c>
      <c r="Y322" s="117">
        <f t="shared" si="140"/>
        <v>1.0977688643486212E-3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3.4471161398482483E-2</v>
      </c>
      <c r="L323" s="122">
        <f t="shared" si="141"/>
        <v>3.6280767455558575E-2</v>
      </c>
      <c r="M323" s="122">
        <f t="shared" si="141"/>
        <v>3.9002872743905424E-2</v>
      </c>
      <c r="N323" s="122">
        <f t="shared" si="141"/>
        <v>3.5112239617990808E-2</v>
      </c>
      <c r="O323" s="122">
        <f t="shared" si="141"/>
        <v>4.3854671872037135E-2</v>
      </c>
      <c r="P323" s="122">
        <f t="shared" si="141"/>
        <v>6.0798478406768226E-3</v>
      </c>
      <c r="Q323" s="122">
        <f t="shared" si="141"/>
        <v>2.3831224233086938E-3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1.5251666129499481E-2</v>
      </c>
      <c r="W323" s="122">
        <f t="shared" ref="W323:Y323" si="143">SUM(W324:W325)</f>
        <v>9.1713862530590964E-3</v>
      </c>
      <c r="X323" s="122">
        <f t="shared" si="143"/>
        <v>5.0973326848454915E-3</v>
      </c>
      <c r="Y323" s="122">
        <f t="shared" si="143"/>
        <v>7.4469483908095647E-4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3.4259540691522566E-2</v>
      </c>
      <c r="L324" s="98">
        <v>3.6060487126562908E-2</v>
      </c>
      <c r="M324" s="98">
        <v>3.8764978914435096E-2</v>
      </c>
      <c r="N324" s="98">
        <v>3.4902414170578246E-2</v>
      </c>
      <c r="O324" s="98">
        <v>4.3591069393550792E-2</v>
      </c>
      <c r="P324" s="98">
        <v>6.0429515931990831E-3</v>
      </c>
      <c r="Q324" s="98">
        <v>2.3688053813853941E-3</v>
      </c>
      <c r="R324" s="98">
        <v>0</v>
      </c>
      <c r="S324" s="98">
        <v>0</v>
      </c>
      <c r="T324" s="98">
        <v>0</v>
      </c>
      <c r="U324" s="98">
        <v>0</v>
      </c>
      <c r="V324" s="98">
        <v>1.5149917098873053E-2</v>
      </c>
      <c r="W324" s="98">
        <v>9.1095873035779516E-3</v>
      </c>
      <c r="X324" s="98">
        <v>5.0626927862329439E-3</v>
      </c>
      <c r="Y324" s="98">
        <v>7.3972279845365319E-4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2.116207069599184E-4</v>
      </c>
      <c r="L325" s="98">
        <v>2.2028032899567017E-4</v>
      </c>
      <c r="M325" s="98">
        <v>2.3789382947032661E-4</v>
      </c>
      <c r="N325" s="98">
        <v>2.0982544741256052E-4</v>
      </c>
      <c r="O325" s="98">
        <v>2.6360247848634342E-4</v>
      </c>
      <c r="P325" s="98">
        <v>3.6896247477739331E-5</v>
      </c>
      <c r="Q325" s="98">
        <v>1.4317041923299874E-5</v>
      </c>
      <c r="R325" s="98">
        <v>0</v>
      </c>
      <c r="S325" s="98">
        <v>0</v>
      </c>
      <c r="T325" s="98">
        <v>0</v>
      </c>
      <c r="U325" s="98">
        <v>0</v>
      </c>
      <c r="V325" s="98">
        <v>1.0174903062642868E-4</v>
      </c>
      <c r="W325" s="98">
        <v>6.1798949481145461E-5</v>
      </c>
      <c r="X325" s="98">
        <v>3.46398986125477E-5</v>
      </c>
      <c r="Y325" s="98">
        <v>4.9720406273033167E-6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9.3025927999628949E-5</v>
      </c>
      <c r="L326" s="122">
        <f t="shared" si="144"/>
        <v>3.4740928626933969E-4</v>
      </c>
      <c r="M326" s="122">
        <f t="shared" si="144"/>
        <v>3.4146872339715483E-4</v>
      </c>
      <c r="N326" s="122">
        <f t="shared" si="144"/>
        <v>1.6976112353310856E-4</v>
      </c>
      <c r="O326" s="122">
        <f t="shared" si="144"/>
        <v>1.7220206131263253E-4</v>
      </c>
      <c r="P326" s="122">
        <f t="shared" si="144"/>
        <v>2.4081128785768662E-5</v>
      </c>
      <c r="Q326" s="122">
        <f t="shared" si="144"/>
        <v>2.398706259556304E-5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2.4989987447909589E-4</v>
      </c>
      <c r="W326" s="122">
        <f t="shared" si="144"/>
        <v>1.462400942979424E-4</v>
      </c>
      <c r="X326" s="122">
        <f t="shared" si="144"/>
        <v>1.7082694685342386E-5</v>
      </c>
      <c r="Y326" s="122">
        <f t="shared" si="144"/>
        <v>2.9190730530073984E-5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9.3025927999628949E-5</v>
      </c>
      <c r="L327" s="98">
        <v>3.4740928626933969E-4</v>
      </c>
      <c r="M327" s="98">
        <v>3.4146872339715483E-4</v>
      </c>
      <c r="N327" s="98">
        <v>1.6976112353310856E-4</v>
      </c>
      <c r="O327" s="98">
        <v>1.7220206131263253E-4</v>
      </c>
      <c r="P327" s="98">
        <v>2.4081128785768662E-5</v>
      </c>
      <c r="Q327" s="98">
        <v>2.398706259556304E-5</v>
      </c>
      <c r="R327" s="98">
        <v>0</v>
      </c>
      <c r="S327" s="98">
        <v>0</v>
      </c>
      <c r="T327" s="98">
        <v>0</v>
      </c>
      <c r="U327" s="98">
        <v>0</v>
      </c>
      <c r="V327" s="98">
        <v>2.4989987447909589E-4</v>
      </c>
      <c r="W327" s="98">
        <v>1.462400942979424E-4</v>
      </c>
      <c r="X327" s="98">
        <v>1.7082694685342386E-5</v>
      </c>
      <c r="Y327" s="98">
        <v>2.9190730530073984E-5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2.3215248732450073E-3</v>
      </c>
      <c r="L328" s="122">
        <v>2.274067920242458E-3</v>
      </c>
      <c r="M328" s="122">
        <v>3.312943949784999E-3</v>
      </c>
      <c r="N328" s="122">
        <v>3.0081296437876638E-3</v>
      </c>
      <c r="O328" s="122">
        <v>4.0535619028568403E-3</v>
      </c>
      <c r="P328" s="122">
        <v>9.5606400998381126E-4</v>
      </c>
      <c r="Q328" s="122">
        <v>1.7142487997422054E-4</v>
      </c>
      <c r="R328" s="122">
        <v>0</v>
      </c>
      <c r="S328" s="122">
        <v>0</v>
      </c>
      <c r="T328" s="122">
        <v>0</v>
      </c>
      <c r="U328" s="122">
        <v>0</v>
      </c>
      <c r="V328" s="122">
        <v>2.6697252829764916E-3</v>
      </c>
      <c r="W328" s="122">
        <v>2.3559953622938152E-3</v>
      </c>
      <c r="X328" s="122">
        <v>3.4453057680821725E-4</v>
      </c>
      <c r="Y328" s="122">
        <v>2.4060653604467797E-4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X329" s="98">
        <v>0</v>
      </c>
      <c r="Y329" s="98">
        <v>0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1.6242221551820681E-4</v>
      </c>
      <c r="L330" s="98">
        <v>0</v>
      </c>
      <c r="M330" s="98">
        <v>9.1371712968288035E-5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X330" s="98">
        <v>0</v>
      </c>
      <c r="Y330" s="98">
        <v>0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X331" s="98">
        <v>0</v>
      </c>
      <c r="Y331" s="98">
        <v>0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X332" s="101">
        <v>0</v>
      </c>
      <c r="Y332" s="101">
        <v>0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X333" s="104">
        <v>0</v>
      </c>
      <c r="Y333" s="104">
        <v>0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1.5129869949163577E-3</v>
      </c>
      <c r="M334" s="101">
        <v>2.0107561789648896E-3</v>
      </c>
      <c r="N334" s="101">
        <v>1.3072889072604024E-3</v>
      </c>
      <c r="O334" s="101">
        <v>2.0304432838280134E-3</v>
      </c>
      <c r="P334" s="101">
        <v>6.5970013631429063E-4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1.4040764619730442E-3</v>
      </c>
      <c r="X334" s="101">
        <v>0</v>
      </c>
      <c r="Y334" s="101">
        <v>0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2.1591026577268005E-3</v>
      </c>
      <c r="L335" s="104">
        <v>7.6108092532610016E-4</v>
      </c>
      <c r="M335" s="104">
        <v>1.2108160578518214E-3</v>
      </c>
      <c r="N335" s="104">
        <v>1.7008407365272614E-3</v>
      </c>
      <c r="O335" s="104">
        <v>2.0231186190288264E-3</v>
      </c>
      <c r="P335" s="104">
        <v>2.9636387366952064E-4</v>
      </c>
      <c r="Q335" s="104">
        <v>1.7142487997422054E-4</v>
      </c>
      <c r="R335" s="104">
        <v>0</v>
      </c>
      <c r="S335" s="104">
        <v>0</v>
      </c>
      <c r="T335" s="104">
        <v>0</v>
      </c>
      <c r="U335" s="104">
        <v>0</v>
      </c>
      <c r="V335" s="104">
        <v>2.6697252829764916E-3</v>
      </c>
      <c r="W335" s="104">
        <v>9.5191890032077101E-4</v>
      </c>
      <c r="X335" s="104">
        <v>3.4453057680821725E-4</v>
      </c>
      <c r="Y335" s="104">
        <v>2.4060653604467797E-4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1.1534533707781226E-3</v>
      </c>
      <c r="L336" s="98">
        <v>3.9720773896162405E-4</v>
      </c>
      <c r="M336" s="98">
        <v>6.8494161222723408E-4</v>
      </c>
      <c r="N336" s="98">
        <v>8.9116577989473763E-4</v>
      </c>
      <c r="O336" s="98">
        <v>1.2630957311723918E-3</v>
      </c>
      <c r="P336" s="98">
        <v>1.9920253459073886E-4</v>
      </c>
      <c r="Q336" s="98">
        <v>8.4244927649478149E-5</v>
      </c>
      <c r="R336" s="98">
        <v>0</v>
      </c>
      <c r="S336" s="98">
        <v>0</v>
      </c>
      <c r="T336" s="98">
        <v>0</v>
      </c>
      <c r="U336" s="98">
        <v>0</v>
      </c>
      <c r="V336" s="98">
        <v>1.5126420768243132E-3</v>
      </c>
      <c r="W336" s="98">
        <v>5.2789609864373004E-4</v>
      </c>
      <c r="X336" s="98">
        <v>2.0447299110086127E-4</v>
      </c>
      <c r="Y336" s="98">
        <v>1.4021914884828452E-4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1.0056492869486777E-3</v>
      </c>
      <c r="L337" s="98">
        <v>3.6387318636447612E-4</v>
      </c>
      <c r="M337" s="98">
        <v>5.2587444562458732E-4</v>
      </c>
      <c r="N337" s="98">
        <v>8.0967495663252366E-4</v>
      </c>
      <c r="O337" s="98">
        <v>7.6002288785643449E-4</v>
      </c>
      <c r="P337" s="98">
        <v>9.716133907878179E-5</v>
      </c>
      <c r="Q337" s="98">
        <v>8.7179952324742407E-5</v>
      </c>
      <c r="R337" s="98">
        <v>0</v>
      </c>
      <c r="S337" s="98">
        <v>0</v>
      </c>
      <c r="T337" s="98">
        <v>0</v>
      </c>
      <c r="U337" s="98">
        <v>0</v>
      </c>
      <c r="V337" s="98">
        <v>1.1570832061521786E-3</v>
      </c>
      <c r="W337" s="98">
        <v>4.2402280167704097E-4</v>
      </c>
      <c r="X337" s="98">
        <v>1.4005758570735598E-4</v>
      </c>
      <c r="Y337" s="98">
        <v>1.0038738719639346E-4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1.6113894979940533E-3</v>
      </c>
      <c r="L338" s="122">
        <v>1.290770754542631E-3</v>
      </c>
      <c r="M338" s="122">
        <v>2.0882698632183525E-3</v>
      </c>
      <c r="N338" s="122">
        <v>2.2771909040466406E-3</v>
      </c>
      <c r="O338" s="122">
        <v>2.2473414784277925E-3</v>
      </c>
      <c r="P338" s="122">
        <v>4.5271137813141687E-4</v>
      </c>
      <c r="Q338" s="122">
        <v>9.9789167846995962E-5</v>
      </c>
      <c r="R338" s="122">
        <v>0</v>
      </c>
      <c r="S338" s="122">
        <v>0</v>
      </c>
      <c r="T338" s="122">
        <v>0</v>
      </c>
      <c r="U338" s="122">
        <v>0</v>
      </c>
      <c r="V338" s="122">
        <v>1.0204995149206712E-3</v>
      </c>
      <c r="W338" s="122">
        <v>7.0091296048116849E-4</v>
      </c>
      <c r="X338" s="122">
        <v>1.135711542293021E-4</v>
      </c>
      <c r="Y338" s="122">
        <v>8.3276758692912823E-5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2.3216278243836868E-4</v>
      </c>
      <c r="L340" s="98">
        <v>1.0161865420015636E-4</v>
      </c>
      <c r="M340" s="98">
        <v>6.3181533582635558E-5</v>
      </c>
      <c r="N340" s="98">
        <v>5.0245213667095577E-5</v>
      </c>
      <c r="O340" s="98">
        <v>1.4455549067686309E-4</v>
      </c>
      <c r="P340" s="98">
        <v>8.7479598490452273E-5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1.2422129229137263E-4</v>
      </c>
      <c r="W340" s="98">
        <v>0</v>
      </c>
      <c r="X340" s="98">
        <v>0</v>
      </c>
      <c r="Y340" s="98">
        <v>0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1.3792267155556847E-3</v>
      </c>
      <c r="L341" s="33">
        <v>1.1891521003424745E-3</v>
      </c>
      <c r="M341" s="33">
        <v>2.0250883296357171E-3</v>
      </c>
      <c r="N341" s="33">
        <v>2.2269456903795449E-3</v>
      </c>
      <c r="O341" s="33">
        <v>2.1027859877509295E-3</v>
      </c>
      <c r="P341" s="33">
        <v>3.6523177964096457E-4</v>
      </c>
      <c r="Q341" s="33">
        <v>9.9789167846995962E-5</v>
      </c>
      <c r="R341" s="33">
        <v>0</v>
      </c>
      <c r="S341" s="33">
        <v>0</v>
      </c>
      <c r="T341" s="33">
        <v>0</v>
      </c>
      <c r="U341" s="33">
        <v>0</v>
      </c>
      <c r="V341" s="33">
        <v>8.962782226292986E-4</v>
      </c>
      <c r="W341" s="33">
        <v>7.0091296048116849E-4</v>
      </c>
      <c r="X341" s="33">
        <v>1.135711542293021E-4</v>
      </c>
      <c r="Y341" s="33">
        <v>8.3276758692912823E-5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2.8287808571655096E-2</v>
      </c>
      <c r="L343" s="117">
        <f t="shared" si="145"/>
        <v>3.0285374064386937E-2</v>
      </c>
      <c r="M343" s="117">
        <f t="shared" si="145"/>
        <v>3.3981786656249319E-2</v>
      </c>
      <c r="N343" s="117">
        <f t="shared" si="145"/>
        <v>3.0797503564890041E-2</v>
      </c>
      <c r="O343" s="117">
        <f t="shared" si="145"/>
        <v>3.8294234065919544E-2</v>
      </c>
      <c r="P343" s="117">
        <f t="shared" si="145"/>
        <v>5.7487453256879059E-3</v>
      </c>
      <c r="Q343" s="117">
        <f t="shared" si="145"/>
        <v>2.1448915335459482E-3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1.7497116443611224E-2</v>
      </c>
      <c r="W343" s="117">
        <f t="shared" ref="W343:Y343" si="147">W344+W347+W349+W359</f>
        <v>1.1287719986076871E-2</v>
      </c>
      <c r="X343" s="117">
        <f t="shared" si="147"/>
        <v>4.9778178905883095E-3</v>
      </c>
      <c r="Y343" s="117">
        <f t="shared" si="147"/>
        <v>1.0816761397338197E-3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2.4824667337819118E-2</v>
      </c>
      <c r="L344" s="122">
        <f t="shared" si="148"/>
        <v>2.6369300861005255E-2</v>
      </c>
      <c r="M344" s="122">
        <f t="shared" si="148"/>
        <v>2.8607757550957791E-2</v>
      </c>
      <c r="N344" s="122">
        <f t="shared" si="148"/>
        <v>2.5971316669832E-2</v>
      </c>
      <c r="O344" s="122">
        <f t="shared" si="148"/>
        <v>3.2681910421152822E-2</v>
      </c>
      <c r="P344" s="122">
        <f t="shared" si="148"/>
        <v>4.564629033667624E-3</v>
      </c>
      <c r="Q344" s="122">
        <f t="shared" si="148"/>
        <v>1.8106489854423245E-3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1.3182559539569993E-2</v>
      </c>
      <c r="W344" s="122">
        <f t="shared" ref="W344:Y344" si="150">SUM(W345:W346)</f>
        <v>8.0410467097827738E-3</v>
      </c>
      <c r="X344" s="122">
        <f t="shared" si="150"/>
        <v>4.4927432790413287E-3</v>
      </c>
      <c r="Y344" s="122">
        <f t="shared" si="150"/>
        <v>6.5923531621958143E-4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2.4613046630859201E-2</v>
      </c>
      <c r="L345" s="98">
        <v>2.6149020532009584E-2</v>
      </c>
      <c r="M345" s="98">
        <v>2.8369863721487466E-2</v>
      </c>
      <c r="N345" s="98">
        <v>2.5761491222419438E-2</v>
      </c>
      <c r="O345" s="98">
        <v>3.241830794266648E-2</v>
      </c>
      <c r="P345" s="98">
        <v>4.5277327861898845E-3</v>
      </c>
      <c r="Q345" s="98">
        <v>1.7963319435190246E-3</v>
      </c>
      <c r="R345" s="98">
        <v>0</v>
      </c>
      <c r="S345" s="98">
        <v>0</v>
      </c>
      <c r="T345" s="98">
        <v>0</v>
      </c>
      <c r="U345" s="98">
        <v>0</v>
      </c>
      <c r="V345" s="98">
        <v>1.3080810508943564E-2</v>
      </c>
      <c r="W345" s="98">
        <v>7.979247760301629E-3</v>
      </c>
      <c r="X345" s="98">
        <v>4.4581033804287811E-3</v>
      </c>
      <c r="Y345" s="98">
        <v>6.5426327559227814E-4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2.116207069599184E-4</v>
      </c>
      <c r="L346" s="98">
        <v>2.2028032899567017E-4</v>
      </c>
      <c r="M346" s="98">
        <v>2.3789382947032661E-4</v>
      </c>
      <c r="N346" s="98">
        <v>2.0982544741256052E-4</v>
      </c>
      <c r="O346" s="98">
        <v>2.6360247848634342E-4</v>
      </c>
      <c r="P346" s="98">
        <v>3.6896247477739331E-5</v>
      </c>
      <c r="Q346" s="98">
        <v>1.4317041923299874E-5</v>
      </c>
      <c r="R346" s="98">
        <v>0</v>
      </c>
      <c r="S346" s="98">
        <v>0</v>
      </c>
      <c r="T346" s="98">
        <v>0</v>
      </c>
      <c r="U346" s="98">
        <v>0</v>
      </c>
      <c r="V346" s="98">
        <v>1.0174903062642868E-4</v>
      </c>
      <c r="W346" s="98">
        <v>6.1798949481145461E-5</v>
      </c>
      <c r="X346" s="98">
        <v>3.46398986125477E-5</v>
      </c>
      <c r="Y346" s="98">
        <v>4.9720406273033167E-6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3.0936994641882443E-4</v>
      </c>
      <c r="L347" s="122">
        <f t="shared" si="151"/>
        <v>1.197402769477522E-3</v>
      </c>
      <c r="M347" s="122">
        <f t="shared" si="151"/>
        <v>1.2242871165162599E-3</v>
      </c>
      <c r="N347" s="122">
        <f t="shared" si="151"/>
        <v>6.3595300761252571E-4</v>
      </c>
      <c r="O347" s="122">
        <f t="shared" si="151"/>
        <v>6.7654722124272867E-4</v>
      </c>
      <c r="P347" s="122">
        <f t="shared" si="151"/>
        <v>9.9105558651324589E-5</v>
      </c>
      <c r="Q347" s="122">
        <f t="shared" si="151"/>
        <v>1.0215529750697994E-4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1.0779486956476755E-3</v>
      </c>
      <c r="W347" s="122">
        <f t="shared" si="151"/>
        <v>6.3665103001327042E-4</v>
      </c>
      <c r="X347" s="122">
        <f t="shared" si="151"/>
        <v>7.5177172546619627E-5</v>
      </c>
      <c r="Y347" s="122">
        <f t="shared" si="151"/>
        <v>1.300187870927896E-4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3.0936994641882443E-4</v>
      </c>
      <c r="L348" s="98">
        <v>1.197402769477522E-3</v>
      </c>
      <c r="M348" s="98">
        <v>1.2242871165162599E-3</v>
      </c>
      <c r="N348" s="98">
        <v>6.3595300761252571E-4</v>
      </c>
      <c r="O348" s="98">
        <v>6.7654722124272867E-4</v>
      </c>
      <c r="P348" s="98">
        <v>9.9105558651324589E-5</v>
      </c>
      <c r="Q348" s="98">
        <v>1.0215529750697994E-4</v>
      </c>
      <c r="R348" s="98">
        <v>0</v>
      </c>
      <c r="S348" s="98">
        <v>0</v>
      </c>
      <c r="T348" s="98">
        <v>0</v>
      </c>
      <c r="U348" s="98">
        <v>0</v>
      </c>
      <c r="V348" s="98">
        <v>1.0779486956476755E-3</v>
      </c>
      <c r="W348" s="98">
        <v>6.3665103001327042E-4</v>
      </c>
      <c r="X348" s="98">
        <v>7.5177172546619627E-5</v>
      </c>
      <c r="Y348" s="98">
        <v>1.300187870927896E-4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1.9296847546709643E-3</v>
      </c>
      <c r="L349" s="122">
        <v>1.7221161450120608E-3</v>
      </c>
      <c r="M349" s="122">
        <v>2.5153108056594786E-3</v>
      </c>
      <c r="N349" s="122">
        <v>2.3966166471750933E-3</v>
      </c>
      <c r="O349" s="122">
        <v>3.1711918518569043E-3</v>
      </c>
      <c r="P349" s="122">
        <v>7.3736861672831291E-4</v>
      </c>
      <c r="Q349" s="122">
        <v>1.5105427040756171E-4</v>
      </c>
      <c r="R349" s="122">
        <v>0</v>
      </c>
      <c r="S349" s="122">
        <v>0</v>
      </c>
      <c r="T349" s="122">
        <v>0</v>
      </c>
      <c r="U349" s="122">
        <v>0</v>
      </c>
      <c r="V349" s="122">
        <v>2.3674814522616295E-3</v>
      </c>
      <c r="W349" s="122">
        <v>1.9844533608231654E-3</v>
      </c>
      <c r="X349" s="122">
        <v>3.0772642896972972E-4</v>
      </c>
      <c r="Y349" s="122">
        <v>2.1697904163886283E-4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1.0634554062266827E-4</v>
      </c>
      <c r="L351" s="98">
        <v>0</v>
      </c>
      <c r="M351" s="98">
        <v>6.1676505930141582E-5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X351" s="98">
        <v>0</v>
      </c>
      <c r="Y351" s="98">
        <v>0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X353" s="101">
        <v>0</v>
      </c>
      <c r="Y353" s="101">
        <v>0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X354" s="104">
        <v>0</v>
      </c>
      <c r="Y354" s="104">
        <v>0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1.075808605229764E-3</v>
      </c>
      <c r="M355" s="101">
        <v>1.4379412450708636E-3</v>
      </c>
      <c r="N355" s="101">
        <v>9.4365887122283562E-4</v>
      </c>
      <c r="O355" s="101">
        <v>1.4864684483261543E-3</v>
      </c>
      <c r="P355" s="101">
        <v>4.9172606238349448E-4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1.1340553501137992E-3</v>
      </c>
      <c r="X355" s="101">
        <v>0</v>
      </c>
      <c r="Y355" s="101">
        <v>0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1.823339214048296E-3</v>
      </c>
      <c r="L356" s="104">
        <v>6.4630753978229681E-4</v>
      </c>
      <c r="M356" s="104">
        <v>1.0156930546584733E-3</v>
      </c>
      <c r="N356" s="104">
        <v>1.4529577759522577E-3</v>
      </c>
      <c r="O356" s="104">
        <v>1.68472340353075E-3</v>
      </c>
      <c r="P356" s="104">
        <v>2.4564255434481838E-4</v>
      </c>
      <c r="Q356" s="104">
        <v>1.5105427040756171E-4</v>
      </c>
      <c r="R356" s="104">
        <v>0</v>
      </c>
      <c r="S356" s="104">
        <v>0</v>
      </c>
      <c r="T356" s="104">
        <v>0</v>
      </c>
      <c r="U356" s="104">
        <v>0</v>
      </c>
      <c r="V356" s="104">
        <v>2.3674814522616295E-3</v>
      </c>
      <c r="W356" s="104">
        <v>8.5039801070936594E-4</v>
      </c>
      <c r="X356" s="104">
        <v>3.0772642896972972E-4</v>
      </c>
      <c r="Y356" s="104">
        <v>2.1697904163886283E-4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8.1768992709961835E-4</v>
      </c>
      <c r="L357" s="98">
        <v>2.8243435341782064E-4</v>
      </c>
      <c r="M357" s="98">
        <v>4.8981860903388598E-4</v>
      </c>
      <c r="N357" s="98">
        <v>6.4328281931973414E-4</v>
      </c>
      <c r="O357" s="98">
        <v>9.2470051567431551E-4</v>
      </c>
      <c r="P357" s="98">
        <v>1.4848121526603658E-4</v>
      </c>
      <c r="Q357" s="98">
        <v>6.3874318082819299E-5</v>
      </c>
      <c r="R357" s="98">
        <v>0</v>
      </c>
      <c r="S357" s="98">
        <v>0</v>
      </c>
      <c r="T357" s="98">
        <v>0</v>
      </c>
      <c r="U357" s="98">
        <v>0</v>
      </c>
      <c r="V357" s="98">
        <v>1.2103982461094509E-3</v>
      </c>
      <c r="W357" s="98">
        <v>4.2637520903232492E-4</v>
      </c>
      <c r="X357" s="98">
        <v>1.6766884326237374E-4</v>
      </c>
      <c r="Y357" s="98">
        <v>1.1659165444246938E-4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1.0056492869486777E-3</v>
      </c>
      <c r="L358" s="98">
        <v>3.6387318636447612E-4</v>
      </c>
      <c r="M358" s="98">
        <v>5.2587444562458732E-4</v>
      </c>
      <c r="N358" s="98">
        <v>8.0967495663252366E-4</v>
      </c>
      <c r="O358" s="98">
        <v>7.6002288785643449E-4</v>
      </c>
      <c r="P358" s="98">
        <v>9.716133907878179E-5</v>
      </c>
      <c r="Q358" s="98">
        <v>8.7179952324742407E-5</v>
      </c>
      <c r="R358" s="98">
        <v>0</v>
      </c>
      <c r="S358" s="98">
        <v>0</v>
      </c>
      <c r="T358" s="98">
        <v>0</v>
      </c>
      <c r="U358" s="98">
        <v>0</v>
      </c>
      <c r="V358" s="98">
        <v>1.1570832061521786E-3</v>
      </c>
      <c r="W358" s="98">
        <v>4.2402280167704097E-4</v>
      </c>
      <c r="X358" s="98">
        <v>1.4005758570735598E-4</v>
      </c>
      <c r="Y358" s="98">
        <v>1.0038738719639346E-4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1.2240865327461867E-3</v>
      </c>
      <c r="L359" s="122">
        <v>9.9655428889209793E-4</v>
      </c>
      <c r="M359" s="122">
        <v>1.634431183115789E-3</v>
      </c>
      <c r="N359" s="122">
        <v>1.7936172402704231E-3</v>
      </c>
      <c r="O359" s="122">
        <v>1.7645845716670915E-3</v>
      </c>
      <c r="P359" s="122">
        <v>3.4764211664064441E-4</v>
      </c>
      <c r="Q359" s="122">
        <v>8.1032980189081762E-5</v>
      </c>
      <c r="R359" s="122">
        <v>0</v>
      </c>
      <c r="S359" s="122">
        <v>0</v>
      </c>
      <c r="T359" s="122">
        <v>0</v>
      </c>
      <c r="U359" s="122">
        <v>0</v>
      </c>
      <c r="V359" s="122">
        <v>8.6912675613192434E-4</v>
      </c>
      <c r="W359" s="122">
        <v>6.2556888545766125E-4</v>
      </c>
      <c r="X359" s="122">
        <v>1.0217101003063167E-4</v>
      </c>
      <c r="Y359" s="122">
        <v>7.5442994782586059E-5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1.4390005092218799E-4</v>
      </c>
      <c r="L361" s="98">
        <v>6.2997159842727304E-5</v>
      </c>
      <c r="M361" s="98">
        <v>3.9173991094063446E-5</v>
      </c>
      <c r="N361" s="98">
        <v>3.1155588449121701E-5</v>
      </c>
      <c r="O361" s="98">
        <v>8.9638779800311181E-5</v>
      </c>
      <c r="P361" s="98">
        <v>5.4253049969132317E-5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7.7756960067601162E-5</v>
      </c>
      <c r="W361" s="98">
        <v>0</v>
      </c>
      <c r="X361" s="98">
        <v>0</v>
      </c>
      <c r="Y361" s="98">
        <v>0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1.0801864818239986E-3</v>
      </c>
      <c r="L362" s="33">
        <v>9.3355712904937059E-4</v>
      </c>
      <c r="M362" s="33">
        <v>1.5952571920217257E-3</v>
      </c>
      <c r="N362" s="33">
        <v>1.7624616518213015E-3</v>
      </c>
      <c r="O362" s="33">
        <v>1.6749457918667804E-3</v>
      </c>
      <c r="P362" s="33">
        <v>2.9338906667151208E-4</v>
      </c>
      <c r="Q362" s="33">
        <v>8.1032980189081762E-5</v>
      </c>
      <c r="R362" s="33">
        <v>0</v>
      </c>
      <c r="S362" s="33">
        <v>0</v>
      </c>
      <c r="T362" s="33">
        <v>0</v>
      </c>
      <c r="U362" s="33">
        <v>0</v>
      </c>
      <c r="V362" s="33">
        <v>7.9136979606432318E-4</v>
      </c>
      <c r="W362" s="33">
        <v>6.2556888545766125E-4</v>
      </c>
      <c r="X362" s="33">
        <v>1.0217101003063167E-4</v>
      </c>
      <c r="Y362" s="33">
        <v>7.5442994782586059E-5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>
        <f t="shared" si="152"/>
        <v>0.73480359102798598</v>
      </c>
      <c r="L364" s="119">
        <f t="shared" si="152"/>
        <v>0.75349843126895777</v>
      </c>
      <c r="M364" s="119">
        <f t="shared" si="152"/>
        <v>0.7594449648322027</v>
      </c>
      <c r="N364" s="119">
        <f t="shared" si="152"/>
        <v>0.75917025295355067</v>
      </c>
      <c r="O364" s="119">
        <f t="shared" si="152"/>
        <v>0.76089658850847519</v>
      </c>
      <c r="P364" s="119">
        <f t="shared" si="152"/>
        <v>0.76520318810220911</v>
      </c>
      <c r="Q364" s="119">
        <f t="shared" si="152"/>
        <v>0.80083362093393695</v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>
        <f t="shared" si="153"/>
        <v>0.91169795587294111</v>
      </c>
      <c r="W364" s="119">
        <f t="shared" ref="W364:Y364" si="154">IF(W343=0,"",W343/W322)</f>
        <v>0.912173288691141</v>
      </c>
      <c r="X364" s="119">
        <f t="shared" si="154"/>
        <v>0.89327996519702224</v>
      </c>
      <c r="Y364" s="119">
        <f t="shared" si="154"/>
        <v>0.98534051644436982</v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>
        <f t="shared" si="155"/>
        <v>0.72015755578551433</v>
      </c>
      <c r="L365" s="124">
        <f t="shared" si="155"/>
        <v>0.72681210212286218</v>
      </c>
      <c r="M365" s="124">
        <f t="shared" si="155"/>
        <v>0.73347821681745295</v>
      </c>
      <c r="N365" s="124">
        <f t="shared" si="155"/>
        <v>0.73966562521761836</v>
      </c>
      <c r="O365" s="124">
        <f t="shared" si="155"/>
        <v>0.7452321275259991</v>
      </c>
      <c r="P365" s="124">
        <f t="shared" si="155"/>
        <v>0.75078014339902932</v>
      </c>
      <c r="Q365" s="124">
        <f t="shared" si="155"/>
        <v>0.75978009678933944</v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>
        <f t="shared" si="156"/>
        <v>0.86433570126955106</v>
      </c>
      <c r="W365" s="124">
        <f t="shared" ref="W365:Y365" si="157">IF(W344=0,"",W344/W323)</f>
        <v>0.876753686728732</v>
      </c>
      <c r="X365" s="124">
        <f t="shared" si="157"/>
        <v>0.88139102483900578</v>
      </c>
      <c r="Y365" s="124">
        <f t="shared" si="157"/>
        <v>0.88524222490001081</v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>
        <f t="shared" si="158"/>
        <v>0.71842897289483032</v>
      </c>
      <c r="L366" s="111">
        <f t="shared" si="158"/>
        <v>0.72514329715606285</v>
      </c>
      <c r="M366" s="111">
        <f t="shared" si="158"/>
        <v>0.73184261970340569</v>
      </c>
      <c r="N366" s="111">
        <f t="shared" si="158"/>
        <v>0.73810055363263816</v>
      </c>
      <c r="O366" s="111">
        <f t="shared" si="158"/>
        <v>0.74369150364231951</v>
      </c>
      <c r="P366" s="111">
        <f t="shared" si="158"/>
        <v>0.74925849005402079</v>
      </c>
      <c r="Q366" s="111">
        <f t="shared" si="158"/>
        <v>0.75832820949960911</v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>
        <f t="shared" si="159"/>
        <v>0.86342456025165959</v>
      </c>
      <c r="W366" s="111">
        <f t="shared" ref="W366:Y366" si="160">IF(W345=0,"",W345/W324)</f>
        <v>0.87591759037949368</v>
      </c>
      <c r="X366" s="111">
        <f t="shared" si="160"/>
        <v>0.88057947986726903</v>
      </c>
      <c r="Y366" s="111">
        <f t="shared" si="160"/>
        <v>0.88447088147070341</v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>
        <f t="shared" si="162"/>
        <v>1</v>
      </c>
      <c r="W367" s="111">
        <f t="shared" ref="W367:Y367" si="163">IF(W346=0,"",W346/W325)</f>
        <v>1</v>
      </c>
      <c r="X367" s="111">
        <f t="shared" si="163"/>
        <v>1</v>
      </c>
      <c r="Y367" s="111">
        <f t="shared" si="163"/>
        <v>1</v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>
        <f t="shared" si="164"/>
        <v>3.3256313919282632</v>
      </c>
      <c r="L368" s="124">
        <f t="shared" si="164"/>
        <v>3.4466631054565386</v>
      </c>
      <c r="M368" s="124">
        <f t="shared" si="164"/>
        <v>3.5853565279310171</v>
      </c>
      <c r="N368" s="124">
        <f t="shared" si="164"/>
        <v>3.7461639884145534</v>
      </c>
      <c r="O368" s="124">
        <f t="shared" si="164"/>
        <v>3.9287986223025428</v>
      </c>
      <c r="P368" s="124">
        <f t="shared" si="164"/>
        <v>4.115486426445818</v>
      </c>
      <c r="Q368" s="124">
        <f t="shared" si="164"/>
        <v>4.2587664537914662</v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>
        <f t="shared" si="165"/>
        <v>4.3135223572825199</v>
      </c>
      <c r="W368" s="124">
        <f t="shared" ref="W368:Y368" si="166">IF(W347=0,"",W347/W326)</f>
        <v>4.3534643017679464</v>
      </c>
      <c r="X368" s="124">
        <f t="shared" si="166"/>
        <v>4.4007794982793058</v>
      </c>
      <c r="Y368" s="124">
        <f t="shared" si="166"/>
        <v>4.4541121353176383</v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>
        <f t="shared" si="167"/>
        <v>3.3256313919282632</v>
      </c>
      <c r="L369" s="111">
        <f t="shared" si="167"/>
        <v>3.4466631054565386</v>
      </c>
      <c r="M369" s="111">
        <f t="shared" si="167"/>
        <v>3.5853565279310171</v>
      </c>
      <c r="N369" s="111">
        <f t="shared" si="167"/>
        <v>3.7461639884145534</v>
      </c>
      <c r="O369" s="111">
        <f t="shared" si="167"/>
        <v>3.9287986223025428</v>
      </c>
      <c r="P369" s="111">
        <f t="shared" si="167"/>
        <v>4.115486426445818</v>
      </c>
      <c r="Q369" s="111">
        <f t="shared" si="167"/>
        <v>4.2587664537914662</v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>
        <f t="shared" si="168"/>
        <v>4.3135223572825199</v>
      </c>
      <c r="W369" s="111">
        <f t="shared" ref="W369:Y369" si="169">IF(W348=0,"",W348/W327)</f>
        <v>4.3534643017679464</v>
      </c>
      <c r="X369" s="111">
        <f t="shared" si="169"/>
        <v>4.4007794982793058</v>
      </c>
      <c r="Y369" s="111">
        <f t="shared" si="169"/>
        <v>4.4541121353176383</v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>
        <f t="shared" si="170"/>
        <v>0.83121433541811152</v>
      </c>
      <c r="L370" s="124">
        <f t="shared" si="170"/>
        <v>0.75728439317170926</v>
      </c>
      <c r="M370" s="124">
        <f t="shared" si="170"/>
        <v>0.75923735619575317</v>
      </c>
      <c r="N370" s="124">
        <f t="shared" si="170"/>
        <v>0.7967132175052839</v>
      </c>
      <c r="O370" s="124">
        <f t="shared" si="170"/>
        <v>0.78232229526874486</v>
      </c>
      <c r="P370" s="124">
        <f t="shared" si="170"/>
        <v>0.77125444429269807</v>
      </c>
      <c r="Q370" s="124">
        <f t="shared" si="170"/>
        <v>0.88116888534661808</v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>
        <f t="shared" si="171"/>
        <v>0.88678841503201833</v>
      </c>
      <c r="W370" s="124">
        <f t="shared" ref="W370:Y370" si="172">IF(W349=0,"",W349/W328)</f>
        <v>0.84229934938882323</v>
      </c>
      <c r="X370" s="124">
        <f t="shared" si="172"/>
        <v>0.89317596081181927</v>
      </c>
      <c r="Y370" s="124">
        <f t="shared" si="172"/>
        <v>0.90180028026575398</v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:Y371" si="175">IF(W350=0,"",W350/W329)</f>
        <v/>
      </c>
      <c r="X371" s="111" t="str">
        <f t="shared" si="175"/>
        <v/>
      </c>
      <c r="Y371" s="111" t="str">
        <f t="shared" si="175"/>
        <v/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>
        <f t="shared" si="176"/>
        <v>0.654747506573369</v>
      </c>
      <c r="L372" s="111" t="str">
        <f t="shared" si="176"/>
        <v/>
      </c>
      <c r="M372" s="111">
        <f t="shared" si="176"/>
        <v>0.67500656304372197</v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:Y372" si="178">IF(W351=0,"",W351/W330)</f>
        <v/>
      </c>
      <c r="X372" s="111" t="str">
        <f t="shared" si="178"/>
        <v/>
      </c>
      <c r="Y372" s="111" t="str">
        <f t="shared" si="178"/>
        <v/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:Y373" si="181">IF(W352=0,"",W352/W331)</f>
        <v/>
      </c>
      <c r="X373" s="111" t="str">
        <f t="shared" si="181"/>
        <v/>
      </c>
      <c r="Y373" s="111" t="str">
        <f t="shared" si="181"/>
        <v/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:Y374" si="184">IF(W353=0,"",W353/W332)</f>
        <v/>
      </c>
      <c r="X374" s="112" t="str">
        <f t="shared" si="184"/>
        <v/>
      </c>
      <c r="Y374" s="112" t="str">
        <f t="shared" si="184"/>
        <v/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:Y375" si="187">IF(W354=0,"",W354/W333)</f>
        <v/>
      </c>
      <c r="X375" s="113" t="str">
        <f t="shared" si="187"/>
        <v/>
      </c>
      <c r="Y375" s="113" t="str">
        <f t="shared" si="187"/>
        <v/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>
        <f t="shared" si="188"/>
        <v>0.71104947289334619</v>
      </c>
      <c r="M376" s="112">
        <f t="shared" si="188"/>
        <v>0.71512461834686325</v>
      </c>
      <c r="N376" s="112">
        <f t="shared" si="188"/>
        <v>0.72184416618389136</v>
      </c>
      <c r="O376" s="112">
        <f t="shared" si="188"/>
        <v>0.7320906031532689</v>
      </c>
      <c r="P376" s="112">
        <f t="shared" si="188"/>
        <v>0.74537814275852921</v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>
        <f t="shared" ref="W376:Y376" si="190">IF(W355=0,"",W355/W334)</f>
        <v>0.80768774409920352</v>
      </c>
      <c r="X376" s="112" t="str">
        <f t="shared" si="190"/>
        <v/>
      </c>
      <c r="Y376" s="112" t="str">
        <f t="shared" si="190"/>
        <v/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>
        <f t="shared" si="191"/>
        <v>0.84448935650331181</v>
      </c>
      <c r="L377" s="113">
        <f t="shared" si="191"/>
        <v>0.84919687023475665</v>
      </c>
      <c r="M377" s="113">
        <f t="shared" si="191"/>
        <v>0.83885000374084306</v>
      </c>
      <c r="N377" s="113">
        <f t="shared" si="191"/>
        <v>0.85425857033438324</v>
      </c>
      <c r="O377" s="113">
        <f t="shared" si="191"/>
        <v>0.83273585032768915</v>
      </c>
      <c r="P377" s="113">
        <f t="shared" si="191"/>
        <v>0.82885458103688348</v>
      </c>
      <c r="Q377" s="113">
        <f t="shared" si="191"/>
        <v>0.88116888534661808</v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>
        <f t="shared" si="192"/>
        <v>0.88678841503201833</v>
      </c>
      <c r="W377" s="113">
        <f t="shared" ref="W377:Y377" si="193">IF(W356=0,"",W356/W335)</f>
        <v>0.89335132480593116</v>
      </c>
      <c r="X377" s="113">
        <f t="shared" si="193"/>
        <v>0.89317596081181927</v>
      </c>
      <c r="Y377" s="113">
        <f t="shared" si="193"/>
        <v>0.90180028026575398</v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>
        <f t="shared" si="194"/>
        <v>0.70890592356412518</v>
      </c>
      <c r="L378" s="111">
        <f t="shared" si="194"/>
        <v>0.71104947289334619</v>
      </c>
      <c r="M378" s="111">
        <f t="shared" si="194"/>
        <v>0.71512461834686325</v>
      </c>
      <c r="N378" s="111">
        <f t="shared" si="194"/>
        <v>0.72184416618389136</v>
      </c>
      <c r="O378" s="111">
        <f t="shared" si="194"/>
        <v>0.7320906031532689</v>
      </c>
      <c r="P378" s="111">
        <f t="shared" si="194"/>
        <v>0.74537814275852909</v>
      </c>
      <c r="Q378" s="111">
        <f t="shared" si="194"/>
        <v>0.75819779142768329</v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>
        <f t="shared" si="195"/>
        <v>0.80018813746778605</v>
      </c>
      <c r="W378" s="111">
        <f t="shared" ref="W378:Y378" si="196">IF(W357=0,"",W357/W336)</f>
        <v>0.80768774409920352</v>
      </c>
      <c r="X378" s="111">
        <f t="shared" si="196"/>
        <v>0.82000484445237565</v>
      </c>
      <c r="Y378" s="111">
        <f t="shared" si="196"/>
        <v>0.83149595044696922</v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>
        <f t="shared" si="197"/>
        <v>1</v>
      </c>
      <c r="Q379" s="111">
        <f t="shared" si="197"/>
        <v>1</v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>
        <f t="shared" si="198"/>
        <v>1</v>
      </c>
      <c r="W379" s="111">
        <f t="shared" ref="W379:Y379" si="199">IF(W358=0,"",W358/W337)</f>
        <v>1</v>
      </c>
      <c r="X379" s="111">
        <f t="shared" si="199"/>
        <v>1</v>
      </c>
      <c r="Y379" s="111">
        <f t="shared" si="199"/>
        <v>1</v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>
        <f t="shared" si="200"/>
        <v>0.75964658716591937</v>
      </c>
      <c r="L380" s="124">
        <f t="shared" si="200"/>
        <v>0.77206141011865037</v>
      </c>
      <c r="M380" s="124">
        <f t="shared" si="200"/>
        <v>0.78267239876596861</v>
      </c>
      <c r="N380" s="124">
        <f t="shared" si="200"/>
        <v>0.78764465336793166</v>
      </c>
      <c r="O380" s="124">
        <f t="shared" si="200"/>
        <v>0.78518755988145128</v>
      </c>
      <c r="P380" s="124">
        <f t="shared" si="200"/>
        <v>0.76791115362629103</v>
      </c>
      <c r="Q380" s="124">
        <f t="shared" si="200"/>
        <v>0.81204184720056438</v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>
        <f t="shared" si="201"/>
        <v>0.85166797575546727</v>
      </c>
      <c r="W380" s="124">
        <f t="shared" ref="W380:Y380" si="202">IF(W359=0,"",W359/W338)</f>
        <v>0.89250580418461023</v>
      </c>
      <c r="X380" s="124">
        <f t="shared" si="202"/>
        <v>0.89962112936130467</v>
      </c>
      <c r="Y380" s="124">
        <f t="shared" si="202"/>
        <v>0.9059309700175272</v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:Y381" si="205">IF(W360=0,"",W360/W339)</f>
        <v/>
      </c>
      <c r="X381" s="111" t="str">
        <f t="shared" si="205"/>
        <v/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>
        <f t="shared" si="206"/>
        <v>0.61982394167931953</v>
      </c>
      <c r="L382" s="111">
        <f t="shared" si="206"/>
        <v>0.61993696274153542</v>
      </c>
      <c r="M382" s="111">
        <f t="shared" si="206"/>
        <v>0.6200227957877521</v>
      </c>
      <c r="N382" s="111">
        <f t="shared" si="206"/>
        <v>0.62007077242314068</v>
      </c>
      <c r="O382" s="111">
        <f t="shared" si="206"/>
        <v>0.62009944679782658</v>
      </c>
      <c r="P382" s="111">
        <f t="shared" si="206"/>
        <v>0.62017945790015971</v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>
        <f t="shared" si="207"/>
        <v>0.62595516946655938</v>
      </c>
      <c r="W382" s="111" t="str">
        <f t="shared" ref="W382:Y382" si="208">IF(W361=0,"",W361/W340)</f>
        <v/>
      </c>
      <c r="X382" s="111" t="str">
        <f t="shared" si="208"/>
        <v/>
      </c>
      <c r="Y382" s="111" t="str">
        <f t="shared" si="208"/>
        <v/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>
        <f t="shared" si="209"/>
        <v>0.78318268464571894</v>
      </c>
      <c r="L383" s="45">
        <f t="shared" si="209"/>
        <v>0.78506116146160543</v>
      </c>
      <c r="M383" s="45">
        <f t="shared" si="209"/>
        <v>0.78774696820690704</v>
      </c>
      <c r="N383" s="45">
        <f t="shared" si="209"/>
        <v>0.79142552035964553</v>
      </c>
      <c r="O383" s="45">
        <f t="shared" si="209"/>
        <v>0.79653650044446378</v>
      </c>
      <c r="P383" s="45">
        <f t="shared" si="209"/>
        <v>0.80329555921974716</v>
      </c>
      <c r="Q383" s="45">
        <f t="shared" si="209"/>
        <v>0.81204184720056438</v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>
        <f t="shared" si="210"/>
        <v>0.88295104810510872</v>
      </c>
      <c r="W383" s="45">
        <f t="shared" ref="W383:Y383" si="211">IF(W362=0,"",W362/W341)</f>
        <v>0.89250580418461023</v>
      </c>
      <c r="X383" s="45">
        <f t="shared" si="211"/>
        <v>0.89962112936130467</v>
      </c>
      <c r="Y383" s="45">
        <f t="shared" si="211"/>
        <v>0.9059309700175272</v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0.14094215404229365</v>
      </c>
      <c r="L385" s="117">
        <f t="shared" si="212"/>
        <v>0.14752238568505679</v>
      </c>
      <c r="M385" s="117">
        <f t="shared" si="212"/>
        <v>0.15870609348966402</v>
      </c>
      <c r="N385" s="117">
        <f t="shared" si="212"/>
        <v>0.14265764313018592</v>
      </c>
      <c r="O385" s="117">
        <f t="shared" si="212"/>
        <v>0.17838714472974007</v>
      </c>
      <c r="P385" s="117">
        <f t="shared" si="212"/>
        <v>2.4907657327236897E-2</v>
      </c>
      <c r="Q385" s="117">
        <f t="shared" si="212"/>
        <v>9.6730774163050221E-3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6.2193250915968695E-2</v>
      </c>
      <c r="W385" s="117">
        <f t="shared" ref="W385:Y385" si="214">W386+W389+W391+W401</f>
        <v>3.7199232959595541E-2</v>
      </c>
      <c r="X385" s="117">
        <f t="shared" si="214"/>
        <v>2.0673635597517559E-2</v>
      </c>
      <c r="Y385" s="117">
        <f t="shared" si="214"/>
        <v>3.0206769843891335E-3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0.13989971145807412</v>
      </c>
      <c r="L386" s="122">
        <f t="shared" si="215"/>
        <v>0.14725392232979009</v>
      </c>
      <c r="M386" s="122">
        <f t="shared" si="215"/>
        <v>0.15829778378055595</v>
      </c>
      <c r="N386" s="122">
        <f t="shared" si="215"/>
        <v>0.14252490176735905</v>
      </c>
      <c r="O386" s="122">
        <f t="shared" si="215"/>
        <v>0.1780052477999412</v>
      </c>
      <c r="P386" s="122">
        <f t="shared" si="215"/>
        <v>2.4676547530389246E-2</v>
      </c>
      <c r="Q386" s="122">
        <f t="shared" si="215"/>
        <v>9.6730774163050221E-3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6.1865074311125853E-2</v>
      </c>
      <c r="W386" s="122">
        <f t="shared" ref="W386:Y386" si="217">SUM(W387:W388)</f>
        <v>3.7199232959595541E-2</v>
      </c>
      <c r="X386" s="122">
        <f t="shared" si="217"/>
        <v>2.0673635597517559E-2</v>
      </c>
      <c r="Y386" s="122">
        <f t="shared" si="217"/>
        <v>3.0206769843891335E-3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0.13989971145807412</v>
      </c>
      <c r="L387" s="98">
        <v>0.14725392232979009</v>
      </c>
      <c r="M387" s="98">
        <v>0.15829778378055595</v>
      </c>
      <c r="N387" s="98">
        <v>0.14252490176735905</v>
      </c>
      <c r="O387" s="98">
        <v>0.1780052477999412</v>
      </c>
      <c r="P387" s="98">
        <v>2.4676547530389246E-2</v>
      </c>
      <c r="Q387" s="98">
        <v>9.6730774163050221E-3</v>
      </c>
      <c r="R387" s="98">
        <v>0</v>
      </c>
      <c r="S387" s="98">
        <v>0</v>
      </c>
      <c r="T387" s="98">
        <v>0</v>
      </c>
      <c r="U387" s="98">
        <v>0</v>
      </c>
      <c r="V387" s="98">
        <v>6.1865074311125853E-2</v>
      </c>
      <c r="W387" s="98">
        <v>3.7199232959595541E-2</v>
      </c>
      <c r="X387" s="98">
        <v>2.0673635597517559E-2</v>
      </c>
      <c r="Y387" s="98">
        <v>3.0206769843891335E-3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4.290985084488575E-4</v>
      </c>
      <c r="L391" s="122">
        <v>0</v>
      </c>
      <c r="M391" s="122">
        <v>2.4139226043690153E-4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4.290985084488575E-4</v>
      </c>
      <c r="L393" s="98">
        <v>0</v>
      </c>
      <c r="M393" s="98">
        <v>2.4139226043690153E-4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6.1334407577067916E-4</v>
      </c>
      <c r="L401" s="122">
        <v>2.6846335526669045E-4</v>
      </c>
      <c r="M401" s="122">
        <v>1.6691744867118429E-4</v>
      </c>
      <c r="N401" s="122">
        <v>1.3274136282686075E-4</v>
      </c>
      <c r="O401" s="122">
        <v>3.8189692979887689E-4</v>
      </c>
      <c r="P401" s="122">
        <v>2.3110979684764997E-4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3.2817660484284249E-4</v>
      </c>
      <c r="W401" s="122">
        <v>0</v>
      </c>
      <c r="X401" s="122">
        <v>0</v>
      </c>
      <c r="Y401" s="122">
        <v>0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6.1334407577067916E-4</v>
      </c>
      <c r="L403" s="98">
        <v>2.6846335526669045E-4</v>
      </c>
      <c r="M403" s="98">
        <v>1.6691744867118429E-4</v>
      </c>
      <c r="N403" s="98">
        <v>1.3274136282686075E-4</v>
      </c>
      <c r="O403" s="98">
        <v>3.8189692979887689E-4</v>
      </c>
      <c r="P403" s="98">
        <v>2.3110979684764997E-4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3.2817660484284249E-4</v>
      </c>
      <c r="W403" s="98">
        <v>0</v>
      </c>
      <c r="X403" s="98">
        <v>0</v>
      </c>
      <c r="Y403" s="98">
        <v>0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17908.85170977989</v>
      </c>
      <c r="L406" s="117">
        <f t="shared" si="219"/>
        <v>19476.86538730039</v>
      </c>
      <c r="M406" s="117">
        <f t="shared" si="219"/>
        <v>17346.360263665261</v>
      </c>
      <c r="N406" s="117">
        <f t="shared" si="219"/>
        <v>14296.90747258291</v>
      </c>
      <c r="O406" s="117">
        <f t="shared" si="219"/>
        <v>18291.00156778744</v>
      </c>
      <c r="P406" s="117">
        <f t="shared" si="219"/>
        <v>14562.125279771672</v>
      </c>
      <c r="Q406" s="117">
        <f t="shared" si="219"/>
        <v>15574.451348613629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7200.0170008327377</v>
      </c>
      <c r="W406" s="117">
        <f t="shared" ref="W406:Y406" si="221">W407+W410+W412+W422</f>
        <v>5139.8513647726941</v>
      </c>
      <c r="X406" s="117">
        <f t="shared" si="221"/>
        <v>16202.093498977489</v>
      </c>
      <c r="Y406" s="117">
        <f t="shared" si="221"/>
        <v>4255.6839641248216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16035.984282574052</v>
      </c>
      <c r="L407" s="122">
        <f t="shared" si="222"/>
        <v>17581.055229506095</v>
      </c>
      <c r="M407" s="122">
        <f t="shared" si="222"/>
        <v>15120.113667054</v>
      </c>
      <c r="N407" s="122">
        <f t="shared" si="222"/>
        <v>12374.404447188879</v>
      </c>
      <c r="O407" s="122">
        <f t="shared" si="222"/>
        <v>15938.432308493495</v>
      </c>
      <c r="P407" s="122">
        <f t="shared" si="222"/>
        <v>11784.771731178573</v>
      </c>
      <c r="Q407" s="122">
        <f t="shared" si="222"/>
        <v>13857.856891540056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5721.8347447122251</v>
      </c>
      <c r="W407" s="122">
        <f t="shared" ref="W407:Y407" si="224">SUM(W408:W409)</f>
        <v>3809.400790109903</v>
      </c>
      <c r="X407" s="122">
        <f t="shared" si="224"/>
        <v>14820.494781188268</v>
      </c>
      <c r="Y407" s="122">
        <f t="shared" si="224"/>
        <v>2886.9336595038412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15937.538329696299</v>
      </c>
      <c r="L408" s="98">
        <v>17474.31105341361</v>
      </c>
      <c r="M408" s="98">
        <v>15027.890159162671</v>
      </c>
      <c r="N408" s="98">
        <v>12300.45687284318</v>
      </c>
      <c r="O408" s="98">
        <v>15842.629282718615</v>
      </c>
      <c r="P408" s="98">
        <v>11713.254504817554</v>
      </c>
      <c r="Q408" s="98">
        <v>13774.603292756066</v>
      </c>
      <c r="R408" s="98">
        <v>0</v>
      </c>
      <c r="S408" s="98">
        <v>0</v>
      </c>
      <c r="T408" s="98">
        <v>0</v>
      </c>
      <c r="U408" s="98">
        <v>0</v>
      </c>
      <c r="V408" s="98">
        <v>5683.6624470933421</v>
      </c>
      <c r="W408" s="98">
        <v>3783.7321550218417</v>
      </c>
      <c r="X408" s="98">
        <v>14719.779275972285</v>
      </c>
      <c r="Y408" s="98">
        <v>2867.6587153386622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98.445952877754038</v>
      </c>
      <c r="L409" s="98">
        <v>106.74417609248518</v>
      </c>
      <c r="M409" s="98">
        <v>92.223507891329945</v>
      </c>
      <c r="N409" s="98">
        <v>73.947574345699365</v>
      </c>
      <c r="O409" s="98">
        <v>95.803025774880439</v>
      </c>
      <c r="P409" s="98">
        <v>71.517226361018075</v>
      </c>
      <c r="Q409" s="98">
        <v>83.253598783988764</v>
      </c>
      <c r="R409" s="98">
        <v>0</v>
      </c>
      <c r="S409" s="98">
        <v>0</v>
      </c>
      <c r="T409" s="98">
        <v>0</v>
      </c>
      <c r="U409" s="98">
        <v>0</v>
      </c>
      <c r="V409" s="98">
        <v>38.172297618882766</v>
      </c>
      <c r="W409" s="98">
        <v>25.668635088061489</v>
      </c>
      <c r="X409" s="98">
        <v>100.71550521598243</v>
      </c>
      <c r="Y409" s="98">
        <v>19.274944165179189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43.275661705427382</v>
      </c>
      <c r="L410" s="122">
        <f t="shared" si="225"/>
        <v>168.34874997135086</v>
      </c>
      <c r="M410" s="122">
        <f t="shared" si="225"/>
        <v>132.37604177029704</v>
      </c>
      <c r="N410" s="122">
        <f t="shared" si="225"/>
        <v>59.827935354244019</v>
      </c>
      <c r="O410" s="122">
        <f t="shared" si="225"/>
        <v>62.584686658309884</v>
      </c>
      <c r="P410" s="122">
        <f t="shared" si="225"/>
        <v>46.677254629748255</v>
      </c>
      <c r="Q410" s="122">
        <f t="shared" si="225"/>
        <v>139.48476899319908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93.752759361028552</v>
      </c>
      <c r="W410" s="122">
        <f t="shared" si="225"/>
        <v>60.741867738752504</v>
      </c>
      <c r="X410" s="122">
        <f t="shared" si="225"/>
        <v>49.667934797632988</v>
      </c>
      <c r="Y410" s="122">
        <f t="shared" si="225"/>
        <v>113.16273202158681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43.275661705427382</v>
      </c>
      <c r="L411" s="98">
        <f>RES_hhdet_in_fech!L8</f>
        <v>168.34874997135086</v>
      </c>
      <c r="M411" s="98">
        <f>RES_hhdet_in_fech!M8</f>
        <v>132.37604177029704</v>
      </c>
      <c r="N411" s="98">
        <f>RES_hhdet_in_fech!N8</f>
        <v>59.827935354244019</v>
      </c>
      <c r="O411" s="98">
        <f>RES_hhdet_in_fech!O8</f>
        <v>62.584686658309884</v>
      </c>
      <c r="P411" s="98">
        <f>RES_hhdet_in_fech!P8</f>
        <v>46.677254629748255</v>
      </c>
      <c r="Q411" s="98">
        <f>RES_hhdet_in_fech!Q8</f>
        <v>139.48476899319908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93.752759361028552</v>
      </c>
      <c r="W411" s="98">
        <f>RES_hhdet_in_fech!W8</f>
        <v>60.741867738752504</v>
      </c>
      <c r="X411" s="98">
        <f>RES_hhdet_in_fech!X8</f>
        <v>49.667934797632988</v>
      </c>
      <c r="Y411" s="98">
        <f>RES_hhdet_in_fech!Y8</f>
        <v>113.16273202158681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1079.9733710335775</v>
      </c>
      <c r="L412" s="122">
        <v>1101.9754130174911</v>
      </c>
      <c r="M412" s="122">
        <v>1284.3179378666512</v>
      </c>
      <c r="N412" s="122">
        <v>1060.1378108257738</v>
      </c>
      <c r="O412" s="122">
        <v>1473.2164040695327</v>
      </c>
      <c r="P412" s="122">
        <v>1853.1707393519544</v>
      </c>
      <c r="Q412" s="122">
        <v>996.8356770500925</v>
      </c>
      <c r="R412" s="122">
        <v>0</v>
      </c>
      <c r="S412" s="122">
        <v>0</v>
      </c>
      <c r="T412" s="122">
        <v>0</v>
      </c>
      <c r="U412" s="122">
        <v>0</v>
      </c>
      <c r="V412" s="122">
        <v>1001.5775819682773</v>
      </c>
      <c r="W412" s="122">
        <v>978.57950226703827</v>
      </c>
      <c r="X412" s="122">
        <v>1001.7226520698916</v>
      </c>
      <c r="Y412" s="122">
        <v>932.75133806653491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X413" s="98">
        <v>0</v>
      </c>
      <c r="Y413" s="98">
        <v>0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1888.9703664767453</v>
      </c>
      <c r="L414" s="98">
        <v>0</v>
      </c>
      <c r="M414" s="98">
        <v>1062.6530218211899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X414" s="98">
        <v>0</v>
      </c>
      <c r="Y414" s="98">
        <v>0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X415" s="98">
        <v>0</v>
      </c>
      <c r="Y415" s="98">
        <v>0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X416" s="101">
        <v>0</v>
      </c>
      <c r="Y416" s="101">
        <v>0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X417" s="104">
        <v>0</v>
      </c>
      <c r="Y417" s="104">
        <v>0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1173.0692500584823</v>
      </c>
      <c r="M418" s="101">
        <v>1375.593785962451</v>
      </c>
      <c r="N418" s="101">
        <v>1169.5207685721909</v>
      </c>
      <c r="O418" s="101">
        <v>1574.270359394653</v>
      </c>
      <c r="P418" s="101">
        <v>1918.0781463337999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1020.5880782966566</v>
      </c>
      <c r="X418" s="101">
        <v>0</v>
      </c>
      <c r="Y418" s="101">
        <v>0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1046.2651628901119</v>
      </c>
      <c r="L419" s="104">
        <v>983.48568461583841</v>
      </c>
      <c r="M419" s="104">
        <v>1173.4825627347236</v>
      </c>
      <c r="N419" s="104">
        <v>989.03888829060247</v>
      </c>
      <c r="O419" s="104">
        <v>1384.0511493708971</v>
      </c>
      <c r="P419" s="104">
        <v>1723.3559253882624</v>
      </c>
      <c r="Q419" s="104">
        <v>996.8356770500925</v>
      </c>
      <c r="R419" s="104">
        <v>0</v>
      </c>
      <c r="S419" s="104">
        <v>0</v>
      </c>
      <c r="T419" s="104">
        <v>0</v>
      </c>
      <c r="U419" s="104">
        <v>0</v>
      </c>
      <c r="V419" s="104">
        <v>1001.5775819682773</v>
      </c>
      <c r="W419" s="104">
        <v>922.56806756088054</v>
      </c>
      <c r="X419" s="104">
        <v>1001.7226520698916</v>
      </c>
      <c r="Y419" s="104">
        <v>932.75133806653491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558.94427925623188</v>
      </c>
      <c r="L420" s="98">
        <v>513.28066712485418</v>
      </c>
      <c r="M420" s="98">
        <v>663.82257918356106</v>
      </c>
      <c r="N420" s="98">
        <v>518.21290100878991</v>
      </c>
      <c r="O420" s="98">
        <v>864.10607961970095</v>
      </c>
      <c r="P420" s="98">
        <v>1158.3627386451465</v>
      </c>
      <c r="Q420" s="98">
        <v>489.88425428171547</v>
      </c>
      <c r="R420" s="98">
        <v>0</v>
      </c>
      <c r="S420" s="98">
        <v>0</v>
      </c>
      <c r="T420" s="98">
        <v>0</v>
      </c>
      <c r="U420" s="98">
        <v>0</v>
      </c>
      <c r="V420" s="98">
        <v>567.48475333763747</v>
      </c>
      <c r="W420" s="98">
        <v>511.61930226888171</v>
      </c>
      <c r="X420" s="98">
        <v>594.50522162575419</v>
      </c>
      <c r="Y420" s="98">
        <v>543.58290036851633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487.32088363387999</v>
      </c>
      <c r="L421" s="98">
        <v>470.20501749098418</v>
      </c>
      <c r="M421" s="98">
        <v>509.6599835511625</v>
      </c>
      <c r="N421" s="98">
        <v>470.82598728181256</v>
      </c>
      <c r="O421" s="98">
        <v>519.945069751196</v>
      </c>
      <c r="P421" s="98">
        <v>564.99318674311621</v>
      </c>
      <c r="Q421" s="98">
        <v>506.95142276837714</v>
      </c>
      <c r="R421" s="98">
        <v>0</v>
      </c>
      <c r="S421" s="98">
        <v>0</v>
      </c>
      <c r="T421" s="98">
        <v>0</v>
      </c>
      <c r="U421" s="98">
        <v>0</v>
      </c>
      <c r="V421" s="98">
        <v>434.09282863063999</v>
      </c>
      <c r="W421" s="98">
        <v>410.94876529199888</v>
      </c>
      <c r="X421" s="98">
        <v>407.21743044413751</v>
      </c>
      <c r="Y421" s="98">
        <v>389.16843769801864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749.61839446683359</v>
      </c>
      <c r="L422" s="122">
        <v>625.48599480544988</v>
      </c>
      <c r="M422" s="122">
        <v>809.55261697431467</v>
      </c>
      <c r="N422" s="122">
        <v>802.5372792140131</v>
      </c>
      <c r="O422" s="122">
        <v>816.76816856610083</v>
      </c>
      <c r="P422" s="122">
        <v>877.50555461139641</v>
      </c>
      <c r="Q422" s="122">
        <v>580.27401103028149</v>
      </c>
      <c r="R422" s="122">
        <v>0</v>
      </c>
      <c r="S422" s="122">
        <v>0</v>
      </c>
      <c r="T422" s="122">
        <v>0</v>
      </c>
      <c r="U422" s="122">
        <v>0</v>
      </c>
      <c r="V422" s="122">
        <v>382.85191479120664</v>
      </c>
      <c r="W422" s="122">
        <v>291.1292046569996</v>
      </c>
      <c r="X422" s="122">
        <v>330.2081309216959</v>
      </c>
      <c r="Y422" s="122">
        <v>322.83623453285867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X423" s="98">
        <v>0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1350.026579879114</v>
      </c>
      <c r="L424" s="98">
        <v>1181.8249483478185</v>
      </c>
      <c r="M424" s="98">
        <v>734.80123556605156</v>
      </c>
      <c r="N424" s="98">
        <v>584.35183494832154</v>
      </c>
      <c r="O424" s="98">
        <v>840.59017828595881</v>
      </c>
      <c r="P424" s="98">
        <v>1017.38773044396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722.34681467433177</v>
      </c>
      <c r="W424" s="98">
        <v>0</v>
      </c>
      <c r="X424" s="98">
        <v>0</v>
      </c>
      <c r="Y424" s="98">
        <v>0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697.40898703967878</v>
      </c>
      <c r="L425" s="33">
        <v>601.29734465143383</v>
      </c>
      <c r="M425" s="33">
        <v>812.13025081597891</v>
      </c>
      <c r="N425" s="33">
        <v>809.35557434731584</v>
      </c>
      <c r="O425" s="33">
        <v>815.18003458477699</v>
      </c>
      <c r="P425" s="33">
        <v>849.52911944488346</v>
      </c>
      <c r="Q425" s="33">
        <v>580.27401103028149</v>
      </c>
      <c r="R425" s="33">
        <v>0</v>
      </c>
      <c r="S425" s="33">
        <v>0</v>
      </c>
      <c r="T425" s="33">
        <v>0</v>
      </c>
      <c r="U425" s="33">
        <v>0</v>
      </c>
      <c r="V425" s="33">
        <v>359.43847341995667</v>
      </c>
      <c r="W425" s="33">
        <v>291.1292046569996</v>
      </c>
      <c r="X425" s="33">
        <v>330.2081309216959</v>
      </c>
      <c r="Y425" s="33">
        <v>322.83623453285867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13159.488547533951</v>
      </c>
      <c r="L427" s="117">
        <f t="shared" si="226"/>
        <v>14675.787515367505</v>
      </c>
      <c r="M427" s="117">
        <f t="shared" si="226"/>
        <v>13173.605960405983</v>
      </c>
      <c r="N427" s="117">
        <f t="shared" si="226"/>
        <v>10853.786862414277</v>
      </c>
      <c r="O427" s="117">
        <f t="shared" si="226"/>
        <v>13917.560693332634</v>
      </c>
      <c r="P427" s="117">
        <f t="shared" si="226"/>
        <v>11142.984689625056</v>
      </c>
      <c r="Q427" s="117">
        <f t="shared" si="226"/>
        <v>12472.544267569687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6564.2407819096297</v>
      </c>
      <c r="W427" s="117">
        <f t="shared" ref="W427:Y427" si="228">W428+W431+W433+W443</f>
        <v>4688.4351227883571</v>
      </c>
      <c r="X427" s="117">
        <f t="shared" si="228"/>
        <v>14473.005516885514</v>
      </c>
      <c r="Y427" s="117">
        <f t="shared" si="228"/>
        <v>4193.2978350347757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11548.435245553455</v>
      </c>
      <c r="L428" s="122">
        <f t="shared" si="229"/>
        <v>12778.123708895464</v>
      </c>
      <c r="M428" s="122">
        <f t="shared" si="229"/>
        <v>11090.274010587969</v>
      </c>
      <c r="N428" s="122">
        <f t="shared" si="229"/>
        <v>9152.9216021256398</v>
      </c>
      <c r="O428" s="122">
        <f t="shared" si="229"/>
        <v>11877.831818687728</v>
      </c>
      <c r="P428" s="122">
        <f t="shared" si="229"/>
        <v>8847.7726102590768</v>
      </c>
      <c r="Q428" s="122">
        <f t="shared" si="229"/>
        <v>10528.923850347117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4945.5860466193235</v>
      </c>
      <c r="W428" s="122">
        <f t="shared" ref="W428:Y428" si="231">SUM(W429:W430)</f>
        <v>3339.906186956202</v>
      </c>
      <c r="X428" s="122">
        <f t="shared" si="231"/>
        <v>13062.651083812665</v>
      </c>
      <c r="Y428" s="122">
        <f t="shared" si="231"/>
        <v>2555.6355758779109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11449.989292675702</v>
      </c>
      <c r="L429" s="98">
        <v>12671.379532802979</v>
      </c>
      <c r="M429" s="98">
        <v>10998.05050269664</v>
      </c>
      <c r="N429" s="98">
        <v>9078.974027779941</v>
      </c>
      <c r="O429" s="98">
        <v>11782.028792912848</v>
      </c>
      <c r="P429" s="98">
        <v>8776.2553838980584</v>
      </c>
      <c r="Q429" s="98">
        <v>10445.670251563128</v>
      </c>
      <c r="R429" s="98">
        <v>0</v>
      </c>
      <c r="S429" s="98">
        <v>0</v>
      </c>
      <c r="T429" s="98">
        <v>0</v>
      </c>
      <c r="U429" s="98">
        <v>0</v>
      </c>
      <c r="V429" s="98">
        <v>4907.4137490004405</v>
      </c>
      <c r="W429" s="98">
        <v>3314.2375518681406</v>
      </c>
      <c r="X429" s="98">
        <v>12961.935578596682</v>
      </c>
      <c r="Y429" s="98">
        <v>2536.3606317127319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98.445952877754038</v>
      </c>
      <c r="L430" s="98">
        <v>106.74417609248518</v>
      </c>
      <c r="M430" s="98">
        <v>92.223507891329945</v>
      </c>
      <c r="N430" s="98">
        <v>73.947574345699365</v>
      </c>
      <c r="O430" s="98">
        <v>95.803025774880439</v>
      </c>
      <c r="P430" s="98">
        <v>71.517226361018075</v>
      </c>
      <c r="Q430" s="98">
        <v>83.253598783988764</v>
      </c>
      <c r="R430" s="98">
        <v>0</v>
      </c>
      <c r="S430" s="98">
        <v>0</v>
      </c>
      <c r="T430" s="98">
        <v>0</v>
      </c>
      <c r="U430" s="98">
        <v>0</v>
      </c>
      <c r="V430" s="98">
        <v>38.172297618882766</v>
      </c>
      <c r="W430" s="98">
        <v>25.668635088061489</v>
      </c>
      <c r="X430" s="98">
        <v>100.71550521598243</v>
      </c>
      <c r="Y430" s="98">
        <v>19.274944165179189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143.91889907403711</v>
      </c>
      <c r="L431" s="122">
        <f t="shared" si="232"/>
        <v>580.24142537598254</v>
      </c>
      <c r="M431" s="122">
        <f t="shared" si="232"/>
        <v>474.61530550280344</v>
      </c>
      <c r="N431" s="122">
        <f t="shared" si="232"/>
        <v>224.12525692526285</v>
      </c>
      <c r="O431" s="122">
        <f t="shared" si="232"/>
        <v>245.88263072040422</v>
      </c>
      <c r="P431" s="122">
        <f t="shared" si="232"/>
        <v>192.09960785248416</v>
      </c>
      <c r="Q431" s="122">
        <f t="shared" si="232"/>
        <v>594.03305500308829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404.4046235607247</v>
      </c>
      <c r="W431" s="122">
        <f t="shared" si="232"/>
        <v>264.43755282336912</v>
      </c>
      <c r="X431" s="122">
        <f t="shared" si="232"/>
        <v>218.57762917929657</v>
      </c>
      <c r="Y431" s="122">
        <f t="shared" si="232"/>
        <v>504.03949796304772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143.91889907403711</v>
      </c>
      <c r="L432" s="98">
        <f>RES_hhdet_in_tesh!L8</f>
        <v>580.24142537598254</v>
      </c>
      <c r="M432" s="98">
        <f>RES_hhdet_in_tesh!M8</f>
        <v>474.61530550280344</v>
      </c>
      <c r="N432" s="98">
        <f>RES_hhdet_in_tesh!N8</f>
        <v>224.12525692526285</v>
      </c>
      <c r="O432" s="98">
        <f>RES_hhdet_in_tesh!O8</f>
        <v>245.88263072040422</v>
      </c>
      <c r="P432" s="98">
        <f>RES_hhdet_in_tesh!P8</f>
        <v>192.09960785248416</v>
      </c>
      <c r="Q432" s="98">
        <f>RES_hhdet_in_tesh!Q8</f>
        <v>594.03305500308829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404.4046235607247</v>
      </c>
      <c r="W432" s="98">
        <f>RES_hhdet_in_tesh!W8</f>
        <v>264.43755282336912</v>
      </c>
      <c r="X432" s="98">
        <f>RES_hhdet_in_tesh!X8</f>
        <v>218.57762917929657</v>
      </c>
      <c r="Y432" s="98">
        <f>RES_hhdet_in_tesh!Y8</f>
        <v>504.03949796304772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897.68934787293256</v>
      </c>
      <c r="L433" s="122">
        <v>834.50878193709457</v>
      </c>
      <c r="M433" s="122">
        <v>975.10215566065779</v>
      </c>
      <c r="N433" s="122">
        <v>844.6258062620102</v>
      </c>
      <c r="O433" s="122">
        <v>1152.5300386592437</v>
      </c>
      <c r="P433" s="122">
        <v>1429.2661687583798</v>
      </c>
      <c r="Q433" s="122">
        <v>878.38058241997135</v>
      </c>
      <c r="R433" s="122">
        <v>0</v>
      </c>
      <c r="S433" s="122">
        <v>0</v>
      </c>
      <c r="T433" s="122">
        <v>0</v>
      </c>
      <c r="U433" s="122">
        <v>0</v>
      </c>
      <c r="V433" s="122">
        <v>888.18739644524999</v>
      </c>
      <c r="W433" s="122">
        <v>824.25687808476482</v>
      </c>
      <c r="X433" s="122">
        <v>894.71459222948909</v>
      </c>
      <c r="Y433" s="122">
        <v>841.1554180866583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1236.7986374416321</v>
      </c>
      <c r="L435" s="98">
        <v>0</v>
      </c>
      <c r="M435" s="98">
        <v>717.29776396754664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X436" s="98">
        <v>0</v>
      </c>
      <c r="Y436" s="98">
        <v>0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X437" s="101">
        <v>0</v>
      </c>
      <c r="Y437" s="101">
        <v>0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X438" s="104">
        <v>0</v>
      </c>
      <c r="Y438" s="104">
        <v>0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834.11027192147708</v>
      </c>
      <c r="M439" s="101">
        <v>983.72098118671443</v>
      </c>
      <c r="N439" s="101">
        <v>844.21174402473673</v>
      </c>
      <c r="O439" s="101">
        <v>1152.508536935545</v>
      </c>
      <c r="P439" s="101">
        <v>1429.6935263800101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824.31648261396788</v>
      </c>
      <c r="X439" s="101">
        <v>0</v>
      </c>
      <c r="Y439" s="101">
        <v>0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883.55979414090336</v>
      </c>
      <c r="L440" s="104">
        <v>835.17296529645694</v>
      </c>
      <c r="M440" s="104">
        <v>984.37585213983709</v>
      </c>
      <c r="N440" s="104">
        <v>844.894946716238</v>
      </c>
      <c r="O440" s="104">
        <v>1152.5490107683895</v>
      </c>
      <c r="P440" s="104">
        <v>1428.4114535151189</v>
      </c>
      <c r="Q440" s="104">
        <v>878.38058241997135</v>
      </c>
      <c r="R440" s="104">
        <v>0</v>
      </c>
      <c r="S440" s="104">
        <v>0</v>
      </c>
      <c r="T440" s="104">
        <v>0</v>
      </c>
      <c r="U440" s="104">
        <v>0</v>
      </c>
      <c r="V440" s="104">
        <v>888.18739644524999</v>
      </c>
      <c r="W440" s="104">
        <v>824.17740537916052</v>
      </c>
      <c r="X440" s="104">
        <v>894.71459222948909</v>
      </c>
      <c r="Y440" s="104">
        <v>841.1554180866583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396.23891050702338</v>
      </c>
      <c r="L441" s="98">
        <v>364.96794780547265</v>
      </c>
      <c r="M441" s="98">
        <v>474.71586858867448</v>
      </c>
      <c r="N441" s="98">
        <v>374.06895943442544</v>
      </c>
      <c r="O441" s="98">
        <v>632.60394101719339</v>
      </c>
      <c r="P441" s="98">
        <v>863.41826677200277</v>
      </c>
      <c r="Q441" s="98">
        <v>371.4291596515942</v>
      </c>
      <c r="R441" s="98">
        <v>0</v>
      </c>
      <c r="S441" s="98">
        <v>0</v>
      </c>
      <c r="T441" s="98">
        <v>0</v>
      </c>
      <c r="U441" s="98">
        <v>0</v>
      </c>
      <c r="V441" s="98">
        <v>454.09456781461017</v>
      </c>
      <c r="W441" s="98">
        <v>413.22864008716152</v>
      </c>
      <c r="X441" s="98">
        <v>487.49716178535164</v>
      </c>
      <c r="Y441" s="98">
        <v>451.98698038863955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487.32088363387999</v>
      </c>
      <c r="L442" s="98">
        <v>470.20501749098418</v>
      </c>
      <c r="M442" s="98">
        <v>509.6599835511625</v>
      </c>
      <c r="N442" s="98">
        <v>470.82598728181256</v>
      </c>
      <c r="O442" s="98">
        <v>519.945069751196</v>
      </c>
      <c r="P442" s="98">
        <v>564.99318674311621</v>
      </c>
      <c r="Q442" s="98">
        <v>506.95142276837714</v>
      </c>
      <c r="R442" s="98">
        <v>0</v>
      </c>
      <c r="S442" s="98">
        <v>0</v>
      </c>
      <c r="T442" s="98">
        <v>0</v>
      </c>
      <c r="U442" s="98">
        <v>0</v>
      </c>
      <c r="V442" s="98">
        <v>434.09282863063999</v>
      </c>
      <c r="W442" s="98">
        <v>410.94876529199888</v>
      </c>
      <c r="X442" s="98">
        <v>407.21743044413751</v>
      </c>
      <c r="Y442" s="98">
        <v>389.16843769801864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569.44505503352605</v>
      </c>
      <c r="L443" s="122">
        <v>482.91359915896243</v>
      </c>
      <c r="M443" s="122">
        <v>633.61448865455418</v>
      </c>
      <c r="N443" s="122">
        <v>632.1141971013642</v>
      </c>
      <c r="O443" s="122">
        <v>641.31620526525853</v>
      </c>
      <c r="P443" s="122">
        <v>673.84630275511574</v>
      </c>
      <c r="Q443" s="122">
        <v>471.2067797995104</v>
      </c>
      <c r="R443" s="122">
        <v>0</v>
      </c>
      <c r="S443" s="122">
        <v>0</v>
      </c>
      <c r="T443" s="122">
        <v>0</v>
      </c>
      <c r="U443" s="122">
        <v>0</v>
      </c>
      <c r="V443" s="122">
        <v>326.0627152843316</v>
      </c>
      <c r="W443" s="122">
        <v>259.83450492402142</v>
      </c>
      <c r="X443" s="122">
        <v>297.06221166406158</v>
      </c>
      <c r="Y443" s="122">
        <v>292.46734310715857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X444" s="98">
        <v>0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836.7787961125232</v>
      </c>
      <c r="L445" s="98">
        <v>732.65696897091857</v>
      </c>
      <c r="M445" s="98">
        <v>455.59351642395791</v>
      </c>
      <c r="N445" s="98">
        <v>362.3394936632854</v>
      </c>
      <c r="O445" s="98">
        <v>521.24950453880945</v>
      </c>
      <c r="P445" s="98">
        <v>630.96297114100889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452.15672279310076</v>
      </c>
      <c r="W445" s="98">
        <v>0</v>
      </c>
      <c r="X445" s="98">
        <v>0</v>
      </c>
      <c r="Y445" s="98">
        <v>0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546.1986427657871</v>
      </c>
      <c r="L446" s="33">
        <v>472.05519177583398</v>
      </c>
      <c r="M446" s="33">
        <v>639.75314286940238</v>
      </c>
      <c r="N446" s="33">
        <v>640.54465658380423</v>
      </c>
      <c r="O446" s="33">
        <v>649.32065198035525</v>
      </c>
      <c r="P446" s="33">
        <v>682.42296907793718</v>
      </c>
      <c r="Q446" s="33">
        <v>471.2067797995104</v>
      </c>
      <c r="R446" s="33">
        <v>0</v>
      </c>
      <c r="S446" s="33">
        <v>0</v>
      </c>
      <c r="T446" s="33">
        <v>0</v>
      </c>
      <c r="U446" s="33">
        <v>0</v>
      </c>
      <c r="V446" s="33">
        <v>317.36657683545104</v>
      </c>
      <c r="W446" s="33">
        <v>259.83450492402142</v>
      </c>
      <c r="X446" s="33">
        <v>297.06221166406158</v>
      </c>
      <c r="Y446" s="33">
        <v>292.46734310715857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5637.6861616917449</v>
      </c>
      <c r="L448" s="117">
        <f t="shared" si="233"/>
        <v>6146.7660702106996</v>
      </c>
      <c r="M448" s="117">
        <f t="shared" si="233"/>
        <v>5290.2031163221345</v>
      </c>
      <c r="N448" s="117">
        <f t="shared" si="233"/>
        <v>4322.9588827329071</v>
      </c>
      <c r="O448" s="117">
        <f t="shared" si="233"/>
        <v>5574.5982728043773</v>
      </c>
      <c r="P448" s="117">
        <f t="shared" si="233"/>
        <v>4151.2762212061489</v>
      </c>
      <c r="Q448" s="117">
        <f t="shared" si="233"/>
        <v>4836.5387081525114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2006.2339005151193</v>
      </c>
      <c r="W448" s="117">
        <f t="shared" ref="W448:Y448" si="235">W449+W452+W454+W464</f>
        <v>1328.5440342712693</v>
      </c>
      <c r="X448" s="117">
        <f t="shared" si="235"/>
        <v>5168.4088993793894</v>
      </c>
      <c r="Y448" s="117">
        <f t="shared" si="235"/>
        <v>1006.8923281297111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5595.9884583229641</v>
      </c>
      <c r="L449" s="122">
        <f t="shared" si="236"/>
        <v>6135.5800970745877</v>
      </c>
      <c r="M449" s="122">
        <f t="shared" si="236"/>
        <v>5276.5927926851982</v>
      </c>
      <c r="N449" s="122">
        <f t="shared" si="236"/>
        <v>4318.9364171926991</v>
      </c>
      <c r="O449" s="122">
        <f t="shared" si="236"/>
        <v>5562.6639937481623</v>
      </c>
      <c r="P449" s="122">
        <f t="shared" si="236"/>
        <v>4112.7579217315406</v>
      </c>
      <c r="Q449" s="122">
        <f t="shared" si="236"/>
        <v>4836.5387081525114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1995.6475584234147</v>
      </c>
      <c r="W449" s="122">
        <f t="shared" ref="W449:Y449" si="238">SUM(W450:W451)</f>
        <v>1328.5440342712693</v>
      </c>
      <c r="X449" s="122">
        <f t="shared" si="238"/>
        <v>5168.4088993793894</v>
      </c>
      <c r="Y449" s="122">
        <f t="shared" si="238"/>
        <v>1006.8923281297111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5595.9884583229641</v>
      </c>
      <c r="L450" s="98">
        <v>6135.5800970745877</v>
      </c>
      <c r="M450" s="98">
        <v>5276.5927926851982</v>
      </c>
      <c r="N450" s="98">
        <v>4318.9364171926991</v>
      </c>
      <c r="O450" s="98">
        <v>5562.6639937481623</v>
      </c>
      <c r="P450" s="98">
        <v>4112.7579217315406</v>
      </c>
      <c r="Q450" s="98">
        <v>4836.5387081525114</v>
      </c>
      <c r="R450" s="98">
        <v>0</v>
      </c>
      <c r="S450" s="98">
        <v>0</v>
      </c>
      <c r="T450" s="98">
        <v>0</v>
      </c>
      <c r="U450" s="98">
        <v>0</v>
      </c>
      <c r="V450" s="98">
        <v>1995.6475584234147</v>
      </c>
      <c r="W450" s="98">
        <v>1328.5440342712693</v>
      </c>
      <c r="X450" s="98">
        <v>5168.4088993793894</v>
      </c>
      <c r="Y450" s="98">
        <v>1006.8923281297111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17.163940337954301</v>
      </c>
      <c r="L454" s="122">
        <v>0</v>
      </c>
      <c r="M454" s="122">
        <v>8.0464086812300515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X454" s="122">
        <v>0</v>
      </c>
      <c r="Y454" s="122">
        <v>0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X455" s="98">
        <v>0</v>
      </c>
      <c r="Y455" s="98">
        <v>0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429.0985084488575</v>
      </c>
      <c r="L456" s="98">
        <v>0</v>
      </c>
      <c r="M456" s="98">
        <v>241.39226043690152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X456" s="98">
        <v>0</v>
      </c>
      <c r="Y456" s="98">
        <v>0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X457" s="98">
        <v>0</v>
      </c>
      <c r="Y457" s="98">
        <v>0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X458" s="101">
        <v>0</v>
      </c>
      <c r="Y458" s="101">
        <v>0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24.533763030827167</v>
      </c>
      <c r="L464" s="122">
        <v>11.185973136112102</v>
      </c>
      <c r="M464" s="122">
        <v>5.5639149557061423</v>
      </c>
      <c r="N464" s="122">
        <v>4.0224655402079019</v>
      </c>
      <c r="O464" s="122">
        <v>11.934279056214903</v>
      </c>
      <c r="P464" s="122">
        <v>38.518299474608327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10.586342091704596</v>
      </c>
      <c r="W464" s="122">
        <v>0</v>
      </c>
      <c r="X464" s="122">
        <v>0</v>
      </c>
      <c r="Y464" s="122">
        <v>0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X465" s="98">
        <v>0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306.67203788533959</v>
      </c>
      <c r="L466" s="98">
        <v>268.46335526669043</v>
      </c>
      <c r="M466" s="98">
        <v>166.91744867118427</v>
      </c>
      <c r="N466" s="98">
        <v>132.74136282686075</v>
      </c>
      <c r="O466" s="98">
        <v>190.94846489943845</v>
      </c>
      <c r="P466" s="98">
        <v>231.10979684764996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164.08830242142125</v>
      </c>
      <c r="W466" s="98">
        <v>0</v>
      </c>
      <c r="X466" s="98">
        <v>0</v>
      </c>
      <c r="Y466" s="98">
        <v>0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136.70795892516432</v>
      </c>
      <c r="L469" s="118">
        <f t="shared" si="240"/>
        <v>148.11428559518689</v>
      </c>
      <c r="M469" s="118">
        <f t="shared" si="240"/>
        <v>130.79030668218704</v>
      </c>
      <c r="N469" s="118">
        <f t="shared" si="240"/>
        <v>107.31682573544055</v>
      </c>
      <c r="O469" s="118">
        <f t="shared" si="240"/>
        <v>136.95021941260705</v>
      </c>
      <c r="P469" s="118">
        <f t="shared" si="240"/>
        <v>108.6952978209636</v>
      </c>
      <c r="Q469" s="118">
        <f t="shared" si="240"/>
        <v>115.91620362182773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52.880181442559049</v>
      </c>
      <c r="W469" s="118">
        <f t="shared" ref="W469:Y469" si="242">W470+W473+W475+W485</f>
        <v>37.320392990755991</v>
      </c>
      <c r="X469" s="118">
        <f t="shared" si="242"/>
        <v>116.85102566234116</v>
      </c>
      <c r="Y469" s="118">
        <f t="shared" si="242"/>
        <v>30.580309244696767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122.4113480949504</v>
      </c>
      <c r="L470" s="123">
        <f t="shared" si="243"/>
        <v>133.69735753401699</v>
      </c>
      <c r="M470" s="123">
        <f t="shared" si="243"/>
        <v>114.00456773204731</v>
      </c>
      <c r="N470" s="123">
        <f t="shared" si="243"/>
        <v>92.885948110491157</v>
      </c>
      <c r="O470" s="123">
        <f t="shared" si="243"/>
        <v>119.33582716352078</v>
      </c>
      <c r="P470" s="123">
        <f t="shared" si="243"/>
        <v>87.964445330785708</v>
      </c>
      <c r="Q470" s="123">
        <f t="shared" si="243"/>
        <v>103.14008020224072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42.023742367514721</v>
      </c>
      <c r="W470" s="123">
        <f t="shared" ref="W470:Y470" si="245">SUM(W471:W472)</f>
        <v>27.660008910099148</v>
      </c>
      <c r="X470" s="123">
        <f t="shared" si="245"/>
        <v>106.88680546834991</v>
      </c>
      <c r="Y470" s="123">
        <f t="shared" si="245"/>
        <v>20.744802673500917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121.6598568491431</v>
      </c>
      <c r="L471" s="99">
        <v>132.88560794962575</v>
      </c>
      <c r="M471" s="99">
        <v>113.30920912672191</v>
      </c>
      <c r="N471" s="99">
        <v>92.330875696066258</v>
      </c>
      <c r="O471" s="99">
        <v>118.61852115096389</v>
      </c>
      <c r="P471" s="99">
        <v>87.43062309884553</v>
      </c>
      <c r="Q471" s="99">
        <v>102.5204473886743</v>
      </c>
      <c r="R471" s="99">
        <v>0</v>
      </c>
      <c r="S471" s="99">
        <v>0</v>
      </c>
      <c r="T471" s="99">
        <v>0</v>
      </c>
      <c r="U471" s="99">
        <v>0</v>
      </c>
      <c r="V471" s="99">
        <v>41.7433877483614</v>
      </c>
      <c r="W471" s="99">
        <v>27.473629289165277</v>
      </c>
      <c r="X471" s="99">
        <v>106.1604357504285</v>
      </c>
      <c r="Y471" s="99">
        <v>20.6062976157442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0.75149124580729854</v>
      </c>
      <c r="L472" s="99">
        <v>0.8117495843912429</v>
      </c>
      <c r="M472" s="99">
        <v>0.69535860532539562</v>
      </c>
      <c r="N472" s="99">
        <v>0.5550724144248973</v>
      </c>
      <c r="O472" s="99">
        <v>0.71730601255689519</v>
      </c>
      <c r="P472" s="99">
        <v>0.53382223194017286</v>
      </c>
      <c r="Q472" s="99">
        <v>0.6196328135664203</v>
      </c>
      <c r="R472" s="99">
        <v>0</v>
      </c>
      <c r="S472" s="99">
        <v>0</v>
      </c>
      <c r="T472" s="99">
        <v>0</v>
      </c>
      <c r="U472" s="99">
        <v>0</v>
      </c>
      <c r="V472" s="99">
        <v>0.28035461915331916</v>
      </c>
      <c r="W472" s="99">
        <v>0.18637962093386887</v>
      </c>
      <c r="X472" s="99">
        <v>0.72636971792139937</v>
      </c>
      <c r="Y472" s="99">
        <v>0.13850505775671709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0.33034655034047317</v>
      </c>
      <c r="L473" s="123">
        <f t="shared" si="246"/>
        <v>1.2802293560599229</v>
      </c>
      <c r="M473" s="123">
        <f t="shared" si="246"/>
        <v>0.99810581801284637</v>
      </c>
      <c r="N473" s="123">
        <f t="shared" si="246"/>
        <v>0.44908621845914887</v>
      </c>
      <c r="O473" s="123">
        <f t="shared" si="246"/>
        <v>0.46859033596166189</v>
      </c>
      <c r="P473" s="123">
        <f t="shared" si="246"/>
        <v>0.34841055106792695</v>
      </c>
      <c r="Q473" s="123">
        <f t="shared" si="246"/>
        <v>1.0381453909898741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0.68856266939069366</v>
      </c>
      <c r="W473" s="123">
        <f t="shared" si="246"/>
        <v>0.44104590077052136</v>
      </c>
      <c r="X473" s="123">
        <f t="shared" si="246"/>
        <v>0.35820982788427763</v>
      </c>
      <c r="Y473" s="123">
        <f t="shared" si="246"/>
        <v>0.81315985147560965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0.33034655034047317</v>
      </c>
      <c r="L474" s="99">
        <f>RES_hhdet_in_fecs!L8</f>
        <v>1.2802293560599229</v>
      </c>
      <c r="M474" s="99">
        <f>RES_hhdet_in_fecs!M8</f>
        <v>0.99810581801284637</v>
      </c>
      <c r="N474" s="99">
        <f>RES_hhdet_in_fecs!N8</f>
        <v>0.44908621845914887</v>
      </c>
      <c r="O474" s="99">
        <f>RES_hhdet_in_fecs!O8</f>
        <v>0.46859033596166189</v>
      </c>
      <c r="P474" s="99">
        <f>RES_hhdet_in_fecs!P8</f>
        <v>0.34841055106792695</v>
      </c>
      <c r="Q474" s="99">
        <f>RES_hhdet_in_fecs!Q8</f>
        <v>1.0381453909898741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0.68856266939069366</v>
      </c>
      <c r="W474" s="99">
        <f>RES_hhdet_in_fecs!W8</f>
        <v>0.44104590077052136</v>
      </c>
      <c r="X474" s="99">
        <f>RES_hhdet_in_fecs!X8</f>
        <v>0.35820982788427763</v>
      </c>
      <c r="Y474" s="99">
        <f>RES_hhdet_in_fecs!Y8</f>
        <v>0.81315985147560965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8.2440213163920433</v>
      </c>
      <c r="L475" s="123">
        <v>8.3801113678677943</v>
      </c>
      <c r="M475" s="123">
        <v>9.6836647237672544</v>
      </c>
      <c r="N475" s="123">
        <v>7.9577086805743278</v>
      </c>
      <c r="O475" s="123">
        <v>11.030413453951715</v>
      </c>
      <c r="P475" s="123">
        <v>13.832523862898283</v>
      </c>
      <c r="Q475" s="123">
        <v>7.4191639070949851</v>
      </c>
      <c r="R475" s="123">
        <v>0</v>
      </c>
      <c r="S475" s="123">
        <v>0</v>
      </c>
      <c r="T475" s="123">
        <v>0</v>
      </c>
      <c r="U475" s="123">
        <v>0</v>
      </c>
      <c r="V475" s="123">
        <v>7.356038778402386</v>
      </c>
      <c r="W475" s="123">
        <v>7.105452863405783</v>
      </c>
      <c r="X475" s="123">
        <v>7.2245181976609691</v>
      </c>
      <c r="Y475" s="123">
        <v>6.7025241082123541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X476" s="99">
        <v>0</v>
      </c>
      <c r="Y476" s="99">
        <v>0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14.419533281976642</v>
      </c>
      <c r="L477" s="99">
        <v>0</v>
      </c>
      <c r="M477" s="99">
        <v>8.012327226471367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X478" s="99">
        <v>0</v>
      </c>
      <c r="Y478" s="99">
        <v>0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X479" s="102">
        <v>0</v>
      </c>
      <c r="Y479" s="102">
        <v>0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X480" s="105">
        <v>0</v>
      </c>
      <c r="Y480" s="105">
        <v>0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8.9207534411252798</v>
      </c>
      <c r="M481" s="102">
        <v>10.371878042507809</v>
      </c>
      <c r="N481" s="102">
        <v>8.7787695874459981</v>
      </c>
      <c r="O481" s="102">
        <v>11.787034752298752</v>
      </c>
      <c r="P481" s="102">
        <v>14.317008771325661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7.4104765800744348</v>
      </c>
      <c r="X481" s="102">
        <v>0</v>
      </c>
      <c r="Y481" s="102">
        <v>0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7.9867083178260172</v>
      </c>
      <c r="L482" s="105">
        <v>7.4790412457719793</v>
      </c>
      <c r="M482" s="105">
        <v>8.8479739803261257</v>
      </c>
      <c r="N482" s="105">
        <v>7.4240190911077395</v>
      </c>
      <c r="O482" s="105">
        <v>10.362806425998446</v>
      </c>
      <c r="P482" s="105">
        <v>12.86355404604352</v>
      </c>
      <c r="Q482" s="105">
        <v>7.4191639070949851</v>
      </c>
      <c r="R482" s="105">
        <v>0</v>
      </c>
      <c r="S482" s="105">
        <v>0</v>
      </c>
      <c r="T482" s="105">
        <v>0</v>
      </c>
      <c r="U482" s="105">
        <v>0</v>
      </c>
      <c r="V482" s="105">
        <v>7.356038778402386</v>
      </c>
      <c r="W482" s="105">
        <v>6.6987545745142478</v>
      </c>
      <c r="X482" s="105">
        <v>7.2245181976609691</v>
      </c>
      <c r="Y482" s="105">
        <v>6.7025241082123541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4.2667242327037869</v>
      </c>
      <c r="L483" s="99">
        <v>3.9033077350623997</v>
      </c>
      <c r="M483" s="99">
        <v>5.0051744224314332</v>
      </c>
      <c r="N483" s="99">
        <v>3.8898596565772028</v>
      </c>
      <c r="O483" s="99">
        <v>6.4698216093368703</v>
      </c>
      <c r="P483" s="99">
        <v>8.6463054288264853</v>
      </c>
      <c r="Q483" s="99">
        <v>3.6460689175738685</v>
      </c>
      <c r="R483" s="99">
        <v>0</v>
      </c>
      <c r="S483" s="99">
        <v>0</v>
      </c>
      <c r="T483" s="99">
        <v>0</v>
      </c>
      <c r="U483" s="99">
        <v>0</v>
      </c>
      <c r="V483" s="99">
        <v>4.1678647035013112</v>
      </c>
      <c r="W483" s="99">
        <v>3.7148610080819826</v>
      </c>
      <c r="X483" s="99">
        <v>4.2876277015048068</v>
      </c>
      <c r="Y483" s="99">
        <v>3.9060544282725926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3.7199840851222303</v>
      </c>
      <c r="L484" s="99">
        <v>3.5757335107095787</v>
      </c>
      <c r="M484" s="99">
        <v>3.842799557894693</v>
      </c>
      <c r="N484" s="99">
        <v>3.5341594345305363</v>
      </c>
      <c r="O484" s="99">
        <v>3.8929848166615755</v>
      </c>
      <c r="P484" s="99">
        <v>4.2172486172170354</v>
      </c>
      <c r="Q484" s="99">
        <v>3.773094989521117</v>
      </c>
      <c r="R484" s="99">
        <v>0</v>
      </c>
      <c r="S484" s="99">
        <v>0</v>
      </c>
      <c r="T484" s="99">
        <v>0</v>
      </c>
      <c r="U484" s="99">
        <v>0</v>
      </c>
      <c r="V484" s="99">
        <v>3.1881740749010761</v>
      </c>
      <c r="W484" s="99">
        <v>2.9838935664322661</v>
      </c>
      <c r="X484" s="99">
        <v>2.9368904961561628</v>
      </c>
      <c r="Y484" s="99">
        <v>2.7964696799397615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5.7222429634813814</v>
      </c>
      <c r="L485" s="123">
        <v>4.7565873372422045</v>
      </c>
      <c r="M485" s="123">
        <v>6.1039684083596377</v>
      </c>
      <c r="N485" s="123">
        <v>6.0240827259159113</v>
      </c>
      <c r="O485" s="123">
        <v>6.1153884591729009</v>
      </c>
      <c r="P485" s="123">
        <v>6.5499180762116813</v>
      </c>
      <c r="Q485" s="123">
        <v>4.3188141215021556</v>
      </c>
      <c r="R485" s="123">
        <v>0</v>
      </c>
      <c r="S485" s="123">
        <v>0</v>
      </c>
      <c r="T485" s="123">
        <v>0</v>
      </c>
      <c r="U485" s="123">
        <v>0</v>
      </c>
      <c r="V485" s="123">
        <v>2.8118376272512471</v>
      </c>
      <c r="W485" s="123">
        <v>2.1138853164805385</v>
      </c>
      <c r="X485" s="123">
        <v>2.3814921684460035</v>
      </c>
      <c r="Y485" s="123">
        <v>2.3198226115078846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X486" s="99">
        <v>0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10.305483635737932</v>
      </c>
      <c r="L487" s="99">
        <v>8.987337255883153</v>
      </c>
      <c r="M487" s="99">
        <v>5.5403483779499814</v>
      </c>
      <c r="N487" s="99">
        <v>4.3863181012812742</v>
      </c>
      <c r="O487" s="99">
        <v>6.2937509969428023</v>
      </c>
      <c r="P487" s="99">
        <v>7.5940331672338415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5.3052417265147245</v>
      </c>
      <c r="W487" s="99">
        <v>0</v>
      </c>
      <c r="X487" s="99">
        <v>0</v>
      </c>
      <c r="Y487" s="99">
        <v>0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5.3237002963286386</v>
      </c>
      <c r="L488" s="110">
        <v>4.5726416886056418</v>
      </c>
      <c r="M488" s="110">
        <v>6.1234035818220391</v>
      </c>
      <c r="N488" s="110">
        <v>6.0752628704357434</v>
      </c>
      <c r="O488" s="110">
        <v>6.1034976233215739</v>
      </c>
      <c r="P488" s="110">
        <v>6.341095058007248</v>
      </c>
      <c r="Q488" s="110">
        <v>4.3188141215021556</v>
      </c>
      <c r="R488" s="110">
        <v>0</v>
      </c>
      <c r="S488" s="110">
        <v>0</v>
      </c>
      <c r="T488" s="110">
        <v>0</v>
      </c>
      <c r="U488" s="110">
        <v>0</v>
      </c>
      <c r="V488" s="110">
        <v>2.6398787238537658</v>
      </c>
      <c r="W488" s="110">
        <v>2.1138853164805385</v>
      </c>
      <c r="X488" s="110">
        <v>2.3814921684460035</v>
      </c>
      <c r="Y488" s="110">
        <v>2.3198226115078846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100.45349914031715</v>
      </c>
      <c r="L490" s="118">
        <f t="shared" si="247"/>
        <v>111.60388184449573</v>
      </c>
      <c r="M490" s="118">
        <f t="shared" si="247"/>
        <v>99.328039858646548</v>
      </c>
      <c r="N490" s="118">
        <f t="shared" si="247"/>
        <v>81.471741739746506</v>
      </c>
      <c r="O490" s="118">
        <f t="shared" si="247"/>
        <v>104.20495474653987</v>
      </c>
      <c r="P490" s="118">
        <f t="shared" si="247"/>
        <v>83.173988424320441</v>
      </c>
      <c r="Q490" s="118">
        <f t="shared" si="247"/>
        <v>92.829593071383826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48.210753327371307</v>
      </c>
      <c r="W490" s="118">
        <f t="shared" ref="W490:Y490" si="249">W491+W494+W496+W506</f>
        <v>34.042665609623697</v>
      </c>
      <c r="X490" s="118">
        <f t="shared" si="249"/>
        <v>104.38068013689245</v>
      </c>
      <c r="Y490" s="118">
        <f t="shared" si="249"/>
        <v>30.132017704198052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88.155457244469275</v>
      </c>
      <c r="L491" s="123">
        <f t="shared" si="250"/>
        <v>97.172857477570773</v>
      </c>
      <c r="M491" s="123">
        <f t="shared" si="250"/>
        <v>83.619867049146606</v>
      </c>
      <c r="N491" s="123">
        <f t="shared" si="250"/>
        <v>68.704542883077693</v>
      </c>
      <c r="O491" s="123">
        <f t="shared" si="250"/>
        <v>88.932892367145499</v>
      </c>
      <c r="P491" s="123">
        <f t="shared" si="250"/>
        <v>66.04195887946338</v>
      </c>
      <c r="Q491" s="123">
        <f t="shared" si="250"/>
        <v>78.363780118918683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36.322620829196779</v>
      </c>
      <c r="W491" s="123">
        <f t="shared" ref="W491:Y491" si="252">SUM(W492:W493)</f>
        <v>24.251014786879001</v>
      </c>
      <c r="X491" s="123">
        <f t="shared" si="252"/>
        <v>94.209071013516365</v>
      </c>
      <c r="Y491" s="123">
        <f t="shared" si="252"/>
        <v>18.364175273801646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87.403965998661974</v>
      </c>
      <c r="L492" s="99">
        <v>96.361107893179536</v>
      </c>
      <c r="M492" s="99">
        <v>82.92450844382121</v>
      </c>
      <c r="N492" s="99">
        <v>68.149470468652794</v>
      </c>
      <c r="O492" s="99">
        <v>88.215586354588609</v>
      </c>
      <c r="P492" s="99">
        <v>65.508136647523202</v>
      </c>
      <c r="Q492" s="99">
        <v>77.744147305352257</v>
      </c>
      <c r="R492" s="99">
        <v>0</v>
      </c>
      <c r="S492" s="99">
        <v>0</v>
      </c>
      <c r="T492" s="99">
        <v>0</v>
      </c>
      <c r="U492" s="99">
        <v>0</v>
      </c>
      <c r="V492" s="99">
        <v>36.042266210043458</v>
      </c>
      <c r="W492" s="99">
        <v>24.064635165945131</v>
      </c>
      <c r="X492" s="99">
        <v>93.482701295594964</v>
      </c>
      <c r="Y492" s="99">
        <v>18.225670216044929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0.75149124580729854</v>
      </c>
      <c r="L493" s="99">
        <v>0.8117495843912429</v>
      </c>
      <c r="M493" s="99">
        <v>0.69535860532539562</v>
      </c>
      <c r="N493" s="99">
        <v>0.5550724144248973</v>
      </c>
      <c r="O493" s="99">
        <v>0.71730601255689519</v>
      </c>
      <c r="P493" s="99">
        <v>0.53382223194017286</v>
      </c>
      <c r="Q493" s="99">
        <v>0.6196328135664203</v>
      </c>
      <c r="R493" s="99">
        <v>0</v>
      </c>
      <c r="S493" s="99">
        <v>0</v>
      </c>
      <c r="T493" s="99">
        <v>0</v>
      </c>
      <c r="U493" s="99">
        <v>0</v>
      </c>
      <c r="V493" s="99">
        <v>0.28035461915331916</v>
      </c>
      <c r="W493" s="99">
        <v>0.18637962093386887</v>
      </c>
      <c r="X493" s="99">
        <v>0.72636971792139937</v>
      </c>
      <c r="Y493" s="99">
        <v>0.13850505775671709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1.098610858027488</v>
      </c>
      <c r="L494" s="123">
        <f t="shared" si="253"/>
        <v>4.4125192880541189</v>
      </c>
      <c r="M494" s="123">
        <f t="shared" si="253"/>
        <v>3.5785652101782861</v>
      </c>
      <c r="N494" s="123">
        <f t="shared" si="253"/>
        <v>1.6823506192849347</v>
      </c>
      <c r="O494" s="123">
        <f t="shared" si="253"/>
        <v>1.8409970663504631</v>
      </c>
      <c r="P494" s="123">
        <f t="shared" si="253"/>
        <v>1.4338788937505609</v>
      </c>
      <c r="Q494" s="123">
        <f t="shared" si="253"/>
        <v>4.4212187653059019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2.9701304688068895</v>
      </c>
      <c r="W494" s="123">
        <f t="shared" si="253"/>
        <v>1.9200775844455529</v>
      </c>
      <c r="X494" s="123">
        <f t="shared" si="253"/>
        <v>1.5764024666352876</v>
      </c>
      <c r="Y494" s="123">
        <f t="shared" si="253"/>
        <v>3.6219051624106013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1.098610858027488</v>
      </c>
      <c r="L495" s="99">
        <f>RES_hhdet_in_tess!L8</f>
        <v>4.4125192880541189</v>
      </c>
      <c r="M495" s="99">
        <f>RES_hhdet_in_tess!M8</f>
        <v>3.5785652101782861</v>
      </c>
      <c r="N495" s="99">
        <f>RES_hhdet_in_tess!N8</f>
        <v>1.6823506192849347</v>
      </c>
      <c r="O495" s="99">
        <f>RES_hhdet_in_tess!O8</f>
        <v>1.8409970663504631</v>
      </c>
      <c r="P495" s="99">
        <f>RES_hhdet_in_tess!P8</f>
        <v>1.4338788937505609</v>
      </c>
      <c r="Q495" s="99">
        <f>RES_hhdet_in_tess!Q8</f>
        <v>4.4212187653059019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2.9701304688068895</v>
      </c>
      <c r="W495" s="99">
        <f>RES_hhdet_in_tess!W8</f>
        <v>1.9200775844455529</v>
      </c>
      <c r="X495" s="99">
        <f>RES_hhdet_in_tess!X8</f>
        <v>1.5764024666352876</v>
      </c>
      <c r="Y495" s="99">
        <f>RES_hhdet_in_tess!Y8</f>
        <v>3.6219051624106013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6.8525486996775573</v>
      </c>
      <c r="L496" s="123">
        <v>6.3461275519271059</v>
      </c>
      <c r="M496" s="123">
        <v>7.3522000031591279</v>
      </c>
      <c r="N496" s="123">
        <v>6.3400116868700991</v>
      </c>
      <c r="O496" s="123">
        <v>8.6293383710587506</v>
      </c>
      <c r="P496" s="123">
        <v>10.668395505045098</v>
      </c>
      <c r="Q496" s="123">
        <v>6.5375363902187473</v>
      </c>
      <c r="R496" s="123">
        <v>0</v>
      </c>
      <c r="S496" s="123">
        <v>0</v>
      </c>
      <c r="T496" s="123">
        <v>0</v>
      </c>
      <c r="U496" s="123">
        <v>0</v>
      </c>
      <c r="V496" s="123">
        <v>6.5232499692135155</v>
      </c>
      <c r="W496" s="123">
        <v>5.9849183239596426</v>
      </c>
      <c r="X496" s="123">
        <v>6.4527659825983079</v>
      </c>
      <c r="Y496" s="123">
        <v>6.0443381192738741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X497" s="99">
        <v>0</v>
      </c>
      <c r="Y497" s="99">
        <v>0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9.4411534623259161</v>
      </c>
      <c r="L498" s="99">
        <v>0</v>
      </c>
      <c r="M498" s="99">
        <v>5.4083734631220741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X498" s="99">
        <v>0</v>
      </c>
      <c r="Y498" s="99">
        <v>0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X499" s="99">
        <v>0</v>
      </c>
      <c r="Y499" s="99">
        <v>0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X500" s="102">
        <v>0</v>
      </c>
      <c r="Y500" s="102">
        <v>0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X501" s="105">
        <v>0</v>
      </c>
      <c r="Y501" s="105">
        <v>0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6.3430970321236373</v>
      </c>
      <c r="M502" s="102">
        <v>7.4171853266886085</v>
      </c>
      <c r="N502" s="102">
        <v>6.3369036129704597</v>
      </c>
      <c r="O502" s="102">
        <v>8.6291773811989358</v>
      </c>
      <c r="P502" s="102">
        <v>10.671585407828292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5.9853511116603011</v>
      </c>
      <c r="X502" s="102">
        <v>0</v>
      </c>
      <c r="Y502" s="102">
        <v>0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6.7446901679005418</v>
      </c>
      <c r="L503" s="105">
        <v>6.3511784182662199</v>
      </c>
      <c r="M503" s="105">
        <v>7.422123006495454</v>
      </c>
      <c r="N503" s="105">
        <v>6.3420319349048659</v>
      </c>
      <c r="O503" s="105">
        <v>8.6294804209350584</v>
      </c>
      <c r="P503" s="105">
        <v>10.662015699478708</v>
      </c>
      <c r="Q503" s="105">
        <v>6.5375363902187473</v>
      </c>
      <c r="R503" s="105">
        <v>0</v>
      </c>
      <c r="S503" s="105">
        <v>0</v>
      </c>
      <c r="T503" s="105">
        <v>0</v>
      </c>
      <c r="U503" s="105">
        <v>0</v>
      </c>
      <c r="V503" s="105">
        <v>6.5232499692135155</v>
      </c>
      <c r="W503" s="105">
        <v>5.9843412736920962</v>
      </c>
      <c r="X503" s="105">
        <v>6.4527659825983079</v>
      </c>
      <c r="Y503" s="105">
        <v>6.0443381192738741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3.0247060827783114</v>
      </c>
      <c r="L504" s="99">
        <v>2.7754449075566403</v>
      </c>
      <c r="M504" s="99">
        <v>3.5793234486007601</v>
      </c>
      <c r="N504" s="99">
        <v>2.8078725003743292</v>
      </c>
      <c r="O504" s="99">
        <v>4.7364956042734816</v>
      </c>
      <c r="P504" s="99">
        <v>6.4447670822616736</v>
      </c>
      <c r="Q504" s="99">
        <v>2.7644414006976303</v>
      </c>
      <c r="R504" s="99">
        <v>0</v>
      </c>
      <c r="S504" s="99">
        <v>0</v>
      </c>
      <c r="T504" s="99">
        <v>0</v>
      </c>
      <c r="U504" s="99">
        <v>0</v>
      </c>
      <c r="V504" s="99">
        <v>3.3350758943124408</v>
      </c>
      <c r="W504" s="99">
        <v>3.0004477072598292</v>
      </c>
      <c r="X504" s="99">
        <v>3.5158754864421455</v>
      </c>
      <c r="Y504" s="99">
        <v>3.2478684393341113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3.7199840851222303</v>
      </c>
      <c r="L505" s="99">
        <v>3.5757335107095787</v>
      </c>
      <c r="M505" s="99">
        <v>3.842799557894693</v>
      </c>
      <c r="N505" s="99">
        <v>3.5341594345305363</v>
      </c>
      <c r="O505" s="99">
        <v>3.8929848166615755</v>
      </c>
      <c r="P505" s="99">
        <v>4.2172486172170354</v>
      </c>
      <c r="Q505" s="99">
        <v>3.773094989521117</v>
      </c>
      <c r="R505" s="99">
        <v>0</v>
      </c>
      <c r="S505" s="99">
        <v>0</v>
      </c>
      <c r="T505" s="99">
        <v>0</v>
      </c>
      <c r="U505" s="99">
        <v>0</v>
      </c>
      <c r="V505" s="99">
        <v>3.1881740749010761</v>
      </c>
      <c r="W505" s="99">
        <v>2.9838935664322661</v>
      </c>
      <c r="X505" s="99">
        <v>2.9368904961561628</v>
      </c>
      <c r="Y505" s="99">
        <v>2.7964696799397615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4.3468823381428283</v>
      </c>
      <c r="L506" s="123">
        <v>3.6723775269437327</v>
      </c>
      <c r="M506" s="123">
        <v>4.7774075961625284</v>
      </c>
      <c r="N506" s="123">
        <v>4.7448365505137824</v>
      </c>
      <c r="O506" s="123">
        <v>4.8017269419851578</v>
      </c>
      <c r="P506" s="123">
        <v>5.0297551460614089</v>
      </c>
      <c r="Q506" s="123">
        <v>3.5070577969404924</v>
      </c>
      <c r="R506" s="123">
        <v>0</v>
      </c>
      <c r="S506" s="123">
        <v>0</v>
      </c>
      <c r="T506" s="123">
        <v>0</v>
      </c>
      <c r="U506" s="123">
        <v>0</v>
      </c>
      <c r="V506" s="123">
        <v>2.3947520601541257</v>
      </c>
      <c r="W506" s="123">
        <v>1.8866549143395026</v>
      </c>
      <c r="X506" s="123">
        <v>2.1424406741424957</v>
      </c>
      <c r="Y506" s="123">
        <v>2.101599148711931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X507" s="99">
        <v>0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6.3875854880148104</v>
      </c>
      <c r="L508" s="99">
        <v>5.5715825615460473</v>
      </c>
      <c r="M508" s="99">
        <v>3.4351422909346847</v>
      </c>
      <c r="N508" s="99">
        <v>2.7198276531550838</v>
      </c>
      <c r="O508" s="99">
        <v>3.9027515114875007</v>
      </c>
      <c r="P508" s="99">
        <v>4.7096633729309163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3.3208434839815868</v>
      </c>
      <c r="W508" s="99">
        <v>0</v>
      </c>
      <c r="X508" s="99">
        <v>0</v>
      </c>
      <c r="Y508" s="99">
        <v>0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4.1694298903278728</v>
      </c>
      <c r="L509" s="110">
        <v>3.5898033950045023</v>
      </c>
      <c r="M509" s="110">
        <v>4.8236926066876267</v>
      </c>
      <c r="N509" s="110">
        <v>4.8081180785562418</v>
      </c>
      <c r="O509" s="110">
        <v>4.8616586373516686</v>
      </c>
      <c r="P509" s="110">
        <v>5.093773500687508</v>
      </c>
      <c r="Q509" s="110">
        <v>3.5070577969404924</v>
      </c>
      <c r="R509" s="110">
        <v>0</v>
      </c>
      <c r="S509" s="110">
        <v>0</v>
      </c>
      <c r="T509" s="110">
        <v>0</v>
      </c>
      <c r="U509" s="110">
        <v>0</v>
      </c>
      <c r="V509" s="110">
        <v>2.3308836860970596</v>
      </c>
      <c r="W509" s="110">
        <v>1.8866549143395026</v>
      </c>
      <c r="X509" s="110">
        <v>2.1424406741424957</v>
      </c>
      <c r="Y509" s="110">
        <v>2.101599148711931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43.035510077100014</v>
      </c>
      <c r="L511" s="118">
        <f t="shared" si="254"/>
        <v>46.743859810399535</v>
      </c>
      <c r="M511" s="118">
        <f t="shared" si="254"/>
        <v>39.887750368251282</v>
      </c>
      <c r="N511" s="118">
        <f t="shared" si="254"/>
        <v>32.449410893187249</v>
      </c>
      <c r="O511" s="118">
        <f t="shared" si="254"/>
        <v>41.738690676305552</v>
      </c>
      <c r="P511" s="118">
        <f t="shared" si="254"/>
        <v>30.986150478178121</v>
      </c>
      <c r="Q511" s="118">
        <f t="shared" si="254"/>
        <v>35.996979487111332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14.73468919075918</v>
      </c>
      <c r="W511" s="118">
        <f t="shared" ref="W511:Y511" si="256">W512+W515+W517+W527</f>
        <v>9.6465407160117138</v>
      </c>
      <c r="X511" s="118">
        <f t="shared" si="256"/>
        <v>37.27505220069046</v>
      </c>
      <c r="Y511" s="118">
        <f t="shared" si="256"/>
        <v>7.2352832188401042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42.717208936871124</v>
      </c>
      <c r="L512" s="123">
        <f t="shared" si="257"/>
        <v>46.658794663272602</v>
      </c>
      <c r="M512" s="123">
        <f t="shared" si="257"/>
        <v>39.785129508574606</v>
      </c>
      <c r="N512" s="123">
        <f t="shared" si="257"/>
        <v>32.419217074402795</v>
      </c>
      <c r="O512" s="123">
        <f t="shared" si="257"/>
        <v>41.649335146526454</v>
      </c>
      <c r="P512" s="123">
        <f t="shared" si="257"/>
        <v>30.69864038246665</v>
      </c>
      <c r="Q512" s="123">
        <f t="shared" si="257"/>
        <v>35.996979487111332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14.656938306204658</v>
      </c>
      <c r="W512" s="123">
        <f t="shared" ref="W512:Y512" si="259">SUM(W513:W514)</f>
        <v>9.6465407160117138</v>
      </c>
      <c r="X512" s="123">
        <f t="shared" si="259"/>
        <v>37.27505220069046</v>
      </c>
      <c r="Y512" s="123">
        <f t="shared" si="259"/>
        <v>7.2352832188401042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42.717208936871124</v>
      </c>
      <c r="L513" s="99">
        <v>46.658794663272602</v>
      </c>
      <c r="M513" s="99">
        <v>39.785129508574606</v>
      </c>
      <c r="N513" s="99">
        <v>32.419217074402795</v>
      </c>
      <c r="O513" s="99">
        <v>41.649335146526454</v>
      </c>
      <c r="P513" s="99">
        <v>30.69864038246665</v>
      </c>
      <c r="Q513" s="99">
        <v>35.996979487111332</v>
      </c>
      <c r="R513" s="99">
        <v>0</v>
      </c>
      <c r="S513" s="99">
        <v>0</v>
      </c>
      <c r="T513" s="99">
        <v>0</v>
      </c>
      <c r="U513" s="99">
        <v>0</v>
      </c>
      <c r="V513" s="99">
        <v>14.656938306204658</v>
      </c>
      <c r="W513" s="99">
        <v>9.6465407160117138</v>
      </c>
      <c r="X513" s="99">
        <v>37.27505220069046</v>
      </c>
      <c r="Y513" s="99">
        <v>7.2352832188401042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0.13102164721335258</v>
      </c>
      <c r="L517" s="123">
        <v>0</v>
      </c>
      <c r="M517" s="123">
        <v>6.06693417588412E-2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X517" s="123">
        <v>0</v>
      </c>
      <c r="Y517" s="123">
        <v>0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X518" s="99">
        <v>0</v>
      </c>
      <c r="Y518" s="99">
        <v>0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3.2755411803338146</v>
      </c>
      <c r="L519" s="99">
        <v>0</v>
      </c>
      <c r="M519" s="99">
        <v>1.8200802527652358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X519" s="99">
        <v>0</v>
      </c>
      <c r="Y519" s="99">
        <v>0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X520" s="99">
        <v>0</v>
      </c>
      <c r="Y520" s="99">
        <v>0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X521" s="102">
        <v>0</v>
      </c>
      <c r="Y521" s="102">
        <v>0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0.18727949301553831</v>
      </c>
      <c r="L527" s="123">
        <v>8.506514712693404E-2</v>
      </c>
      <c r="M527" s="123">
        <v>4.1951517917837258E-2</v>
      </c>
      <c r="N527" s="123">
        <v>3.0193818784456199E-2</v>
      </c>
      <c r="O527" s="123">
        <v>8.9355529779095444E-2</v>
      </c>
      <c r="P527" s="123">
        <v>0.28751009571147323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7.7750884554521615E-2</v>
      </c>
      <c r="W527" s="123">
        <v>0</v>
      </c>
      <c r="X527" s="123">
        <v>0</v>
      </c>
      <c r="Y527" s="123">
        <v>0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X528" s="99">
        <v>0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2.3409936626942289</v>
      </c>
      <c r="L529" s="99">
        <v>2.0415635310464166</v>
      </c>
      <c r="M529" s="99">
        <v>1.2585455375351178</v>
      </c>
      <c r="N529" s="99">
        <v>0.99639601988705451</v>
      </c>
      <c r="O529" s="99">
        <v>1.4296884764655271</v>
      </c>
      <c r="P529" s="99">
        <v>1.7250605742688394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1.205138710595085</v>
      </c>
      <c r="W529" s="99">
        <v>0</v>
      </c>
      <c r="X529" s="99">
        <v>0</v>
      </c>
      <c r="Y529" s="99">
        <v>0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795</v>
      </c>
      <c r="C5" s="120">
        <v>632</v>
      </c>
      <c r="D5" s="120">
        <v>466</v>
      </c>
      <c r="E5" s="120">
        <v>365</v>
      </c>
      <c r="F5" s="120">
        <v>346</v>
      </c>
      <c r="G5" s="120">
        <v>345</v>
      </c>
      <c r="H5" s="120">
        <v>325</v>
      </c>
      <c r="I5" s="120">
        <v>255</v>
      </c>
      <c r="J5" s="120">
        <v>195</v>
      </c>
      <c r="K5" s="120">
        <v>159</v>
      </c>
      <c r="L5" s="120">
        <v>140</v>
      </c>
      <c r="M5" s="120">
        <v>103</v>
      </c>
      <c r="N5" s="120">
        <v>90</v>
      </c>
      <c r="O5" s="120">
        <v>67</v>
      </c>
      <c r="P5" s="120">
        <v>56</v>
      </c>
      <c r="Q5" s="120">
        <v>39</v>
      </c>
      <c r="R5" s="120">
        <v>42</v>
      </c>
      <c r="S5" s="120">
        <v>48</v>
      </c>
      <c r="T5" s="120">
        <v>51</v>
      </c>
      <c r="U5" s="120">
        <v>57</v>
      </c>
      <c r="V5" s="120">
        <v>35</v>
      </c>
      <c r="W5" s="120">
        <v>27</v>
      </c>
      <c r="X5" s="120">
        <v>22</v>
      </c>
      <c r="Y5" s="120">
        <v>18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795</v>
      </c>
      <c r="C7" s="52">
        <v>632</v>
      </c>
      <c r="D7" s="52">
        <v>466</v>
      </c>
      <c r="E7" s="52">
        <v>365</v>
      </c>
      <c r="F7" s="52">
        <v>346</v>
      </c>
      <c r="G7" s="52">
        <v>345</v>
      </c>
      <c r="H7" s="52">
        <v>325</v>
      </c>
      <c r="I7" s="52">
        <v>255</v>
      </c>
      <c r="J7" s="52">
        <v>195</v>
      </c>
      <c r="K7" s="52">
        <v>159</v>
      </c>
      <c r="L7" s="52">
        <v>140</v>
      </c>
      <c r="M7" s="52">
        <v>103</v>
      </c>
      <c r="N7" s="52">
        <v>90</v>
      </c>
      <c r="O7" s="52">
        <v>67</v>
      </c>
      <c r="P7" s="52">
        <v>56</v>
      </c>
      <c r="Q7" s="52">
        <v>39</v>
      </c>
      <c r="R7" s="52">
        <v>42</v>
      </c>
      <c r="S7" s="52">
        <v>48</v>
      </c>
      <c r="T7" s="52">
        <v>51</v>
      </c>
      <c r="U7" s="52">
        <v>57</v>
      </c>
      <c r="V7" s="52">
        <v>35</v>
      </c>
      <c r="W7" s="52">
        <v>27</v>
      </c>
      <c r="X7" s="52">
        <v>22</v>
      </c>
      <c r="Y7" s="52">
        <v>18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77</v>
      </c>
      <c r="C9" s="52">
        <v>76</v>
      </c>
      <c r="D9" s="52">
        <v>71</v>
      </c>
      <c r="E9" s="52">
        <v>59</v>
      </c>
      <c r="F9" s="52">
        <v>46</v>
      </c>
      <c r="G9" s="52">
        <v>34</v>
      </c>
      <c r="H9" s="52">
        <v>20</v>
      </c>
      <c r="I9" s="52">
        <v>12</v>
      </c>
      <c r="J9" s="52">
        <v>9</v>
      </c>
      <c r="K9" s="52">
        <v>3</v>
      </c>
      <c r="L9" s="52">
        <v>1</v>
      </c>
      <c r="M9" s="52">
        <v>1</v>
      </c>
      <c r="N9" s="52">
        <v>6</v>
      </c>
      <c r="O9" s="52">
        <v>17</v>
      </c>
      <c r="P9" s="52">
        <v>22</v>
      </c>
      <c r="Q9" s="52">
        <v>17</v>
      </c>
      <c r="R9" s="52">
        <v>17</v>
      </c>
      <c r="S9" s="52">
        <v>18</v>
      </c>
      <c r="T9" s="52">
        <v>19</v>
      </c>
      <c r="U9" s="52">
        <v>17</v>
      </c>
      <c r="V9" s="52">
        <v>13</v>
      </c>
      <c r="W9" s="52">
        <v>6</v>
      </c>
      <c r="X9" s="52">
        <v>5</v>
      </c>
      <c r="Y9" s="52">
        <v>5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92</v>
      </c>
      <c r="C11" s="52">
        <v>68</v>
      </c>
      <c r="D11" s="52">
        <v>41</v>
      </c>
      <c r="E11" s="52">
        <v>33</v>
      </c>
      <c r="F11" s="52">
        <v>36</v>
      </c>
      <c r="G11" s="52">
        <v>35</v>
      </c>
      <c r="H11" s="52">
        <v>34</v>
      </c>
      <c r="I11" s="52">
        <v>26</v>
      </c>
      <c r="J11" s="52">
        <v>19</v>
      </c>
      <c r="K11" s="52">
        <v>16</v>
      </c>
      <c r="L11" s="52">
        <v>14</v>
      </c>
      <c r="M11" s="52">
        <v>5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1071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1072</v>
      </c>
    </row>
    <row r="13" spans="1:105" ht="12" customHeight="1" x14ac:dyDescent="0.25">
      <c r="A13" s="97" t="s">
        <v>122</v>
      </c>
      <c r="B13" s="52">
        <v>703</v>
      </c>
      <c r="C13" s="52">
        <v>564</v>
      </c>
      <c r="D13" s="52">
        <v>425</v>
      </c>
      <c r="E13" s="52">
        <v>332</v>
      </c>
      <c r="F13" s="52">
        <v>304</v>
      </c>
      <c r="G13" s="52">
        <v>287</v>
      </c>
      <c r="H13" s="52">
        <v>256</v>
      </c>
      <c r="I13" s="52">
        <v>196</v>
      </c>
      <c r="J13" s="52">
        <v>151</v>
      </c>
      <c r="K13" s="52">
        <v>122</v>
      </c>
      <c r="L13" s="52">
        <v>107</v>
      </c>
      <c r="M13" s="52">
        <v>83</v>
      </c>
      <c r="N13" s="52">
        <v>59</v>
      </c>
      <c r="O13" s="52">
        <v>30</v>
      </c>
      <c r="P13" s="52">
        <v>26</v>
      </c>
      <c r="Q13" s="52">
        <v>18</v>
      </c>
      <c r="R13" s="52">
        <v>18</v>
      </c>
      <c r="S13" s="52">
        <v>18</v>
      </c>
      <c r="T13" s="52">
        <v>18</v>
      </c>
      <c r="U13" s="52">
        <v>25</v>
      </c>
      <c r="V13" s="52">
        <v>14</v>
      </c>
      <c r="W13" s="52">
        <v>11</v>
      </c>
      <c r="X13" s="52">
        <v>7</v>
      </c>
      <c r="Y13" s="52">
        <v>5</v>
      </c>
      <c r="DA13" s="63" t="s">
        <v>1073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6</v>
      </c>
      <c r="G14" s="52">
        <v>23</v>
      </c>
      <c r="H14" s="52">
        <v>35</v>
      </c>
      <c r="I14" s="52">
        <v>33</v>
      </c>
      <c r="J14" s="52">
        <v>25</v>
      </c>
      <c r="K14" s="52">
        <v>21</v>
      </c>
      <c r="L14" s="52">
        <v>19</v>
      </c>
      <c r="M14" s="52">
        <v>15</v>
      </c>
      <c r="N14" s="52">
        <v>31</v>
      </c>
      <c r="O14" s="52">
        <v>37</v>
      </c>
      <c r="P14" s="52">
        <v>30</v>
      </c>
      <c r="Q14" s="52">
        <v>21</v>
      </c>
      <c r="R14" s="52">
        <v>24</v>
      </c>
      <c r="S14" s="52">
        <v>30</v>
      </c>
      <c r="T14" s="52">
        <v>33</v>
      </c>
      <c r="U14" s="52">
        <v>32</v>
      </c>
      <c r="V14" s="52">
        <v>21</v>
      </c>
      <c r="W14" s="52">
        <v>16</v>
      </c>
      <c r="X14" s="52">
        <v>15</v>
      </c>
      <c r="Y14" s="52">
        <v>13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314</v>
      </c>
      <c r="C16" s="52">
        <v>250</v>
      </c>
      <c r="D16" s="52">
        <v>158</v>
      </c>
      <c r="E16" s="52">
        <v>120</v>
      </c>
      <c r="F16" s="52">
        <v>127</v>
      </c>
      <c r="G16" s="52">
        <v>122</v>
      </c>
      <c r="H16" s="52">
        <v>98</v>
      </c>
      <c r="I16" s="52">
        <v>71</v>
      </c>
      <c r="J16" s="52">
        <v>55</v>
      </c>
      <c r="K16" s="52">
        <v>45</v>
      </c>
      <c r="L16" s="52">
        <v>39</v>
      </c>
      <c r="M16" s="52">
        <v>27</v>
      </c>
      <c r="N16" s="52">
        <v>13</v>
      </c>
      <c r="O16" s="52">
        <v>4</v>
      </c>
      <c r="P16" s="52">
        <v>4</v>
      </c>
      <c r="Q16" s="52">
        <v>4</v>
      </c>
      <c r="R16" s="52">
        <v>4</v>
      </c>
      <c r="S16" s="52">
        <v>4</v>
      </c>
      <c r="T16" s="52">
        <v>4</v>
      </c>
      <c r="U16" s="52">
        <v>2</v>
      </c>
      <c r="V16" s="52">
        <v>0</v>
      </c>
      <c r="W16" s="52">
        <v>0</v>
      </c>
      <c r="X16" s="52">
        <v>0</v>
      </c>
      <c r="Y16" s="52">
        <v>0</v>
      </c>
      <c r="DA16" s="63" t="s">
        <v>1075</v>
      </c>
    </row>
    <row r="17" spans="1:105" ht="12" customHeight="1" x14ac:dyDescent="0.25">
      <c r="A17" s="109" t="s">
        <v>120</v>
      </c>
      <c r="B17" s="36">
        <v>481</v>
      </c>
      <c r="C17" s="36">
        <v>382</v>
      </c>
      <c r="D17" s="36">
        <v>308</v>
      </c>
      <c r="E17" s="36">
        <v>245</v>
      </c>
      <c r="F17" s="36">
        <v>219</v>
      </c>
      <c r="G17" s="36">
        <v>223</v>
      </c>
      <c r="H17" s="36">
        <v>227</v>
      </c>
      <c r="I17" s="36">
        <v>184</v>
      </c>
      <c r="J17" s="36">
        <v>140</v>
      </c>
      <c r="K17" s="36">
        <v>114</v>
      </c>
      <c r="L17" s="36">
        <v>101</v>
      </c>
      <c r="M17" s="36">
        <v>76</v>
      </c>
      <c r="N17" s="36">
        <v>77</v>
      </c>
      <c r="O17" s="36">
        <v>63</v>
      </c>
      <c r="P17" s="36">
        <v>52</v>
      </c>
      <c r="Q17" s="36">
        <v>35</v>
      </c>
      <c r="R17" s="36">
        <v>38</v>
      </c>
      <c r="S17" s="36">
        <v>44</v>
      </c>
      <c r="T17" s="36">
        <v>47</v>
      </c>
      <c r="U17" s="36">
        <v>55</v>
      </c>
      <c r="V17" s="36">
        <v>35</v>
      </c>
      <c r="W17" s="36">
        <v>27</v>
      </c>
      <c r="X17" s="36">
        <v>22</v>
      </c>
      <c r="Y17" s="36">
        <v>18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163</v>
      </c>
      <c r="D21" s="52">
        <v>166</v>
      </c>
      <c r="E21" s="52">
        <v>101</v>
      </c>
      <c r="F21" s="52">
        <v>19</v>
      </c>
      <c r="G21" s="52">
        <v>1</v>
      </c>
      <c r="H21" s="52">
        <v>20</v>
      </c>
      <c r="I21" s="52">
        <v>70</v>
      </c>
      <c r="J21" s="52">
        <v>60</v>
      </c>
      <c r="K21" s="52">
        <v>36</v>
      </c>
      <c r="L21" s="52">
        <v>19</v>
      </c>
      <c r="M21" s="52">
        <v>37</v>
      </c>
      <c r="N21" s="52">
        <v>53</v>
      </c>
      <c r="O21" s="52">
        <v>50</v>
      </c>
      <c r="P21" s="52">
        <v>11</v>
      </c>
      <c r="Q21" s="52">
        <v>17</v>
      </c>
      <c r="R21" s="52">
        <v>0</v>
      </c>
      <c r="S21" s="52">
        <v>0</v>
      </c>
      <c r="T21" s="52">
        <v>0</v>
      </c>
      <c r="U21" s="52">
        <v>0</v>
      </c>
      <c r="V21" s="52">
        <v>22</v>
      </c>
      <c r="W21" s="52">
        <v>8</v>
      </c>
      <c r="X21" s="52">
        <v>5</v>
      </c>
      <c r="Y21" s="52">
        <v>4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12</v>
      </c>
      <c r="D23" s="52">
        <v>12</v>
      </c>
      <c r="E23" s="52">
        <v>12</v>
      </c>
      <c r="F23" s="52">
        <v>13</v>
      </c>
      <c r="G23" s="52">
        <v>12</v>
      </c>
      <c r="H23" s="52">
        <v>15</v>
      </c>
      <c r="I23" s="52">
        <v>8</v>
      </c>
      <c r="J23" s="52">
        <v>3</v>
      </c>
      <c r="K23" s="52">
        <v>6</v>
      </c>
      <c r="L23" s="52">
        <v>2</v>
      </c>
      <c r="M23" s="52">
        <v>0</v>
      </c>
      <c r="N23" s="52">
        <v>0</v>
      </c>
      <c r="O23" s="52">
        <v>2</v>
      </c>
      <c r="P23" s="52">
        <v>0</v>
      </c>
      <c r="Q23" s="52">
        <v>5</v>
      </c>
      <c r="R23" s="52">
        <v>0</v>
      </c>
      <c r="S23" s="52">
        <v>0</v>
      </c>
      <c r="T23" s="52">
        <v>1</v>
      </c>
      <c r="U23" s="52">
        <v>4</v>
      </c>
      <c r="V23" s="52">
        <v>5</v>
      </c>
      <c r="W23" s="52">
        <v>7</v>
      </c>
      <c r="X23" s="52">
        <v>1</v>
      </c>
      <c r="Y23" s="52">
        <v>0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24</v>
      </c>
      <c r="D25" s="52">
        <v>27</v>
      </c>
      <c r="E25" s="52">
        <v>8</v>
      </c>
      <c r="F25" s="52">
        <v>0</v>
      </c>
      <c r="G25" s="52">
        <v>13</v>
      </c>
      <c r="H25" s="52">
        <v>14</v>
      </c>
      <c r="I25" s="52">
        <v>8</v>
      </c>
      <c r="J25" s="52">
        <v>7</v>
      </c>
      <c r="K25" s="52">
        <v>3</v>
      </c>
      <c r="L25" s="52">
        <v>2</v>
      </c>
      <c r="M25" s="52">
        <v>9</v>
      </c>
      <c r="N25" s="52">
        <v>5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139</v>
      </c>
      <c r="D27" s="52">
        <v>139</v>
      </c>
      <c r="E27" s="52">
        <v>93</v>
      </c>
      <c r="F27" s="52">
        <v>68</v>
      </c>
      <c r="G27" s="52">
        <v>110</v>
      </c>
      <c r="H27" s="52">
        <v>111</v>
      </c>
      <c r="I27" s="52">
        <v>60</v>
      </c>
      <c r="J27" s="52">
        <v>45</v>
      </c>
      <c r="K27" s="52">
        <v>29</v>
      </c>
      <c r="L27" s="52">
        <v>15</v>
      </c>
      <c r="M27" s="52">
        <v>24</v>
      </c>
      <c r="N27" s="52">
        <v>41</v>
      </c>
      <c r="O27" s="52">
        <v>42</v>
      </c>
      <c r="P27" s="52">
        <v>4</v>
      </c>
      <c r="Q27" s="52">
        <v>8</v>
      </c>
      <c r="R27" s="52">
        <v>0</v>
      </c>
      <c r="S27" s="52">
        <v>0</v>
      </c>
      <c r="T27" s="52">
        <v>0</v>
      </c>
      <c r="U27" s="52">
        <v>4</v>
      </c>
      <c r="V27" s="52">
        <v>11</v>
      </c>
      <c r="W27" s="52">
        <v>8</v>
      </c>
      <c r="X27" s="52">
        <v>4</v>
      </c>
      <c r="Y27" s="52">
        <v>2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2</v>
      </c>
      <c r="J28" s="52">
        <v>9</v>
      </c>
      <c r="K28" s="52">
        <v>4</v>
      </c>
      <c r="L28" s="52">
        <v>2</v>
      </c>
      <c r="M28" s="52">
        <v>4</v>
      </c>
      <c r="N28" s="52">
        <v>7</v>
      </c>
      <c r="O28" s="52">
        <v>8</v>
      </c>
      <c r="P28" s="52">
        <v>7</v>
      </c>
      <c r="Q28" s="52">
        <v>9</v>
      </c>
      <c r="R28" s="52">
        <v>0</v>
      </c>
      <c r="S28" s="52">
        <v>0</v>
      </c>
      <c r="T28" s="52">
        <v>0</v>
      </c>
      <c r="U28" s="52">
        <v>5</v>
      </c>
      <c r="V28" s="52">
        <v>16</v>
      </c>
      <c r="W28" s="52">
        <v>8</v>
      </c>
      <c r="X28" s="52">
        <v>1</v>
      </c>
      <c r="Y28" s="52">
        <v>3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64</v>
      </c>
      <c r="D30" s="52">
        <v>92</v>
      </c>
      <c r="E30" s="52">
        <v>38</v>
      </c>
      <c r="F30" s="52">
        <v>2</v>
      </c>
      <c r="G30" s="52">
        <v>49</v>
      </c>
      <c r="H30" s="52">
        <v>49</v>
      </c>
      <c r="I30" s="52">
        <v>27</v>
      </c>
      <c r="J30" s="52">
        <v>16</v>
      </c>
      <c r="K30" s="52">
        <v>10</v>
      </c>
      <c r="L30" s="52">
        <v>6</v>
      </c>
      <c r="M30" s="52">
        <v>12</v>
      </c>
      <c r="N30" s="52">
        <v>16</v>
      </c>
      <c r="O30" s="52">
        <v>11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2</v>
      </c>
      <c r="V30" s="52">
        <v>2</v>
      </c>
      <c r="W30" s="52">
        <v>0</v>
      </c>
      <c r="X30" s="52">
        <v>0</v>
      </c>
      <c r="Y30" s="52">
        <v>0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99</v>
      </c>
      <c r="D31" s="36">
        <v>74</v>
      </c>
      <c r="E31" s="36">
        <v>63</v>
      </c>
      <c r="F31" s="36">
        <v>65</v>
      </c>
      <c r="G31" s="36">
        <v>75</v>
      </c>
      <c r="H31" s="36">
        <v>76</v>
      </c>
      <c r="I31" s="36">
        <v>44</v>
      </c>
      <c r="J31" s="36">
        <v>44</v>
      </c>
      <c r="K31" s="36">
        <v>26</v>
      </c>
      <c r="L31" s="36">
        <v>13</v>
      </c>
      <c r="M31" s="36">
        <v>26</v>
      </c>
      <c r="N31" s="36">
        <v>37</v>
      </c>
      <c r="O31" s="36">
        <v>39</v>
      </c>
      <c r="P31" s="36">
        <v>11</v>
      </c>
      <c r="Q31" s="36">
        <v>17</v>
      </c>
      <c r="R31" s="36">
        <v>0</v>
      </c>
      <c r="S31" s="36">
        <v>0</v>
      </c>
      <c r="T31" s="36">
        <v>0</v>
      </c>
      <c r="U31" s="36">
        <v>8</v>
      </c>
      <c r="V31" s="36">
        <v>26</v>
      </c>
      <c r="W31" s="36">
        <v>14</v>
      </c>
      <c r="X31" s="36">
        <v>5</v>
      </c>
      <c r="Y31" s="36">
        <v>5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40</v>
      </c>
      <c r="O35" s="52">
        <v>27</v>
      </c>
      <c r="P35" s="52">
        <v>0</v>
      </c>
      <c r="Q35" s="52">
        <v>0</v>
      </c>
      <c r="R35" s="52">
        <v>3</v>
      </c>
      <c r="S35" s="52">
        <v>6</v>
      </c>
      <c r="T35" s="52">
        <v>3</v>
      </c>
      <c r="U35" s="52">
        <v>6</v>
      </c>
      <c r="V35" s="52">
        <v>0</v>
      </c>
      <c r="W35" s="52">
        <v>0</v>
      </c>
      <c r="X35" s="52">
        <v>0</v>
      </c>
      <c r="Y35" s="52">
        <v>0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11</v>
      </c>
      <c r="D37" s="52">
        <v>7</v>
      </c>
      <c r="E37" s="52">
        <v>0</v>
      </c>
      <c r="F37" s="52">
        <v>0</v>
      </c>
      <c r="G37" s="52">
        <v>0</v>
      </c>
      <c r="H37" s="52">
        <v>1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5</v>
      </c>
      <c r="O37" s="52">
        <v>13</v>
      </c>
      <c r="P37" s="52">
        <v>5</v>
      </c>
      <c r="Q37" s="52">
        <v>0</v>
      </c>
      <c r="R37" s="52">
        <v>0</v>
      </c>
      <c r="S37" s="52">
        <v>1</v>
      </c>
      <c r="T37" s="52">
        <v>2</v>
      </c>
      <c r="U37" s="52">
        <v>2</v>
      </c>
      <c r="V37" s="52">
        <v>1</v>
      </c>
      <c r="W37" s="52">
        <v>0</v>
      </c>
      <c r="X37" s="52">
        <v>0</v>
      </c>
      <c r="Y37" s="52">
        <v>0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0</v>
      </c>
      <c r="E39" s="52">
        <v>0</v>
      </c>
      <c r="F39" s="52">
        <v>3</v>
      </c>
      <c r="G39" s="52">
        <v>12</v>
      </c>
      <c r="H39" s="52">
        <v>13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40</v>
      </c>
      <c r="G41" s="52">
        <v>93</v>
      </c>
      <c r="H41" s="52">
        <v>80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17</v>
      </c>
      <c r="O41" s="52">
        <v>13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11</v>
      </c>
      <c r="V41" s="52">
        <v>0</v>
      </c>
      <c r="W41" s="52">
        <v>5</v>
      </c>
      <c r="X41" s="52">
        <v>0</v>
      </c>
      <c r="Y41" s="52">
        <v>0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6</v>
      </c>
      <c r="G42" s="52">
        <v>17</v>
      </c>
      <c r="H42" s="52">
        <v>12</v>
      </c>
      <c r="I42" s="52">
        <v>0</v>
      </c>
      <c r="J42" s="52">
        <v>1</v>
      </c>
      <c r="K42" s="52">
        <v>0</v>
      </c>
      <c r="L42" s="52">
        <v>0</v>
      </c>
      <c r="M42" s="52">
        <v>0</v>
      </c>
      <c r="N42" s="52">
        <v>23</v>
      </c>
      <c r="O42" s="52">
        <v>14</v>
      </c>
      <c r="P42" s="52">
        <v>0</v>
      </c>
      <c r="Q42" s="52">
        <v>0</v>
      </c>
      <c r="R42" s="52">
        <v>3</v>
      </c>
      <c r="S42" s="52">
        <v>6</v>
      </c>
      <c r="T42" s="52">
        <v>3</v>
      </c>
      <c r="U42" s="52">
        <v>4</v>
      </c>
      <c r="V42" s="52">
        <v>5</v>
      </c>
      <c r="W42" s="52">
        <v>3</v>
      </c>
      <c r="X42" s="52">
        <v>0</v>
      </c>
      <c r="Y42" s="52">
        <v>1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9</v>
      </c>
      <c r="G44" s="52">
        <v>44</v>
      </c>
      <c r="H44" s="52">
        <v>25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2</v>
      </c>
      <c r="O44" s="52">
        <v>2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39</v>
      </c>
      <c r="G45" s="36">
        <v>79</v>
      </c>
      <c r="H45" s="36">
        <v>80</v>
      </c>
      <c r="I45" s="36">
        <v>1</v>
      </c>
      <c r="J45" s="36">
        <v>0</v>
      </c>
      <c r="K45" s="36">
        <v>0</v>
      </c>
      <c r="L45" s="36">
        <v>0</v>
      </c>
      <c r="M45" s="36">
        <v>1</v>
      </c>
      <c r="N45" s="36">
        <v>38</v>
      </c>
      <c r="O45" s="36">
        <v>25</v>
      </c>
      <c r="P45" s="36">
        <v>0</v>
      </c>
      <c r="Q45" s="36">
        <v>0</v>
      </c>
      <c r="R45" s="36">
        <v>3</v>
      </c>
      <c r="S45" s="36">
        <v>6</v>
      </c>
      <c r="T45" s="36">
        <v>3</v>
      </c>
      <c r="U45" s="36">
        <v>16</v>
      </c>
      <c r="V45" s="36">
        <v>6</v>
      </c>
      <c r="W45" s="36">
        <v>6</v>
      </c>
      <c r="X45" s="36">
        <v>0</v>
      </c>
      <c r="Y45" s="36">
        <v>1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19</v>
      </c>
      <c r="O49" s="52">
        <v>10</v>
      </c>
      <c r="P49" s="52">
        <v>0</v>
      </c>
      <c r="Q49" s="52">
        <v>0</v>
      </c>
      <c r="R49" s="52">
        <v>1</v>
      </c>
      <c r="S49" s="52">
        <v>3</v>
      </c>
      <c r="T49" s="52">
        <v>1</v>
      </c>
      <c r="U49" s="52">
        <v>2</v>
      </c>
      <c r="V49" s="52">
        <v>0</v>
      </c>
      <c r="W49" s="52">
        <v>0</v>
      </c>
      <c r="X49" s="52">
        <v>0</v>
      </c>
      <c r="Y49" s="52">
        <v>0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4</v>
      </c>
      <c r="O51" s="52">
        <v>2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8</v>
      </c>
      <c r="O55" s="52">
        <v>5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1</v>
      </c>
      <c r="V55" s="52">
        <v>0</v>
      </c>
      <c r="W55" s="52">
        <v>0</v>
      </c>
      <c r="X55" s="52">
        <v>0</v>
      </c>
      <c r="Y55" s="52">
        <v>0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11</v>
      </c>
      <c r="O56" s="52">
        <v>5</v>
      </c>
      <c r="P56" s="52">
        <v>0</v>
      </c>
      <c r="Q56" s="52">
        <v>0</v>
      </c>
      <c r="R56" s="52">
        <v>1</v>
      </c>
      <c r="S56" s="52">
        <v>3</v>
      </c>
      <c r="T56" s="52">
        <v>1</v>
      </c>
      <c r="U56" s="52">
        <v>1</v>
      </c>
      <c r="V56" s="52">
        <v>0</v>
      </c>
      <c r="W56" s="52">
        <v>0</v>
      </c>
      <c r="X56" s="52">
        <v>0</v>
      </c>
      <c r="Y56" s="52">
        <v>0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1</v>
      </c>
      <c r="O58" s="52">
        <v>1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18</v>
      </c>
      <c r="O59" s="36">
        <v>9</v>
      </c>
      <c r="P59" s="36">
        <v>0</v>
      </c>
      <c r="Q59" s="36">
        <v>0</v>
      </c>
      <c r="R59" s="36">
        <v>1</v>
      </c>
      <c r="S59" s="36">
        <v>3</v>
      </c>
      <c r="T59" s="36">
        <v>1</v>
      </c>
      <c r="U59" s="36">
        <v>2</v>
      </c>
      <c r="V59" s="36">
        <v>0</v>
      </c>
      <c r="W59" s="36">
        <v>0</v>
      </c>
      <c r="X59" s="36">
        <v>0</v>
      </c>
      <c r="Y59" s="36">
        <v>0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21</v>
      </c>
      <c r="O63" s="52">
        <v>17</v>
      </c>
      <c r="P63" s="52">
        <v>0</v>
      </c>
      <c r="Q63" s="52">
        <v>0</v>
      </c>
      <c r="R63" s="52">
        <v>2</v>
      </c>
      <c r="S63" s="52">
        <v>3</v>
      </c>
      <c r="T63" s="52">
        <v>2</v>
      </c>
      <c r="U63" s="52">
        <v>4</v>
      </c>
      <c r="V63" s="52">
        <v>0</v>
      </c>
      <c r="W63" s="52">
        <v>0</v>
      </c>
      <c r="X63" s="52">
        <v>0</v>
      </c>
      <c r="Y63" s="52">
        <v>0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11</v>
      </c>
      <c r="D65" s="52">
        <v>7</v>
      </c>
      <c r="E65" s="52">
        <v>0</v>
      </c>
      <c r="F65" s="52">
        <v>0</v>
      </c>
      <c r="G65" s="52">
        <v>0</v>
      </c>
      <c r="H65" s="52">
        <v>1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1</v>
      </c>
      <c r="O65" s="52">
        <v>11</v>
      </c>
      <c r="P65" s="52">
        <v>5</v>
      </c>
      <c r="Q65" s="52">
        <v>0</v>
      </c>
      <c r="R65" s="52">
        <v>0</v>
      </c>
      <c r="S65" s="52">
        <v>1</v>
      </c>
      <c r="T65" s="52">
        <v>2</v>
      </c>
      <c r="U65" s="52">
        <v>2</v>
      </c>
      <c r="V65" s="52">
        <v>1</v>
      </c>
      <c r="W65" s="52">
        <v>0</v>
      </c>
      <c r="X65" s="52">
        <v>0</v>
      </c>
      <c r="Y65" s="52">
        <v>0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3</v>
      </c>
      <c r="G67" s="52">
        <f t="shared" si="0"/>
        <v>12</v>
      </c>
      <c r="H67" s="52">
        <f t="shared" si="0"/>
        <v>13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40</v>
      </c>
      <c r="G69" s="52">
        <f t="shared" si="6"/>
        <v>93</v>
      </c>
      <c r="H69" s="52">
        <f t="shared" si="6"/>
        <v>80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9</v>
      </c>
      <c r="O69" s="52">
        <f t="shared" si="6"/>
        <v>8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10</v>
      </c>
      <c r="V69" s="52">
        <f t="shared" si="7"/>
        <v>0</v>
      </c>
      <c r="W69" s="52">
        <f t="shared" ref="W69:Y69" si="8">W41-W55</f>
        <v>5</v>
      </c>
      <c r="X69" s="52">
        <f t="shared" si="8"/>
        <v>0</v>
      </c>
      <c r="Y69" s="52">
        <f t="shared" si="8"/>
        <v>0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6</v>
      </c>
      <c r="G70" s="52">
        <f t="shared" si="9"/>
        <v>17</v>
      </c>
      <c r="H70" s="52">
        <f t="shared" si="9"/>
        <v>12</v>
      </c>
      <c r="I70" s="52">
        <f t="shared" si="9"/>
        <v>0</v>
      </c>
      <c r="J70" s="52">
        <f t="shared" si="9"/>
        <v>1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12</v>
      </c>
      <c r="O70" s="52">
        <f t="shared" si="9"/>
        <v>9</v>
      </c>
      <c r="P70" s="52">
        <f t="shared" si="9"/>
        <v>0</v>
      </c>
      <c r="Q70" s="52">
        <f t="shared" si="9"/>
        <v>0</v>
      </c>
      <c r="R70" s="52">
        <f t="shared" ref="R70:V70" si="10">R42-R56</f>
        <v>2</v>
      </c>
      <c r="S70" s="52">
        <f t="shared" si="10"/>
        <v>3</v>
      </c>
      <c r="T70" s="52">
        <f t="shared" si="10"/>
        <v>2</v>
      </c>
      <c r="U70" s="52">
        <f t="shared" si="10"/>
        <v>3</v>
      </c>
      <c r="V70" s="52">
        <f t="shared" si="10"/>
        <v>5</v>
      </c>
      <c r="W70" s="52">
        <f t="shared" ref="W70:Y70" si="11">W42-W56</f>
        <v>3</v>
      </c>
      <c r="X70" s="52">
        <f t="shared" si="11"/>
        <v>0</v>
      </c>
      <c r="Y70" s="52">
        <f t="shared" si="11"/>
        <v>1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9</v>
      </c>
      <c r="G72" s="52">
        <v>44</v>
      </c>
      <c r="H72" s="52">
        <v>25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1</v>
      </c>
      <c r="O72" s="52">
        <v>1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39</v>
      </c>
      <c r="G73" s="36">
        <v>79</v>
      </c>
      <c r="H73" s="36">
        <v>80</v>
      </c>
      <c r="I73" s="36">
        <v>1</v>
      </c>
      <c r="J73" s="36">
        <v>0</v>
      </c>
      <c r="K73" s="36">
        <v>0</v>
      </c>
      <c r="L73" s="36">
        <v>0</v>
      </c>
      <c r="M73" s="36">
        <v>1</v>
      </c>
      <c r="N73" s="36">
        <v>20</v>
      </c>
      <c r="O73" s="36">
        <v>16</v>
      </c>
      <c r="P73" s="36">
        <v>0</v>
      </c>
      <c r="Q73" s="36">
        <v>0</v>
      </c>
      <c r="R73" s="36">
        <v>2</v>
      </c>
      <c r="S73" s="36">
        <v>3</v>
      </c>
      <c r="T73" s="36">
        <v>2</v>
      </c>
      <c r="U73" s="36">
        <v>14</v>
      </c>
      <c r="V73" s="36">
        <v>6</v>
      </c>
      <c r="W73" s="36">
        <v>6</v>
      </c>
      <c r="X73" s="36">
        <v>0</v>
      </c>
      <c r="Y73" s="36">
        <v>1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0</v>
      </c>
      <c r="K79" s="52">
        <f>RES_hhdet_numvin!K26</f>
        <v>0</v>
      </c>
      <c r="L79" s="52">
        <f>RES_hhdet_numvin!L26</f>
        <v>0</v>
      </c>
      <c r="M79" s="52">
        <f>RES_hhdet_numvin!M26</f>
        <v>0</v>
      </c>
      <c r="N79" s="52">
        <f>RES_hhdet_numvin!N26</f>
        <v>3</v>
      </c>
      <c r="O79" s="52">
        <f>RES_hhdet_numvin!O26</f>
        <v>4</v>
      </c>
      <c r="P79" s="52">
        <f>RES_hhdet_numvin!P26</f>
        <v>0</v>
      </c>
      <c r="Q79" s="52">
        <f>RES_hhdet_numvin!Q26</f>
        <v>0</v>
      </c>
      <c r="R79" s="52">
        <f>RES_hhdet_numvin!R26</f>
        <v>2</v>
      </c>
      <c r="S79" s="52">
        <f>RES_hhdet_numvin!S26</f>
        <v>4</v>
      </c>
      <c r="T79" s="52">
        <f>RES_hhdet_numvin!T26</f>
        <v>2</v>
      </c>
      <c r="U79" s="52">
        <f>RES_hhdet_numvin!U26</f>
        <v>3</v>
      </c>
      <c r="V79" s="52">
        <f>RES_hhdet_numvin!V26</f>
        <v>0</v>
      </c>
      <c r="W79" s="52">
        <f>RES_hhdet_numvin!W26</f>
        <v>0</v>
      </c>
      <c r="X79" s="52">
        <f>RES_hhdet_numvin!X26</f>
        <v>0</v>
      </c>
      <c r="Y79" s="52">
        <f>RES_hhdet_numvin!Y26</f>
        <v>0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0</v>
      </c>
      <c r="S82" s="138">
        <f>RES_hhdet_numvin!S29</f>
        <v>1</v>
      </c>
      <c r="T82" s="138">
        <f>RES_hhdet_numvin!T29</f>
        <v>1</v>
      </c>
      <c r="U82" s="138">
        <f>RES_hhdet_numvin!U29</f>
        <v>2</v>
      </c>
      <c r="V82" s="138">
        <f>RES_hhdet_numvin!V29</f>
        <v>1</v>
      </c>
      <c r="W82" s="138">
        <f>RES_hhdet_numvin!W29</f>
        <v>0</v>
      </c>
      <c r="X82" s="138">
        <f>RES_hhdet_numvin!X29</f>
        <v>0</v>
      </c>
      <c r="Y82" s="138">
        <f>RES_hhdet_numvin!Y29</f>
        <v>0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0</v>
      </c>
      <c r="T84" s="138">
        <f>RES_hhdet_numvin!T31</f>
        <v>0</v>
      </c>
      <c r="U84" s="138">
        <f>RES_hhdet_numvin!U31</f>
        <v>0</v>
      </c>
      <c r="V84" s="138">
        <f>RES_hhdet_numvin!V31</f>
        <v>0</v>
      </c>
      <c r="W84" s="138">
        <f>RES_hhdet_numvin!W31</f>
        <v>0</v>
      </c>
      <c r="X84" s="138">
        <f>RES_hhdet_numvin!X31</f>
        <v>0</v>
      </c>
      <c r="Y84" s="138">
        <f>RES_hhdet_numvin!Y31</f>
        <v>0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X85" s="138">
        <f>RES_hhdet_numvin!X32</f>
        <v>0</v>
      </c>
      <c r="Y85" s="138">
        <f>RES_hhdet_numvin!Y32</f>
        <v>0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0</v>
      </c>
      <c r="S88" s="138">
        <f>RES_hhdet_numvin!S35</f>
        <v>0</v>
      </c>
      <c r="T88" s="138">
        <f>RES_hhdet_numvin!T35</f>
        <v>0</v>
      </c>
      <c r="U88" s="138">
        <f>RES_hhdet_numvin!U35</f>
        <v>3</v>
      </c>
      <c r="V88" s="138">
        <f>RES_hhdet_numvin!V35</f>
        <v>0</v>
      </c>
      <c r="W88" s="138">
        <f>RES_hhdet_numvin!W35</f>
        <v>2</v>
      </c>
      <c r="X88" s="138">
        <f>RES_hhdet_numvin!X35</f>
        <v>0</v>
      </c>
      <c r="Y88" s="138">
        <f>RES_hhdet_numvin!Y35</f>
        <v>0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1</v>
      </c>
      <c r="S89" s="138">
        <f>RES_hhdet_numvin!S36</f>
        <v>4</v>
      </c>
      <c r="T89" s="138">
        <f>RES_hhdet_numvin!T36</f>
        <v>2</v>
      </c>
      <c r="U89" s="138">
        <f>RES_hhdet_numvin!U36</f>
        <v>1</v>
      </c>
      <c r="V89" s="138">
        <f>RES_hhdet_numvin!V36</f>
        <v>2</v>
      </c>
      <c r="W89" s="138">
        <f>RES_hhdet_numvin!W36</f>
        <v>2</v>
      </c>
      <c r="X89" s="138">
        <f>RES_hhdet_numvin!X36</f>
        <v>0</v>
      </c>
      <c r="Y89" s="138">
        <f>RES_hhdet_numvin!Y36</f>
        <v>1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0</v>
      </c>
      <c r="S93" s="138">
        <f>RES_hhdet_numvin!S40</f>
        <v>0</v>
      </c>
      <c r="T93" s="138">
        <f>RES_hhdet_numvin!T40</f>
        <v>0</v>
      </c>
      <c r="U93" s="138">
        <f>RES_hhdet_numvin!U40</f>
        <v>0</v>
      </c>
      <c r="V93" s="138">
        <f>RES_hhdet_numvin!V40</f>
        <v>0</v>
      </c>
      <c r="W93" s="138">
        <f>RES_hhdet_numvin!W40</f>
        <v>0</v>
      </c>
      <c r="X93" s="138">
        <f>RES_hhdet_numvin!X40</f>
        <v>0</v>
      </c>
      <c r="Y93" s="138">
        <f>RES_hhdet_numvin!Y40</f>
        <v>0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1</v>
      </c>
      <c r="S94" s="39">
        <f>RES_hhdet_numvin!S41</f>
        <v>4</v>
      </c>
      <c r="T94" s="39">
        <f>RES_hhdet_numvin!T41</f>
        <v>2</v>
      </c>
      <c r="U94" s="39">
        <f>RES_hhdet_numvin!U41</f>
        <v>5</v>
      </c>
      <c r="V94" s="39">
        <f>RES_hhdet_numvin!V41</f>
        <v>3</v>
      </c>
      <c r="W94" s="39">
        <f>RES_hhdet_numvin!W41</f>
        <v>2</v>
      </c>
      <c r="X94" s="39">
        <f>RES_hhdet_numvin!X41</f>
        <v>0</v>
      </c>
      <c r="Y94" s="39">
        <f>RES_hhdet_numvin!Y41</f>
        <v>1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2.1678297864971667</v>
      </c>
      <c r="C98" s="117">
        <f t="shared" si="12"/>
        <v>1.8328152374371236</v>
      </c>
      <c r="D98" s="117">
        <f t="shared" si="12"/>
        <v>0.8640145702758536</v>
      </c>
      <c r="E98" s="117">
        <f t="shared" si="12"/>
        <v>0.49264243791255091</v>
      </c>
      <c r="F98" s="117">
        <f t="shared" si="12"/>
        <v>0.9427866092130156</v>
      </c>
      <c r="G98" s="117">
        <f t="shared" si="12"/>
        <v>1.3554706850489691</v>
      </c>
      <c r="H98" s="117">
        <f t="shared" si="12"/>
        <v>1.2713108306375738</v>
      </c>
      <c r="I98" s="117">
        <f t="shared" si="12"/>
        <v>0.43047030965262961</v>
      </c>
      <c r="J98" s="117">
        <f t="shared" si="12"/>
        <v>0.38823652604443837</v>
      </c>
      <c r="K98" s="117">
        <f t="shared" si="12"/>
        <v>0.36275465809700075</v>
      </c>
      <c r="L98" s="117">
        <f t="shared" si="12"/>
        <v>0.7118800020594751</v>
      </c>
      <c r="M98" s="117">
        <f t="shared" si="12"/>
        <v>8.175528666265873E-2</v>
      </c>
      <c r="N98" s="117">
        <f t="shared" si="12"/>
        <v>2.742715954931272E-2</v>
      </c>
      <c r="O98" s="117">
        <f t="shared" si="12"/>
        <v>2.7281583811037312E-2</v>
      </c>
      <c r="P98" s="117">
        <f t="shared" si="12"/>
        <v>4.5178892847415449E-2</v>
      </c>
      <c r="Q98" s="117">
        <f t="shared" si="12"/>
        <v>9.8747120116477335E-2</v>
      </c>
      <c r="R98" s="117">
        <f t="shared" ref="R98:V98" si="13">R99+R102+R104+R113</f>
        <v>8.1428049624495846E-2</v>
      </c>
      <c r="S98" s="117">
        <f t="shared" si="13"/>
        <v>6.5393475232371601E-2</v>
      </c>
      <c r="T98" s="117">
        <f t="shared" si="13"/>
        <v>8.2191833067692302E-2</v>
      </c>
      <c r="U98" s="117">
        <f t="shared" si="13"/>
        <v>0.14709113855121958</v>
      </c>
      <c r="V98" s="117">
        <f t="shared" si="13"/>
        <v>1.5023624556836717E-2</v>
      </c>
      <c r="W98" s="117">
        <f t="shared" ref="W98:Y98" si="14">W99+W102+W104+W113</f>
        <v>3.4507593688310752E-2</v>
      </c>
      <c r="X98" s="117">
        <f t="shared" si="14"/>
        <v>3.635566761508336E-2</v>
      </c>
      <c r="Y98" s="117">
        <f t="shared" si="14"/>
        <v>2.2381492063040742E-2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1.9864034363303347</v>
      </c>
      <c r="C99" s="122">
        <f t="shared" si="15"/>
        <v>1.6925332486862861</v>
      </c>
      <c r="D99" s="122">
        <f t="shared" si="15"/>
        <v>0.76800727582101602</v>
      </c>
      <c r="E99" s="122">
        <f t="shared" si="15"/>
        <v>0.4208771126823167</v>
      </c>
      <c r="F99" s="122">
        <f t="shared" si="15"/>
        <v>0.87147156023709971</v>
      </c>
      <c r="G99" s="122">
        <f t="shared" si="15"/>
        <v>1.2818117256235346</v>
      </c>
      <c r="H99" s="122">
        <f t="shared" si="15"/>
        <v>1.2048134450553722</v>
      </c>
      <c r="I99" s="122">
        <f t="shared" si="15"/>
        <v>0.38671149167541718</v>
      </c>
      <c r="J99" s="122">
        <f t="shared" si="15"/>
        <v>0.35423871959548869</v>
      </c>
      <c r="K99" s="122">
        <f t="shared" si="15"/>
        <v>0.33231678709110551</v>
      </c>
      <c r="L99" s="122">
        <f t="shared" si="15"/>
        <v>0.68704937322303039</v>
      </c>
      <c r="M99" s="122">
        <f t="shared" si="15"/>
        <v>6.2188565838599413E-2</v>
      </c>
      <c r="N99" s="122">
        <f t="shared" si="15"/>
        <v>1.2217127269644155E-2</v>
      </c>
      <c r="O99" s="122">
        <f t="shared" si="15"/>
        <v>1.3355368252494405E-2</v>
      </c>
      <c r="P99" s="122">
        <f t="shared" si="15"/>
        <v>3.1153525677313786E-2</v>
      </c>
      <c r="Q99" s="122">
        <f t="shared" si="15"/>
        <v>9.2332226866065389E-2</v>
      </c>
      <c r="R99" s="122">
        <f t="shared" ref="R99:V99" si="16">SUM(R100:R101)</f>
        <v>7.4512900294355783E-2</v>
      </c>
      <c r="S99" s="122">
        <f t="shared" si="16"/>
        <v>5.7898599103630849E-2</v>
      </c>
      <c r="T99" s="122">
        <f t="shared" si="16"/>
        <v>7.3469118356887214E-2</v>
      </c>
      <c r="U99" s="122">
        <f t="shared" si="16"/>
        <v>0.13696047542938031</v>
      </c>
      <c r="V99" s="122">
        <f t="shared" si="16"/>
        <v>1.0016035103150437E-2</v>
      </c>
      <c r="W99" s="122">
        <f t="shared" ref="W99:Y99" si="17">SUM(W100:W101)</f>
        <v>3.1175215045281347E-2</v>
      </c>
      <c r="X99" s="122">
        <f t="shared" si="17"/>
        <v>3.3369053201409073E-2</v>
      </c>
      <c r="Y99" s="122">
        <f t="shared" si="17"/>
        <v>2.0018066116225693E-2</v>
      </c>
      <c r="DA99" s="130" t="s">
        <v>1593</v>
      </c>
    </row>
    <row r="100" spans="1:105" ht="12" customHeight="1" x14ac:dyDescent="0.25">
      <c r="A100" s="97" t="s">
        <v>74</v>
      </c>
      <c r="B100" s="98">
        <v>1.9626933886909055</v>
      </c>
      <c r="C100" s="98">
        <v>1.6727460086553174</v>
      </c>
      <c r="D100" s="98">
        <v>0.7592044175278847</v>
      </c>
      <c r="E100" s="98">
        <v>0.41626169983955463</v>
      </c>
      <c r="F100" s="98">
        <v>0.86179437194687791</v>
      </c>
      <c r="G100" s="98">
        <v>1.2678664603947629</v>
      </c>
      <c r="H100" s="98">
        <v>1.1921576883929106</v>
      </c>
      <c r="I100" s="98">
        <v>0.38261995267499183</v>
      </c>
      <c r="J100" s="98">
        <v>0.35052803885498207</v>
      </c>
      <c r="K100" s="98">
        <v>0.32890063291633531</v>
      </c>
      <c r="L100" s="98">
        <v>0.68012802140059181</v>
      </c>
      <c r="M100" s="98">
        <v>6.1564918314703232E-2</v>
      </c>
      <c r="N100" s="98">
        <v>1.2085602369351358E-2</v>
      </c>
      <c r="O100" s="98">
        <v>1.3184293493837648E-2</v>
      </c>
      <c r="P100" s="98">
        <v>3.0753797649756335E-2</v>
      </c>
      <c r="Q100" s="98">
        <v>9.117225566064778E-2</v>
      </c>
      <c r="R100" s="98">
        <v>7.3574089997133718E-2</v>
      </c>
      <c r="S100" s="98">
        <v>5.7170153816757392E-2</v>
      </c>
      <c r="T100" s="98">
        <v>7.253272188783795E-2</v>
      </c>
      <c r="U100" s="98">
        <v>0.13517722365529763</v>
      </c>
      <c r="V100" s="98">
        <v>9.888220120378266E-3</v>
      </c>
      <c r="W100" s="98">
        <v>3.0772905321486552E-2</v>
      </c>
      <c r="X100" s="98">
        <v>3.2932072226999121E-2</v>
      </c>
      <c r="Y100" s="98">
        <v>1.9757332569026481E-2</v>
      </c>
      <c r="DA100" s="63" t="s">
        <v>1594</v>
      </c>
    </row>
    <row r="101" spans="1:105" ht="12" customHeight="1" x14ac:dyDescent="0.25">
      <c r="A101" s="97" t="s">
        <v>53</v>
      </c>
      <c r="B101" s="98">
        <v>2.3710047639429119E-2</v>
      </c>
      <c r="C101" s="98">
        <v>1.9787240030968743E-2</v>
      </c>
      <c r="D101" s="98">
        <v>8.8028582931312712E-3</v>
      </c>
      <c r="E101" s="98">
        <v>4.6154128427620521E-3</v>
      </c>
      <c r="F101" s="98">
        <v>9.6771882902218099E-3</v>
      </c>
      <c r="G101" s="98">
        <v>1.3945265228771679E-2</v>
      </c>
      <c r="H101" s="98">
        <v>1.2655756662461737E-2</v>
      </c>
      <c r="I101" s="98">
        <v>4.0915390004253854E-3</v>
      </c>
      <c r="J101" s="98">
        <v>3.7106807405066409E-3</v>
      </c>
      <c r="K101" s="98">
        <v>3.416154174770186E-3</v>
      </c>
      <c r="L101" s="98">
        <v>6.9213518224385357E-3</v>
      </c>
      <c r="M101" s="98">
        <v>6.2364752389618215E-4</v>
      </c>
      <c r="N101" s="98">
        <v>1.3152490029279729E-4</v>
      </c>
      <c r="O101" s="98">
        <v>1.71074758656757E-4</v>
      </c>
      <c r="P101" s="98">
        <v>3.9972802755744988E-4</v>
      </c>
      <c r="Q101" s="98">
        <v>1.1599712054176136E-3</v>
      </c>
      <c r="R101" s="98">
        <v>9.388102972220587E-4</v>
      </c>
      <c r="S101" s="98">
        <v>7.2844528687345542E-4</v>
      </c>
      <c r="T101" s="98">
        <v>9.3639646904925954E-4</v>
      </c>
      <c r="U101" s="98">
        <v>1.7832517740826799E-3</v>
      </c>
      <c r="V101" s="98">
        <v>1.2781498277217131E-4</v>
      </c>
      <c r="W101" s="98">
        <v>4.0230972379479358E-4</v>
      </c>
      <c r="X101" s="98">
        <v>4.3698097440995545E-4</v>
      </c>
      <c r="Y101" s="98">
        <v>2.6073354719921273E-4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2.4416649987657958E-3</v>
      </c>
      <c r="C102" s="122">
        <f t="shared" si="18"/>
        <v>2.442832014996307E-3</v>
      </c>
      <c r="D102" s="122">
        <f t="shared" si="18"/>
        <v>2.5401855090265123E-3</v>
      </c>
      <c r="E102" s="122">
        <f t="shared" si="18"/>
        <v>4.4528918698810045E-3</v>
      </c>
      <c r="F102" s="122">
        <f t="shared" si="18"/>
        <v>1.4496997734330678E-3</v>
      </c>
      <c r="G102" s="122">
        <f t="shared" si="18"/>
        <v>1.3156942277755186E-3</v>
      </c>
      <c r="H102" s="122">
        <f t="shared" si="18"/>
        <v>1.2319668437070169E-3</v>
      </c>
      <c r="I102" s="122">
        <f t="shared" si="18"/>
        <v>3.8825517072151673E-4</v>
      </c>
      <c r="J102" s="122">
        <f t="shared" si="18"/>
        <v>2.9272561512324257E-4</v>
      </c>
      <c r="K102" s="122">
        <f t="shared" si="18"/>
        <v>9.8270846878944731E-5</v>
      </c>
      <c r="L102" s="122">
        <f t="shared" si="18"/>
        <v>3.5557130192868082E-5</v>
      </c>
      <c r="M102" s="122">
        <f t="shared" si="18"/>
        <v>3.4257591521912155E-5</v>
      </c>
      <c r="N102" s="122">
        <f t="shared" si="18"/>
        <v>1.621964771429543E-4</v>
      </c>
      <c r="O102" s="122">
        <f t="shared" si="18"/>
        <v>4.3220392880761782E-4</v>
      </c>
      <c r="P102" s="122">
        <f t="shared" si="18"/>
        <v>5.7933823784101087E-4</v>
      </c>
      <c r="Q102" s="122">
        <f t="shared" si="18"/>
        <v>4.7286102045788212E-4</v>
      </c>
      <c r="R102" s="122">
        <f t="shared" si="18"/>
        <v>4.7325894426947365E-4</v>
      </c>
      <c r="S102" s="122">
        <f t="shared" si="18"/>
        <v>4.4967407476530745E-4</v>
      </c>
      <c r="T102" s="122">
        <f t="shared" si="18"/>
        <v>5.4085523405992197E-4</v>
      </c>
      <c r="U102" s="122">
        <f t="shared" si="18"/>
        <v>5.2216057054622488E-4</v>
      </c>
      <c r="V102" s="122">
        <f t="shared" si="18"/>
        <v>3.8903278641700268E-4</v>
      </c>
      <c r="W102" s="122">
        <f t="shared" si="18"/>
        <v>1.6131325109073003E-4</v>
      </c>
      <c r="X102" s="122">
        <f t="shared" si="18"/>
        <v>1.1888639615507929E-4</v>
      </c>
      <c r="Y102" s="122">
        <f t="shared" si="18"/>
        <v>1.1625323643980836E-4</v>
      </c>
      <c r="DA102" s="130" t="s">
        <v>1596</v>
      </c>
    </row>
    <row r="103" spans="1:105" ht="12" customHeight="1" x14ac:dyDescent="0.25">
      <c r="A103" s="97" t="s">
        <v>53</v>
      </c>
      <c r="B103" s="98">
        <v>2.4416649987657958E-3</v>
      </c>
      <c r="C103" s="98">
        <v>2.442832014996307E-3</v>
      </c>
      <c r="D103" s="98">
        <v>2.5401855090265123E-3</v>
      </c>
      <c r="E103" s="98">
        <v>4.4528918698810045E-3</v>
      </c>
      <c r="F103" s="98">
        <v>1.4496997734330678E-3</v>
      </c>
      <c r="G103" s="98">
        <v>1.3156942277755186E-3</v>
      </c>
      <c r="H103" s="98">
        <v>1.2319668437070169E-3</v>
      </c>
      <c r="I103" s="98">
        <v>3.8825517072151673E-4</v>
      </c>
      <c r="J103" s="98">
        <v>2.9272561512324257E-4</v>
      </c>
      <c r="K103" s="98">
        <v>9.8270846878944731E-5</v>
      </c>
      <c r="L103" s="98">
        <v>3.5557130192868082E-5</v>
      </c>
      <c r="M103" s="98">
        <v>3.4257591521912155E-5</v>
      </c>
      <c r="N103" s="98">
        <v>1.621964771429543E-4</v>
      </c>
      <c r="O103" s="98">
        <v>4.3220392880761782E-4</v>
      </c>
      <c r="P103" s="98">
        <v>5.7933823784101087E-4</v>
      </c>
      <c r="Q103" s="98">
        <v>4.7286102045788212E-4</v>
      </c>
      <c r="R103" s="98">
        <v>4.7325894426947365E-4</v>
      </c>
      <c r="S103" s="98">
        <v>4.4967407476530745E-4</v>
      </c>
      <c r="T103" s="98">
        <v>5.4085523405992197E-4</v>
      </c>
      <c r="U103" s="98">
        <v>5.2216057054622488E-4</v>
      </c>
      <c r="V103" s="98">
        <v>3.8903278641700268E-4</v>
      </c>
      <c r="W103" s="98">
        <v>1.6131325109073003E-4</v>
      </c>
      <c r="X103" s="98">
        <v>1.1888639615507929E-4</v>
      </c>
      <c r="Y103" s="98">
        <v>1.1625323643980836E-4</v>
      </c>
      <c r="DA103" s="63" t="s">
        <v>1597</v>
      </c>
    </row>
    <row r="104" spans="1:105" ht="12" customHeight="1" x14ac:dyDescent="0.25">
      <c r="A104" s="121" t="s">
        <v>55</v>
      </c>
      <c r="B104" s="122">
        <v>0.12049104493138837</v>
      </c>
      <c r="C104" s="122">
        <v>8.885086868017221E-2</v>
      </c>
      <c r="D104" s="122">
        <v>6.406052231967943E-2</v>
      </c>
      <c r="E104" s="122">
        <v>4.7708813202650607E-2</v>
      </c>
      <c r="F104" s="122">
        <v>4.7544362406758064E-2</v>
      </c>
      <c r="G104" s="122">
        <v>4.6925186468147632E-2</v>
      </c>
      <c r="H104" s="122">
        <v>4.1772127304876963E-2</v>
      </c>
      <c r="I104" s="122">
        <v>2.929136535217404E-2</v>
      </c>
      <c r="J104" s="122">
        <v>2.2277987262196229E-2</v>
      </c>
      <c r="K104" s="122">
        <v>1.8224819000177504E-2</v>
      </c>
      <c r="L104" s="122">
        <v>1.5554823371062749E-2</v>
      </c>
      <c r="M104" s="122">
        <v>1.2448416076975083E-2</v>
      </c>
      <c r="N104" s="122">
        <v>8.988887500785029E-3</v>
      </c>
      <c r="O104" s="122">
        <v>8.7718424741327836E-3</v>
      </c>
      <c r="P104" s="122">
        <v>9.2501917212991572E-3</v>
      </c>
      <c r="Q104" s="122">
        <v>3.8697591549052687E-3</v>
      </c>
      <c r="R104" s="122">
        <v>4.1834223906303397E-3</v>
      </c>
      <c r="S104" s="122">
        <v>4.825986964014907E-3</v>
      </c>
      <c r="T104" s="122">
        <v>5.4408588405398528E-3</v>
      </c>
      <c r="U104" s="122">
        <v>6.3395620642873723E-3</v>
      </c>
      <c r="V104" s="122">
        <v>3.4911678685557238E-3</v>
      </c>
      <c r="W104" s="122">
        <v>2.4755475187384483E-3</v>
      </c>
      <c r="X104" s="122">
        <v>2.217123548631272E-3</v>
      </c>
      <c r="Y104" s="122">
        <v>1.7238496605783205E-3</v>
      </c>
      <c r="DA104" s="130" t="s">
        <v>1598</v>
      </c>
    </row>
    <row r="105" spans="1:105" ht="12" customHeight="1" x14ac:dyDescent="0.25">
      <c r="A105" s="97" t="s">
        <v>141</v>
      </c>
      <c r="B105" s="98">
        <v>1.5807553214464757E-2</v>
      </c>
      <c r="C105" s="98">
        <v>1.1355393813069509E-2</v>
      </c>
      <c r="D105" s="98">
        <v>4.5863836601506558E-3</v>
      </c>
      <c r="E105" s="98">
        <v>2.103571515312016E-3</v>
      </c>
      <c r="F105" s="98">
        <v>4.5924556919899953E-3</v>
      </c>
      <c r="G105" s="98">
        <v>6.7220149094483267E-3</v>
      </c>
      <c r="H105" s="98">
        <v>6.6220111373677028E-3</v>
      </c>
      <c r="I105" s="98">
        <v>1.8934776278523632E-3</v>
      </c>
      <c r="J105" s="98">
        <v>1.3731673839925942E-3</v>
      </c>
      <c r="K105" s="98">
        <v>2.7425482889312305E-3</v>
      </c>
      <c r="L105" s="98">
        <v>2.6147097983262382E-3</v>
      </c>
      <c r="M105" s="98">
        <v>5.0209327125391799E-4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1599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1600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1601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1602</v>
      </c>
    </row>
    <row r="109" spans="1:105" ht="12" customHeight="1" x14ac:dyDescent="0.25">
      <c r="A109" s="106" t="s">
        <v>122</v>
      </c>
      <c r="B109" s="101">
        <v>0.10468349171692362</v>
      </c>
      <c r="C109" s="101">
        <v>7.7495474867102704E-2</v>
      </c>
      <c r="D109" s="101">
        <v>5.9474138659528775E-2</v>
      </c>
      <c r="E109" s="101">
        <v>4.5605241687338594E-2</v>
      </c>
      <c r="F109" s="101">
        <v>4.2261579286504994E-2</v>
      </c>
      <c r="G109" s="101">
        <v>3.767806314743339E-2</v>
      </c>
      <c r="H109" s="101">
        <v>3.1516009576919995E-2</v>
      </c>
      <c r="I109" s="101">
        <v>2.3979500393815946E-2</v>
      </c>
      <c r="J109" s="101">
        <v>1.8348618348404046E-2</v>
      </c>
      <c r="K109" s="101">
        <v>1.3532035206051545E-2</v>
      </c>
      <c r="L109" s="101">
        <v>1.1271430808298699E-2</v>
      </c>
      <c r="M109" s="101">
        <v>1.0360925784915959E-2</v>
      </c>
      <c r="N109" s="101">
        <v>6.2697275978879459E-3</v>
      </c>
      <c r="O109" s="101">
        <v>4.2135609401241798E-3</v>
      </c>
      <c r="P109" s="101">
        <v>4.5608631082938679E-3</v>
      </c>
      <c r="Q109" s="101">
        <v>1.9513370080483201E-3</v>
      </c>
      <c r="R109" s="101">
        <v>1.9743044996500298E-3</v>
      </c>
      <c r="S109" s="101">
        <v>2.0197770056686118E-3</v>
      </c>
      <c r="T109" s="101">
        <v>2.1315327220537261E-3</v>
      </c>
      <c r="U109" s="101">
        <v>2.9808507053115008E-3</v>
      </c>
      <c r="V109" s="101">
        <v>1.5011834954499921E-3</v>
      </c>
      <c r="W109" s="101">
        <v>1.0705505916295318E-3</v>
      </c>
      <c r="X109" s="101">
        <v>7.5046658934515111E-4</v>
      </c>
      <c r="Y109" s="101">
        <v>5.1133451814886193E-4</v>
      </c>
      <c r="DA109" s="131" t="s">
        <v>1603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6.9032742826307249E-4</v>
      </c>
      <c r="G110" s="104">
        <v>2.5251084112659136E-3</v>
      </c>
      <c r="H110" s="104">
        <v>3.6341065905892635E-3</v>
      </c>
      <c r="I110" s="104">
        <v>3.4183873305057284E-3</v>
      </c>
      <c r="J110" s="104">
        <v>2.556201529799591E-3</v>
      </c>
      <c r="K110" s="104">
        <v>1.9502355051947281E-3</v>
      </c>
      <c r="L110" s="104">
        <v>1.6686827644378116E-3</v>
      </c>
      <c r="M110" s="104">
        <v>1.5853970208052073E-3</v>
      </c>
      <c r="N110" s="104">
        <v>2.7191599028970831E-3</v>
      </c>
      <c r="O110" s="104">
        <v>4.5582815340086038E-3</v>
      </c>
      <c r="P110" s="104">
        <v>4.6893286130052902E-3</v>
      </c>
      <c r="Q110" s="104">
        <v>1.9184221468569488E-3</v>
      </c>
      <c r="R110" s="104">
        <v>2.2091178909803104E-3</v>
      </c>
      <c r="S110" s="104">
        <v>2.8062099583462956E-3</v>
      </c>
      <c r="T110" s="104">
        <v>3.3093261184861272E-3</v>
      </c>
      <c r="U110" s="104">
        <v>3.3587113589758711E-3</v>
      </c>
      <c r="V110" s="104">
        <v>1.9899843731057314E-3</v>
      </c>
      <c r="W110" s="104">
        <v>1.4049969271089165E-3</v>
      </c>
      <c r="X110" s="104">
        <v>1.466656959286121E-3</v>
      </c>
      <c r="Y110" s="104">
        <v>1.2125151424294586E-3</v>
      </c>
      <c r="DA110" s="132" t="s">
        <v>1604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4.0962069898881493E-4</v>
      </c>
      <c r="G111" s="98">
        <v>1.4917684310933965E-3</v>
      </c>
      <c r="H111" s="98">
        <v>2.1000049797706153E-3</v>
      </c>
      <c r="I111" s="98">
        <v>1.9501689090925972E-3</v>
      </c>
      <c r="J111" s="98">
        <v>1.4120323754134518E-3</v>
      </c>
      <c r="K111" s="98">
        <v>1.0458247681367401E-3</v>
      </c>
      <c r="L111" s="98">
        <v>8.7554615314221998E-4</v>
      </c>
      <c r="M111" s="98">
        <v>9.0335378529617159E-4</v>
      </c>
      <c r="N111" s="98">
        <v>1.4292788316893042E-3</v>
      </c>
      <c r="O111" s="98">
        <v>2.8552475182309247E-3</v>
      </c>
      <c r="P111" s="98">
        <v>3.1796536536696333E-3</v>
      </c>
      <c r="Q111" s="98">
        <v>9.6378536122771494E-4</v>
      </c>
      <c r="R111" s="98">
        <v>1.091292531040255E-3</v>
      </c>
      <c r="S111" s="98">
        <v>1.3848891802901444E-3</v>
      </c>
      <c r="T111" s="98">
        <v>1.8385408503681353E-3</v>
      </c>
      <c r="U111" s="98">
        <v>2.0015685860229489E-3</v>
      </c>
      <c r="V111" s="98">
        <v>1.1447324848408605E-3</v>
      </c>
      <c r="W111" s="98">
        <v>7.8773057435700905E-4</v>
      </c>
      <c r="X111" s="98">
        <v>8.8508179068727652E-4</v>
      </c>
      <c r="Y111" s="98">
        <v>7.216974487408369E-4</v>
      </c>
      <c r="DA111" s="63" t="s">
        <v>1605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2.8070672927425761E-4</v>
      </c>
      <c r="G112" s="98">
        <v>1.0333399801725172E-3</v>
      </c>
      <c r="H112" s="98">
        <v>1.5341016108186482E-3</v>
      </c>
      <c r="I112" s="98">
        <v>1.4682184214131313E-3</v>
      </c>
      <c r="J112" s="98">
        <v>1.1441691543861393E-3</v>
      </c>
      <c r="K112" s="98">
        <v>9.0441073705798802E-4</v>
      </c>
      <c r="L112" s="98">
        <v>7.9313661129559168E-4</v>
      </c>
      <c r="M112" s="98">
        <v>6.8204323550903568E-4</v>
      </c>
      <c r="N112" s="98">
        <v>1.2898810712077791E-3</v>
      </c>
      <c r="O112" s="98">
        <v>1.7030340157776793E-3</v>
      </c>
      <c r="P112" s="98">
        <v>1.5096749593356566E-3</v>
      </c>
      <c r="Q112" s="98">
        <v>9.54636785629234E-4</v>
      </c>
      <c r="R112" s="98">
        <v>1.1178253599400557E-3</v>
      </c>
      <c r="S112" s="98">
        <v>1.4213207780561512E-3</v>
      </c>
      <c r="T112" s="98">
        <v>1.4707852681179918E-3</v>
      </c>
      <c r="U112" s="98">
        <v>1.3571427729529221E-3</v>
      </c>
      <c r="V112" s="98">
        <v>8.4525188826487115E-4</v>
      </c>
      <c r="W112" s="98">
        <v>6.1726635275190743E-4</v>
      </c>
      <c r="X112" s="98">
        <v>5.8157516859884449E-4</v>
      </c>
      <c r="Y112" s="98">
        <v>4.9081769368862168E-4</v>
      </c>
      <c r="DA112" s="63" t="s">
        <v>1606</v>
      </c>
    </row>
    <row r="113" spans="1:105" ht="12" customHeight="1" x14ac:dyDescent="0.25">
      <c r="A113" s="121" t="s">
        <v>54</v>
      </c>
      <c r="B113" s="122">
        <v>5.8493640236677649E-2</v>
      </c>
      <c r="C113" s="122">
        <v>4.8988288055669023E-2</v>
      </c>
      <c r="D113" s="122">
        <v>2.9406586626131714E-2</v>
      </c>
      <c r="E113" s="122">
        <v>1.9603620157702544E-2</v>
      </c>
      <c r="F113" s="122">
        <v>2.2320986795724734E-2</v>
      </c>
      <c r="G113" s="122">
        <v>2.5418078729511222E-2</v>
      </c>
      <c r="H113" s="122">
        <v>2.3493291433617378E-2</v>
      </c>
      <c r="I113" s="122">
        <v>1.4079197454316884E-2</v>
      </c>
      <c r="J113" s="122">
        <v>1.1427093571630244E-2</v>
      </c>
      <c r="K113" s="122">
        <v>1.2114781158838749E-2</v>
      </c>
      <c r="L113" s="122">
        <v>9.2402483351890705E-3</v>
      </c>
      <c r="M113" s="122">
        <v>7.0840471555623291E-3</v>
      </c>
      <c r="N113" s="122">
        <v>6.0589483017405802E-3</v>
      </c>
      <c r="O113" s="122">
        <v>4.7221691556025031E-3</v>
      </c>
      <c r="P113" s="122">
        <v>4.1958372109614939E-3</v>
      </c>
      <c r="Q113" s="122">
        <v>2.0722730750488065E-3</v>
      </c>
      <c r="R113" s="122">
        <v>2.2584679952402553E-3</v>
      </c>
      <c r="S113" s="122">
        <v>2.2192150899605417E-3</v>
      </c>
      <c r="T113" s="122">
        <v>2.741000636205321E-3</v>
      </c>
      <c r="U113" s="122">
        <v>3.268940487005672E-3</v>
      </c>
      <c r="V113" s="122">
        <v>1.1273887987135543E-3</v>
      </c>
      <c r="W113" s="122">
        <v>6.9551787320022576E-4</v>
      </c>
      <c r="X113" s="122">
        <v>6.5060446888793189E-4</v>
      </c>
      <c r="Y113" s="122">
        <v>5.2332304979691943E-4</v>
      </c>
      <c r="DA113" s="130" t="s">
        <v>1607</v>
      </c>
    </row>
    <row r="114" spans="1:105" ht="12" customHeight="1" x14ac:dyDescent="0.25">
      <c r="A114" s="97" t="s">
        <v>50</v>
      </c>
      <c r="B114" s="98">
        <v>2.5167343133102874E-2</v>
      </c>
      <c r="C114" s="98">
        <v>2.55276182169916E-2</v>
      </c>
      <c r="D114" s="98">
        <v>9.2947288619657006E-3</v>
      </c>
      <c r="E114" s="98">
        <v>4.230337620520796E-3</v>
      </c>
      <c r="F114" s="98">
        <v>8.5266026692757384E-3</v>
      </c>
      <c r="G114" s="98">
        <v>1.2123536631056444E-2</v>
      </c>
      <c r="H114" s="98">
        <v>1.0336165091107697E-2</v>
      </c>
      <c r="I114" s="98">
        <v>2.8762406908140353E-3</v>
      </c>
      <c r="J114" s="98">
        <v>2.4547866373219006E-3</v>
      </c>
      <c r="K114" s="98">
        <v>5.2272616890168284E-3</v>
      </c>
      <c r="L114" s="98">
        <v>3.9665750607720133E-3</v>
      </c>
      <c r="M114" s="98">
        <v>1.707612902633099E-3</v>
      </c>
      <c r="N114" s="98">
        <v>6.5377456611148818E-4</v>
      </c>
      <c r="O114" s="98">
        <v>2.8911766613631378E-4</v>
      </c>
      <c r="P114" s="98">
        <v>3.4997163555316253E-4</v>
      </c>
      <c r="Q114" s="98">
        <v>2.8507077045330945E-4</v>
      </c>
      <c r="R114" s="98">
        <v>2.8280339562472329E-4</v>
      </c>
      <c r="S114" s="98">
        <v>2.1687444567989309E-4</v>
      </c>
      <c r="T114" s="98">
        <v>2.4046508928109842E-4</v>
      </c>
      <c r="U114" s="98">
        <v>1.4887119582993483E-4</v>
      </c>
      <c r="V114" s="98">
        <v>0</v>
      </c>
      <c r="W114" s="98">
        <v>0</v>
      </c>
      <c r="X114" s="98">
        <v>0</v>
      </c>
      <c r="Y114" s="98">
        <v>0</v>
      </c>
      <c r="DA114" s="63" t="s">
        <v>1608</v>
      </c>
    </row>
    <row r="115" spans="1:105" ht="12" customHeight="1" x14ac:dyDescent="0.25">
      <c r="A115" s="109" t="s">
        <v>120</v>
      </c>
      <c r="B115" s="33">
        <v>3.3326297103574772E-2</v>
      </c>
      <c r="C115" s="33">
        <v>2.3460669838677423E-2</v>
      </c>
      <c r="D115" s="33">
        <v>2.0111857764166016E-2</v>
      </c>
      <c r="E115" s="33">
        <v>1.5373282537181747E-2</v>
      </c>
      <c r="F115" s="33">
        <v>1.3794384126448995E-2</v>
      </c>
      <c r="G115" s="33">
        <v>1.3294542098454779E-2</v>
      </c>
      <c r="H115" s="33">
        <v>1.3157126342509678E-2</v>
      </c>
      <c r="I115" s="33">
        <v>1.120295676350285E-2</v>
      </c>
      <c r="J115" s="33">
        <v>8.9723069343083436E-3</v>
      </c>
      <c r="K115" s="33">
        <v>6.88751946982192E-3</v>
      </c>
      <c r="L115" s="33">
        <v>5.2736732744170581E-3</v>
      </c>
      <c r="M115" s="33">
        <v>5.3764342529292299E-3</v>
      </c>
      <c r="N115" s="33">
        <v>5.4051737356290916E-3</v>
      </c>
      <c r="O115" s="33">
        <v>4.4330514894661893E-3</v>
      </c>
      <c r="P115" s="33">
        <v>3.8458655754083316E-3</v>
      </c>
      <c r="Q115" s="33">
        <v>1.7872023045954969E-3</v>
      </c>
      <c r="R115" s="33">
        <v>1.9756645996155319E-3</v>
      </c>
      <c r="S115" s="33">
        <v>2.0023406442806488E-3</v>
      </c>
      <c r="T115" s="33">
        <v>2.5005355469242224E-3</v>
      </c>
      <c r="U115" s="33">
        <v>3.1200692911757372E-3</v>
      </c>
      <c r="V115" s="33">
        <v>1.1273887987135543E-3</v>
      </c>
      <c r="W115" s="33">
        <v>6.9551787320022576E-4</v>
      </c>
      <c r="X115" s="33">
        <v>6.5060446888793189E-4</v>
      </c>
      <c r="Y115" s="33">
        <v>5.2332304979691943E-4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1.0977295379381726</v>
      </c>
      <c r="C117" s="117">
        <f t="shared" si="19"/>
        <v>0.92550891030764104</v>
      </c>
      <c r="D117" s="117">
        <f t="shared" si="19"/>
        <v>0.44466855483629497</v>
      </c>
      <c r="E117" s="117">
        <f t="shared" si="19"/>
        <v>0.26107915936854881</v>
      </c>
      <c r="F117" s="117">
        <f t="shared" si="19"/>
        <v>0.47689221478410299</v>
      </c>
      <c r="G117" s="117">
        <f t="shared" si="19"/>
        <v>0.67921756519029897</v>
      </c>
      <c r="H117" s="117">
        <f t="shared" si="19"/>
        <v>0.63733736824427345</v>
      </c>
      <c r="I117" s="117">
        <f t="shared" si="19"/>
        <v>0.22134820182962694</v>
      </c>
      <c r="J117" s="117">
        <f t="shared" si="19"/>
        <v>0.19823779141057407</v>
      </c>
      <c r="K117" s="117">
        <f t="shared" si="19"/>
        <v>0.18410092072525577</v>
      </c>
      <c r="L117" s="117">
        <f t="shared" si="19"/>
        <v>0.35323066718757312</v>
      </c>
      <c r="M117" s="117">
        <f t="shared" si="19"/>
        <v>4.4634727008712495E-2</v>
      </c>
      <c r="N117" s="117">
        <f t="shared" si="19"/>
        <v>1.857335967652142E-2</v>
      </c>
      <c r="O117" s="117">
        <f t="shared" si="19"/>
        <v>2.0797283662340599E-2</v>
      </c>
      <c r="P117" s="117">
        <f t="shared" si="19"/>
        <v>3.2696661942756639E-2</v>
      </c>
      <c r="Q117" s="117">
        <f t="shared" si="19"/>
        <v>6.5908244326775944E-2</v>
      </c>
      <c r="R117" s="117">
        <f t="shared" ref="R117:V117" si="20">R118+R121+R123+R132</f>
        <v>5.5303338372816181E-2</v>
      </c>
      <c r="S117" s="117">
        <f t="shared" si="20"/>
        <v>4.5526172148338699E-2</v>
      </c>
      <c r="T117" s="117">
        <f t="shared" si="20"/>
        <v>5.7362640221856727E-2</v>
      </c>
      <c r="U117" s="117">
        <f t="shared" si="20"/>
        <v>0.10158635608252505</v>
      </c>
      <c r="V117" s="117">
        <f t="shared" si="20"/>
        <v>1.2134108445378843E-2</v>
      </c>
      <c r="W117" s="117">
        <f t="shared" ref="W117:Y117" si="21">W118+W121+W123+W132</f>
        <v>2.4564831058334409E-2</v>
      </c>
      <c r="X117" s="117">
        <f t="shared" si="21"/>
        <v>2.5882977911833364E-2</v>
      </c>
      <c r="Y117" s="117">
        <f t="shared" si="21"/>
        <v>1.6406227804987135E-2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0.97211195321659372</v>
      </c>
      <c r="C118" s="122">
        <f t="shared" si="22"/>
        <v>0.82808236717430417</v>
      </c>
      <c r="D118" s="122">
        <f t="shared" si="22"/>
        <v>0.37566144173509197</v>
      </c>
      <c r="E118" s="122">
        <f t="shared" si="22"/>
        <v>0.20575910223478644</v>
      </c>
      <c r="F118" s="122">
        <f t="shared" si="22"/>
        <v>0.42610872531967242</v>
      </c>
      <c r="G118" s="122">
        <f t="shared" si="22"/>
        <v>0.62659672367067665</v>
      </c>
      <c r="H118" s="122">
        <f t="shared" si="22"/>
        <v>0.5887236386531538</v>
      </c>
      <c r="I118" s="122">
        <f t="shared" si="22"/>
        <v>0.18897904833821452</v>
      </c>
      <c r="J118" s="122">
        <f t="shared" si="22"/>
        <v>0.17309091196960663</v>
      </c>
      <c r="K118" s="122">
        <f t="shared" si="22"/>
        <v>0.16234570924472522</v>
      </c>
      <c r="L118" s="122">
        <f t="shared" si="22"/>
        <v>0.3355690740033232</v>
      </c>
      <c r="M118" s="122">
        <f t="shared" si="22"/>
        <v>3.0372708779618531E-2</v>
      </c>
      <c r="N118" s="122">
        <f t="shared" si="22"/>
        <v>6.5907558586053598E-3</v>
      </c>
      <c r="O118" s="122">
        <f t="shared" si="22"/>
        <v>8.5867076300895941E-3</v>
      </c>
      <c r="P118" s="122">
        <f t="shared" si="22"/>
        <v>2.0020820357045173E-2</v>
      </c>
      <c r="Q118" s="122">
        <f t="shared" si="22"/>
        <v>5.9375721107298621E-2</v>
      </c>
      <c r="R118" s="122">
        <f t="shared" ref="R118:V118" si="23">SUM(R119:R120)</f>
        <v>4.8338782866236128E-2</v>
      </c>
      <c r="S118" s="122">
        <f t="shared" si="23"/>
        <v>3.8093229141382079E-2</v>
      </c>
      <c r="T118" s="122">
        <f t="shared" si="23"/>
        <v>4.8651053665404682E-2</v>
      </c>
      <c r="U118" s="122">
        <f t="shared" si="23"/>
        <v>9.1692485474369104E-2</v>
      </c>
      <c r="V118" s="122">
        <f t="shared" si="23"/>
        <v>6.7005501117587884E-3</v>
      </c>
      <c r="W118" s="122">
        <f t="shared" ref="W118:Y118" si="24">SUM(W119:W120)</f>
        <v>2.1180196658695312E-2</v>
      </c>
      <c r="X118" s="122">
        <f t="shared" si="24"/>
        <v>2.2932501310539529E-2</v>
      </c>
      <c r="Y118" s="122">
        <f t="shared" si="24"/>
        <v>1.3984546157304342E-2</v>
      </c>
      <c r="DA118" s="130" t="s">
        <v>1761</v>
      </c>
    </row>
    <row r="119" spans="1:105" ht="12" customHeight="1" x14ac:dyDescent="0.25">
      <c r="A119" s="97" t="s">
        <v>74</v>
      </c>
      <c r="B119" s="98">
        <v>0.94840190557716464</v>
      </c>
      <c r="C119" s="98">
        <v>0.8082951271433354</v>
      </c>
      <c r="D119" s="98">
        <v>0.36685858344196071</v>
      </c>
      <c r="E119" s="98">
        <v>0.2011436893920244</v>
      </c>
      <c r="F119" s="98">
        <v>0.41643153702945063</v>
      </c>
      <c r="G119" s="98">
        <v>0.61265145844190494</v>
      </c>
      <c r="H119" s="98">
        <v>0.57606788199069203</v>
      </c>
      <c r="I119" s="98">
        <v>0.18488750933778914</v>
      </c>
      <c r="J119" s="98">
        <v>0.16938023122909998</v>
      </c>
      <c r="K119" s="98">
        <v>0.15892955506995504</v>
      </c>
      <c r="L119" s="98">
        <v>0.32864772218088467</v>
      </c>
      <c r="M119" s="98">
        <v>2.974906125572235E-2</v>
      </c>
      <c r="N119" s="98">
        <v>6.4592309583125628E-3</v>
      </c>
      <c r="O119" s="98">
        <v>8.4156328714328366E-3</v>
      </c>
      <c r="P119" s="98">
        <v>1.9621092329487722E-2</v>
      </c>
      <c r="Q119" s="98">
        <v>5.8215749901881005E-2</v>
      </c>
      <c r="R119" s="98">
        <v>4.7399972569014071E-2</v>
      </c>
      <c r="S119" s="98">
        <v>3.7364783854508622E-2</v>
      </c>
      <c r="T119" s="98">
        <v>4.7714657196355426E-2</v>
      </c>
      <c r="U119" s="98">
        <v>8.9909233700286417E-2</v>
      </c>
      <c r="V119" s="98">
        <v>6.5727351289866171E-3</v>
      </c>
      <c r="W119" s="98">
        <v>2.0777886934900517E-2</v>
      </c>
      <c r="X119" s="98">
        <v>2.2495520336129574E-2</v>
      </c>
      <c r="Y119" s="98">
        <v>1.372381261010513E-2</v>
      </c>
      <c r="DA119" s="63" t="s">
        <v>1762</v>
      </c>
    </row>
    <row r="120" spans="1:105" ht="12" customHeight="1" x14ac:dyDescent="0.25">
      <c r="A120" s="97" t="s">
        <v>53</v>
      </c>
      <c r="B120" s="98">
        <v>2.3710047639429119E-2</v>
      </c>
      <c r="C120" s="98">
        <v>1.9787240030968743E-2</v>
      </c>
      <c r="D120" s="98">
        <v>8.8028582931312712E-3</v>
      </c>
      <c r="E120" s="98">
        <v>4.6154128427620521E-3</v>
      </c>
      <c r="F120" s="98">
        <v>9.6771882902218099E-3</v>
      </c>
      <c r="G120" s="98">
        <v>1.3945265228771679E-2</v>
      </c>
      <c r="H120" s="98">
        <v>1.2655756662461737E-2</v>
      </c>
      <c r="I120" s="98">
        <v>4.0915390004253854E-3</v>
      </c>
      <c r="J120" s="98">
        <v>3.7106807405066409E-3</v>
      </c>
      <c r="K120" s="98">
        <v>3.416154174770186E-3</v>
      </c>
      <c r="L120" s="98">
        <v>6.9213518224385357E-3</v>
      </c>
      <c r="M120" s="98">
        <v>6.2364752389618215E-4</v>
      </c>
      <c r="N120" s="98">
        <v>1.3152490029279729E-4</v>
      </c>
      <c r="O120" s="98">
        <v>1.71074758656757E-4</v>
      </c>
      <c r="P120" s="98">
        <v>3.9972802755744988E-4</v>
      </c>
      <c r="Q120" s="98">
        <v>1.1599712054176136E-3</v>
      </c>
      <c r="R120" s="98">
        <v>9.388102972220587E-4</v>
      </c>
      <c r="S120" s="98">
        <v>7.2844528687345542E-4</v>
      </c>
      <c r="T120" s="98">
        <v>9.3639646904925954E-4</v>
      </c>
      <c r="U120" s="98">
        <v>1.7832517740826799E-3</v>
      </c>
      <c r="V120" s="98">
        <v>1.2781498277217131E-4</v>
      </c>
      <c r="W120" s="98">
        <v>4.0230972379479358E-4</v>
      </c>
      <c r="X120" s="98">
        <v>4.3698097440995545E-4</v>
      </c>
      <c r="Y120" s="98">
        <v>2.6073354719921273E-4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4.5069065679715003E-3</v>
      </c>
      <c r="C121" s="122">
        <f t="shared" si="25"/>
        <v>4.6717841658088666E-3</v>
      </c>
      <c r="D121" s="122">
        <f t="shared" si="25"/>
        <v>5.0102087536340141E-3</v>
      </c>
      <c r="E121" s="122">
        <f t="shared" si="25"/>
        <v>8.906988970029053E-3</v>
      </c>
      <c r="F121" s="122">
        <f t="shared" si="25"/>
        <v>2.9528729653878114E-3</v>
      </c>
      <c r="G121" s="122">
        <f t="shared" si="25"/>
        <v>2.7815313533085585E-3</v>
      </c>
      <c r="H121" s="122">
        <f t="shared" si="25"/>
        <v>2.832044189322435E-3</v>
      </c>
      <c r="I121" s="122">
        <f t="shared" si="25"/>
        <v>9.7581422126820144E-4</v>
      </c>
      <c r="J121" s="122">
        <f t="shared" si="25"/>
        <v>7.4051831030290817E-4</v>
      </c>
      <c r="K121" s="122">
        <f t="shared" si="25"/>
        <v>2.6229395219321119E-4</v>
      </c>
      <c r="L121" s="122">
        <f t="shared" si="25"/>
        <v>1.0588409205490308E-4</v>
      </c>
      <c r="M121" s="122">
        <f t="shared" si="25"/>
        <v>1.0201425015489498E-4</v>
      </c>
      <c r="N121" s="122">
        <f t="shared" si="25"/>
        <v>5.7971014754014155E-4</v>
      </c>
      <c r="O121" s="122">
        <f t="shared" si="25"/>
        <v>1.6787306252091373E-3</v>
      </c>
      <c r="P121" s="122">
        <f t="shared" si="25"/>
        <v>2.2789647474382784E-3</v>
      </c>
      <c r="Q121" s="122">
        <f t="shared" si="25"/>
        <v>1.8662116983445417E-3</v>
      </c>
      <c r="R121" s="122">
        <f t="shared" si="25"/>
        <v>1.8677821599392039E-3</v>
      </c>
      <c r="S121" s="122">
        <f t="shared" si="25"/>
        <v>1.7819378165758275E-3</v>
      </c>
      <c r="T121" s="122">
        <f t="shared" si="25"/>
        <v>2.1657396044712056E-3</v>
      </c>
      <c r="U121" s="122">
        <f t="shared" si="25"/>
        <v>2.1166016802300612E-3</v>
      </c>
      <c r="V121" s="122">
        <f t="shared" si="25"/>
        <v>1.5939565218149932E-3</v>
      </c>
      <c r="W121" s="122">
        <f t="shared" si="25"/>
        <v>6.8799374210157032E-4</v>
      </c>
      <c r="X121" s="122">
        <f t="shared" si="25"/>
        <v>5.1133443234305177E-4</v>
      </c>
      <c r="Y121" s="122">
        <f t="shared" si="25"/>
        <v>5.0000912287265318E-4</v>
      </c>
      <c r="DA121" s="130" t="s">
        <v>1764</v>
      </c>
    </row>
    <row r="122" spans="1:105" ht="12" customHeight="1" x14ac:dyDescent="0.25">
      <c r="A122" s="97" t="s">
        <v>53</v>
      </c>
      <c r="B122" s="98">
        <v>4.5069065679715003E-3</v>
      </c>
      <c r="C122" s="98">
        <v>4.6717841658088666E-3</v>
      </c>
      <c r="D122" s="98">
        <v>5.0102087536340141E-3</v>
      </c>
      <c r="E122" s="98">
        <v>8.906988970029053E-3</v>
      </c>
      <c r="F122" s="98">
        <v>2.9528729653878114E-3</v>
      </c>
      <c r="G122" s="98">
        <v>2.7815313533085585E-3</v>
      </c>
      <c r="H122" s="98">
        <v>2.832044189322435E-3</v>
      </c>
      <c r="I122" s="98">
        <v>9.7581422126820144E-4</v>
      </c>
      <c r="J122" s="98">
        <v>7.4051831030290817E-4</v>
      </c>
      <c r="K122" s="98">
        <v>2.6229395219321119E-4</v>
      </c>
      <c r="L122" s="98">
        <v>1.0588409205490308E-4</v>
      </c>
      <c r="M122" s="98">
        <v>1.0201425015489498E-4</v>
      </c>
      <c r="N122" s="98">
        <v>5.7971014754014155E-4</v>
      </c>
      <c r="O122" s="98">
        <v>1.6787306252091373E-3</v>
      </c>
      <c r="P122" s="98">
        <v>2.2789647474382784E-3</v>
      </c>
      <c r="Q122" s="98">
        <v>1.8662116983445417E-3</v>
      </c>
      <c r="R122" s="98">
        <v>1.8677821599392039E-3</v>
      </c>
      <c r="S122" s="98">
        <v>1.7819378165758275E-3</v>
      </c>
      <c r="T122" s="98">
        <v>2.1657396044712056E-3</v>
      </c>
      <c r="U122" s="98">
        <v>2.1166016802300612E-3</v>
      </c>
      <c r="V122" s="98">
        <v>1.5939565218149932E-3</v>
      </c>
      <c r="W122" s="98">
        <v>6.8799374210157032E-4</v>
      </c>
      <c r="X122" s="98">
        <v>5.1133443234305177E-4</v>
      </c>
      <c r="Y122" s="98">
        <v>5.0000912287265318E-4</v>
      </c>
      <c r="DA122" s="63" t="s">
        <v>1765</v>
      </c>
    </row>
    <row r="123" spans="1:105" ht="12" customHeight="1" x14ac:dyDescent="0.25">
      <c r="A123" s="121" t="s">
        <v>55</v>
      </c>
      <c r="B123" s="122">
        <v>8.0404300037401233E-2</v>
      </c>
      <c r="C123" s="122">
        <v>5.9313820027609321E-2</v>
      </c>
      <c r="D123" s="122">
        <v>4.3041665501467305E-2</v>
      </c>
      <c r="E123" s="122">
        <v>3.2156058755601624E-2</v>
      </c>
      <c r="F123" s="122">
        <v>3.2095150134950068E-2</v>
      </c>
      <c r="G123" s="122">
        <v>3.2165471587732079E-2</v>
      </c>
      <c r="H123" s="122">
        <v>2.9199611176556867E-2</v>
      </c>
      <c r="I123" s="122">
        <v>2.0903397640332454E-2</v>
      </c>
      <c r="J123" s="122">
        <v>1.5911325256389386E-2</v>
      </c>
      <c r="K123" s="122">
        <v>1.2901198603112648E-2</v>
      </c>
      <c r="L123" s="122">
        <v>1.0999286378590125E-2</v>
      </c>
      <c r="M123" s="122">
        <v>8.9216321989286276E-3</v>
      </c>
      <c r="N123" s="122">
        <v>6.756947670842328E-3</v>
      </c>
      <c r="O123" s="122">
        <v>6.8351816845210051E-3</v>
      </c>
      <c r="P123" s="122">
        <v>7.128618345012932E-3</v>
      </c>
      <c r="Q123" s="122">
        <v>3.0714662279750686E-3</v>
      </c>
      <c r="R123" s="122">
        <v>3.3492045210622586E-3</v>
      </c>
      <c r="S123" s="122">
        <v>3.9118595081720064E-3</v>
      </c>
      <c r="T123" s="122">
        <v>4.3847891547415547E-3</v>
      </c>
      <c r="U123" s="122">
        <v>5.1118752533890746E-3</v>
      </c>
      <c r="V123" s="122">
        <v>2.8845003337963949E-3</v>
      </c>
      <c r="W123" s="122">
        <v>2.0934135179890715E-3</v>
      </c>
      <c r="X123" s="122">
        <v>1.8772016137823073E-3</v>
      </c>
      <c r="Y123" s="122">
        <v>1.4690145561146238E-3</v>
      </c>
      <c r="DA123" s="130" t="s">
        <v>1766</v>
      </c>
    </row>
    <row r="124" spans="1:105" ht="12" customHeight="1" x14ac:dyDescent="0.25">
      <c r="A124" s="97" t="s">
        <v>141</v>
      </c>
      <c r="B124" s="98">
        <v>9.4917989921483748E-3</v>
      </c>
      <c r="C124" s="98">
        <v>6.818456600336714E-3</v>
      </c>
      <c r="D124" s="98">
        <v>2.7539386527694063E-3</v>
      </c>
      <c r="E124" s="98">
        <v>1.263109965094411E-3</v>
      </c>
      <c r="F124" s="98">
        <v>2.7694700680706355E-3</v>
      </c>
      <c r="G124" s="98">
        <v>4.1347763200118466E-3</v>
      </c>
      <c r="H124" s="98">
        <v>4.1778395202388355E-3</v>
      </c>
      <c r="I124" s="98">
        <v>1.207646029934728E-3</v>
      </c>
      <c r="J124" s="98">
        <v>8.7590592338512635E-4</v>
      </c>
      <c r="K124" s="98">
        <v>1.7488411862404526E-3</v>
      </c>
      <c r="L124" s="98">
        <v>1.6670747321122182E-3</v>
      </c>
      <c r="M124" s="98">
        <v>3.1997024392028511E-4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1767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1768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1769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1770</v>
      </c>
    </row>
    <row r="128" spans="1:105" ht="12" customHeight="1" x14ac:dyDescent="0.25">
      <c r="A128" s="106" t="s">
        <v>122</v>
      </c>
      <c r="B128" s="101">
        <v>7.091250104525286E-2</v>
      </c>
      <c r="C128" s="101">
        <v>5.2495363427272609E-2</v>
      </c>
      <c r="D128" s="101">
        <v>4.02877268486979E-2</v>
      </c>
      <c r="E128" s="101">
        <v>3.0892948790507215E-2</v>
      </c>
      <c r="F128" s="101">
        <v>2.875764856575181E-2</v>
      </c>
      <c r="G128" s="101">
        <v>2.5949599939905046E-2</v>
      </c>
      <c r="H128" s="101">
        <v>2.2011530393595699E-2</v>
      </c>
      <c r="I128" s="101">
        <v>1.6856766362488042E-2</v>
      </c>
      <c r="J128" s="101">
        <v>1.2898479251896277E-2</v>
      </c>
      <c r="K128" s="101">
        <v>9.5125734644690048E-3</v>
      </c>
      <c r="L128" s="101">
        <v>7.9234511464825533E-3</v>
      </c>
      <c r="M128" s="101">
        <v>7.2843388124842028E-3</v>
      </c>
      <c r="N128" s="101">
        <v>4.4422623553181592E-3</v>
      </c>
      <c r="O128" s="101">
        <v>3.060109500205967E-3</v>
      </c>
      <c r="P128" s="101">
        <v>3.3118696591911967E-3</v>
      </c>
      <c r="Q128" s="101">
        <v>1.4173937111618415E-3</v>
      </c>
      <c r="R128" s="101">
        <v>1.4340766203790381E-3</v>
      </c>
      <c r="S128" s="101">
        <v>1.4671065090121507E-3</v>
      </c>
      <c r="T128" s="101">
        <v>1.5482825687790267E-3</v>
      </c>
      <c r="U128" s="101">
        <v>2.2494248918289829E-3</v>
      </c>
      <c r="V128" s="101">
        <v>1.1550498004930742E-3</v>
      </c>
      <c r="W128" s="101">
        <v>8.5545632233368968E-4</v>
      </c>
      <c r="X128" s="101">
        <v>5.9939828091369412E-4</v>
      </c>
      <c r="Y128" s="101">
        <v>4.0815267126839553E-4</v>
      </c>
      <c r="DA128" s="131" t="s">
        <v>1771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5.6803150112762094E-4</v>
      </c>
      <c r="G129" s="104">
        <v>2.0810953278151871E-3</v>
      </c>
      <c r="H129" s="104">
        <v>3.0102412627223338E-3</v>
      </c>
      <c r="I129" s="104">
        <v>2.8389852479096841E-3</v>
      </c>
      <c r="J129" s="104">
        <v>2.1369400811079835E-3</v>
      </c>
      <c r="K129" s="104">
        <v>1.6397839524031896E-3</v>
      </c>
      <c r="L129" s="104">
        <v>1.4087604999953526E-3</v>
      </c>
      <c r="M129" s="104">
        <v>1.317323142524139E-3</v>
      </c>
      <c r="N129" s="104">
        <v>2.3146853155241688E-3</v>
      </c>
      <c r="O129" s="104">
        <v>3.775072184315038E-3</v>
      </c>
      <c r="P129" s="104">
        <v>3.8167486858217354E-3</v>
      </c>
      <c r="Q129" s="104">
        <v>1.6540725168132273E-3</v>
      </c>
      <c r="R129" s="104">
        <v>1.9151279006832205E-3</v>
      </c>
      <c r="S129" s="104">
        <v>2.4447529991598552E-3</v>
      </c>
      <c r="T129" s="104">
        <v>2.8365065859625284E-3</v>
      </c>
      <c r="U129" s="104">
        <v>2.8624503615600917E-3</v>
      </c>
      <c r="V129" s="104">
        <v>1.7294505333033206E-3</v>
      </c>
      <c r="W129" s="104">
        <v>1.2379571956553817E-3</v>
      </c>
      <c r="X129" s="104">
        <v>1.2778033328686132E-3</v>
      </c>
      <c r="Y129" s="104">
        <v>1.0608618848462282E-3</v>
      </c>
      <c r="DA129" s="132" t="s">
        <v>1772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2.8732477185336333E-4</v>
      </c>
      <c r="G130" s="98">
        <v>1.0477553476426699E-3</v>
      </c>
      <c r="H130" s="98">
        <v>1.4761396519036856E-3</v>
      </c>
      <c r="I130" s="98">
        <v>1.3707668264965529E-3</v>
      </c>
      <c r="J130" s="98">
        <v>9.9277092672184425E-4</v>
      </c>
      <c r="K130" s="98">
        <v>7.3537321534520163E-4</v>
      </c>
      <c r="L130" s="98">
        <v>6.1562388869976106E-4</v>
      </c>
      <c r="M130" s="98">
        <v>6.3527990701510331E-4</v>
      </c>
      <c r="N130" s="98">
        <v>1.0248042443163894E-3</v>
      </c>
      <c r="O130" s="98">
        <v>2.0720381685373586E-3</v>
      </c>
      <c r="P130" s="98">
        <v>2.307073726486079E-3</v>
      </c>
      <c r="Q130" s="98">
        <v>6.9943573118399333E-4</v>
      </c>
      <c r="R130" s="98">
        <v>7.9730254074316482E-4</v>
      </c>
      <c r="S130" s="98">
        <v>1.0234322211037038E-3</v>
      </c>
      <c r="T130" s="98">
        <v>1.3657213178445368E-3</v>
      </c>
      <c r="U130" s="98">
        <v>1.5053075886071693E-3</v>
      </c>
      <c r="V130" s="98">
        <v>8.8419864503844941E-4</v>
      </c>
      <c r="W130" s="98">
        <v>6.2069084290347436E-4</v>
      </c>
      <c r="X130" s="98">
        <v>6.962281642697687E-4</v>
      </c>
      <c r="Y130" s="98">
        <v>5.7004419115760637E-4</v>
      </c>
      <c r="DA130" s="63" t="s">
        <v>1773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2.8070672927425761E-4</v>
      </c>
      <c r="G131" s="98">
        <v>1.0333399801725172E-3</v>
      </c>
      <c r="H131" s="98">
        <v>1.5341016108186482E-3</v>
      </c>
      <c r="I131" s="98">
        <v>1.4682184214131313E-3</v>
      </c>
      <c r="J131" s="98">
        <v>1.1441691543861393E-3</v>
      </c>
      <c r="K131" s="98">
        <v>9.0441073705798802E-4</v>
      </c>
      <c r="L131" s="98">
        <v>7.9313661129559168E-4</v>
      </c>
      <c r="M131" s="98">
        <v>6.8204323550903568E-4</v>
      </c>
      <c r="N131" s="98">
        <v>1.2898810712077791E-3</v>
      </c>
      <c r="O131" s="98">
        <v>1.7030340157776793E-3</v>
      </c>
      <c r="P131" s="98">
        <v>1.5096749593356566E-3</v>
      </c>
      <c r="Q131" s="98">
        <v>9.54636785629234E-4</v>
      </c>
      <c r="R131" s="98">
        <v>1.1178253599400557E-3</v>
      </c>
      <c r="S131" s="98">
        <v>1.4213207780561512E-3</v>
      </c>
      <c r="T131" s="98">
        <v>1.4707852681179918E-3</v>
      </c>
      <c r="U131" s="98">
        <v>1.3571427729529221E-3</v>
      </c>
      <c r="V131" s="98">
        <v>8.4525188826487115E-4</v>
      </c>
      <c r="W131" s="98">
        <v>6.1726635275190743E-4</v>
      </c>
      <c r="X131" s="98">
        <v>5.8157516859884449E-4</v>
      </c>
      <c r="Y131" s="98">
        <v>4.9081769368862168E-4</v>
      </c>
      <c r="DA131" s="63" t="s">
        <v>1774</v>
      </c>
    </row>
    <row r="132" spans="1:105" ht="12" customHeight="1" x14ac:dyDescent="0.25">
      <c r="A132" s="121" t="s">
        <v>54</v>
      </c>
      <c r="B132" s="122">
        <v>4.070637811620615E-2</v>
      </c>
      <c r="C132" s="122">
        <v>3.3440938939918785E-2</v>
      </c>
      <c r="D132" s="122">
        <v>2.0955238846101662E-2</v>
      </c>
      <c r="E132" s="122">
        <v>1.4257009408131686E-2</v>
      </c>
      <c r="F132" s="122">
        <v>1.5735466364092666E-2</v>
      </c>
      <c r="G132" s="122">
        <v>1.7673838578581628E-2</v>
      </c>
      <c r="H132" s="122">
        <v>1.6582074225240301E-2</v>
      </c>
      <c r="I132" s="122">
        <v>1.0489941629811803E-2</v>
      </c>
      <c r="J132" s="122">
        <v>8.4950358742751277E-3</v>
      </c>
      <c r="K132" s="122">
        <v>8.5917189252247023E-3</v>
      </c>
      <c r="L132" s="122">
        <v>6.5564227136049053E-3</v>
      </c>
      <c r="M132" s="122">
        <v>5.238371780010442E-3</v>
      </c>
      <c r="N132" s="122">
        <v>4.6459459995335881E-3</v>
      </c>
      <c r="O132" s="122">
        <v>3.6966637225208611E-3</v>
      </c>
      <c r="P132" s="122">
        <v>3.2682584932602547E-3</v>
      </c>
      <c r="Q132" s="122">
        <v>1.5948452931577168E-3</v>
      </c>
      <c r="R132" s="122">
        <v>1.7475688255785917E-3</v>
      </c>
      <c r="S132" s="122">
        <v>1.7391456822087872E-3</v>
      </c>
      <c r="T132" s="122">
        <v>2.1610577972392894E-3</v>
      </c>
      <c r="U132" s="122">
        <v>2.6653936745368017E-3</v>
      </c>
      <c r="V132" s="122">
        <v>9.5510147800866561E-4</v>
      </c>
      <c r="W132" s="122">
        <v>6.0322713954845896E-4</v>
      </c>
      <c r="X132" s="122">
        <v>5.6194055516847405E-4</v>
      </c>
      <c r="Y132" s="122">
        <v>4.526579686955163E-4</v>
      </c>
      <c r="DA132" s="130" t="s">
        <v>1775</v>
      </c>
    </row>
    <row r="133" spans="1:105" ht="12" customHeight="1" x14ac:dyDescent="0.25">
      <c r="A133" s="97" t="s">
        <v>50</v>
      </c>
      <c r="B133" s="98">
        <v>1.5418003103782125E-2</v>
      </c>
      <c r="C133" s="98">
        <v>1.5638714616007885E-2</v>
      </c>
      <c r="D133" s="98">
        <v>5.6941313862450722E-3</v>
      </c>
      <c r="E133" s="98">
        <v>2.591586971190731E-3</v>
      </c>
      <c r="F133" s="98">
        <v>5.2275344111097658E-3</v>
      </c>
      <c r="G133" s="98">
        <v>7.4623586902162198E-3</v>
      </c>
      <c r="H133" s="98">
        <v>6.3877529239740822E-3</v>
      </c>
      <c r="I133" s="98">
        <v>1.7815318126336221E-3</v>
      </c>
      <c r="J133" s="98">
        <v>1.52048679909318E-3</v>
      </c>
      <c r="K133" s="98">
        <v>3.23775114574923E-3</v>
      </c>
      <c r="L133" s="98">
        <v>2.4568892338663645E-3</v>
      </c>
      <c r="M133" s="98">
        <v>1.0576977595397133E-3</v>
      </c>
      <c r="N133" s="98">
        <v>4.0502264983858214E-4</v>
      </c>
      <c r="O133" s="98">
        <v>1.7927755960062236E-4</v>
      </c>
      <c r="P133" s="98">
        <v>2.1701219987652927E-4</v>
      </c>
      <c r="Q133" s="98">
        <v>1.7676813984878595E-4</v>
      </c>
      <c r="R133" s="98">
        <v>1.7536217448042566E-4</v>
      </c>
      <c r="S133" s="98">
        <v>1.3448061434923666E-4</v>
      </c>
      <c r="T133" s="98">
        <v>1.4910882116465175E-4</v>
      </c>
      <c r="U133" s="98">
        <v>9.2314946178273492E-5</v>
      </c>
      <c r="V133" s="98">
        <v>0</v>
      </c>
      <c r="W133" s="98">
        <v>0</v>
      </c>
      <c r="X133" s="98">
        <v>0</v>
      </c>
      <c r="Y133" s="98">
        <v>0</v>
      </c>
      <c r="DA133" s="63" t="s">
        <v>1776</v>
      </c>
    </row>
    <row r="134" spans="1:105" ht="12" customHeight="1" x14ac:dyDescent="0.25">
      <c r="A134" s="109" t="s">
        <v>120</v>
      </c>
      <c r="B134" s="33">
        <v>2.5288375012424025E-2</v>
      </c>
      <c r="C134" s="33">
        <v>1.78022243239109E-2</v>
      </c>
      <c r="D134" s="33">
        <v>1.526110745985659E-2</v>
      </c>
      <c r="E134" s="33">
        <v>1.1665422436940956E-2</v>
      </c>
      <c r="F134" s="33">
        <v>1.0507931952982901E-2</v>
      </c>
      <c r="G134" s="33">
        <v>1.0211479888365408E-2</v>
      </c>
      <c r="H134" s="33">
        <v>1.019432130126622E-2</v>
      </c>
      <c r="I134" s="33">
        <v>8.7084098171781813E-3</v>
      </c>
      <c r="J134" s="33">
        <v>6.9745490751819484E-3</v>
      </c>
      <c r="K134" s="33">
        <v>5.3539677794754723E-3</v>
      </c>
      <c r="L134" s="33">
        <v>4.0995334797385404E-3</v>
      </c>
      <c r="M134" s="33">
        <v>4.180674020470729E-3</v>
      </c>
      <c r="N134" s="33">
        <v>4.2409233496950062E-3</v>
      </c>
      <c r="O134" s="33">
        <v>3.5173861629202389E-3</v>
      </c>
      <c r="P134" s="33">
        <v>3.0512462933837254E-3</v>
      </c>
      <c r="Q134" s="33">
        <v>1.4180771533089309E-3</v>
      </c>
      <c r="R134" s="33">
        <v>1.5722066510981661E-3</v>
      </c>
      <c r="S134" s="33">
        <v>1.6046650678595506E-3</v>
      </c>
      <c r="T134" s="33">
        <v>2.0119489760746377E-3</v>
      </c>
      <c r="U134" s="33">
        <v>2.5730787283585283E-3</v>
      </c>
      <c r="V134" s="33">
        <v>9.5510147800866561E-4</v>
      </c>
      <c r="W134" s="33">
        <v>6.0322713954845896E-4</v>
      </c>
      <c r="X134" s="33">
        <v>5.6194055516847405E-4</v>
      </c>
      <c r="Y134" s="33">
        <v>4.526579686955163E-4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0.5063725689053804</v>
      </c>
      <c r="C136" s="119">
        <f t="shared" si="26"/>
        <v>0.50496574417495887</v>
      </c>
      <c r="D136" s="119">
        <f t="shared" si="26"/>
        <v>0.5146540002147485</v>
      </c>
      <c r="E136" s="119">
        <f t="shared" si="26"/>
        <v>0.52995669734586093</v>
      </c>
      <c r="F136" s="119">
        <f t="shared" si="26"/>
        <v>0.50583261378965205</v>
      </c>
      <c r="G136" s="119">
        <f t="shared" si="26"/>
        <v>0.50109351141427372</v>
      </c>
      <c r="H136" s="119">
        <f t="shared" si="26"/>
        <v>0.50132300684061903</v>
      </c>
      <c r="I136" s="119">
        <f t="shared" si="26"/>
        <v>0.51420085628726664</v>
      </c>
      <c r="J136" s="119">
        <f t="shared" si="26"/>
        <v>0.51061087278501804</v>
      </c>
      <c r="K136" s="119">
        <f t="shared" si="26"/>
        <v>0.50750808188389163</v>
      </c>
      <c r="L136" s="119">
        <f t="shared" si="26"/>
        <v>0.49619411440927363</v>
      </c>
      <c r="M136" s="119">
        <f t="shared" si="26"/>
        <v>0.54595523825738301</v>
      </c>
      <c r="N136" s="119">
        <f t="shared" si="26"/>
        <v>0.6771885963301234</v>
      </c>
      <c r="O136" s="119">
        <f t="shared" si="26"/>
        <v>0.762319512180471</v>
      </c>
      <c r="P136" s="119">
        <f t="shared" si="26"/>
        <v>0.72371543174341246</v>
      </c>
      <c r="Q136" s="119">
        <f t="shared" si="26"/>
        <v>0.66744472394773402</v>
      </c>
      <c r="R136" s="119">
        <f t="shared" ref="R136:V136" si="27">IF(R117=0,"",R117/R98)</f>
        <v>0.67916815676964692</v>
      </c>
      <c r="S136" s="119">
        <f t="shared" si="27"/>
        <v>0.69618829686852257</v>
      </c>
      <c r="T136" s="119">
        <f t="shared" si="27"/>
        <v>0.69791167906686635</v>
      </c>
      <c r="U136" s="119">
        <f t="shared" si="27"/>
        <v>0.69063545964158124</v>
      </c>
      <c r="V136" s="119">
        <f t="shared" si="27"/>
        <v>0.80766850898553921</v>
      </c>
      <c r="W136" s="119">
        <f t="shared" ref="W136:Y136" si="28">IF(W117=0,"",W117/W98)</f>
        <v>0.7118674017149913</v>
      </c>
      <c r="X136" s="119">
        <f t="shared" si="28"/>
        <v>0.71193790706500315</v>
      </c>
      <c r="Y136" s="119">
        <f t="shared" si="28"/>
        <v>0.73302654527127131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0.48938293975793018</v>
      </c>
      <c r="C137" s="124">
        <f t="shared" si="29"/>
        <v>0.48925618909823299</v>
      </c>
      <c r="D137" s="124">
        <f t="shared" si="29"/>
        <v>0.4891378683014454</v>
      </c>
      <c r="E137" s="124">
        <f t="shared" si="29"/>
        <v>0.48888166173601361</v>
      </c>
      <c r="F137" s="124">
        <f t="shared" si="29"/>
        <v>0.48895310502587347</v>
      </c>
      <c r="G137" s="124">
        <f t="shared" si="29"/>
        <v>0.4888367855785295</v>
      </c>
      <c r="H137" s="124">
        <f t="shared" si="29"/>
        <v>0.48864298540932743</v>
      </c>
      <c r="I137" s="124">
        <f t="shared" si="29"/>
        <v>0.48868226677068183</v>
      </c>
      <c r="J137" s="124">
        <f t="shared" si="29"/>
        <v>0.48862787265960689</v>
      </c>
      <c r="K137" s="124">
        <f t="shared" si="29"/>
        <v>0.48852695846574168</v>
      </c>
      <c r="L137" s="124">
        <f t="shared" si="29"/>
        <v>0.48842061004892373</v>
      </c>
      <c r="M137" s="124">
        <f t="shared" si="29"/>
        <v>0.48839699661905844</v>
      </c>
      <c r="N137" s="124">
        <f t="shared" si="29"/>
        <v>0.53946854388440257</v>
      </c>
      <c r="O137" s="124">
        <f t="shared" si="29"/>
        <v>0.64294053655059946</v>
      </c>
      <c r="P137" s="124">
        <f t="shared" si="29"/>
        <v>0.64265022727827148</v>
      </c>
      <c r="Q137" s="124">
        <f t="shared" si="29"/>
        <v>0.64306605746038625</v>
      </c>
      <c r="R137" s="124">
        <f t="shared" ref="R137:V137" si="30">IF(R118=0,"",R118/R99)</f>
        <v>0.64873038997648169</v>
      </c>
      <c r="S137" s="124">
        <f t="shared" si="30"/>
        <v>0.65793006620419658</v>
      </c>
      <c r="T137" s="124">
        <f t="shared" si="30"/>
        <v>0.66219732526358799</v>
      </c>
      <c r="U137" s="124">
        <f t="shared" si="30"/>
        <v>0.66948136085908716</v>
      </c>
      <c r="V137" s="124">
        <f t="shared" si="30"/>
        <v>0.66898229117140395</v>
      </c>
      <c r="W137" s="124">
        <f t="shared" ref="W137:Y137" si="31">IF(W118=0,"",W118/W99)</f>
        <v>0.67939215905749228</v>
      </c>
      <c r="X137" s="124">
        <f t="shared" si="31"/>
        <v>0.6872385971553775</v>
      </c>
      <c r="Y137" s="124">
        <f t="shared" si="31"/>
        <v>0.69859626180218948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0.48321450056431792</v>
      </c>
      <c r="C138" s="111">
        <f t="shared" si="32"/>
        <v>0.48321450056431792</v>
      </c>
      <c r="D138" s="111">
        <f t="shared" si="32"/>
        <v>0.48321450056431792</v>
      </c>
      <c r="E138" s="111">
        <f t="shared" si="32"/>
        <v>0.48321450056431792</v>
      </c>
      <c r="F138" s="111">
        <f t="shared" si="32"/>
        <v>0.48321450056431792</v>
      </c>
      <c r="G138" s="111">
        <f t="shared" si="32"/>
        <v>0.48321450056431792</v>
      </c>
      <c r="H138" s="111">
        <f t="shared" si="32"/>
        <v>0.48321450056431792</v>
      </c>
      <c r="I138" s="111">
        <f t="shared" si="32"/>
        <v>0.48321450056431792</v>
      </c>
      <c r="J138" s="111">
        <f t="shared" si="32"/>
        <v>0.48321450056431792</v>
      </c>
      <c r="K138" s="111">
        <f t="shared" si="32"/>
        <v>0.48321450056431797</v>
      </c>
      <c r="L138" s="111">
        <f t="shared" si="32"/>
        <v>0.48321450056431786</v>
      </c>
      <c r="M138" s="111">
        <f t="shared" si="32"/>
        <v>0.48321450056431792</v>
      </c>
      <c r="N138" s="111">
        <f t="shared" si="32"/>
        <v>0.53445668332535368</v>
      </c>
      <c r="O138" s="111">
        <f t="shared" si="32"/>
        <v>0.63830745844411851</v>
      </c>
      <c r="P138" s="111">
        <f t="shared" si="32"/>
        <v>0.63800550920393995</v>
      </c>
      <c r="Q138" s="111">
        <f t="shared" si="32"/>
        <v>0.63852483938278137</v>
      </c>
      <c r="R138" s="111">
        <f t="shared" ref="R138:V138" si="33">IF(R119=0,"",R119/R100)</f>
        <v>0.64424816631589554</v>
      </c>
      <c r="S138" s="111">
        <f t="shared" si="33"/>
        <v>0.65357151170645389</v>
      </c>
      <c r="T138" s="111">
        <f t="shared" si="33"/>
        <v>0.65783629725270332</v>
      </c>
      <c r="U138" s="111">
        <f t="shared" si="33"/>
        <v>0.66512117403413507</v>
      </c>
      <c r="V138" s="111">
        <f t="shared" si="33"/>
        <v>0.66470356130534669</v>
      </c>
      <c r="W138" s="111">
        <f t="shared" ref="W138:Y138" si="34">IF(W119=0,"",W119/W100)</f>
        <v>0.67520069092705337</v>
      </c>
      <c r="X138" s="111">
        <f t="shared" si="34"/>
        <v>0.68308851568978357</v>
      </c>
      <c r="Y138" s="111">
        <f t="shared" si="34"/>
        <v>0.69461869724356995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1.8458333023775315</v>
      </c>
      <c r="C140" s="124">
        <f t="shared" si="38"/>
        <v>1.9124459386192911</v>
      </c>
      <c r="D140" s="124">
        <f t="shared" si="38"/>
        <v>1.9723790785477322</v>
      </c>
      <c r="E140" s="124">
        <f t="shared" si="38"/>
        <v>2.0002706623700424</v>
      </c>
      <c r="F140" s="124">
        <f t="shared" si="38"/>
        <v>2.0368858569902679</v>
      </c>
      <c r="G140" s="124">
        <f t="shared" si="38"/>
        <v>2.1141168628605844</v>
      </c>
      <c r="H140" s="124">
        <f t="shared" si="38"/>
        <v>2.298799033260301</v>
      </c>
      <c r="I140" s="124">
        <f t="shared" si="38"/>
        <v>2.5133321971083866</v>
      </c>
      <c r="J140" s="124">
        <f t="shared" si="38"/>
        <v>2.5297352607531018</v>
      </c>
      <c r="K140" s="124">
        <f t="shared" si="38"/>
        <v>2.6690922132412154</v>
      </c>
      <c r="L140" s="124">
        <f t="shared" si="38"/>
        <v>2.9778582096071666</v>
      </c>
      <c r="M140" s="124">
        <f t="shared" si="38"/>
        <v>2.9778582096071666</v>
      </c>
      <c r="N140" s="124">
        <f t="shared" si="38"/>
        <v>3.574122926413533</v>
      </c>
      <c r="O140" s="124">
        <f t="shared" si="38"/>
        <v>3.884116995050205</v>
      </c>
      <c r="P140" s="124">
        <f t="shared" si="38"/>
        <v>3.9337378384191863</v>
      </c>
      <c r="Q140" s="124">
        <f t="shared" si="38"/>
        <v>3.9466389015052377</v>
      </c>
      <c r="R140" s="124">
        <f t="shared" ref="R140:V140" si="39">IF(R121=0,"",R121/R102)</f>
        <v>3.9466389015052377</v>
      </c>
      <c r="S140" s="124">
        <f t="shared" si="39"/>
        <v>3.9627319353597406</v>
      </c>
      <c r="T140" s="124">
        <f t="shared" si="39"/>
        <v>4.0042870403862283</v>
      </c>
      <c r="U140" s="124">
        <f t="shared" si="39"/>
        <v>4.0535455942525758</v>
      </c>
      <c r="V140" s="124">
        <f t="shared" si="39"/>
        <v>4.0972292759573161</v>
      </c>
      <c r="W140" s="124">
        <f t="shared" ref="W140:Y140" si="40">IF(W121=0,"",W121/W102)</f>
        <v>4.2649549088475744</v>
      </c>
      <c r="X140" s="124">
        <f t="shared" si="40"/>
        <v>4.3010340028816287</v>
      </c>
      <c r="Y140" s="124">
        <f t="shared" si="40"/>
        <v>4.301034002881627</v>
      </c>
      <c r="DA140" s="130" t="s">
        <v>1932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1.8458333023775315</v>
      </c>
      <c r="C141" s="111">
        <f t="shared" si="41"/>
        <v>1.9124459386192911</v>
      </c>
      <c r="D141" s="111">
        <f t="shared" si="41"/>
        <v>1.9723790785477322</v>
      </c>
      <c r="E141" s="111">
        <f t="shared" si="41"/>
        <v>2.0002706623700424</v>
      </c>
      <c r="F141" s="111">
        <f t="shared" si="41"/>
        <v>2.0368858569902679</v>
      </c>
      <c r="G141" s="111">
        <f t="shared" si="41"/>
        <v>2.1141168628605844</v>
      </c>
      <c r="H141" s="111">
        <f t="shared" si="41"/>
        <v>2.298799033260301</v>
      </c>
      <c r="I141" s="111">
        <f t="shared" si="41"/>
        <v>2.5133321971083866</v>
      </c>
      <c r="J141" s="111">
        <f t="shared" si="41"/>
        <v>2.5297352607531018</v>
      </c>
      <c r="K141" s="111">
        <f t="shared" si="41"/>
        <v>2.6690922132412154</v>
      </c>
      <c r="L141" s="111">
        <f t="shared" si="41"/>
        <v>2.9778582096071666</v>
      </c>
      <c r="M141" s="111">
        <f t="shared" si="41"/>
        <v>2.9778582096071666</v>
      </c>
      <c r="N141" s="111">
        <f t="shared" si="41"/>
        <v>3.574122926413533</v>
      </c>
      <c r="O141" s="111">
        <f t="shared" si="41"/>
        <v>3.884116995050205</v>
      </c>
      <c r="P141" s="111">
        <f t="shared" si="41"/>
        <v>3.9337378384191863</v>
      </c>
      <c r="Q141" s="111">
        <f t="shared" si="41"/>
        <v>3.9466389015052377</v>
      </c>
      <c r="R141" s="111">
        <f t="shared" ref="R141:V141" si="42">IF(R122=0,"",R122/R103)</f>
        <v>3.9466389015052377</v>
      </c>
      <c r="S141" s="111">
        <f t="shared" si="42"/>
        <v>3.9627319353597406</v>
      </c>
      <c r="T141" s="111">
        <f t="shared" si="42"/>
        <v>4.0042870403862283</v>
      </c>
      <c r="U141" s="111">
        <f t="shared" si="42"/>
        <v>4.0535455942525758</v>
      </c>
      <c r="V141" s="111">
        <f t="shared" si="42"/>
        <v>4.0972292759573161</v>
      </c>
      <c r="W141" s="111">
        <f t="shared" ref="W141:Y141" si="43">IF(W122=0,"",W122/W103)</f>
        <v>4.2649549088475744</v>
      </c>
      <c r="X141" s="111">
        <f t="shared" si="43"/>
        <v>4.3010340028816287</v>
      </c>
      <c r="Y141" s="111">
        <f t="shared" si="43"/>
        <v>4.301034002881627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0.66730519337089433</v>
      </c>
      <c r="C142" s="124">
        <f t="shared" si="44"/>
        <v>0.66756601155038209</v>
      </c>
      <c r="D142" s="124">
        <f t="shared" si="44"/>
        <v>0.67189064251892427</v>
      </c>
      <c r="E142" s="124">
        <f t="shared" si="44"/>
        <v>0.67400667920649715</v>
      </c>
      <c r="F142" s="124">
        <f t="shared" si="44"/>
        <v>0.67505690496730675</v>
      </c>
      <c r="G142" s="124">
        <f t="shared" si="44"/>
        <v>0.68546284007982994</v>
      </c>
      <c r="H142" s="124">
        <f t="shared" si="44"/>
        <v>0.69902140638999166</v>
      </c>
      <c r="I142" s="124">
        <f t="shared" si="44"/>
        <v>0.71363684789043058</v>
      </c>
      <c r="J142" s="124">
        <f t="shared" si="44"/>
        <v>0.714217360353262</v>
      </c>
      <c r="K142" s="124">
        <f t="shared" si="44"/>
        <v>0.70789172737391759</v>
      </c>
      <c r="L142" s="124">
        <f t="shared" si="44"/>
        <v>0.70713026539745416</v>
      </c>
      <c r="M142" s="124">
        <f t="shared" si="44"/>
        <v>0.71668814279354887</v>
      </c>
      <c r="N142" s="124">
        <f t="shared" si="44"/>
        <v>0.75170010418444122</v>
      </c>
      <c r="O142" s="124">
        <f t="shared" si="44"/>
        <v>0.7792184714530862</v>
      </c>
      <c r="P142" s="124">
        <f t="shared" si="44"/>
        <v>0.7706454698229479</v>
      </c>
      <c r="Q142" s="124">
        <f t="shared" si="44"/>
        <v>0.79370991966818094</v>
      </c>
      <c r="R142" s="124">
        <f t="shared" ref="R142:V142" si="45">IF(R123=0,"",R123/R104)</f>
        <v>0.80058961499166603</v>
      </c>
      <c r="S142" s="124">
        <f t="shared" si="45"/>
        <v>0.81058227826574858</v>
      </c>
      <c r="T142" s="124">
        <f t="shared" si="45"/>
        <v>0.80590018657908924</v>
      </c>
      <c r="U142" s="124">
        <f t="shared" si="45"/>
        <v>0.80634517046307974</v>
      </c>
      <c r="V142" s="124">
        <f t="shared" si="45"/>
        <v>0.82622791065893264</v>
      </c>
      <c r="W142" s="124">
        <f t="shared" ref="W142:Y142" si="46">IF(W123=0,"",W123/W104)</f>
        <v>0.84563657216965304</v>
      </c>
      <c r="X142" s="124">
        <f t="shared" si="46"/>
        <v>0.84668335913945192</v>
      </c>
      <c r="Y142" s="124">
        <f t="shared" si="46"/>
        <v>0.852170922852864</v>
      </c>
      <c r="DA142" s="130" t="s">
        <v>1934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0.6004597209556044</v>
      </c>
      <c r="C143" s="111">
        <f t="shared" si="47"/>
        <v>0.6004597209556044</v>
      </c>
      <c r="D143" s="111">
        <f t="shared" si="47"/>
        <v>0.6004597209556044</v>
      </c>
      <c r="E143" s="111">
        <f t="shared" si="47"/>
        <v>0.6004597209556044</v>
      </c>
      <c r="F143" s="111">
        <f t="shared" si="47"/>
        <v>0.60304774913801584</v>
      </c>
      <c r="G143" s="111">
        <f t="shared" si="47"/>
        <v>0.61510966216395768</v>
      </c>
      <c r="H143" s="111">
        <f t="shared" si="47"/>
        <v>0.63090191689100006</v>
      </c>
      <c r="I143" s="111">
        <f t="shared" si="47"/>
        <v>0.63779260561133477</v>
      </c>
      <c r="J143" s="111">
        <f t="shared" si="47"/>
        <v>0.63787265383362057</v>
      </c>
      <c r="K143" s="111">
        <f t="shared" si="47"/>
        <v>0.63767015271843219</v>
      </c>
      <c r="L143" s="111">
        <f t="shared" si="47"/>
        <v>0.6375754331051835</v>
      </c>
      <c r="M143" s="111">
        <f t="shared" si="47"/>
        <v>0.6372725193492389</v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1935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1936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1937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0.67739908062112164</v>
      </c>
      <c r="C147" s="112">
        <f t="shared" si="59"/>
        <v>0.67739908062112164</v>
      </c>
      <c r="D147" s="112">
        <f t="shared" si="59"/>
        <v>0.67739908062112164</v>
      </c>
      <c r="E147" s="112">
        <f t="shared" si="59"/>
        <v>0.67739908062112164</v>
      </c>
      <c r="F147" s="112">
        <f t="shared" si="59"/>
        <v>0.68046791083679947</v>
      </c>
      <c r="G147" s="112">
        <f t="shared" si="59"/>
        <v>0.68871905220724494</v>
      </c>
      <c r="H147" s="112">
        <f t="shared" si="59"/>
        <v>0.69842377537907985</v>
      </c>
      <c r="I147" s="112">
        <f t="shared" si="59"/>
        <v>0.70296570344039444</v>
      </c>
      <c r="J147" s="112">
        <f t="shared" si="59"/>
        <v>0.70296733012696733</v>
      </c>
      <c r="K147" s="112">
        <f t="shared" si="59"/>
        <v>0.70296694618522482</v>
      </c>
      <c r="L147" s="112">
        <f t="shared" si="59"/>
        <v>0.70296764281681401</v>
      </c>
      <c r="M147" s="112">
        <f t="shared" si="59"/>
        <v>0.70305868063345933</v>
      </c>
      <c r="N147" s="112">
        <f t="shared" si="59"/>
        <v>0.70852557562701823</v>
      </c>
      <c r="O147" s="112">
        <f t="shared" si="59"/>
        <v>0.72625257915832619</v>
      </c>
      <c r="P147" s="112">
        <f t="shared" si="59"/>
        <v>0.72614976169063405</v>
      </c>
      <c r="Q147" s="112">
        <f t="shared" si="59"/>
        <v>0.72637053738835422</v>
      </c>
      <c r="R147" s="112">
        <f t="shared" ref="R147:V147" si="60">IF(R128=0,"",R128/R109)</f>
        <v>0.72637053738835433</v>
      </c>
      <c r="S147" s="112">
        <f t="shared" si="60"/>
        <v>0.72637053738835433</v>
      </c>
      <c r="T147" s="112">
        <f t="shared" si="60"/>
        <v>0.72637053738835433</v>
      </c>
      <c r="U147" s="112">
        <f t="shared" si="60"/>
        <v>0.75462514369498312</v>
      </c>
      <c r="V147" s="112">
        <f t="shared" si="60"/>
        <v>0.76942612544966626</v>
      </c>
      <c r="W147" s="112">
        <f t="shared" ref="W147:Y147" si="61">IF(W128=0,"",W128/W109)</f>
        <v>0.79908070578108992</v>
      </c>
      <c r="X147" s="112">
        <f t="shared" si="61"/>
        <v>0.79870082082764338</v>
      </c>
      <c r="Y147" s="112">
        <f t="shared" si="61"/>
        <v>0.79821067575487314</v>
      </c>
      <c r="DA147" s="131" t="s">
        <v>1939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>
        <f t="shared" si="62"/>
        <v>0.8228435925787283</v>
      </c>
      <c r="G148" s="113">
        <f t="shared" si="62"/>
        <v>0.82416078396090364</v>
      </c>
      <c r="H148" s="113">
        <f t="shared" si="62"/>
        <v>0.82833048169735413</v>
      </c>
      <c r="I148" s="113">
        <f t="shared" si="62"/>
        <v>0.83050426222170515</v>
      </c>
      <c r="J148" s="113">
        <f t="shared" si="62"/>
        <v>0.83598263133639616</v>
      </c>
      <c r="K148" s="113">
        <f t="shared" si="62"/>
        <v>0.84081330077080085</v>
      </c>
      <c r="L148" s="113">
        <f t="shared" si="62"/>
        <v>0.84423506373901558</v>
      </c>
      <c r="M148" s="113">
        <f t="shared" si="62"/>
        <v>0.83091057018328685</v>
      </c>
      <c r="N148" s="113">
        <f t="shared" si="62"/>
        <v>0.851250164824079</v>
      </c>
      <c r="O148" s="113">
        <f t="shared" si="62"/>
        <v>0.82817881171880958</v>
      </c>
      <c r="P148" s="113">
        <f t="shared" si="62"/>
        <v>0.8139222052462779</v>
      </c>
      <c r="Q148" s="113">
        <f t="shared" si="62"/>
        <v>0.86220466101435533</v>
      </c>
      <c r="R148" s="113">
        <f t="shared" ref="R148:V148" si="63">IF(R129=0,"",R129/R110)</f>
        <v>0.86691973683367796</v>
      </c>
      <c r="S148" s="113">
        <f t="shared" si="63"/>
        <v>0.87119390047370238</v>
      </c>
      <c r="T148" s="113">
        <f t="shared" si="63"/>
        <v>0.85712513194683482</v>
      </c>
      <c r="U148" s="113">
        <f t="shared" si="63"/>
        <v>0.85224660758967452</v>
      </c>
      <c r="V148" s="113">
        <f t="shared" si="63"/>
        <v>0.86907744436414813</v>
      </c>
      <c r="W148" s="113">
        <f t="shared" ref="W148:Y148" si="64">IF(W129=0,"",W129/W110)</f>
        <v>0.88111025139588384</v>
      </c>
      <c r="X148" s="113">
        <f t="shared" si="64"/>
        <v>0.87123531155545042</v>
      </c>
      <c r="Y148" s="113">
        <f t="shared" si="64"/>
        <v>0.87492671037545144</v>
      </c>
      <c r="DA148" s="132" t="s">
        <v>1940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>
        <f t="shared" si="65"/>
        <v>0.70144104671138452</v>
      </c>
      <c r="G149" s="111">
        <f t="shared" si="65"/>
        <v>0.70235790341448245</v>
      </c>
      <c r="H149" s="111">
        <f t="shared" si="65"/>
        <v>0.70292197691118097</v>
      </c>
      <c r="I149" s="111">
        <f t="shared" si="65"/>
        <v>0.70289646199639344</v>
      </c>
      <c r="J149" s="111">
        <f t="shared" si="65"/>
        <v>0.70307943642662929</v>
      </c>
      <c r="K149" s="111">
        <f t="shared" si="65"/>
        <v>0.70315146260626005</v>
      </c>
      <c r="L149" s="111">
        <f t="shared" si="65"/>
        <v>0.70313128153252447</v>
      </c>
      <c r="M149" s="111">
        <f t="shared" si="65"/>
        <v>0.70324596780963489</v>
      </c>
      <c r="N149" s="111">
        <f t="shared" si="65"/>
        <v>0.71700792147403802</v>
      </c>
      <c r="O149" s="111">
        <f t="shared" si="65"/>
        <v>0.72569476212036677</v>
      </c>
      <c r="P149" s="111">
        <f t="shared" si="65"/>
        <v>0.7255739076561023</v>
      </c>
      <c r="Q149" s="111">
        <f t="shared" si="65"/>
        <v>0.72571732184541515</v>
      </c>
      <c r="R149" s="111">
        <f t="shared" ref="R149:V149" si="66">IF(R130=0,"",R130/R111)</f>
        <v>0.73060386474298555</v>
      </c>
      <c r="S149" s="111">
        <f t="shared" si="66"/>
        <v>0.73899936230947183</v>
      </c>
      <c r="T149" s="111">
        <f t="shared" si="66"/>
        <v>0.74282892195246852</v>
      </c>
      <c r="U149" s="111">
        <f t="shared" si="66"/>
        <v>0.75206395579886975</v>
      </c>
      <c r="V149" s="111">
        <f t="shared" si="66"/>
        <v>0.77240635410234715</v>
      </c>
      <c r="W149" s="111">
        <f t="shared" ref="W149:Y149" si="67">IF(W130=0,"",W130/W111)</f>
        <v>0.78794814256145618</v>
      </c>
      <c r="X149" s="111">
        <f t="shared" si="67"/>
        <v>0.78662579164479163</v>
      </c>
      <c r="Y149" s="111">
        <f t="shared" si="67"/>
        <v>0.78986588098957022</v>
      </c>
      <c r="DA149" s="63" t="s">
        <v>1941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0.69591117857427798</v>
      </c>
      <c r="C151" s="124">
        <f t="shared" si="71"/>
        <v>0.68263130366828428</v>
      </c>
      <c r="D151" s="124">
        <f t="shared" si="71"/>
        <v>0.712603577984808</v>
      </c>
      <c r="E151" s="124">
        <f t="shared" si="71"/>
        <v>0.72726411210992081</v>
      </c>
      <c r="F151" s="124">
        <f t="shared" si="71"/>
        <v>0.70496284541983467</v>
      </c>
      <c r="G151" s="124">
        <f t="shared" si="71"/>
        <v>0.69532551089558636</v>
      </c>
      <c r="H151" s="124">
        <f t="shared" si="71"/>
        <v>0.70582167135220686</v>
      </c>
      <c r="I151" s="124">
        <f t="shared" si="71"/>
        <v>0.74506673152704705</v>
      </c>
      <c r="J151" s="124">
        <f t="shared" si="71"/>
        <v>0.74341177142064696</v>
      </c>
      <c r="K151" s="124">
        <f t="shared" si="71"/>
        <v>0.70919307683542621</v>
      </c>
      <c r="L151" s="124">
        <f t="shared" si="71"/>
        <v>0.70955048779765839</v>
      </c>
      <c r="M151" s="124">
        <f t="shared" si="71"/>
        <v>0.73946032048887766</v>
      </c>
      <c r="N151" s="124">
        <f t="shared" si="71"/>
        <v>0.76679083038205276</v>
      </c>
      <c r="O151" s="124">
        <f t="shared" si="71"/>
        <v>0.78283170312419748</v>
      </c>
      <c r="P151" s="124">
        <f t="shared" si="71"/>
        <v>0.77892881180471718</v>
      </c>
      <c r="Q151" s="124">
        <f t="shared" si="71"/>
        <v>0.76961154992575231</v>
      </c>
      <c r="R151" s="124">
        <f t="shared" ref="R151:V151" si="72">IF(R132=0,"",R132/R113)</f>
        <v>0.77378507433428811</v>
      </c>
      <c r="S151" s="124">
        <f t="shared" si="72"/>
        <v>0.7836760348631685</v>
      </c>
      <c r="T151" s="124">
        <f t="shared" si="72"/>
        <v>0.78841929793605869</v>
      </c>
      <c r="U151" s="124">
        <f t="shared" si="72"/>
        <v>0.81536928712283918</v>
      </c>
      <c r="V151" s="124">
        <f t="shared" si="72"/>
        <v>0.84718020890265799</v>
      </c>
      <c r="W151" s="124">
        <f t="shared" ref="W151:Y151" si="73">IF(W132=0,"",W132/W113)</f>
        <v>0.86730645292101916</v>
      </c>
      <c r="X151" s="124">
        <f t="shared" si="73"/>
        <v>0.86372071210791146</v>
      </c>
      <c r="Y151" s="124">
        <f t="shared" si="73"/>
        <v>0.86496852923098766</v>
      </c>
      <c r="DA151" s="130" t="s">
        <v>1943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0.61261941803871467</v>
      </c>
      <c r="C152" s="111">
        <f t="shared" si="74"/>
        <v>0.61261941803871467</v>
      </c>
      <c r="D152" s="111">
        <f t="shared" si="74"/>
        <v>0.61261941803871467</v>
      </c>
      <c r="E152" s="111">
        <f t="shared" si="74"/>
        <v>0.61261941803871467</v>
      </c>
      <c r="F152" s="111">
        <f t="shared" si="74"/>
        <v>0.6130852596129942</v>
      </c>
      <c r="G152" s="111">
        <f t="shared" si="74"/>
        <v>0.61552655114681254</v>
      </c>
      <c r="H152" s="111">
        <f t="shared" si="74"/>
        <v>0.61800028034280607</v>
      </c>
      <c r="I152" s="111">
        <f t="shared" si="74"/>
        <v>0.61939594218361882</v>
      </c>
      <c r="J152" s="111">
        <f t="shared" si="74"/>
        <v>0.61939672311072458</v>
      </c>
      <c r="K152" s="111">
        <f t="shared" si="74"/>
        <v>0.61939717932090055</v>
      </c>
      <c r="L152" s="111">
        <f t="shared" si="74"/>
        <v>0.61939814480358801</v>
      </c>
      <c r="M152" s="111">
        <f t="shared" si="74"/>
        <v>0.61940136310095117</v>
      </c>
      <c r="N152" s="111">
        <f t="shared" si="74"/>
        <v>0.61951423446704357</v>
      </c>
      <c r="O152" s="111">
        <f t="shared" si="74"/>
        <v>0.62008510927898886</v>
      </c>
      <c r="P152" s="111">
        <f t="shared" si="74"/>
        <v>0.62008510927898886</v>
      </c>
      <c r="Q152" s="111">
        <f t="shared" si="74"/>
        <v>0.62008510927898897</v>
      </c>
      <c r="R152" s="111">
        <f t="shared" ref="R152:V152" si="75">IF(R133=0,"",R133/R114)</f>
        <v>0.62008510927898886</v>
      </c>
      <c r="S152" s="111">
        <f t="shared" si="75"/>
        <v>0.62008510927898897</v>
      </c>
      <c r="T152" s="111">
        <f t="shared" si="75"/>
        <v>0.62008510927898897</v>
      </c>
      <c r="U152" s="111">
        <f t="shared" si="75"/>
        <v>0.62009944679782658</v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0.75881142551872194</v>
      </c>
      <c r="C153" s="45">
        <f t="shared" si="77"/>
        <v>0.75881142551872194</v>
      </c>
      <c r="D153" s="45">
        <f t="shared" si="77"/>
        <v>0.75881142551872194</v>
      </c>
      <c r="E153" s="45">
        <f t="shared" si="77"/>
        <v>0.75881142551872194</v>
      </c>
      <c r="F153" s="45">
        <f t="shared" si="77"/>
        <v>0.76175433833506667</v>
      </c>
      <c r="G153" s="45">
        <f t="shared" si="77"/>
        <v>0.76809564502054462</v>
      </c>
      <c r="H153" s="45">
        <f t="shared" si="77"/>
        <v>0.77481366644091121</v>
      </c>
      <c r="I153" s="45">
        <f t="shared" si="77"/>
        <v>0.77733137786879281</v>
      </c>
      <c r="J153" s="45">
        <f t="shared" si="77"/>
        <v>0.77734178358440231</v>
      </c>
      <c r="K153" s="45">
        <f t="shared" si="77"/>
        <v>0.77734339669516772</v>
      </c>
      <c r="L153" s="45">
        <f t="shared" si="77"/>
        <v>0.77735825987280094</v>
      </c>
      <c r="M153" s="45">
        <f t="shared" si="77"/>
        <v>0.77759232677177859</v>
      </c>
      <c r="N153" s="45">
        <f t="shared" si="77"/>
        <v>0.78460444698387077</v>
      </c>
      <c r="O153" s="45">
        <f t="shared" si="77"/>
        <v>0.79344581746416587</v>
      </c>
      <c r="P153" s="45">
        <f t="shared" si="77"/>
        <v>0.79338350068560626</v>
      </c>
      <c r="Q153" s="45">
        <f t="shared" si="77"/>
        <v>0.79346202143013056</v>
      </c>
      <c r="R153" s="45">
        <f t="shared" ref="R153:V153" si="78">IF(R134=0,"",R134/R115)</f>
        <v>0.79578621361344459</v>
      </c>
      <c r="S153" s="45">
        <f t="shared" si="78"/>
        <v>0.80139464403472405</v>
      </c>
      <c r="T153" s="45">
        <f t="shared" si="78"/>
        <v>0.80460722845929167</v>
      </c>
      <c r="U153" s="45">
        <f t="shared" si="78"/>
        <v>0.82468640540637284</v>
      </c>
      <c r="V153" s="45">
        <f t="shared" si="78"/>
        <v>0.84718020890265799</v>
      </c>
      <c r="W153" s="45">
        <f t="shared" ref="W153:Y153" si="79">IF(W134=0,"",W134/W115)</f>
        <v>0.86730645292101916</v>
      </c>
      <c r="X153" s="45">
        <f t="shared" si="79"/>
        <v>0.86372071210791146</v>
      </c>
      <c r="Y153" s="45">
        <f t="shared" si="79"/>
        <v>0.86496852923098766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5.293432735129219</v>
      </c>
      <c r="C155" s="117">
        <f t="shared" si="80"/>
        <v>4.5166189885812988</v>
      </c>
      <c r="D155" s="117">
        <f t="shared" si="80"/>
        <v>2.0423920877416206</v>
      </c>
      <c r="E155" s="117">
        <f t="shared" si="80"/>
        <v>1.116442999560294</v>
      </c>
      <c r="F155" s="117">
        <f t="shared" si="80"/>
        <v>2.3114082440589203</v>
      </c>
      <c r="G155" s="117">
        <f t="shared" si="80"/>
        <v>3.3993268923410356</v>
      </c>
      <c r="H155" s="117">
        <f t="shared" si="80"/>
        <v>3.1943278965599933</v>
      </c>
      <c r="I155" s="117">
        <f t="shared" si="80"/>
        <v>1.0234334600197525</v>
      </c>
      <c r="J155" s="117">
        <f t="shared" si="80"/>
        <v>0.93616275038489605</v>
      </c>
      <c r="K155" s="117">
        <f t="shared" si="80"/>
        <v>0.88996818646547493</v>
      </c>
      <c r="L155" s="117">
        <f t="shared" si="80"/>
        <v>1.8141972642957329</v>
      </c>
      <c r="M155" s="117">
        <f t="shared" si="80"/>
        <v>0.16848431821737153</v>
      </c>
      <c r="N155" s="117">
        <f t="shared" si="80"/>
        <v>3.3655787935992783E-2</v>
      </c>
      <c r="O155" s="117">
        <f t="shared" si="80"/>
        <v>3.5595011519929345E-2</v>
      </c>
      <c r="P155" s="117">
        <f t="shared" si="80"/>
        <v>8.2172139844796044E-2</v>
      </c>
      <c r="Q155" s="117">
        <f t="shared" si="80"/>
        <v>0.24161844014439421</v>
      </c>
      <c r="R155" s="117">
        <f t="shared" ref="R155:V155" si="81">R156+R159+R161+R170</f>
        <v>0.1951203700330415</v>
      </c>
      <c r="S155" s="117">
        <f t="shared" si="81"/>
        <v>0.15160911426530782</v>
      </c>
      <c r="T155" s="117">
        <f t="shared" si="81"/>
        <v>0.19225735769779106</v>
      </c>
      <c r="U155" s="117">
        <f t="shared" si="81"/>
        <v>0.35751405846522433</v>
      </c>
      <c r="V155" s="117">
        <f t="shared" si="81"/>
        <v>2.6123399999999831E-2</v>
      </c>
      <c r="W155" s="117">
        <f t="shared" ref="W155:Y155" si="82">W156+W159+W161+W170</f>
        <v>8.1298039999999946E-2</v>
      </c>
      <c r="X155" s="117">
        <f t="shared" si="82"/>
        <v>8.700227999999996E-2</v>
      </c>
      <c r="Y155" s="117">
        <f t="shared" si="82"/>
        <v>5.2196320000000053E-2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5.1851823529355539</v>
      </c>
      <c r="C156" s="122">
        <f t="shared" si="83"/>
        <v>4.4191788360830309</v>
      </c>
      <c r="D156" s="122">
        <f t="shared" si="83"/>
        <v>2.005719981897927</v>
      </c>
      <c r="E156" s="122">
        <f t="shared" si="83"/>
        <v>1.0997096299644842</v>
      </c>
      <c r="F156" s="122">
        <f t="shared" si="83"/>
        <v>2.2767493868507964</v>
      </c>
      <c r="G156" s="122">
        <f t="shared" si="83"/>
        <v>3.3495393800162812</v>
      </c>
      <c r="H156" s="122">
        <f t="shared" si="83"/>
        <v>3.14952658596073</v>
      </c>
      <c r="I156" s="122">
        <f t="shared" si="83"/>
        <v>1.0108324804694429</v>
      </c>
      <c r="J156" s="122">
        <f t="shared" si="83"/>
        <v>0.92604979043224267</v>
      </c>
      <c r="K156" s="122">
        <f t="shared" si="83"/>
        <v>0.86891297820318525</v>
      </c>
      <c r="L156" s="122">
        <f t="shared" si="83"/>
        <v>1.7968103599999989</v>
      </c>
      <c r="M156" s="122">
        <f t="shared" si="83"/>
        <v>0.16264655999999972</v>
      </c>
      <c r="N156" s="122">
        <f t="shared" si="83"/>
        <v>3.1928600000000175E-2</v>
      </c>
      <c r="O156" s="122">
        <f t="shared" si="83"/>
        <v>3.4831199999999667E-2</v>
      </c>
      <c r="P156" s="122">
        <f t="shared" si="83"/>
        <v>8.1247559999999899E-2</v>
      </c>
      <c r="Q156" s="122">
        <f t="shared" si="83"/>
        <v>0.2408653200000001</v>
      </c>
      <c r="R156" s="122">
        <f t="shared" ref="R156:V156" si="84">SUM(R157:R158)</f>
        <v>0.1943732399999997</v>
      </c>
      <c r="S156" s="122">
        <f t="shared" si="84"/>
        <v>0.15103615999999992</v>
      </c>
      <c r="T156" s="122">
        <f t="shared" si="84"/>
        <v>0.19162207999999994</v>
      </c>
      <c r="U156" s="122">
        <f t="shared" si="84"/>
        <v>0.35712076000000015</v>
      </c>
      <c r="V156" s="122">
        <f t="shared" si="84"/>
        <v>2.6123399999999831E-2</v>
      </c>
      <c r="W156" s="122">
        <f t="shared" ref="W156:Y156" si="85">SUM(W157:W158)</f>
        <v>8.1298039999999946E-2</v>
      </c>
      <c r="X156" s="122">
        <f t="shared" si="85"/>
        <v>8.700227999999996E-2</v>
      </c>
      <c r="Y156" s="122">
        <f t="shared" si="85"/>
        <v>5.2196320000000053E-2</v>
      </c>
      <c r="DA156" s="130" t="s">
        <v>2097</v>
      </c>
    </row>
    <row r="157" spans="1:105" ht="12" customHeight="1" x14ac:dyDescent="0.25">
      <c r="A157" s="97" t="s">
        <v>74</v>
      </c>
      <c r="B157" s="98">
        <v>5.1851823529355539</v>
      </c>
      <c r="C157" s="98">
        <v>4.4191788360830309</v>
      </c>
      <c r="D157" s="98">
        <v>2.005719981897927</v>
      </c>
      <c r="E157" s="98">
        <v>1.0997096299644842</v>
      </c>
      <c r="F157" s="98">
        <v>2.2767493868507964</v>
      </c>
      <c r="G157" s="98">
        <v>3.3495393800162812</v>
      </c>
      <c r="H157" s="98">
        <v>3.14952658596073</v>
      </c>
      <c r="I157" s="98">
        <v>1.0108324804694429</v>
      </c>
      <c r="J157" s="98">
        <v>0.92604979043224267</v>
      </c>
      <c r="K157" s="98">
        <v>0.86891297820318525</v>
      </c>
      <c r="L157" s="98">
        <v>1.7968103599999989</v>
      </c>
      <c r="M157" s="98">
        <v>0.16264655999999972</v>
      </c>
      <c r="N157" s="98">
        <v>3.1928600000000175E-2</v>
      </c>
      <c r="O157" s="98">
        <v>3.4831199999999667E-2</v>
      </c>
      <c r="P157" s="98">
        <v>8.1247559999999899E-2</v>
      </c>
      <c r="Q157" s="98">
        <v>0.2408653200000001</v>
      </c>
      <c r="R157" s="98">
        <v>0.1943732399999997</v>
      </c>
      <c r="S157" s="98">
        <v>0.15103615999999992</v>
      </c>
      <c r="T157" s="98">
        <v>0.19162207999999994</v>
      </c>
      <c r="U157" s="98">
        <v>0.35712076000000015</v>
      </c>
      <c r="V157" s="98">
        <v>2.6123399999999831E-2</v>
      </c>
      <c r="W157" s="98">
        <v>8.1298039999999946E-2</v>
      </c>
      <c r="X157" s="98">
        <v>8.700227999999996E-2</v>
      </c>
      <c r="Y157" s="98">
        <v>5.2196320000000053E-2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4.1761513256740587E-2</v>
      </c>
      <c r="C161" s="122">
        <v>2.9999483337249E-2</v>
      </c>
      <c r="D161" s="122">
        <v>1.2116633069349143E-2</v>
      </c>
      <c r="E161" s="122">
        <v>5.5573641620145688E-3</v>
      </c>
      <c r="F161" s="122">
        <v>1.2132674592962165E-2</v>
      </c>
      <c r="G161" s="122">
        <v>1.7758694906436182E-2</v>
      </c>
      <c r="H161" s="122">
        <v>1.7494497861086526E-2</v>
      </c>
      <c r="I161" s="122">
        <v>5.002323255476426E-3</v>
      </c>
      <c r="J161" s="122">
        <v>3.6277308152824228E-3</v>
      </c>
      <c r="K161" s="122">
        <v>7.2454582421173823E-3</v>
      </c>
      <c r="L161" s="122">
        <v>6.9077254666719788E-3</v>
      </c>
      <c r="M161" s="122">
        <v>1.3264655522022056E-3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2102</v>
      </c>
    </row>
    <row r="162" spans="1:105" ht="12" customHeight="1" x14ac:dyDescent="0.25">
      <c r="A162" s="97" t="s">
        <v>141</v>
      </c>
      <c r="B162" s="98">
        <v>4.1761513256740587E-2</v>
      </c>
      <c r="C162" s="98">
        <v>2.9999483337249E-2</v>
      </c>
      <c r="D162" s="98">
        <v>1.2116633069349143E-2</v>
      </c>
      <c r="E162" s="98">
        <v>5.5573641620145688E-3</v>
      </c>
      <c r="F162" s="98">
        <v>1.2132674592962165E-2</v>
      </c>
      <c r="G162" s="98">
        <v>1.7758694906436182E-2</v>
      </c>
      <c r="H162" s="98">
        <v>1.7494497861086526E-2</v>
      </c>
      <c r="I162" s="98">
        <v>5.002323255476426E-3</v>
      </c>
      <c r="J162" s="98">
        <v>3.6277308152824228E-3</v>
      </c>
      <c r="K162" s="98">
        <v>7.2454582421173823E-3</v>
      </c>
      <c r="L162" s="98">
        <v>6.9077254666719788E-3</v>
      </c>
      <c r="M162" s="98">
        <v>1.3264655522022056E-3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2103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2104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6.6488868936925002E-2</v>
      </c>
      <c r="C170" s="122">
        <v>6.744066916101818E-2</v>
      </c>
      <c r="D170" s="122">
        <v>2.455547277434442E-2</v>
      </c>
      <c r="E170" s="122">
        <v>1.1176005433795374E-2</v>
      </c>
      <c r="F170" s="122">
        <v>2.2526182615161636E-2</v>
      </c>
      <c r="G170" s="122">
        <v>3.2028817418318395E-2</v>
      </c>
      <c r="H170" s="122">
        <v>2.7306812738176769E-2</v>
      </c>
      <c r="I170" s="122">
        <v>7.598656294833429E-3</v>
      </c>
      <c r="J170" s="122">
        <v>6.4852291373709205E-3</v>
      </c>
      <c r="K170" s="122">
        <v>1.3809750020172241E-2</v>
      </c>
      <c r="L170" s="122">
        <v>1.0479178829061809E-2</v>
      </c>
      <c r="M170" s="122">
        <v>4.5112926651696278E-3</v>
      </c>
      <c r="N170" s="122">
        <v>1.7271879359926105E-3</v>
      </c>
      <c r="O170" s="122">
        <v>7.6381151992967633E-4</v>
      </c>
      <c r="P170" s="122">
        <v>9.2457984479614214E-4</v>
      </c>
      <c r="Q170" s="122">
        <v>7.5312014439410109E-4</v>
      </c>
      <c r="R170" s="122">
        <v>7.4713003304180436E-4</v>
      </c>
      <c r="S170" s="122">
        <v>5.7295426530789585E-4</v>
      </c>
      <c r="T170" s="122">
        <v>6.3527769779112692E-4</v>
      </c>
      <c r="U170" s="122">
        <v>3.9329846522418664E-4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2111</v>
      </c>
    </row>
    <row r="171" spans="1:105" ht="12" customHeight="1" x14ac:dyDescent="0.25">
      <c r="A171" s="97" t="s">
        <v>50</v>
      </c>
      <c r="B171" s="98">
        <v>6.6488868936925002E-2</v>
      </c>
      <c r="C171" s="98">
        <v>6.744066916101818E-2</v>
      </c>
      <c r="D171" s="98">
        <v>2.455547277434442E-2</v>
      </c>
      <c r="E171" s="98">
        <v>1.1176005433795374E-2</v>
      </c>
      <c r="F171" s="98">
        <v>2.2526182615161636E-2</v>
      </c>
      <c r="G171" s="98">
        <v>3.2028817418318395E-2</v>
      </c>
      <c r="H171" s="98">
        <v>2.7306812738176769E-2</v>
      </c>
      <c r="I171" s="98">
        <v>7.598656294833429E-3</v>
      </c>
      <c r="J171" s="98">
        <v>6.4852291373709205E-3</v>
      </c>
      <c r="K171" s="98">
        <v>1.3809750020172241E-2</v>
      </c>
      <c r="L171" s="98">
        <v>1.0479178829061809E-2</v>
      </c>
      <c r="M171" s="98">
        <v>4.5112926651696278E-3</v>
      </c>
      <c r="N171" s="98">
        <v>1.7271879359926105E-3</v>
      </c>
      <c r="O171" s="98">
        <v>7.6381151992967633E-4</v>
      </c>
      <c r="P171" s="98">
        <v>9.2457984479614214E-4</v>
      </c>
      <c r="Q171" s="98">
        <v>7.5312014439410109E-4</v>
      </c>
      <c r="R171" s="98">
        <v>7.4713003304180436E-4</v>
      </c>
      <c r="S171" s="98">
        <v>5.7295426530789585E-4</v>
      </c>
      <c r="T171" s="98">
        <v>6.3527769779112692E-4</v>
      </c>
      <c r="U171" s="98">
        <v>3.9329846522418664E-4</v>
      </c>
      <c r="V171" s="98">
        <v>0</v>
      </c>
      <c r="W171" s="98">
        <v>0</v>
      </c>
      <c r="X171" s="98">
        <v>0</v>
      </c>
      <c r="Y171" s="98">
        <v>0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31713.031971021443</v>
      </c>
      <c r="C174" s="117">
        <f t="shared" si="87"/>
        <v>33727.280397774921</v>
      </c>
      <c r="D174" s="117">
        <f t="shared" si="87"/>
        <v>21563.282086498239</v>
      </c>
      <c r="E174" s="117">
        <f t="shared" si="87"/>
        <v>15697.072747734157</v>
      </c>
      <c r="F174" s="117">
        <f t="shared" si="87"/>
        <v>31689.619263431705</v>
      </c>
      <c r="G174" s="117">
        <f t="shared" si="87"/>
        <v>45693.113238027559</v>
      </c>
      <c r="H174" s="117">
        <f t="shared" si="87"/>
        <v>45493.369108661485</v>
      </c>
      <c r="I174" s="117">
        <f t="shared" si="87"/>
        <v>19632.822357882673</v>
      </c>
      <c r="J174" s="117">
        <f t="shared" si="87"/>
        <v>23154.824604599071</v>
      </c>
      <c r="K174" s="117">
        <f t="shared" si="87"/>
        <v>26533.563985334084</v>
      </c>
      <c r="L174" s="117">
        <f t="shared" si="87"/>
        <v>59136.888742512099</v>
      </c>
      <c r="M174" s="117">
        <f t="shared" si="87"/>
        <v>9231.2037270555429</v>
      </c>
      <c r="N174" s="117">
        <f t="shared" si="87"/>
        <v>3544.1985062056324</v>
      </c>
      <c r="O174" s="117">
        <f t="shared" si="87"/>
        <v>4735.5943242143858</v>
      </c>
      <c r="P174" s="117">
        <f t="shared" si="87"/>
        <v>9382.6879252757444</v>
      </c>
      <c r="Q174" s="117">
        <f t="shared" si="87"/>
        <v>29446.897614221321</v>
      </c>
      <c r="R174" s="117">
        <f t="shared" ref="R174:V174" si="88">R175+R178+R180+R189</f>
        <v>22547.814693640157</v>
      </c>
      <c r="S174" s="117">
        <f t="shared" si="88"/>
        <v>15844.2941031767</v>
      </c>
      <c r="T174" s="117">
        <f t="shared" si="88"/>
        <v>18742.961148573751</v>
      </c>
      <c r="U174" s="117">
        <f t="shared" si="88"/>
        <v>30011.753357029538</v>
      </c>
      <c r="V174" s="117">
        <f t="shared" si="88"/>
        <v>4992.1358170288859</v>
      </c>
      <c r="W174" s="117">
        <f t="shared" ref="W174:Y174" si="89">W175+W178+W180+W189</f>
        <v>14863.826466483484</v>
      </c>
      <c r="X174" s="117">
        <f t="shared" si="89"/>
        <v>19218.927925609973</v>
      </c>
      <c r="Y174" s="117">
        <f t="shared" si="89"/>
        <v>14460.930705175768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29058.958445939359</v>
      </c>
      <c r="C175" s="122">
        <f t="shared" si="90"/>
        <v>31145.825446553019</v>
      </c>
      <c r="D175" s="122">
        <f t="shared" si="90"/>
        <v>19167.220209867846</v>
      </c>
      <c r="E175" s="122">
        <f t="shared" si="90"/>
        <v>13410.413206836558</v>
      </c>
      <c r="F175" s="122">
        <f t="shared" si="90"/>
        <v>29292.526721264359</v>
      </c>
      <c r="G175" s="122">
        <f t="shared" si="90"/>
        <v>43210.05904058466</v>
      </c>
      <c r="H175" s="122">
        <f t="shared" si="90"/>
        <v>43113.78574151994</v>
      </c>
      <c r="I175" s="122">
        <f t="shared" si="90"/>
        <v>17637.077051706281</v>
      </c>
      <c r="J175" s="122">
        <f t="shared" si="90"/>
        <v>21127.160558438634</v>
      </c>
      <c r="K175" s="122">
        <f t="shared" si="90"/>
        <v>24307.19643943118</v>
      </c>
      <c r="L175" s="122">
        <f t="shared" si="90"/>
        <v>57074.172932741734</v>
      </c>
      <c r="M175" s="122">
        <f t="shared" si="90"/>
        <v>7021.8739874069042</v>
      </c>
      <c r="N175" s="122">
        <f t="shared" si="90"/>
        <v>1578.7243349551281</v>
      </c>
      <c r="O175" s="122">
        <f t="shared" si="90"/>
        <v>2318.2527280076106</v>
      </c>
      <c r="P175" s="122">
        <f t="shared" si="90"/>
        <v>6469.9197076278451</v>
      </c>
      <c r="Q175" s="122">
        <f t="shared" si="90"/>
        <v>27533.943550060016</v>
      </c>
      <c r="R175" s="122">
        <f t="shared" ref="R175:V175" si="91">SUM(R176:R177)</f>
        <v>20632.976914841849</v>
      </c>
      <c r="S175" s="122">
        <f t="shared" si="91"/>
        <v>14028.348074483889</v>
      </c>
      <c r="T175" s="122">
        <f t="shared" si="91"/>
        <v>16753.840127266631</v>
      </c>
      <c r="U175" s="122">
        <f t="shared" si="91"/>
        <v>27944.742618310403</v>
      </c>
      <c r="V175" s="122">
        <f t="shared" si="91"/>
        <v>3328.1853785611306</v>
      </c>
      <c r="W175" s="122">
        <f t="shared" ref="W175:Y175" si="92">SUM(W176:W177)</f>
        <v>13428.435221356374</v>
      </c>
      <c r="X175" s="122">
        <f t="shared" si="92"/>
        <v>17640.094942381253</v>
      </c>
      <c r="Y175" s="122">
        <f t="shared" si="92"/>
        <v>12933.894940650267</v>
      </c>
      <c r="DA175" s="130" t="s">
        <v>2265</v>
      </c>
    </row>
    <row r="176" spans="1:105" ht="12" customHeight="1" x14ac:dyDescent="0.25">
      <c r="A176" s="97" t="s">
        <v>74</v>
      </c>
      <c r="B176" s="98">
        <v>28712.105799339912</v>
      </c>
      <c r="C176" s="98">
        <v>30781.702659274273</v>
      </c>
      <c r="D176" s="98">
        <v>18947.526557616522</v>
      </c>
      <c r="E176" s="98">
        <v>13263.352244202797</v>
      </c>
      <c r="F176" s="98">
        <v>28967.250132202858</v>
      </c>
      <c r="G176" s="98">
        <v>42739.962128669831</v>
      </c>
      <c r="H176" s="98">
        <v>42660.904356952466</v>
      </c>
      <c r="I176" s="98">
        <v>17450.47078278492</v>
      </c>
      <c r="J176" s="98">
        <v>20905.851753248418</v>
      </c>
      <c r="K176" s="98">
        <v>24057.323024006164</v>
      </c>
      <c r="L176" s="98">
        <v>56499.206349206303</v>
      </c>
      <c r="M176" s="98">
        <v>6951.4563106795977</v>
      </c>
      <c r="N176" s="98">
        <v>1561.7283950617366</v>
      </c>
      <c r="O176" s="98">
        <v>2288.5572139303258</v>
      </c>
      <c r="P176" s="98">
        <v>6386.9047619047533</v>
      </c>
      <c r="Q176" s="98">
        <v>27188.034188034198</v>
      </c>
      <c r="R176" s="98">
        <v>20373.015873015836</v>
      </c>
      <c r="S176" s="98">
        <v>13851.851851851841</v>
      </c>
      <c r="T176" s="98">
        <v>16540.30501089324</v>
      </c>
      <c r="U176" s="98">
        <v>27580.896686159849</v>
      </c>
      <c r="V176" s="98">
        <v>3285.7142857142635</v>
      </c>
      <c r="W176" s="98">
        <v>13255.144032921802</v>
      </c>
      <c r="X176" s="98">
        <v>17409.090909090897</v>
      </c>
      <c r="Y176" s="98">
        <v>12765.432098765443</v>
      </c>
      <c r="DA176" s="63" t="s">
        <v>2266</v>
      </c>
    </row>
    <row r="177" spans="1:105" ht="12" customHeight="1" x14ac:dyDescent="0.25">
      <c r="A177" s="97" t="s">
        <v>53</v>
      </c>
      <c r="B177" s="98">
        <v>346.85264659944738</v>
      </c>
      <c r="C177" s="98">
        <v>364.12278727874445</v>
      </c>
      <c r="D177" s="98">
        <v>219.69365225132336</v>
      </c>
      <c r="E177" s="98">
        <v>147.06096263376074</v>
      </c>
      <c r="F177" s="98">
        <v>325.27658906150185</v>
      </c>
      <c r="G177" s="98">
        <v>470.09691191482494</v>
      </c>
      <c r="H177" s="98">
        <v>452.88138456747686</v>
      </c>
      <c r="I177" s="98">
        <v>186.6062689213617</v>
      </c>
      <c r="J177" s="98">
        <v>221.30880519021656</v>
      </c>
      <c r="K177" s="98">
        <v>249.87341542501423</v>
      </c>
      <c r="L177" s="98">
        <v>574.96658353542978</v>
      </c>
      <c r="M177" s="98">
        <v>70.417676727306784</v>
      </c>
      <c r="N177" s="98">
        <v>16.995939893391473</v>
      </c>
      <c r="O177" s="98">
        <v>29.695514077284834</v>
      </c>
      <c r="P177" s="98">
        <v>83.014945723091827</v>
      </c>
      <c r="Q177" s="98">
        <v>345.90936202581656</v>
      </c>
      <c r="R177" s="98">
        <v>259.96104182601294</v>
      </c>
      <c r="S177" s="98">
        <v>176.49622263204765</v>
      </c>
      <c r="T177" s="98">
        <v>213.53511637338994</v>
      </c>
      <c r="U177" s="98">
        <v>363.84593215055378</v>
      </c>
      <c r="V177" s="98">
        <v>42.471092846867208</v>
      </c>
      <c r="W177" s="98">
        <v>173.29118843457221</v>
      </c>
      <c r="X177" s="98">
        <v>231.00403329035373</v>
      </c>
      <c r="Y177" s="98">
        <v>168.46284188482466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35.718948346724787</v>
      </c>
      <c r="C178" s="122">
        <f t="shared" si="93"/>
        <v>44.952747364568118</v>
      </c>
      <c r="D178" s="122">
        <f t="shared" si="93"/>
        <v>63.395616888365531</v>
      </c>
      <c r="E178" s="122">
        <f t="shared" si="93"/>
        <v>141.88255464853722</v>
      </c>
      <c r="F178" s="122">
        <f t="shared" si="93"/>
        <v>48.728347875799365</v>
      </c>
      <c r="G178" s="122">
        <f t="shared" si="93"/>
        <v>44.352243098635597</v>
      </c>
      <c r="H178" s="122">
        <f t="shared" si="93"/>
        <v>44.085459668654174</v>
      </c>
      <c r="I178" s="122">
        <f t="shared" si="93"/>
        <v>17.707480923495059</v>
      </c>
      <c r="J178" s="122">
        <f t="shared" si="93"/>
        <v>17.458455917350314</v>
      </c>
      <c r="K178" s="122">
        <f t="shared" si="93"/>
        <v>7.1879871019001707</v>
      </c>
      <c r="L178" s="122">
        <f t="shared" si="93"/>
        <v>2.9537816010218272</v>
      </c>
      <c r="M178" s="122">
        <f t="shared" si="93"/>
        <v>3.8681144601926056</v>
      </c>
      <c r="N178" s="122">
        <f t="shared" si="93"/>
        <v>20.959389213028427</v>
      </c>
      <c r="O178" s="122">
        <f t="shared" si="93"/>
        <v>75.022861075113354</v>
      </c>
      <c r="P178" s="122">
        <f t="shared" si="93"/>
        <v>120.31613760876709</v>
      </c>
      <c r="Q178" s="122">
        <f t="shared" si="93"/>
        <v>141.00958122885049</v>
      </c>
      <c r="R178" s="122">
        <f t="shared" si="93"/>
        <v>131.04765528223757</v>
      </c>
      <c r="S178" s="122">
        <f t="shared" si="93"/>
        <v>108.95228103167761</v>
      </c>
      <c r="T178" s="122">
        <f t="shared" si="93"/>
        <v>123.33620337484103</v>
      </c>
      <c r="U178" s="122">
        <f t="shared" si="93"/>
        <v>106.53907781495781</v>
      </c>
      <c r="V178" s="122">
        <f t="shared" si="93"/>
        <v>129.27003731513545</v>
      </c>
      <c r="W178" s="122">
        <f t="shared" si="93"/>
        <v>69.48418926611815</v>
      </c>
      <c r="X178" s="122">
        <f t="shared" si="93"/>
        <v>62.847672149253277</v>
      </c>
      <c r="Y178" s="122">
        <f t="shared" si="93"/>
        <v>75.112507766387296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35.718948346724787</v>
      </c>
      <c r="C179" s="98">
        <f>RES_hhdet_fech!C29</f>
        <v>44.952747364568118</v>
      </c>
      <c r="D179" s="98">
        <f>RES_hhdet_fech!D29</f>
        <v>63.395616888365531</v>
      </c>
      <c r="E179" s="98">
        <f>RES_hhdet_fech!E29</f>
        <v>141.88255464853722</v>
      </c>
      <c r="F179" s="98">
        <f>RES_hhdet_fech!F29</f>
        <v>48.728347875799365</v>
      </c>
      <c r="G179" s="98">
        <f>RES_hhdet_fech!G29</f>
        <v>44.352243098635597</v>
      </c>
      <c r="H179" s="98">
        <f>RES_hhdet_fech!H29</f>
        <v>44.085459668654174</v>
      </c>
      <c r="I179" s="98">
        <f>RES_hhdet_fech!I29</f>
        <v>17.707480923495059</v>
      </c>
      <c r="J179" s="98">
        <f>RES_hhdet_fech!J29</f>
        <v>17.458455917350314</v>
      </c>
      <c r="K179" s="98">
        <f>RES_hhdet_fech!K29</f>
        <v>7.1879871019001707</v>
      </c>
      <c r="L179" s="98">
        <f>RES_hhdet_fech!L29</f>
        <v>2.9537816010218272</v>
      </c>
      <c r="M179" s="98">
        <f>RES_hhdet_fech!M29</f>
        <v>3.8681144601926056</v>
      </c>
      <c r="N179" s="98">
        <f>RES_hhdet_fech!N29</f>
        <v>20.959389213028427</v>
      </c>
      <c r="O179" s="98">
        <f>RES_hhdet_fech!O29</f>
        <v>75.022861075113354</v>
      </c>
      <c r="P179" s="98">
        <f>RES_hhdet_fech!P29</f>
        <v>120.31613760876709</v>
      </c>
      <c r="Q179" s="98">
        <f>RES_hhdet_fech!Q29</f>
        <v>141.00958122885049</v>
      </c>
      <c r="R179" s="98">
        <f>RES_hhdet_fech!R29</f>
        <v>131.04765528223757</v>
      </c>
      <c r="S179" s="98">
        <f>RES_hhdet_fech!S29</f>
        <v>108.95228103167761</v>
      </c>
      <c r="T179" s="98">
        <f>RES_hhdet_fech!T29</f>
        <v>123.33620337484103</v>
      </c>
      <c r="U179" s="98">
        <f>RES_hhdet_fech!U29</f>
        <v>106.53907781495781</v>
      </c>
      <c r="V179" s="98">
        <f>RES_hhdet_fech!V29</f>
        <v>129.27003731513545</v>
      </c>
      <c r="W179" s="98">
        <f>RES_hhdet_fech!W29</f>
        <v>69.48418926611815</v>
      </c>
      <c r="X179" s="98">
        <f>RES_hhdet_fech!X29</f>
        <v>62.847672149253277</v>
      </c>
      <c r="Y179" s="98">
        <f>RES_hhdet_fech!Y29</f>
        <v>75.112507766387296</v>
      </c>
      <c r="DA179" s="63" t="s">
        <v>2269</v>
      </c>
    </row>
    <row r="180" spans="1:105" ht="12" customHeight="1" x14ac:dyDescent="0.25">
      <c r="A180" s="121" t="s">
        <v>55</v>
      </c>
      <c r="B180" s="122">
        <v>1762.6551604428262</v>
      </c>
      <c r="C180" s="122">
        <v>1635.0246878962068</v>
      </c>
      <c r="D180" s="122">
        <v>1598.763679351656</v>
      </c>
      <c r="E180" s="122">
        <v>1520.1465686214428</v>
      </c>
      <c r="F180" s="122">
        <v>1598.0951872560588</v>
      </c>
      <c r="G180" s="122">
        <v>1581.8548365929187</v>
      </c>
      <c r="H180" s="122">
        <v>1494.7995094022124</v>
      </c>
      <c r="I180" s="122">
        <v>1335.915996257977</v>
      </c>
      <c r="J180" s="122">
        <v>1328.6820095350879</v>
      </c>
      <c r="K180" s="122">
        <v>1333.0480815853105</v>
      </c>
      <c r="L180" s="122">
        <v>1292.1613986104269</v>
      </c>
      <c r="M180" s="122">
        <v>1405.5832910215554</v>
      </c>
      <c r="N180" s="122">
        <v>1161.5640181569988</v>
      </c>
      <c r="O180" s="122">
        <v>1522.6347458830489</v>
      </c>
      <c r="P180" s="122">
        <v>1921.0666021198072</v>
      </c>
      <c r="Q180" s="122">
        <v>1153.9820249114944</v>
      </c>
      <c r="R180" s="122">
        <v>1158.4095810245442</v>
      </c>
      <c r="S180" s="122">
        <v>1169.2964248227786</v>
      </c>
      <c r="T180" s="122">
        <v>1240.729182656441</v>
      </c>
      <c r="U180" s="122">
        <v>1293.4931018888094</v>
      </c>
      <c r="V180" s="122">
        <v>1160.0652088943732</v>
      </c>
      <c r="W180" s="122">
        <v>1066.3191719603021</v>
      </c>
      <c r="X180" s="122">
        <v>1172.0521304809861</v>
      </c>
      <c r="Y180" s="122">
        <v>1113.7984195847703</v>
      </c>
      <c r="DA180" s="130" t="s">
        <v>2270</v>
      </c>
    </row>
    <row r="181" spans="1:105" ht="12" customHeight="1" x14ac:dyDescent="0.25">
      <c r="A181" s="97" t="s">
        <v>141</v>
      </c>
      <c r="B181" s="98">
        <v>1998.2809117850557</v>
      </c>
      <c r="C181" s="98">
        <v>1942.1063242058585</v>
      </c>
      <c r="D181" s="98">
        <v>1300.9668772573689</v>
      </c>
      <c r="E181" s="98">
        <v>741.34959766905286</v>
      </c>
      <c r="F181" s="98">
        <v>1483.618324940101</v>
      </c>
      <c r="G181" s="98">
        <v>2233.6295256252583</v>
      </c>
      <c r="H181" s="98">
        <v>2265.1173390466588</v>
      </c>
      <c r="I181" s="98">
        <v>846.96710815088397</v>
      </c>
      <c r="J181" s="98">
        <v>840.52298293862475</v>
      </c>
      <c r="K181" s="98">
        <v>1993.4897875168881</v>
      </c>
      <c r="L181" s="98">
        <v>2172.076782466725</v>
      </c>
      <c r="M181" s="98">
        <v>1167.8689489366132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2271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2272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2273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2274</v>
      </c>
    </row>
    <row r="185" spans="1:105" ht="12" customHeight="1" x14ac:dyDescent="0.25">
      <c r="A185" s="106" t="s">
        <v>122</v>
      </c>
      <c r="B185" s="101">
        <v>1731.8193579912115</v>
      </c>
      <c r="C185" s="101">
        <v>1598.0006608234121</v>
      </c>
      <c r="D185" s="101">
        <v>1627.4923120242815</v>
      </c>
      <c r="E185" s="101">
        <v>1597.5571109149034</v>
      </c>
      <c r="F185" s="101">
        <v>1616.7834444146483</v>
      </c>
      <c r="G185" s="101">
        <v>1526.8148933959942</v>
      </c>
      <c r="H185" s="101">
        <v>1431.7624663264826</v>
      </c>
      <c r="I185" s="101">
        <v>1422.8652529595888</v>
      </c>
      <c r="J185" s="101">
        <v>1413.2081549135037</v>
      </c>
      <c r="K185" s="101">
        <v>1289.9800774293401</v>
      </c>
      <c r="L185" s="101">
        <v>1225.1097224347091</v>
      </c>
      <c r="M185" s="101">
        <v>1451.7779141996698</v>
      </c>
      <c r="N185" s="101">
        <v>1235.8802027701156</v>
      </c>
      <c r="O185" s="101">
        <v>1633.4571244548069</v>
      </c>
      <c r="P185" s="101">
        <v>2040.1091519022189</v>
      </c>
      <c r="Q185" s="101">
        <v>1260.7805224223312</v>
      </c>
      <c r="R185" s="101">
        <v>1275.6200739405472</v>
      </c>
      <c r="S185" s="101">
        <v>1305.0003653292197</v>
      </c>
      <c r="T185" s="101">
        <v>1377.206975415824</v>
      </c>
      <c r="U185" s="101">
        <v>1386.6917481109101</v>
      </c>
      <c r="V185" s="101">
        <v>1247.054575148815</v>
      </c>
      <c r="W185" s="101">
        <v>1131.8639436955868</v>
      </c>
      <c r="X185" s="101">
        <v>1246.8466334405869</v>
      </c>
      <c r="Y185" s="101">
        <v>1189.3640892142528</v>
      </c>
      <c r="DA185" s="131" t="s">
        <v>2275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1338.0846651165887</v>
      </c>
      <c r="G186" s="104">
        <v>1276.8265575227206</v>
      </c>
      <c r="H186" s="104">
        <v>1207.5617042443753</v>
      </c>
      <c r="I186" s="104">
        <v>1204.7225652661098</v>
      </c>
      <c r="J186" s="104">
        <v>1189.1449516627697</v>
      </c>
      <c r="K186" s="104">
        <v>1080.0589964483186</v>
      </c>
      <c r="L186" s="104">
        <v>1021.40950265325</v>
      </c>
      <c r="M186" s="104">
        <v>1229.2111567976376</v>
      </c>
      <c r="N186" s="104">
        <v>1020.1235377642928</v>
      </c>
      <c r="O186" s="104">
        <v>1432.778763257299</v>
      </c>
      <c r="P186" s="104">
        <v>1817.8963923083841</v>
      </c>
      <c r="Q186" s="104">
        <v>1062.4404556164914</v>
      </c>
      <c r="R186" s="104">
        <v>1070.501711337542</v>
      </c>
      <c r="S186" s="104">
        <v>1087.8740605189139</v>
      </c>
      <c r="T186" s="104">
        <v>1166.2867502422323</v>
      </c>
      <c r="U186" s="104">
        <v>1220.6816595277933</v>
      </c>
      <c r="V186" s="104">
        <v>1102.072298058079</v>
      </c>
      <c r="W186" s="104">
        <v>1021.2571413922938</v>
      </c>
      <c r="X186" s="104">
        <v>1137.1480290998393</v>
      </c>
      <c r="Y186" s="104">
        <v>1084.7347004965081</v>
      </c>
      <c r="DA186" s="132" t="s">
        <v>2276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793.98145487331965</v>
      </c>
      <c r="G187" s="98">
        <v>754.31595015722621</v>
      </c>
      <c r="H187" s="98">
        <v>697.80165470663576</v>
      </c>
      <c r="I187" s="98">
        <v>687.28680038626976</v>
      </c>
      <c r="J187" s="98">
        <v>656.87746104233781</v>
      </c>
      <c r="K187" s="98">
        <v>579.18771683001364</v>
      </c>
      <c r="L187" s="98">
        <v>535.92640847600103</v>
      </c>
      <c r="M187" s="98">
        <v>700.40030153296505</v>
      </c>
      <c r="N187" s="98">
        <v>536.21009072730988</v>
      </c>
      <c r="O187" s="98">
        <v>897.47374694663938</v>
      </c>
      <c r="P187" s="98">
        <v>1232.6457330725946</v>
      </c>
      <c r="Q187" s="98">
        <v>533.75351195611074</v>
      </c>
      <c r="R187" s="98">
        <v>528.82217233325684</v>
      </c>
      <c r="S187" s="98">
        <v>536.87537222581273</v>
      </c>
      <c r="T187" s="98">
        <v>647.94636635701249</v>
      </c>
      <c r="U187" s="98">
        <v>727.44508298271546</v>
      </c>
      <c r="V187" s="98">
        <v>633.96375231900981</v>
      </c>
      <c r="W187" s="98">
        <v>572.58166123575097</v>
      </c>
      <c r="X187" s="98">
        <v>686.23341504620169</v>
      </c>
      <c r="Y187" s="98">
        <v>645.64164068122568</v>
      </c>
      <c r="DA187" s="63" t="s">
        <v>2277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544.10321024326925</v>
      </c>
      <c r="G188" s="98">
        <v>522.51060736549448</v>
      </c>
      <c r="H188" s="98">
        <v>509.76004953773946</v>
      </c>
      <c r="I188" s="98">
        <v>517.43576487983989</v>
      </c>
      <c r="J188" s="98">
        <v>532.267490620432</v>
      </c>
      <c r="K188" s="98">
        <v>500.87127961830481</v>
      </c>
      <c r="L188" s="98">
        <v>485.48309417724897</v>
      </c>
      <c r="M188" s="98">
        <v>528.81085526467234</v>
      </c>
      <c r="N188" s="98">
        <v>483.91344703698297</v>
      </c>
      <c r="O188" s="98">
        <v>535.30501631065965</v>
      </c>
      <c r="P188" s="98">
        <v>585.2506592357895</v>
      </c>
      <c r="Q188" s="98">
        <v>528.68694366038051</v>
      </c>
      <c r="R188" s="98">
        <v>541.67953900428529</v>
      </c>
      <c r="S188" s="98">
        <v>550.99868829310128</v>
      </c>
      <c r="T188" s="98">
        <v>518.34038388521947</v>
      </c>
      <c r="U188" s="98">
        <v>493.23657654507764</v>
      </c>
      <c r="V188" s="98">
        <v>468.10854573906909</v>
      </c>
      <c r="W188" s="98">
        <v>448.67548015654273</v>
      </c>
      <c r="X188" s="98">
        <v>450.91461405363742</v>
      </c>
      <c r="Y188" s="98">
        <v>439.09305981528234</v>
      </c>
      <c r="DA188" s="63" t="s">
        <v>2278</v>
      </c>
    </row>
    <row r="189" spans="1:105" ht="12" customHeight="1" x14ac:dyDescent="0.25">
      <c r="A189" s="121" t="s">
        <v>54</v>
      </c>
      <c r="B189" s="122">
        <v>855.69941629252969</v>
      </c>
      <c r="C189" s="122">
        <v>901.4775159611246</v>
      </c>
      <c r="D189" s="122">
        <v>733.90258039036883</v>
      </c>
      <c r="E189" s="122">
        <v>624.63041762761804</v>
      </c>
      <c r="F189" s="122">
        <v>750.26900703548745</v>
      </c>
      <c r="G189" s="122">
        <v>856.84711775134917</v>
      </c>
      <c r="H189" s="122">
        <v>840.69839807067729</v>
      </c>
      <c r="I189" s="122">
        <v>642.12182899492291</v>
      </c>
      <c r="J189" s="122">
        <v>681.52358070799858</v>
      </c>
      <c r="K189" s="122">
        <v>886.13147721568976</v>
      </c>
      <c r="L189" s="122">
        <v>767.60062955892067</v>
      </c>
      <c r="M189" s="122">
        <v>799.87833416689205</v>
      </c>
      <c r="N189" s="122">
        <v>782.9507638804771</v>
      </c>
      <c r="O189" s="122">
        <v>819.68398924861356</v>
      </c>
      <c r="P189" s="122">
        <v>871.38547791932444</v>
      </c>
      <c r="Q189" s="122">
        <v>617.96245802096462</v>
      </c>
      <c r="R189" s="122">
        <v>625.38054249152788</v>
      </c>
      <c r="S189" s="122">
        <v>537.69732283835617</v>
      </c>
      <c r="T189" s="122">
        <v>625.05563527584081</v>
      </c>
      <c r="U189" s="122">
        <v>666.97855901536775</v>
      </c>
      <c r="V189" s="122">
        <v>374.61519225824679</v>
      </c>
      <c r="W189" s="122">
        <v>299.58788390068986</v>
      </c>
      <c r="X189" s="122">
        <v>343.93318059848394</v>
      </c>
      <c r="Y189" s="122">
        <v>338.12483717434293</v>
      </c>
      <c r="DA189" s="130" t="s">
        <v>2279</v>
      </c>
    </row>
    <row r="190" spans="1:105" ht="12" customHeight="1" x14ac:dyDescent="0.25">
      <c r="A190" s="97" t="s">
        <v>50</v>
      </c>
      <c r="B190" s="98">
        <v>932.15350521651726</v>
      </c>
      <c r="C190" s="98">
        <v>1187.5447994544493</v>
      </c>
      <c r="D190" s="98">
        <v>684.16263711810825</v>
      </c>
      <c r="E190" s="98">
        <v>409.9902210554738</v>
      </c>
      <c r="F190" s="98">
        <v>780.82196097383337</v>
      </c>
      <c r="G190" s="98">
        <v>1155.7109099933316</v>
      </c>
      <c r="H190" s="98">
        <v>1226.6285715263523</v>
      </c>
      <c r="I190" s="98">
        <v>471.136327241792</v>
      </c>
      <c r="J190" s="98">
        <v>519.07579258279463</v>
      </c>
      <c r="K190" s="98">
        <v>1350.9567431836826</v>
      </c>
      <c r="L190" s="98">
        <v>1182.8530245327825</v>
      </c>
      <c r="M190" s="98">
        <v>735.53844657862737</v>
      </c>
      <c r="N190" s="98">
        <v>584.8767849135852</v>
      </c>
      <c r="O190" s="98">
        <v>840.60961429133226</v>
      </c>
      <c r="P190" s="98">
        <v>1017.5425303708201</v>
      </c>
      <c r="Q190" s="98">
        <v>828.84326509299717</v>
      </c>
      <c r="R190" s="98">
        <v>822.25087277888304</v>
      </c>
      <c r="S190" s="98">
        <v>630.56245081428915</v>
      </c>
      <c r="T190" s="98">
        <v>699.15224708479366</v>
      </c>
      <c r="U190" s="98">
        <v>865.6860037510711</v>
      </c>
      <c r="V190" s="98">
        <v>0</v>
      </c>
      <c r="W190" s="98">
        <v>0</v>
      </c>
      <c r="X190" s="98">
        <v>0</v>
      </c>
      <c r="Y190" s="98">
        <v>0</v>
      </c>
      <c r="DA190" s="63" t="s">
        <v>2280</v>
      </c>
    </row>
    <row r="191" spans="1:105" ht="12" customHeight="1" x14ac:dyDescent="0.25">
      <c r="A191" s="109" t="s">
        <v>120</v>
      </c>
      <c r="B191" s="33">
        <v>805.78967840867904</v>
      </c>
      <c r="C191" s="33">
        <v>714.26070739219483</v>
      </c>
      <c r="D191" s="33">
        <v>759.41852531574921</v>
      </c>
      <c r="E191" s="33">
        <v>729.76030982621921</v>
      </c>
      <c r="F191" s="33">
        <v>732.55108397535071</v>
      </c>
      <c r="G191" s="33">
        <v>693.34315966380746</v>
      </c>
      <c r="H191" s="33">
        <v>674.08537164487916</v>
      </c>
      <c r="I191" s="33">
        <v>708.09993021488117</v>
      </c>
      <c r="J191" s="33">
        <v>745.34235461432888</v>
      </c>
      <c r="K191" s="33">
        <v>702.64781959674497</v>
      </c>
      <c r="L191" s="33">
        <v>607.25564536109289</v>
      </c>
      <c r="M191" s="33">
        <v>822.73592581009132</v>
      </c>
      <c r="N191" s="33">
        <v>816.39182526449781</v>
      </c>
      <c r="O191" s="33">
        <v>818.35537813479016</v>
      </c>
      <c r="P191" s="33">
        <v>860.14262773074802</v>
      </c>
      <c r="Q191" s="33">
        <v>593.86179435558938</v>
      </c>
      <c r="R191" s="33">
        <v>604.65734982970093</v>
      </c>
      <c r="S191" s="33">
        <v>529.25503847690788</v>
      </c>
      <c r="T191" s="33">
        <v>618.74954065380223</v>
      </c>
      <c r="U191" s="33">
        <v>659.75283375225149</v>
      </c>
      <c r="V191" s="33">
        <v>374.61519225824679</v>
      </c>
      <c r="W191" s="33">
        <v>299.58788390068986</v>
      </c>
      <c r="X191" s="33">
        <v>343.93318059848394</v>
      </c>
      <c r="Y191" s="33">
        <v>338.12483717434293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16058.609466944588</v>
      </c>
      <c r="C193" s="117">
        <f t="shared" si="94"/>
        <v>17031.121245059912</v>
      </c>
      <c r="D193" s="117">
        <f t="shared" si="94"/>
        <v>11097.629383575346</v>
      </c>
      <c r="E193" s="117">
        <f t="shared" si="94"/>
        <v>8318.7688313869112</v>
      </c>
      <c r="F193" s="117">
        <f t="shared" si="94"/>
        <v>16029.642942020573</v>
      </c>
      <c r="G193" s="117">
        <f t="shared" si="94"/>
        <v>22896.522559893263</v>
      </c>
      <c r="H193" s="117">
        <f t="shared" si="94"/>
        <v>22806.872592864311</v>
      </c>
      <c r="I193" s="117">
        <f t="shared" si="94"/>
        <v>10095.214067759067</v>
      </c>
      <c r="J193" s="117">
        <f t="shared" si="94"/>
        <v>11823.105200538341</v>
      </c>
      <c r="K193" s="117">
        <f t="shared" si="94"/>
        <v>13465.998163740407</v>
      </c>
      <c r="L193" s="117">
        <f t="shared" si="94"/>
        <v>29343.376138510539</v>
      </c>
      <c r="M193" s="117">
        <f t="shared" si="94"/>
        <v>5039.8240302070517</v>
      </c>
      <c r="N193" s="117">
        <f t="shared" si="94"/>
        <v>2400.090811532712</v>
      </c>
      <c r="O193" s="117">
        <f t="shared" si="94"/>
        <v>3610.0359551197184</v>
      </c>
      <c r="P193" s="117">
        <f t="shared" si="94"/>
        <v>6790.3960427546381</v>
      </c>
      <c r="Q193" s="117">
        <f t="shared" si="94"/>
        <v>19654.176449241131</v>
      </c>
      <c r="R193" s="117">
        <f t="shared" ref="R193:V193" si="95">R194+R197+R199+R208</f>
        <v>15313.757744663148</v>
      </c>
      <c r="S193" s="117">
        <f t="shared" si="95"/>
        <v>11030.612126774564</v>
      </c>
      <c r="T193" s="117">
        <f t="shared" si="95"/>
        <v>13080.931485886151</v>
      </c>
      <c r="U193" s="117">
        <f t="shared" si="95"/>
        <v>20727.181074381861</v>
      </c>
      <c r="V193" s="117">
        <f t="shared" si="95"/>
        <v>4031.9908919930263</v>
      </c>
      <c r="W193" s="117">
        <f t="shared" ref="W193:Y193" si="96">W194+W197+W199+W208</f>
        <v>10581.073526238119</v>
      </c>
      <c r="X193" s="117">
        <f t="shared" si="96"/>
        <v>13682.683323391908</v>
      </c>
      <c r="Y193" s="117">
        <f t="shared" si="96"/>
        <v>10600.246076222244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14220.95851057734</v>
      </c>
      <c r="C194" s="122">
        <f t="shared" si="97"/>
        <v>15238.2878642993</v>
      </c>
      <c r="D194" s="122">
        <f t="shared" si="97"/>
        <v>9375.4132347191426</v>
      </c>
      <c r="E194" s="122">
        <f t="shared" si="97"/>
        <v>6556.1050931248401</v>
      </c>
      <c r="F194" s="122">
        <f t="shared" si="97"/>
        <v>14322.67189441558</v>
      </c>
      <c r="G194" s="122">
        <f t="shared" si="97"/>
        <v>21122.666366057882</v>
      </c>
      <c r="H194" s="122">
        <f t="shared" si="97"/>
        <v>21067.248977034396</v>
      </c>
      <c r="I194" s="122">
        <f t="shared" si="97"/>
        <v>8618.9267928370009</v>
      </c>
      <c r="J194" s="122">
        <f t="shared" si="97"/>
        <v>10323.31951900782</v>
      </c>
      <c r="K194" s="122">
        <f t="shared" si="97"/>
        <v>11874.720745384619</v>
      </c>
      <c r="L194" s="122">
        <f t="shared" si="97"/>
        <v>27876.202361847492</v>
      </c>
      <c r="M194" s="122">
        <f t="shared" si="97"/>
        <v>3429.4621660870243</v>
      </c>
      <c r="N194" s="122">
        <f t="shared" si="97"/>
        <v>851.67211817311477</v>
      </c>
      <c r="O194" s="122">
        <f t="shared" si="97"/>
        <v>1490.498652805104</v>
      </c>
      <c r="P194" s="122">
        <f t="shared" si="97"/>
        <v>4157.8953705792028</v>
      </c>
      <c r="Q194" s="122">
        <f t="shared" si="97"/>
        <v>17706.14452507392</v>
      </c>
      <c r="R194" s="122">
        <f t="shared" ref="R194:V194" si="98">SUM(R195:R196)</f>
        <v>13385.2391603411</v>
      </c>
      <c r="S194" s="122">
        <f t="shared" si="98"/>
        <v>9229.6719773806999</v>
      </c>
      <c r="T194" s="122">
        <f t="shared" si="98"/>
        <v>11094.348120169734</v>
      </c>
      <c r="U194" s="122">
        <f t="shared" si="98"/>
        <v>18708.484316963379</v>
      </c>
      <c r="V194" s="122">
        <f t="shared" si="98"/>
        <v>2226.4970799929915</v>
      </c>
      <c r="W194" s="122">
        <f t="shared" ref="W194:Y194" si="99">SUM(W195:W196)</f>
        <v>9123.1735978009801</v>
      </c>
      <c r="X194" s="122">
        <f t="shared" si="99"/>
        <v>12122.95410188976</v>
      </c>
      <c r="Y194" s="122">
        <f t="shared" si="99"/>
        <v>9035.5706560805284</v>
      </c>
      <c r="DA194" s="130" t="s">
        <v>2433</v>
      </c>
    </row>
    <row r="195" spans="1:105" ht="12" customHeight="1" x14ac:dyDescent="0.25">
      <c r="A195" s="97" t="s">
        <v>74</v>
      </c>
      <c r="B195" s="98">
        <v>13874.105863977893</v>
      </c>
      <c r="C195" s="98">
        <v>14874.165077020556</v>
      </c>
      <c r="D195" s="98">
        <v>9155.7195824678183</v>
      </c>
      <c r="E195" s="98">
        <v>6409.0441304910792</v>
      </c>
      <c r="F195" s="98">
        <v>13997.395305354079</v>
      </c>
      <c r="G195" s="98">
        <v>20652.569454143057</v>
      </c>
      <c r="H195" s="98">
        <v>20614.367592466919</v>
      </c>
      <c r="I195" s="98">
        <v>8432.3205239156396</v>
      </c>
      <c r="J195" s="98">
        <v>10102.010713817604</v>
      </c>
      <c r="K195" s="98">
        <v>11624.847329959604</v>
      </c>
      <c r="L195" s="98">
        <v>27301.235778312064</v>
      </c>
      <c r="M195" s="98">
        <v>3359.0444893597178</v>
      </c>
      <c r="N195" s="98">
        <v>834.67617827972333</v>
      </c>
      <c r="O195" s="98">
        <v>1460.8031387278193</v>
      </c>
      <c r="P195" s="98">
        <v>4074.8804248561109</v>
      </c>
      <c r="Q195" s="98">
        <v>17360.235163048103</v>
      </c>
      <c r="R195" s="98">
        <v>13125.278118515087</v>
      </c>
      <c r="S195" s="98">
        <v>9053.1757547486523</v>
      </c>
      <c r="T195" s="98">
        <v>10880.813003796344</v>
      </c>
      <c r="U195" s="98">
        <v>18344.638384812824</v>
      </c>
      <c r="V195" s="98">
        <v>2184.0259871461244</v>
      </c>
      <c r="W195" s="98">
        <v>8949.882409366408</v>
      </c>
      <c r="X195" s="98">
        <v>11891.950068599406</v>
      </c>
      <c r="Y195" s="98">
        <v>8867.1078141957041</v>
      </c>
      <c r="DA195" s="63" t="s">
        <v>2434</v>
      </c>
    </row>
    <row r="196" spans="1:105" ht="12" customHeight="1" x14ac:dyDescent="0.25">
      <c r="A196" s="97" t="s">
        <v>53</v>
      </c>
      <c r="B196" s="98">
        <v>346.85264659944738</v>
      </c>
      <c r="C196" s="98">
        <v>364.12278727874445</v>
      </c>
      <c r="D196" s="98">
        <v>219.69365225132336</v>
      </c>
      <c r="E196" s="98">
        <v>147.06096263376074</v>
      </c>
      <c r="F196" s="98">
        <v>325.27658906150185</v>
      </c>
      <c r="G196" s="98">
        <v>470.09691191482494</v>
      </c>
      <c r="H196" s="98">
        <v>452.88138456747686</v>
      </c>
      <c r="I196" s="98">
        <v>186.6062689213617</v>
      </c>
      <c r="J196" s="98">
        <v>221.30880519021656</v>
      </c>
      <c r="K196" s="98">
        <v>249.87341542501423</v>
      </c>
      <c r="L196" s="98">
        <v>574.96658353542978</v>
      </c>
      <c r="M196" s="98">
        <v>70.417676727306784</v>
      </c>
      <c r="N196" s="98">
        <v>16.995939893391473</v>
      </c>
      <c r="O196" s="98">
        <v>29.695514077284834</v>
      </c>
      <c r="P196" s="98">
        <v>83.014945723091827</v>
      </c>
      <c r="Q196" s="98">
        <v>345.90936202581656</v>
      </c>
      <c r="R196" s="98">
        <v>259.96104182601294</v>
      </c>
      <c r="S196" s="98">
        <v>176.49622263204765</v>
      </c>
      <c r="T196" s="98">
        <v>213.53511637338994</v>
      </c>
      <c r="U196" s="98">
        <v>363.84593215055378</v>
      </c>
      <c r="V196" s="98">
        <v>42.471092846867208</v>
      </c>
      <c r="W196" s="98">
        <v>173.29118843457221</v>
      </c>
      <c r="X196" s="98">
        <v>231.00403329035373</v>
      </c>
      <c r="Y196" s="98">
        <v>168.46284188482466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65.931224384287475</v>
      </c>
      <c r="C197" s="122">
        <f t="shared" si="100"/>
        <v>85.969699127147351</v>
      </c>
      <c r="D197" s="122">
        <f t="shared" si="100"/>
        <v>125.04018842223945</v>
      </c>
      <c r="E197" s="122">
        <f t="shared" si="100"/>
        <v>283.80351156558328</v>
      </c>
      <c r="F197" s="122">
        <f t="shared" si="100"/>
        <v>99.254082622717476</v>
      </c>
      <c r="G197" s="122">
        <f t="shared" si="100"/>
        <v>93.765825040517498</v>
      </c>
      <c r="H197" s="122">
        <f t="shared" si="100"/>
        <v>101.3436120671382</v>
      </c>
      <c r="I197" s="122">
        <f t="shared" si="100"/>
        <v>44.50478193470267</v>
      </c>
      <c r="J197" s="122">
        <f t="shared" si="100"/>
        <v>44.165271532424725</v>
      </c>
      <c r="K197" s="122">
        <f t="shared" si="100"/>
        <v>19.185400402560038</v>
      </c>
      <c r="L197" s="122">
        <f t="shared" si="100"/>
        <v>8.7959427899894482</v>
      </c>
      <c r="M197" s="122">
        <f t="shared" si="100"/>
        <v>11.518696400984744</v>
      </c>
      <c r="N197" s="122">
        <f t="shared" si="100"/>
        <v>74.911433509909415</v>
      </c>
      <c r="O197" s="122">
        <f t="shared" si="100"/>
        <v>291.39756971913835</v>
      </c>
      <c r="P197" s="122">
        <f t="shared" si="100"/>
        <v>473.29214308405682</v>
      </c>
      <c r="Q197" s="122">
        <f t="shared" si="100"/>
        <v>556.51389876274413</v>
      </c>
      <c r="R197" s="122">
        <f t="shared" si="100"/>
        <v>517.19777428792713</v>
      </c>
      <c r="S197" s="122">
        <f t="shared" si="100"/>
        <v>431.7486834745182</v>
      </c>
      <c r="T197" s="122">
        <f t="shared" si="100"/>
        <v>493.87356078431606</v>
      </c>
      <c r="U197" s="122">
        <f t="shared" si="100"/>
        <v>431.86100949255462</v>
      </c>
      <c r="V197" s="122">
        <f t="shared" si="100"/>
        <v>529.64898139166769</v>
      </c>
      <c r="W197" s="122">
        <f t="shared" si="100"/>
        <v>296.34693409782454</v>
      </c>
      <c r="X197" s="122">
        <f t="shared" si="100"/>
        <v>270.30997491589511</v>
      </c>
      <c r="Y197" s="122">
        <f t="shared" si="100"/>
        <v>323.06144994494201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65.931224384287475</v>
      </c>
      <c r="C198" s="98">
        <f>RES_hhdet_tesh!C29</f>
        <v>85.969699127147351</v>
      </c>
      <c r="D198" s="98">
        <f>RES_hhdet_tesh!D29</f>
        <v>125.04018842223945</v>
      </c>
      <c r="E198" s="98">
        <f>RES_hhdet_tesh!E29</f>
        <v>283.80351156558328</v>
      </c>
      <c r="F198" s="98">
        <f>RES_hhdet_tesh!F29</f>
        <v>99.254082622717476</v>
      </c>
      <c r="G198" s="98">
        <f>RES_hhdet_tesh!G29</f>
        <v>93.765825040517498</v>
      </c>
      <c r="H198" s="98">
        <f>RES_hhdet_tesh!H29</f>
        <v>101.3436120671382</v>
      </c>
      <c r="I198" s="98">
        <f>RES_hhdet_tesh!I29</f>
        <v>44.50478193470267</v>
      </c>
      <c r="J198" s="98">
        <f>RES_hhdet_tesh!J29</f>
        <v>44.165271532424725</v>
      </c>
      <c r="K198" s="98">
        <f>RES_hhdet_tesh!K29</f>
        <v>19.185400402560038</v>
      </c>
      <c r="L198" s="98">
        <f>RES_hhdet_tesh!L29</f>
        <v>8.7959427899894482</v>
      </c>
      <c r="M198" s="98">
        <f>RES_hhdet_tesh!M29</f>
        <v>11.518696400984744</v>
      </c>
      <c r="N198" s="98">
        <f>RES_hhdet_tesh!N29</f>
        <v>74.911433509909415</v>
      </c>
      <c r="O198" s="98">
        <f>RES_hhdet_tesh!O29</f>
        <v>291.39756971913835</v>
      </c>
      <c r="P198" s="98">
        <f>RES_hhdet_tesh!P29</f>
        <v>473.29214308405682</v>
      </c>
      <c r="Q198" s="98">
        <f>RES_hhdet_tesh!Q29</f>
        <v>556.51389876274413</v>
      </c>
      <c r="R198" s="98">
        <f>RES_hhdet_tesh!R29</f>
        <v>517.19777428792713</v>
      </c>
      <c r="S198" s="98">
        <f>RES_hhdet_tesh!S29</f>
        <v>431.7486834745182</v>
      </c>
      <c r="T198" s="98">
        <f>RES_hhdet_tesh!T29</f>
        <v>493.87356078431606</v>
      </c>
      <c r="U198" s="98">
        <f>RES_hhdet_tesh!U29</f>
        <v>431.86100949255462</v>
      </c>
      <c r="V198" s="98">
        <f>RES_hhdet_tesh!V29</f>
        <v>529.64898139166769</v>
      </c>
      <c r="W198" s="98">
        <f>RES_hhdet_tesh!W29</f>
        <v>296.34693409782454</v>
      </c>
      <c r="X198" s="98">
        <f>RES_hhdet_tesh!X29</f>
        <v>270.30997491589511</v>
      </c>
      <c r="Y198" s="98">
        <f>RES_hhdet_tesh!Y29</f>
        <v>323.06144994494201</v>
      </c>
      <c r="DA198" s="63" t="s">
        <v>2437</v>
      </c>
    </row>
    <row r="199" spans="1:105" ht="12" customHeight="1" x14ac:dyDescent="0.25">
      <c r="A199" s="121" t="s">
        <v>55</v>
      </c>
      <c r="B199" s="122">
        <v>1176.228942685505</v>
      </c>
      <c r="C199" s="122">
        <v>1091.4869096852792</v>
      </c>
      <c r="D199" s="122">
        <v>1074.1943557555037</v>
      </c>
      <c r="E199" s="122">
        <v>1024.5889406236902</v>
      </c>
      <c r="F199" s="122">
        <v>1078.8051909522235</v>
      </c>
      <c r="G199" s="122">
        <v>1084.3027088849974</v>
      </c>
      <c r="H199" s="122">
        <v>1044.8968553334041</v>
      </c>
      <c r="I199" s="122">
        <v>953.35888061594687</v>
      </c>
      <c r="J199" s="122">
        <v>948.96775759901834</v>
      </c>
      <c r="K199" s="122">
        <v>943.65370914591244</v>
      </c>
      <c r="L199" s="122">
        <v>913.72643273573681</v>
      </c>
      <c r="M199" s="122">
        <v>1007.364878383883</v>
      </c>
      <c r="N199" s="122">
        <v>873.14779346551416</v>
      </c>
      <c r="O199" s="122">
        <v>1186.4651192683475</v>
      </c>
      <c r="P199" s="122">
        <v>1480.4612741517928</v>
      </c>
      <c r="Q199" s="122">
        <v>915.92698029102678</v>
      </c>
      <c r="R199" s="122">
        <v>927.4106804750968</v>
      </c>
      <c r="S199" s="122">
        <v>947.81096000084244</v>
      </c>
      <c r="T199" s="122">
        <v>999.90387979694674</v>
      </c>
      <c r="U199" s="122">
        <v>1043.0019157353497</v>
      </c>
      <c r="V199" s="122">
        <v>958.47825377291633</v>
      </c>
      <c r="W199" s="122">
        <v>901.71848941529265</v>
      </c>
      <c r="X199" s="122">
        <v>992.3570349221925</v>
      </c>
      <c r="Y199" s="122">
        <v>949.14662708961521</v>
      </c>
      <c r="DA199" s="130" t="s">
        <v>2438</v>
      </c>
    </row>
    <row r="200" spans="1:105" ht="12" customHeight="1" x14ac:dyDescent="0.25">
      <c r="A200" s="97" t="s">
        <v>141</v>
      </c>
      <c r="B200" s="98">
        <v>1199.8871986813651</v>
      </c>
      <c r="C200" s="98">
        <v>1166.1566214987645</v>
      </c>
      <c r="D200" s="98">
        <v>781.17820809044383</v>
      </c>
      <c r="E200" s="98">
        <v>445.15057254690907</v>
      </c>
      <c r="F200" s="98">
        <v>894.69269143504152</v>
      </c>
      <c r="G200" s="98">
        <v>1373.9271029067936</v>
      </c>
      <c r="H200" s="98">
        <v>1429.0668711875783</v>
      </c>
      <c r="I200" s="98">
        <v>540.18935877464946</v>
      </c>
      <c r="J200" s="98">
        <v>536.14662573521161</v>
      </c>
      <c r="K200" s="98">
        <v>1271.1889372485291</v>
      </c>
      <c r="L200" s="98">
        <v>1384.8627953189355</v>
      </c>
      <c r="M200" s="98">
        <v>744.25078735858312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2439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2440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2441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2442</v>
      </c>
    </row>
    <row r="204" spans="1:105" ht="12" customHeight="1" x14ac:dyDescent="0.25">
      <c r="A204" s="106" t="s">
        <v>122</v>
      </c>
      <c r="B204" s="101">
        <v>1173.1328409051077</v>
      </c>
      <c r="C204" s="101">
        <v>1082.4841784737241</v>
      </c>
      <c r="D204" s="101">
        <v>1102.4617958831918</v>
      </c>
      <c r="E204" s="101">
        <v>1082.1837181734907</v>
      </c>
      <c r="F204" s="101">
        <v>1100.1692526963604</v>
      </c>
      <c r="G204" s="101">
        <v>1051.5465062755948</v>
      </c>
      <c r="H204" s="101">
        <v>999.97694717780462</v>
      </c>
      <c r="I204" s="101">
        <v>1000.2254734476323</v>
      </c>
      <c r="J204" s="101">
        <v>993.43916357320325</v>
      </c>
      <c r="K204" s="101">
        <v>906.81335567028304</v>
      </c>
      <c r="L204" s="101">
        <v>861.21249377188883</v>
      </c>
      <c r="M204" s="101">
        <v>1020.6850649300154</v>
      </c>
      <c r="N204" s="101">
        <v>875.65273207373207</v>
      </c>
      <c r="O204" s="101">
        <v>1186.3024495798466</v>
      </c>
      <c r="P204" s="101">
        <v>1481.4247744766774</v>
      </c>
      <c r="Q204" s="101">
        <v>915.7938256006787</v>
      </c>
      <c r="R204" s="101">
        <v>926.57283861156736</v>
      </c>
      <c r="S204" s="101">
        <v>947.91381665618405</v>
      </c>
      <c r="T204" s="101">
        <v>1000.3625708277822</v>
      </c>
      <c r="U204" s="101">
        <v>1046.4324596788429</v>
      </c>
      <c r="V204" s="101">
        <v>959.5163699810322</v>
      </c>
      <c r="W204" s="101">
        <v>904.4506389764374</v>
      </c>
      <c r="X204" s="101">
        <v>995.85742957518039</v>
      </c>
      <c r="Y204" s="101">
        <v>949.36311337028803</v>
      </c>
      <c r="DA204" s="131" t="s">
        <v>2443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1101.0343930190386</v>
      </c>
      <c r="G205" s="104">
        <v>1052.3103766300271</v>
      </c>
      <c r="H205" s="104">
        <v>1000.2601681560211</v>
      </c>
      <c r="I205" s="104">
        <v>1000.5272252481706</v>
      </c>
      <c r="J205" s="104">
        <v>994.1045257314338</v>
      </c>
      <c r="K205" s="104">
        <v>908.12796983090936</v>
      </c>
      <c r="L205" s="104">
        <v>862.30971657610269</v>
      </c>
      <c r="M205" s="104">
        <v>1021.3645431703825</v>
      </c>
      <c r="N205" s="104">
        <v>868.38032966277694</v>
      </c>
      <c r="O205" s="104">
        <v>1186.5970136103754</v>
      </c>
      <c r="P205" s="104">
        <v>1479.626240536893</v>
      </c>
      <c r="Q205" s="104">
        <v>916.04111288275396</v>
      </c>
      <c r="R205" s="104">
        <v>928.0390618727439</v>
      </c>
      <c r="S205" s="104">
        <v>947.74924600763723</v>
      </c>
      <c r="T205" s="104">
        <v>999.65368468921838</v>
      </c>
      <c r="U205" s="104">
        <v>1040.321803279496</v>
      </c>
      <c r="V205" s="104">
        <v>957.78617630083886</v>
      </c>
      <c r="W205" s="104">
        <v>899.84013659200559</v>
      </c>
      <c r="X205" s="104">
        <v>990.7235174174649</v>
      </c>
      <c r="Y205" s="104">
        <v>949.06336313551026</v>
      </c>
      <c r="DA205" s="132" t="s">
        <v>2444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556.93118277576923</v>
      </c>
      <c r="G206" s="98">
        <v>529.79976926453264</v>
      </c>
      <c r="H206" s="98">
        <v>490.50011861828182</v>
      </c>
      <c r="I206" s="98">
        <v>483.09146036833062</v>
      </c>
      <c r="J206" s="98">
        <v>461.83703511100197</v>
      </c>
      <c r="K206" s="98">
        <v>407.25669021260461</v>
      </c>
      <c r="L206" s="98">
        <v>376.82662239885377</v>
      </c>
      <c r="M206" s="98">
        <v>492.55368790571009</v>
      </c>
      <c r="N206" s="98">
        <v>384.4668826257938</v>
      </c>
      <c r="O206" s="98">
        <v>651.29199729971572</v>
      </c>
      <c r="P206" s="98">
        <v>894.37558130110324</v>
      </c>
      <c r="Q206" s="98">
        <v>387.35416922237346</v>
      </c>
      <c r="R206" s="98">
        <v>386.35952286845867</v>
      </c>
      <c r="S206" s="98">
        <v>396.75055771453583</v>
      </c>
      <c r="T206" s="98">
        <v>481.31330080399886</v>
      </c>
      <c r="U206" s="98">
        <v>547.08522673441803</v>
      </c>
      <c r="V206" s="98">
        <v>489.67763056176983</v>
      </c>
      <c r="W206" s="98">
        <v>451.16465643546292</v>
      </c>
      <c r="X206" s="98">
        <v>539.80890336382743</v>
      </c>
      <c r="Y206" s="98">
        <v>509.9703033202278</v>
      </c>
      <c r="DA206" s="63" t="s">
        <v>2445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544.10321024326925</v>
      </c>
      <c r="G207" s="98">
        <v>522.51060736549448</v>
      </c>
      <c r="H207" s="98">
        <v>509.76004953773946</v>
      </c>
      <c r="I207" s="98">
        <v>517.43576487983989</v>
      </c>
      <c r="J207" s="98">
        <v>532.267490620432</v>
      </c>
      <c r="K207" s="98">
        <v>500.87127961830481</v>
      </c>
      <c r="L207" s="98">
        <v>485.48309417724897</v>
      </c>
      <c r="M207" s="98">
        <v>528.81085526467234</v>
      </c>
      <c r="N207" s="98">
        <v>483.91344703698297</v>
      </c>
      <c r="O207" s="98">
        <v>535.30501631065965</v>
      </c>
      <c r="P207" s="98">
        <v>585.2506592357895</v>
      </c>
      <c r="Q207" s="98">
        <v>528.68694366038051</v>
      </c>
      <c r="R207" s="98">
        <v>541.67953900428529</v>
      </c>
      <c r="S207" s="98">
        <v>550.99868829310128</v>
      </c>
      <c r="T207" s="98">
        <v>518.34038388521947</v>
      </c>
      <c r="U207" s="98">
        <v>493.23657654507764</v>
      </c>
      <c r="V207" s="98">
        <v>468.10854573906909</v>
      </c>
      <c r="W207" s="98">
        <v>448.67548015654273</v>
      </c>
      <c r="X207" s="98">
        <v>450.91461405363742</v>
      </c>
      <c r="Y207" s="98">
        <v>439.09305981528234</v>
      </c>
      <c r="DA207" s="63" t="s">
        <v>2446</v>
      </c>
    </row>
    <row r="208" spans="1:105" ht="12" customHeight="1" x14ac:dyDescent="0.25">
      <c r="A208" s="121" t="s">
        <v>54</v>
      </c>
      <c r="B208" s="122">
        <v>595.4907892974561</v>
      </c>
      <c r="C208" s="122">
        <v>615.376771948189</v>
      </c>
      <c r="D208" s="122">
        <v>522.98160467845992</v>
      </c>
      <c r="E208" s="122">
        <v>454.27128607279866</v>
      </c>
      <c r="F208" s="122">
        <v>528.91177403005111</v>
      </c>
      <c r="G208" s="122">
        <v>595.78765990986767</v>
      </c>
      <c r="H208" s="122">
        <v>593.38314842936836</v>
      </c>
      <c r="I208" s="122">
        <v>478.42361237141677</v>
      </c>
      <c r="J208" s="122">
        <v>506.65265239907558</v>
      </c>
      <c r="K208" s="122">
        <v>628.43830880731628</v>
      </c>
      <c r="L208" s="122">
        <v>544.65140113732173</v>
      </c>
      <c r="M208" s="122">
        <v>591.47828933515962</v>
      </c>
      <c r="N208" s="122">
        <v>600.35946638417374</v>
      </c>
      <c r="O208" s="122">
        <v>641.67461332712867</v>
      </c>
      <c r="P208" s="122">
        <v>678.7472549395851</v>
      </c>
      <c r="Q208" s="122">
        <v>475.59104511344219</v>
      </c>
      <c r="R208" s="122">
        <v>483.91012955902431</v>
      </c>
      <c r="S208" s="122">
        <v>421.38050591850407</v>
      </c>
      <c r="T208" s="122">
        <v>492.80592513515563</v>
      </c>
      <c r="U208" s="122">
        <v>543.83383219057907</v>
      </c>
      <c r="V208" s="122">
        <v>317.36657683545093</v>
      </c>
      <c r="W208" s="122">
        <v>259.83450492402142</v>
      </c>
      <c r="X208" s="122">
        <v>297.06221166406152</v>
      </c>
      <c r="Y208" s="122">
        <v>292.46734310715857</v>
      </c>
      <c r="DA208" s="130" t="s">
        <v>2447</v>
      </c>
    </row>
    <row r="209" spans="1:105" ht="12" customHeight="1" x14ac:dyDescent="0.25">
      <c r="A209" s="97" t="s">
        <v>50</v>
      </c>
      <c r="B209" s="98">
        <v>571.05533788849084</v>
      </c>
      <c r="C209" s="98">
        <v>727.5130039366868</v>
      </c>
      <c r="D209" s="98">
        <v>419.13131659512783</v>
      </c>
      <c r="E209" s="98">
        <v>251.16797062456834</v>
      </c>
      <c r="F209" s="98">
        <v>478.71043465516988</v>
      </c>
      <c r="G209" s="98">
        <v>711.37075055093965</v>
      </c>
      <c r="H209" s="98">
        <v>758.05680107978128</v>
      </c>
      <c r="I209" s="98">
        <v>291.81992930885951</v>
      </c>
      <c r="J209" s="98">
        <v>321.51384497188513</v>
      </c>
      <c r="K209" s="98">
        <v>836.77879611252331</v>
      </c>
      <c r="L209" s="98">
        <v>732.65696897091846</v>
      </c>
      <c r="M209" s="98">
        <v>455.59351642395802</v>
      </c>
      <c r="N209" s="98">
        <v>362.33949366328545</v>
      </c>
      <c r="O209" s="98">
        <v>521.24950453880945</v>
      </c>
      <c r="P209" s="98">
        <v>630.96297114100889</v>
      </c>
      <c r="Q209" s="98">
        <v>513.95336661034514</v>
      </c>
      <c r="R209" s="98">
        <v>509.86552230183759</v>
      </c>
      <c r="S209" s="98">
        <v>391.00238622040558</v>
      </c>
      <c r="T209" s="98">
        <v>433.53389753622497</v>
      </c>
      <c r="U209" s="98">
        <v>536.81141202666038</v>
      </c>
      <c r="V209" s="98">
        <v>0</v>
      </c>
      <c r="W209" s="98">
        <v>0</v>
      </c>
      <c r="X209" s="98">
        <v>0</v>
      </c>
      <c r="Y209" s="98">
        <v>0</v>
      </c>
      <c r="DA209" s="63" t="s">
        <v>2448</v>
      </c>
    </row>
    <row r="210" spans="1:105" ht="12" customHeight="1" x14ac:dyDescent="0.25">
      <c r="A210" s="109" t="s">
        <v>120</v>
      </c>
      <c r="B210" s="33">
        <v>611.44241454156213</v>
      </c>
      <c r="C210" s="33">
        <v>541.9891855682821</v>
      </c>
      <c r="D210" s="33">
        <v>576.2554537601693</v>
      </c>
      <c r="E210" s="33">
        <v>553.7504609862176</v>
      </c>
      <c r="F210" s="33">
        <v>558.02396627027917</v>
      </c>
      <c r="G210" s="33">
        <v>532.55386144255465</v>
      </c>
      <c r="H210" s="33">
        <v>522.29055829835306</v>
      </c>
      <c r="I210" s="33">
        <v>550.42829442272955</v>
      </c>
      <c r="J210" s="33">
        <v>579.38575531690037</v>
      </c>
      <c r="K210" s="33">
        <v>546.19864276578721</v>
      </c>
      <c r="L210" s="33">
        <v>472.05519177583398</v>
      </c>
      <c r="M210" s="33">
        <v>639.75314286940227</v>
      </c>
      <c r="N210" s="33">
        <v>640.54465658380423</v>
      </c>
      <c r="O210" s="33">
        <v>649.32065198035525</v>
      </c>
      <c r="P210" s="33">
        <v>682.42296907793695</v>
      </c>
      <c r="Q210" s="33">
        <v>471.20677979951051</v>
      </c>
      <c r="R210" s="33">
        <v>481.17798295451769</v>
      </c>
      <c r="S210" s="33">
        <v>424.14215316378579</v>
      </c>
      <c r="T210" s="33">
        <v>497.85035301591563</v>
      </c>
      <c r="U210" s="33">
        <v>544.08919292381245</v>
      </c>
      <c r="V210" s="33">
        <v>317.36657683545093</v>
      </c>
      <c r="W210" s="33">
        <v>259.83450492402142</v>
      </c>
      <c r="X210" s="33">
        <v>297.06221166406152</v>
      </c>
      <c r="Y210" s="33">
        <v>292.46734310715857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6658.4059561373833</v>
      </c>
      <c r="C212" s="117">
        <f t="shared" si="101"/>
        <v>7146.5490325653454</v>
      </c>
      <c r="D212" s="117">
        <f t="shared" si="101"/>
        <v>4382.8156389305168</v>
      </c>
      <c r="E212" s="117">
        <f t="shared" si="101"/>
        <v>3058.7479440008055</v>
      </c>
      <c r="F212" s="117">
        <f t="shared" si="101"/>
        <v>6680.3706475691342</v>
      </c>
      <c r="G212" s="117">
        <f t="shared" si="101"/>
        <v>9853.1214270754663</v>
      </c>
      <c r="H212" s="117">
        <f t="shared" si="101"/>
        <v>9828.7012201845955</v>
      </c>
      <c r="I212" s="117">
        <f t="shared" si="101"/>
        <v>4013.4645490970693</v>
      </c>
      <c r="J212" s="117">
        <f t="shared" si="101"/>
        <v>4800.8346173584405</v>
      </c>
      <c r="K212" s="117">
        <f t="shared" si="101"/>
        <v>5597.28419160676</v>
      </c>
      <c r="L212" s="117">
        <f t="shared" si="101"/>
        <v>12958.551887826661</v>
      </c>
      <c r="M212" s="117">
        <f t="shared" si="101"/>
        <v>1635.7700797803061</v>
      </c>
      <c r="N212" s="117">
        <f t="shared" si="101"/>
        <v>373.95319928880866</v>
      </c>
      <c r="O212" s="117">
        <f t="shared" si="101"/>
        <v>531.26882865566188</v>
      </c>
      <c r="P212" s="117">
        <f t="shared" si="101"/>
        <v>1467.3596400856436</v>
      </c>
      <c r="Q212" s="117">
        <f t="shared" si="101"/>
        <v>6195.3446190870309</v>
      </c>
      <c r="R212" s="117">
        <f t="shared" ref="R212:V212" si="102">R213+R216+R218+R227</f>
        <v>4645.7230960247971</v>
      </c>
      <c r="S212" s="117">
        <f t="shared" si="102"/>
        <v>3158.5232138605793</v>
      </c>
      <c r="T212" s="117">
        <f t="shared" si="102"/>
        <v>3769.7521117213937</v>
      </c>
      <c r="U212" s="117">
        <f t="shared" si="102"/>
        <v>6272.1764643021816</v>
      </c>
      <c r="V212" s="117">
        <f t="shared" si="102"/>
        <v>746.38285714285234</v>
      </c>
      <c r="W212" s="117">
        <f t="shared" ref="W212:Y212" si="103">W213+W216+W218+W227</f>
        <v>3011.0385185185169</v>
      </c>
      <c r="X212" s="117">
        <f t="shared" si="103"/>
        <v>3954.649090909089</v>
      </c>
      <c r="Y212" s="117">
        <f t="shared" si="103"/>
        <v>2899.7955555555582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6522.2419533780549</v>
      </c>
      <c r="C213" s="122">
        <f t="shared" si="104"/>
        <v>6992.3715760807454</v>
      </c>
      <c r="D213" s="122">
        <f t="shared" si="104"/>
        <v>4304.1201328281695</v>
      </c>
      <c r="E213" s="122">
        <f t="shared" si="104"/>
        <v>3012.9030957931072</v>
      </c>
      <c r="F213" s="122">
        <f t="shared" si="104"/>
        <v>6580.2005400312046</v>
      </c>
      <c r="G213" s="122">
        <f t="shared" si="104"/>
        <v>9708.8097971486422</v>
      </c>
      <c r="H213" s="122">
        <f t="shared" si="104"/>
        <v>9690.8510337253228</v>
      </c>
      <c r="I213" s="122">
        <f t="shared" si="104"/>
        <v>3964.048943017423</v>
      </c>
      <c r="J213" s="122">
        <f t="shared" si="104"/>
        <v>4748.9732842679114</v>
      </c>
      <c r="K213" s="122">
        <f t="shared" si="104"/>
        <v>5464.8614981332403</v>
      </c>
      <c r="L213" s="122">
        <f t="shared" si="104"/>
        <v>12834.359714285707</v>
      </c>
      <c r="M213" s="122">
        <f t="shared" si="104"/>
        <v>1579.0928155339777</v>
      </c>
      <c r="N213" s="122">
        <f t="shared" si="104"/>
        <v>354.76222222222412</v>
      </c>
      <c r="O213" s="122">
        <f t="shared" si="104"/>
        <v>519.86865671641294</v>
      </c>
      <c r="P213" s="122">
        <f t="shared" si="104"/>
        <v>1450.849285714284</v>
      </c>
      <c r="Q213" s="122">
        <f t="shared" si="104"/>
        <v>6176.0338461538486</v>
      </c>
      <c r="R213" s="122">
        <f t="shared" ref="R213:V213" si="105">SUM(R214:R215)</f>
        <v>4627.9342857142783</v>
      </c>
      <c r="S213" s="122">
        <f t="shared" si="105"/>
        <v>3146.5866666666648</v>
      </c>
      <c r="T213" s="122">
        <f t="shared" si="105"/>
        <v>3757.2956862745091</v>
      </c>
      <c r="U213" s="122">
        <f t="shared" si="105"/>
        <v>6265.2764912280727</v>
      </c>
      <c r="V213" s="122">
        <f t="shared" si="105"/>
        <v>746.38285714285234</v>
      </c>
      <c r="W213" s="122">
        <f t="shared" ref="W213:Y213" si="106">SUM(W214:W215)</f>
        <v>3011.0385185185169</v>
      </c>
      <c r="X213" s="122">
        <f t="shared" si="106"/>
        <v>3954.649090909089</v>
      </c>
      <c r="Y213" s="122">
        <f t="shared" si="106"/>
        <v>2899.7955555555582</v>
      </c>
      <c r="DA213" s="130" t="s">
        <v>2601</v>
      </c>
    </row>
    <row r="214" spans="1:105" ht="12" customHeight="1" x14ac:dyDescent="0.25">
      <c r="A214" s="97" t="s">
        <v>74</v>
      </c>
      <c r="B214" s="98">
        <v>6522.2419533780549</v>
      </c>
      <c r="C214" s="98">
        <v>6992.3715760807454</v>
      </c>
      <c r="D214" s="98">
        <v>4304.1201328281695</v>
      </c>
      <c r="E214" s="98">
        <v>3012.9030957931072</v>
      </c>
      <c r="F214" s="98">
        <v>6580.2005400312046</v>
      </c>
      <c r="G214" s="98">
        <v>9708.8097971486422</v>
      </c>
      <c r="H214" s="98">
        <v>9690.8510337253228</v>
      </c>
      <c r="I214" s="98">
        <v>3964.048943017423</v>
      </c>
      <c r="J214" s="98">
        <v>4748.9732842679114</v>
      </c>
      <c r="K214" s="98">
        <v>5464.8614981332403</v>
      </c>
      <c r="L214" s="98">
        <v>12834.359714285707</v>
      </c>
      <c r="M214" s="98">
        <v>1579.0928155339777</v>
      </c>
      <c r="N214" s="98">
        <v>354.76222222222412</v>
      </c>
      <c r="O214" s="98">
        <v>519.86865671641294</v>
      </c>
      <c r="P214" s="98">
        <v>1450.849285714284</v>
      </c>
      <c r="Q214" s="98">
        <v>6176.0338461538486</v>
      </c>
      <c r="R214" s="98">
        <v>4627.9342857142783</v>
      </c>
      <c r="S214" s="98">
        <v>3146.5866666666648</v>
      </c>
      <c r="T214" s="98">
        <v>3757.2956862745091</v>
      </c>
      <c r="U214" s="98">
        <v>6265.2764912280727</v>
      </c>
      <c r="V214" s="98">
        <v>746.38285714285234</v>
      </c>
      <c r="W214" s="98">
        <v>3011.0385185185169</v>
      </c>
      <c r="X214" s="98">
        <v>3954.649090909089</v>
      </c>
      <c r="Y214" s="98">
        <v>2899.7955555555582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52.530205354390681</v>
      </c>
      <c r="C218" s="122">
        <v>47.467536926026895</v>
      </c>
      <c r="D218" s="122">
        <v>26.001358517916614</v>
      </c>
      <c r="E218" s="122">
        <v>15.225655238396079</v>
      </c>
      <c r="F218" s="122">
        <v>35.065533505670999</v>
      </c>
      <c r="G218" s="122">
        <v>51.474477989670085</v>
      </c>
      <c r="H218" s="122">
        <v>53.829224187958538</v>
      </c>
      <c r="I218" s="122">
        <v>19.616953943044809</v>
      </c>
      <c r="J218" s="122">
        <v>18.603747770679089</v>
      </c>
      <c r="K218" s="122">
        <v>45.568919761744546</v>
      </c>
      <c r="L218" s="122">
        <v>49.340896190514137</v>
      </c>
      <c r="M218" s="122">
        <v>12.878306332060248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2606</v>
      </c>
    </row>
    <row r="219" spans="1:105" ht="12" customHeight="1" x14ac:dyDescent="0.25">
      <c r="A219" s="97" t="s">
        <v>141</v>
      </c>
      <c r="B219" s="98">
        <v>453.92949192109336</v>
      </c>
      <c r="C219" s="98">
        <v>441.16887260660292</v>
      </c>
      <c r="D219" s="98">
        <v>295.52763583778392</v>
      </c>
      <c r="E219" s="98">
        <v>168.40497460650209</v>
      </c>
      <c r="F219" s="98">
        <v>337.01873869339346</v>
      </c>
      <c r="G219" s="98">
        <v>507.39128304103372</v>
      </c>
      <c r="H219" s="98">
        <v>514.54405473783902</v>
      </c>
      <c r="I219" s="98">
        <v>192.39704828755487</v>
      </c>
      <c r="J219" s="98">
        <v>190.93320080433804</v>
      </c>
      <c r="K219" s="98">
        <v>452.84114013233642</v>
      </c>
      <c r="L219" s="98">
        <v>493.40896190514138</v>
      </c>
      <c r="M219" s="98">
        <v>265.29311044044113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2607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2608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83.633797404937113</v>
      </c>
      <c r="C227" s="122">
        <v>106.70991955857306</v>
      </c>
      <c r="D227" s="122">
        <v>52.694147584430084</v>
      </c>
      <c r="E227" s="122">
        <v>30.619192969302393</v>
      </c>
      <c r="F227" s="122">
        <v>65.104574032259066</v>
      </c>
      <c r="G227" s="122">
        <v>92.837151937154772</v>
      </c>
      <c r="H227" s="122">
        <v>84.020962271313138</v>
      </c>
      <c r="I227" s="122">
        <v>29.798652136601685</v>
      </c>
      <c r="J227" s="122">
        <v>33.257585319850875</v>
      </c>
      <c r="K227" s="122">
        <v>86.853773711775105</v>
      </c>
      <c r="L227" s="122">
        <v>74.851277350441492</v>
      </c>
      <c r="M227" s="122">
        <v>43.798957914268236</v>
      </c>
      <c r="N227" s="122">
        <v>19.190977066584558</v>
      </c>
      <c r="O227" s="122">
        <v>11.400171939248901</v>
      </c>
      <c r="P227" s="122">
        <v>16.510354371359679</v>
      </c>
      <c r="Q227" s="122">
        <v>19.310772933182079</v>
      </c>
      <c r="R227" s="122">
        <v>17.788810310519153</v>
      </c>
      <c r="S227" s="122">
        <v>11.936547193914498</v>
      </c>
      <c r="T227" s="122">
        <v>12.456425446884841</v>
      </c>
      <c r="U227" s="122">
        <v>6.8999730741085381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2615</v>
      </c>
    </row>
    <row r="228" spans="1:105" ht="12" customHeight="1" x14ac:dyDescent="0.25">
      <c r="A228" s="97" t="s">
        <v>50</v>
      </c>
      <c r="B228" s="98">
        <v>211.74799024498409</v>
      </c>
      <c r="C228" s="98">
        <v>269.76267664407271</v>
      </c>
      <c r="D228" s="98">
        <v>155.4143846477495</v>
      </c>
      <c r="E228" s="98">
        <v>93.133378614961444</v>
      </c>
      <c r="F228" s="98">
        <v>177.37151665481605</v>
      </c>
      <c r="G228" s="98">
        <v>262.5312903140852</v>
      </c>
      <c r="H228" s="98">
        <v>278.64094630792624</v>
      </c>
      <c r="I228" s="98">
        <v>107.02332809624548</v>
      </c>
      <c r="J228" s="98">
        <v>117.91325704310765</v>
      </c>
      <c r="K228" s="98">
        <v>306.88333378160536</v>
      </c>
      <c r="L228" s="98">
        <v>268.69689305286693</v>
      </c>
      <c r="M228" s="98">
        <v>167.08491352480104</v>
      </c>
      <c r="N228" s="98">
        <v>132.86061046097004</v>
      </c>
      <c r="O228" s="98">
        <v>190.95287998241909</v>
      </c>
      <c r="P228" s="98">
        <v>231.14496119903552</v>
      </c>
      <c r="Q228" s="98">
        <v>188.28003609852527</v>
      </c>
      <c r="R228" s="98">
        <v>186.7825082604511</v>
      </c>
      <c r="S228" s="98">
        <v>143.23856632697397</v>
      </c>
      <c r="T228" s="98">
        <v>158.81942444778173</v>
      </c>
      <c r="U228" s="98">
        <v>196.64923261209333</v>
      </c>
      <c r="V228" s="98">
        <v>0</v>
      </c>
      <c r="W228" s="98">
        <v>0</v>
      </c>
      <c r="X228" s="98">
        <v>0</v>
      </c>
      <c r="Y228" s="98">
        <v>0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239.79779933445306</v>
      </c>
      <c r="C231" s="118">
        <f t="shared" si="108"/>
        <v>255.51401175987587</v>
      </c>
      <c r="D231" s="118">
        <f t="shared" si="108"/>
        <v>163.62658425231561</v>
      </c>
      <c r="E231" s="118">
        <f t="shared" si="108"/>
        <v>119.28275675122208</v>
      </c>
      <c r="F231" s="118">
        <f t="shared" si="108"/>
        <v>241.10730541859149</v>
      </c>
      <c r="G231" s="118">
        <f t="shared" si="108"/>
        <v>348.01961433440999</v>
      </c>
      <c r="H231" s="118">
        <f t="shared" si="108"/>
        <v>346.95498375470447</v>
      </c>
      <c r="I231" s="118">
        <f t="shared" si="108"/>
        <v>149.82659630702463</v>
      </c>
      <c r="J231" s="118">
        <f t="shared" si="108"/>
        <v>176.79532742565178</v>
      </c>
      <c r="K231" s="118">
        <f t="shared" si="108"/>
        <v>202.62942043338748</v>
      </c>
      <c r="L231" s="118">
        <f t="shared" si="108"/>
        <v>451.6518938488536</v>
      </c>
      <c r="M231" s="118">
        <f t="shared" si="108"/>
        <v>70.481051097163814</v>
      </c>
      <c r="N231" s="118">
        <f t="shared" si="108"/>
        <v>27.034313548479272</v>
      </c>
      <c r="O231" s="118">
        <f t="shared" si="108"/>
        <v>36.102407711139243</v>
      </c>
      <c r="P231" s="118">
        <f t="shared" si="108"/>
        <v>71.442717995766557</v>
      </c>
      <c r="Q231" s="118">
        <f t="shared" si="108"/>
        <v>224.00215666622444</v>
      </c>
      <c r="R231" s="118">
        <f t="shared" ref="R231:V231" si="109">R232+R235+R237+R246</f>
        <v>171.27967838900776</v>
      </c>
      <c r="S231" s="118">
        <f t="shared" si="109"/>
        <v>120.20626414513154</v>
      </c>
      <c r="T231" s="118">
        <f t="shared" si="109"/>
        <v>142.01239730528246</v>
      </c>
      <c r="U231" s="118">
        <f t="shared" si="109"/>
        <v>227.14286987568428</v>
      </c>
      <c r="V231" s="118">
        <f t="shared" si="109"/>
        <v>37.720938789700156</v>
      </c>
      <c r="W231" s="118">
        <f t="shared" ref="W231:Y231" si="110">W232+W235+W237+W246</f>
        <v>112.16345855906864</v>
      </c>
      <c r="X231" s="118">
        <f t="shared" si="110"/>
        <v>144.78587005178755</v>
      </c>
      <c r="Y231" s="118">
        <f t="shared" si="110"/>
        <v>108.73940031428899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219.72904680495409</v>
      </c>
      <c r="C232" s="123">
        <f t="shared" si="111"/>
        <v>235.95720483726325</v>
      </c>
      <c r="D232" s="123">
        <f t="shared" si="111"/>
        <v>145.44477783910219</v>
      </c>
      <c r="E232" s="123">
        <f t="shared" si="111"/>
        <v>101.90632879084829</v>
      </c>
      <c r="F232" s="123">
        <f t="shared" si="111"/>
        <v>222.86926605066813</v>
      </c>
      <c r="G232" s="123">
        <f t="shared" si="111"/>
        <v>329.10753978033176</v>
      </c>
      <c r="H232" s="123">
        <f t="shared" si="111"/>
        <v>328.80710144426087</v>
      </c>
      <c r="I232" s="123">
        <f t="shared" si="111"/>
        <v>134.59619688357782</v>
      </c>
      <c r="J232" s="123">
        <f t="shared" si="111"/>
        <v>161.31339072037639</v>
      </c>
      <c r="K232" s="123">
        <f t="shared" si="111"/>
        <v>185.62727304951699</v>
      </c>
      <c r="L232" s="123">
        <f t="shared" si="111"/>
        <v>435.89811440991207</v>
      </c>
      <c r="M232" s="123">
        <f t="shared" si="111"/>
        <v>53.612624521951858</v>
      </c>
      <c r="N232" s="123">
        <f t="shared" si="111"/>
        <v>12.042138329177179</v>
      </c>
      <c r="O232" s="123">
        <f t="shared" si="111"/>
        <v>17.673495539100276</v>
      </c>
      <c r="P232" s="123">
        <f t="shared" si="111"/>
        <v>49.26399053325909</v>
      </c>
      <c r="Q232" s="123">
        <f t="shared" si="111"/>
        <v>209.45034066206219</v>
      </c>
      <c r="R232" s="123">
        <f t="shared" ref="R232:V232" si="112">SUM(R233:R234)</f>
        <v>156.73402048929987</v>
      </c>
      <c r="S232" s="123">
        <f t="shared" si="112"/>
        <v>106.42918536984011</v>
      </c>
      <c r="T232" s="123">
        <f t="shared" si="112"/>
        <v>126.9411477558135</v>
      </c>
      <c r="U232" s="123">
        <f t="shared" si="112"/>
        <v>211.49877385533125</v>
      </c>
      <c r="V232" s="123">
        <f t="shared" si="112"/>
        <v>25.148009098077193</v>
      </c>
      <c r="W232" s="123">
        <f t="shared" ref="W232:Y232" si="113">SUM(W233:W234)</f>
        <v>101.3318973320925</v>
      </c>
      <c r="X232" s="123">
        <f t="shared" si="113"/>
        <v>132.89172548617827</v>
      </c>
      <c r="Y232" s="123">
        <f t="shared" si="113"/>
        <v>97.256809277908204</v>
      </c>
      <c r="DA232" s="130" t="s">
        <v>2769</v>
      </c>
    </row>
    <row r="233" spans="1:105" ht="12" customHeight="1" x14ac:dyDescent="0.25">
      <c r="A233" s="97" t="s">
        <v>74</v>
      </c>
      <c r="B233" s="99">
        <v>217.10632371042686</v>
      </c>
      <c r="C233" s="99">
        <v>233.19865232269649</v>
      </c>
      <c r="D233" s="99">
        <v>143.77769757944594</v>
      </c>
      <c r="E233" s="99">
        <v>100.78880596889567</v>
      </c>
      <c r="F233" s="99">
        <v>220.39443158666214</v>
      </c>
      <c r="G233" s="99">
        <v>325.52706704843138</v>
      </c>
      <c r="H233" s="99">
        <v>325.35320351355119</v>
      </c>
      <c r="I233" s="99">
        <v>133.17212337991188</v>
      </c>
      <c r="J233" s="99">
        <v>159.62361922161008</v>
      </c>
      <c r="K233" s="99">
        <v>183.71905953635053</v>
      </c>
      <c r="L233" s="99">
        <v>431.50686637716086</v>
      </c>
      <c r="M233" s="99">
        <v>53.074979376388164</v>
      </c>
      <c r="N233" s="99">
        <v>11.912497292614315</v>
      </c>
      <c r="O233" s="99">
        <v>17.447107997640448</v>
      </c>
      <c r="P233" s="99">
        <v>48.631888793974774</v>
      </c>
      <c r="Q233" s="99">
        <v>206.81901276735726</v>
      </c>
      <c r="R233" s="99">
        <v>154.75928172890949</v>
      </c>
      <c r="S233" s="99">
        <v>105.09015748887745</v>
      </c>
      <c r="T233" s="99">
        <v>125.32322657758201</v>
      </c>
      <c r="U233" s="99">
        <v>208.74501907672507</v>
      </c>
      <c r="V233" s="99">
        <v>24.827094453058216</v>
      </c>
      <c r="W233" s="99">
        <v>100.02423008527275</v>
      </c>
      <c r="X233" s="99">
        <v>131.15145568159423</v>
      </c>
      <c r="Y233" s="99">
        <v>95.990047907200562</v>
      </c>
      <c r="DA233" s="63" t="s">
        <v>2770</v>
      </c>
    </row>
    <row r="234" spans="1:105" ht="12" customHeight="1" x14ac:dyDescent="0.25">
      <c r="A234" s="97" t="s">
        <v>53</v>
      </c>
      <c r="B234" s="99">
        <v>2.6227230945272266</v>
      </c>
      <c r="C234" s="99">
        <v>2.7585525145667513</v>
      </c>
      <c r="D234" s="99">
        <v>1.6670802596562335</v>
      </c>
      <c r="E234" s="99">
        <v>1.1175228219526201</v>
      </c>
      <c r="F234" s="99">
        <v>2.4748344640059998</v>
      </c>
      <c r="G234" s="99">
        <v>3.5804727319003922</v>
      </c>
      <c r="H234" s="99">
        <v>3.4538979307096671</v>
      </c>
      <c r="I234" s="99">
        <v>1.4240735036659375</v>
      </c>
      <c r="J234" s="99">
        <v>1.6897714987662977</v>
      </c>
      <c r="K234" s="99">
        <v>1.9082135131664713</v>
      </c>
      <c r="L234" s="99">
        <v>4.391248032751184</v>
      </c>
      <c r="M234" s="99">
        <v>0.53764514556369181</v>
      </c>
      <c r="N234" s="99">
        <v>0.12964103656286402</v>
      </c>
      <c r="O234" s="99">
        <v>0.22638754145982828</v>
      </c>
      <c r="P234" s="99">
        <v>0.63210173928431268</v>
      </c>
      <c r="Q234" s="99">
        <v>2.6313278947049326</v>
      </c>
      <c r="R234" s="99">
        <v>1.9747387603903765</v>
      </c>
      <c r="S234" s="99">
        <v>1.3390278809626597</v>
      </c>
      <c r="T234" s="99">
        <v>1.6179211782314946</v>
      </c>
      <c r="U234" s="99">
        <v>2.7537547786061842</v>
      </c>
      <c r="V234" s="99">
        <v>0.32091464501897787</v>
      </c>
      <c r="W234" s="99">
        <v>1.3076672468197437</v>
      </c>
      <c r="X234" s="99">
        <v>1.7402698045840366</v>
      </c>
      <c r="Y234" s="99">
        <v>1.2667613707076442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0.27008849913538319</v>
      </c>
      <c r="C235" s="123">
        <f t="shared" si="114"/>
        <v>0.34055686326570095</v>
      </c>
      <c r="D235" s="123">
        <f t="shared" si="114"/>
        <v>0.48105887621378418</v>
      </c>
      <c r="E235" s="123">
        <f t="shared" si="114"/>
        <v>1.0781718684349226</v>
      </c>
      <c r="F235" s="123">
        <f t="shared" si="114"/>
        <v>0.37074477153441965</v>
      </c>
      <c r="G235" s="123">
        <f t="shared" si="114"/>
        <v>0.33780693509863946</v>
      </c>
      <c r="H235" s="123">
        <f t="shared" si="114"/>
        <v>0.33621756846855388</v>
      </c>
      <c r="I235" s="123">
        <f t="shared" si="114"/>
        <v>0.1351334794140599</v>
      </c>
      <c r="J235" s="123">
        <f t="shared" si="114"/>
        <v>0.13330152497208694</v>
      </c>
      <c r="K235" s="123">
        <f t="shared" si="114"/>
        <v>5.4892650732700193E-2</v>
      </c>
      <c r="L235" s="123">
        <f t="shared" si="114"/>
        <v>2.2559202597318379E-2</v>
      </c>
      <c r="M235" s="123">
        <f t="shared" si="114"/>
        <v>2.953339358327357E-2</v>
      </c>
      <c r="N235" s="123">
        <f t="shared" si="114"/>
        <v>0.15987329681943882</v>
      </c>
      <c r="O235" s="123">
        <f t="shared" si="114"/>
        <v>0.5719463562029734</v>
      </c>
      <c r="P235" s="123">
        <f t="shared" si="114"/>
        <v>0.91612467109422435</v>
      </c>
      <c r="Q235" s="123">
        <f t="shared" si="114"/>
        <v>1.0726580001626063</v>
      </c>
      <c r="R235" s="123">
        <f t="shared" si="114"/>
        <v>0.99547563945104933</v>
      </c>
      <c r="S235" s="123">
        <f t="shared" si="114"/>
        <v>0.8265907327662273</v>
      </c>
      <c r="T235" s="123">
        <f t="shared" si="114"/>
        <v>0.93449854465103388</v>
      </c>
      <c r="U235" s="123">
        <f t="shared" si="114"/>
        <v>0.80633715734339739</v>
      </c>
      <c r="V235" s="123">
        <f t="shared" si="114"/>
        <v>0.9767737384614239</v>
      </c>
      <c r="W235" s="123">
        <f t="shared" si="114"/>
        <v>0.52433247931375704</v>
      </c>
      <c r="X235" s="123">
        <f t="shared" si="114"/>
        <v>0.47346318837762802</v>
      </c>
      <c r="Y235" s="123">
        <f t="shared" si="114"/>
        <v>0.56481074538971399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0.27008849913538319</v>
      </c>
      <c r="C236" s="99">
        <f>RES_hhdet_fecs!C29</f>
        <v>0.34055686326570095</v>
      </c>
      <c r="D236" s="99">
        <f>RES_hhdet_fecs!D29</f>
        <v>0.48105887621378418</v>
      </c>
      <c r="E236" s="99">
        <f>RES_hhdet_fecs!E29</f>
        <v>1.0781718684349226</v>
      </c>
      <c r="F236" s="99">
        <f>RES_hhdet_fecs!F29</f>
        <v>0.37074477153441965</v>
      </c>
      <c r="G236" s="99">
        <f>RES_hhdet_fecs!G29</f>
        <v>0.33780693509863946</v>
      </c>
      <c r="H236" s="99">
        <f>RES_hhdet_fecs!H29</f>
        <v>0.33621756846855388</v>
      </c>
      <c r="I236" s="99">
        <f>RES_hhdet_fecs!I29</f>
        <v>0.1351334794140599</v>
      </c>
      <c r="J236" s="99">
        <f>RES_hhdet_fecs!J29</f>
        <v>0.13330152497208694</v>
      </c>
      <c r="K236" s="99">
        <f>RES_hhdet_fecs!K29</f>
        <v>5.4892650732700193E-2</v>
      </c>
      <c r="L236" s="99">
        <f>RES_hhdet_fecs!L29</f>
        <v>2.2559202597318379E-2</v>
      </c>
      <c r="M236" s="99">
        <f>RES_hhdet_fecs!M29</f>
        <v>2.953339358327357E-2</v>
      </c>
      <c r="N236" s="99">
        <f>RES_hhdet_fecs!N29</f>
        <v>0.15987329681943882</v>
      </c>
      <c r="O236" s="99">
        <f>RES_hhdet_fecs!O29</f>
        <v>0.5719463562029734</v>
      </c>
      <c r="P236" s="99">
        <f>RES_hhdet_fecs!P29</f>
        <v>0.91612467109422435</v>
      </c>
      <c r="Q236" s="99">
        <f>RES_hhdet_fecs!Q29</f>
        <v>1.0726580001626063</v>
      </c>
      <c r="R236" s="99">
        <f>RES_hhdet_fecs!R29</f>
        <v>0.99547563945104933</v>
      </c>
      <c r="S236" s="99">
        <f>RES_hhdet_fecs!S29</f>
        <v>0.8265907327662273</v>
      </c>
      <c r="T236" s="99">
        <f>RES_hhdet_fecs!T29</f>
        <v>0.93449854465103388</v>
      </c>
      <c r="U236" s="99">
        <f>RES_hhdet_fecs!U29</f>
        <v>0.80633715734339739</v>
      </c>
      <c r="V236" s="99">
        <f>RES_hhdet_fecs!V29</f>
        <v>0.9767737384614239</v>
      </c>
      <c r="W236" s="99">
        <f>RES_hhdet_fecs!W29</f>
        <v>0.52433247931375704</v>
      </c>
      <c r="X236" s="99">
        <f>RES_hhdet_fecs!X29</f>
        <v>0.47346318837762802</v>
      </c>
      <c r="Y236" s="99">
        <f>RES_hhdet_fecs!Y29</f>
        <v>0.56481074538971399</v>
      </c>
      <c r="DA236" s="63" t="s">
        <v>2773</v>
      </c>
    </row>
    <row r="237" spans="1:105" ht="12" customHeight="1" x14ac:dyDescent="0.25">
      <c r="A237" s="121" t="s">
        <v>55</v>
      </c>
      <c r="B237" s="123">
        <v>13.328300770671877</v>
      </c>
      <c r="C237" s="123">
        <v>12.38675969137317</v>
      </c>
      <c r="D237" s="123">
        <v>12.131745011246492</v>
      </c>
      <c r="E237" s="123">
        <v>11.551661655976638</v>
      </c>
      <c r="F237" s="123">
        <v>12.158947736123789</v>
      </c>
      <c r="G237" s="123">
        <v>12.048128725576261</v>
      </c>
      <c r="H237" s="123">
        <v>11.400082026513248</v>
      </c>
      <c r="I237" s="123">
        <v>10.194955316298525</v>
      </c>
      <c r="J237" s="123">
        <v>10.144960064766435</v>
      </c>
      <c r="K237" s="123">
        <v>10.180116034573089</v>
      </c>
      <c r="L237" s="123">
        <v>9.8687495275895589</v>
      </c>
      <c r="M237" s="123">
        <v>10.731751858693849</v>
      </c>
      <c r="N237" s="123">
        <v>8.8601374382684881</v>
      </c>
      <c r="O237" s="123">
        <v>11.608000311584149</v>
      </c>
      <c r="P237" s="123">
        <v>14.627601450604296</v>
      </c>
      <c r="Q237" s="123">
        <v>8.7783258433782176</v>
      </c>
      <c r="R237" s="123">
        <v>8.7996119879676531</v>
      </c>
      <c r="S237" s="123">
        <v>8.8711276116759237</v>
      </c>
      <c r="T237" s="123">
        <v>9.4008051470070271</v>
      </c>
      <c r="U237" s="123">
        <v>9.789755761091099</v>
      </c>
      <c r="V237" s="123">
        <v>8.7655365039344595</v>
      </c>
      <c r="W237" s="123">
        <v>8.0465179356473904</v>
      </c>
      <c r="X237" s="123">
        <v>8.8296593917506403</v>
      </c>
      <c r="Y237" s="123">
        <v>8.3752404797363731</v>
      </c>
      <c r="DA237" s="130" t="s">
        <v>2774</v>
      </c>
    </row>
    <row r="238" spans="1:105" ht="12" customHeight="1" x14ac:dyDescent="0.25">
      <c r="A238" s="97" t="s">
        <v>141</v>
      </c>
      <c r="B238" s="99">
        <v>15.109982720541074</v>
      </c>
      <c r="C238" s="99">
        <v>14.713174982077804</v>
      </c>
      <c r="D238" s="99">
        <v>9.8720021143865768</v>
      </c>
      <c r="E238" s="99">
        <v>5.6335486971058817</v>
      </c>
      <c r="F238" s="99">
        <v>11.28796195442883</v>
      </c>
      <c r="G238" s="99">
        <v>17.012342363818533</v>
      </c>
      <c r="H238" s="99">
        <v>17.274907639711532</v>
      </c>
      <c r="I238" s="99">
        <v>6.4635739418943148</v>
      </c>
      <c r="J238" s="99">
        <v>6.4176921447249597</v>
      </c>
      <c r="K238" s="99">
        <v>15.223724958610678</v>
      </c>
      <c r="L238" s="99">
        <v>16.589012598510052</v>
      </c>
      <c r="M238" s="99">
        <v>8.9167819819146708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2775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2776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2777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2778</v>
      </c>
    </row>
    <row r="242" spans="1:105" ht="12" customHeight="1" x14ac:dyDescent="0.25">
      <c r="A242" s="106" t="s">
        <v>122</v>
      </c>
      <c r="B242" s="102">
        <v>13.095136134273632</v>
      </c>
      <c r="C242" s="102">
        <v>12.106269904550626</v>
      </c>
      <c r="D242" s="102">
        <v>12.349743737767097</v>
      </c>
      <c r="E242" s="102">
        <v>12.139907823575239</v>
      </c>
      <c r="F242" s="102">
        <v>12.301135475554183</v>
      </c>
      <c r="G242" s="102">
        <v>11.628919386422719</v>
      </c>
      <c r="H242" s="102">
        <v>10.919330288737019</v>
      </c>
      <c r="I242" s="102">
        <v>10.858502866699384</v>
      </c>
      <c r="J242" s="102">
        <v>10.790347270387379</v>
      </c>
      <c r="K242" s="102">
        <v>9.8512177106927918</v>
      </c>
      <c r="L242" s="102">
        <v>9.3566492603204683</v>
      </c>
      <c r="M242" s="102">
        <v>11.084451863254296</v>
      </c>
      <c r="N242" s="102">
        <v>9.4270038350123233</v>
      </c>
      <c r="O242" s="102">
        <v>12.452868858338219</v>
      </c>
      <c r="P242" s="102">
        <v>15.534028625986652</v>
      </c>
      <c r="Q242" s="102">
        <v>9.5907405868446478</v>
      </c>
      <c r="R242" s="102">
        <v>9.6899765666748134</v>
      </c>
      <c r="S242" s="102">
        <v>9.9006757639525169</v>
      </c>
      <c r="T242" s="102">
        <v>10.434875397436389</v>
      </c>
      <c r="U242" s="102">
        <v>10.49512634439486</v>
      </c>
      <c r="V242" s="102">
        <v>9.4228344381464169</v>
      </c>
      <c r="W242" s="102">
        <v>8.5411232988673991</v>
      </c>
      <c r="X242" s="102">
        <v>9.3931240776068421</v>
      </c>
      <c r="Y242" s="102">
        <v>8.9434587892893411</v>
      </c>
      <c r="DA242" s="131" t="s">
        <v>2779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10.180683628486801</v>
      </c>
      <c r="G243" s="105">
        <v>9.7248940733409182</v>
      </c>
      <c r="H243" s="105">
        <v>9.2094641414267748</v>
      </c>
      <c r="I243" s="105">
        <v>9.1937612513270217</v>
      </c>
      <c r="J243" s="105">
        <v>9.079544962047466</v>
      </c>
      <c r="K243" s="105">
        <v>8.2481090216585695</v>
      </c>
      <c r="L243" s="105">
        <v>7.800909822584611</v>
      </c>
      <c r="M243" s="105">
        <v>9.385135125719108</v>
      </c>
      <c r="N243" s="105">
        <v>7.7812626831753837</v>
      </c>
      <c r="O243" s="105">
        <v>10.92297176016193</v>
      </c>
      <c r="P243" s="105">
        <v>13.842031231939588</v>
      </c>
      <c r="Q243" s="105">
        <v>8.0819703489784214</v>
      </c>
      <c r="R243" s="105">
        <v>8.1318385539372819</v>
      </c>
      <c r="S243" s="105">
        <v>8.2533987203099688</v>
      </c>
      <c r="T243" s="105">
        <v>8.8367668285910117</v>
      </c>
      <c r="U243" s="105">
        <v>9.2386849928850356</v>
      </c>
      <c r="V243" s="105">
        <v>8.3273378811264909</v>
      </c>
      <c r="W243" s="105">
        <v>7.7064767484336354</v>
      </c>
      <c r="X243" s="105">
        <v>8.566709205017748</v>
      </c>
      <c r="Y243" s="105">
        <v>8.1566949760621554</v>
      </c>
      <c r="DA243" s="132" t="s">
        <v>2780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6.0409286569670329</v>
      </c>
      <c r="G244" s="99">
        <v>5.745214704292362</v>
      </c>
      <c r="H244" s="99">
        <v>5.3217813170634614</v>
      </c>
      <c r="I244" s="99">
        <v>5.2449841449961339</v>
      </c>
      <c r="J244" s="99">
        <v>5.015493219518679</v>
      </c>
      <c r="K244" s="99">
        <v>4.4230948940093899</v>
      </c>
      <c r="L244" s="99">
        <v>4.0930827187361754</v>
      </c>
      <c r="M244" s="99">
        <v>5.3476178080796917</v>
      </c>
      <c r="N244" s="99">
        <v>4.0900845974623179</v>
      </c>
      <c r="O244" s="99">
        <v>6.8420056499849267</v>
      </c>
      <c r="P244" s="99">
        <v>9.3857498190213189</v>
      </c>
      <c r="Q244" s="99">
        <v>4.0602558331509258</v>
      </c>
      <c r="R244" s="99">
        <v>4.0170851513945021</v>
      </c>
      <c r="S244" s="99">
        <v>4.0731245195614463</v>
      </c>
      <c r="T244" s="99">
        <v>4.9093852397281497</v>
      </c>
      <c r="U244" s="99">
        <v>5.5056418017292268</v>
      </c>
      <c r="V244" s="99">
        <v>4.7902759004554598</v>
      </c>
      <c r="W244" s="99">
        <v>4.3207406636854255</v>
      </c>
      <c r="X244" s="99">
        <v>5.1697421646332709</v>
      </c>
      <c r="Y244" s="99">
        <v>4.8549215992358068</v>
      </c>
      <c r="DA244" s="63" t="s">
        <v>2781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4.1397549715197686</v>
      </c>
      <c r="G245" s="99">
        <v>3.9796793690485561</v>
      </c>
      <c r="H245" s="99">
        <v>3.8876828243633121</v>
      </c>
      <c r="I245" s="99">
        <v>3.9487771063308865</v>
      </c>
      <c r="J245" s="99">
        <v>4.0640517425287879</v>
      </c>
      <c r="K245" s="99">
        <v>3.8250141276491778</v>
      </c>
      <c r="L245" s="99">
        <v>3.7078271038484361</v>
      </c>
      <c r="M245" s="99">
        <v>4.0375173176394146</v>
      </c>
      <c r="N245" s="99">
        <v>3.6911780857130663</v>
      </c>
      <c r="O245" s="99">
        <v>4.0809661101770027</v>
      </c>
      <c r="P245" s="99">
        <v>4.45628141291827</v>
      </c>
      <c r="Q245" s="99">
        <v>4.0217145158274947</v>
      </c>
      <c r="R245" s="99">
        <v>4.1147534025427808</v>
      </c>
      <c r="S245" s="99">
        <v>4.1802742007485234</v>
      </c>
      <c r="T245" s="99">
        <v>3.9273815888628585</v>
      </c>
      <c r="U245" s="99">
        <v>3.7330431911558071</v>
      </c>
      <c r="V245" s="99">
        <v>3.5370619806710297</v>
      </c>
      <c r="W245" s="99">
        <v>3.3857360847482099</v>
      </c>
      <c r="X245" s="99">
        <v>3.3969670403844758</v>
      </c>
      <c r="Y245" s="99">
        <v>3.3017733768263482</v>
      </c>
      <c r="DA245" s="63" t="s">
        <v>2782</v>
      </c>
    </row>
    <row r="246" spans="1:105" ht="12" customHeight="1" x14ac:dyDescent="0.25">
      <c r="A246" s="121" t="s">
        <v>54</v>
      </c>
      <c r="B246" s="123">
        <v>6.470363259691676</v>
      </c>
      <c r="C246" s="123">
        <v>6.829490367973774</v>
      </c>
      <c r="D246" s="123">
        <v>5.5690025257531586</v>
      </c>
      <c r="E246" s="123">
        <v>4.7465944359622387</v>
      </c>
      <c r="F246" s="123">
        <v>5.7083468602651584</v>
      </c>
      <c r="G246" s="123">
        <v>6.5261388934033553</v>
      </c>
      <c r="H246" s="123">
        <v>6.4115827154618028</v>
      </c>
      <c r="I246" s="123">
        <v>4.9003106277342265</v>
      </c>
      <c r="J246" s="123">
        <v>5.2036751155368783</v>
      </c>
      <c r="K246" s="123">
        <v>6.7671386985646951</v>
      </c>
      <c r="L246" s="123">
        <v>5.8624707087546328</v>
      </c>
      <c r="M246" s="123">
        <v>6.1071413229348366</v>
      </c>
      <c r="N246" s="123">
        <v>5.9721644842141659</v>
      </c>
      <c r="O246" s="123">
        <v>6.2489655042518439</v>
      </c>
      <c r="P246" s="123">
        <v>6.635001340808957</v>
      </c>
      <c r="Q246" s="123">
        <v>4.7008321606214025</v>
      </c>
      <c r="R246" s="123">
        <v>4.7505702722891794</v>
      </c>
      <c r="S246" s="123">
        <v>4.079360430849273</v>
      </c>
      <c r="T246" s="123">
        <v>4.7359458578108962</v>
      </c>
      <c r="U246" s="123">
        <v>5.0480031019185336</v>
      </c>
      <c r="V246" s="123">
        <v>2.83061944922708</v>
      </c>
      <c r="W246" s="123">
        <v>2.2607108120150117</v>
      </c>
      <c r="X246" s="123">
        <v>2.5910219854809933</v>
      </c>
      <c r="Y246" s="123">
        <v>2.5425398112546835</v>
      </c>
      <c r="DA246" s="130" t="s">
        <v>2783</v>
      </c>
    </row>
    <row r="247" spans="1:105" ht="12" customHeight="1" x14ac:dyDescent="0.25">
      <c r="A247" s="97" t="s">
        <v>50</v>
      </c>
      <c r="B247" s="99">
        <v>7.0484701493402433</v>
      </c>
      <c r="C247" s="99">
        <v>8.9967033296050154</v>
      </c>
      <c r="D247" s="99">
        <v>5.1915656872470199</v>
      </c>
      <c r="E247" s="99">
        <v>3.1155339976110619</v>
      </c>
      <c r="F247" s="99">
        <v>5.9408059610014536</v>
      </c>
      <c r="G247" s="99">
        <v>8.8024219991912194</v>
      </c>
      <c r="H247" s="99">
        <v>9.354877522710332</v>
      </c>
      <c r="I247" s="99">
        <v>3.5954459843053836</v>
      </c>
      <c r="J247" s="99">
        <v>3.9633284326488591</v>
      </c>
      <c r="K247" s="99">
        <v>10.316879483404222</v>
      </c>
      <c r="L247" s="99">
        <v>9.0339180845512548</v>
      </c>
      <c r="M247" s="99">
        <v>5.61590063117072</v>
      </c>
      <c r="N247" s="99">
        <v>4.4613027071974463</v>
      </c>
      <c r="O247" s="99">
        <v>6.4084946773990783</v>
      </c>
      <c r="P247" s="99">
        <v>7.747886812919317</v>
      </c>
      <c r="Q247" s="99">
        <v>6.3049996421164956</v>
      </c>
      <c r="R247" s="99">
        <v>6.2460538619013892</v>
      </c>
      <c r="S247" s="99">
        <v>4.7839023959664395</v>
      </c>
      <c r="T247" s="99">
        <v>5.2973639492093847</v>
      </c>
      <c r="U247" s="99">
        <v>6.5519132109345337</v>
      </c>
      <c r="V247" s="99">
        <v>0</v>
      </c>
      <c r="W247" s="99">
        <v>0</v>
      </c>
      <c r="X247" s="99">
        <v>0</v>
      </c>
      <c r="Y247" s="99">
        <v>0</v>
      </c>
      <c r="DA247" s="63" t="s">
        <v>2784</v>
      </c>
    </row>
    <row r="248" spans="1:105" ht="12" customHeight="1" x14ac:dyDescent="0.25">
      <c r="A248" s="109" t="s">
        <v>120</v>
      </c>
      <c r="B248" s="110">
        <v>6.0929712360957282</v>
      </c>
      <c r="C248" s="110">
        <v>5.4111572779009718</v>
      </c>
      <c r="D248" s="110">
        <v>5.7626227221296835</v>
      </c>
      <c r="E248" s="110">
        <v>5.5454811812770997</v>
      </c>
      <c r="F248" s="110">
        <v>5.5735418109797257</v>
      </c>
      <c r="G248" s="110">
        <v>5.2808180911337628</v>
      </c>
      <c r="H248" s="110">
        <v>5.1409091863412915</v>
      </c>
      <c r="I248" s="110">
        <v>5.4038181803616618</v>
      </c>
      <c r="J248" s="110">
        <v>5.6909541695286014</v>
      </c>
      <c r="K248" s="110">
        <v>5.3659252308648799</v>
      </c>
      <c r="L248" s="110">
        <v>4.6378524151301947</v>
      </c>
      <c r="M248" s="110">
        <v>6.281661042377352</v>
      </c>
      <c r="N248" s="110">
        <v>6.2272450439702354</v>
      </c>
      <c r="O248" s="110">
        <v>6.238836667861543</v>
      </c>
      <c r="P248" s="110">
        <v>6.5493947660312379</v>
      </c>
      <c r="Q248" s="110">
        <v>4.5174987341648194</v>
      </c>
      <c r="R248" s="110">
        <v>4.5931509470668406</v>
      </c>
      <c r="S248" s="110">
        <v>4.0153111612931687</v>
      </c>
      <c r="T248" s="110">
        <v>4.6881655947131522</v>
      </c>
      <c r="U248" s="110">
        <v>4.9933154615906812</v>
      </c>
      <c r="V248" s="110">
        <v>2.83061944922708</v>
      </c>
      <c r="W248" s="110">
        <v>2.2607108120150117</v>
      </c>
      <c r="X248" s="110">
        <v>2.5910219854809933</v>
      </c>
      <c r="Y248" s="110">
        <v>2.5425398112546835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121.42702766684393</v>
      </c>
      <c r="C250" s="118">
        <f t="shared" si="115"/>
        <v>129.02582309545494</v>
      </c>
      <c r="D250" s="118">
        <f t="shared" si="115"/>
        <v>84.211076126929797</v>
      </c>
      <c r="E250" s="118">
        <f t="shared" si="115"/>
        <v>63.214695818187352</v>
      </c>
      <c r="F250" s="118">
        <f t="shared" si="115"/>
        <v>121.95993850366611</v>
      </c>
      <c r="G250" s="118">
        <f t="shared" si="115"/>
        <v>174.39037058787085</v>
      </c>
      <c r="H250" s="118">
        <f t="shared" si="115"/>
        <v>173.93651569424657</v>
      </c>
      <c r="I250" s="118">
        <f t="shared" si="115"/>
        <v>77.040964115678705</v>
      </c>
      <c r="J250" s="118">
        <f t="shared" si="115"/>
        <v>90.273616441125057</v>
      </c>
      <c r="K250" s="118">
        <f t="shared" si="115"/>
        <v>102.83606849739313</v>
      </c>
      <c r="L250" s="118">
        <f t="shared" si="115"/>
        <v>224.1070114896032</v>
      </c>
      <c r="M250" s="118">
        <f t="shared" si="115"/>
        <v>38.479499044382855</v>
      </c>
      <c r="N250" s="118">
        <f t="shared" si="115"/>
        <v>18.307328844643113</v>
      </c>
      <c r="O250" s="118">
        <f t="shared" si="115"/>
        <v>27.521569834896148</v>
      </c>
      <c r="P250" s="118">
        <f t="shared" si="115"/>
        <v>51.704197499229053</v>
      </c>
      <c r="Q250" s="118">
        <f t="shared" si="115"/>
        <v>149.50905761978515</v>
      </c>
      <c r="R250" s="118">
        <f t="shared" ref="R250:V250" si="116">R251+R254+R256+R265</f>
        <v>116.32770346356033</v>
      </c>
      <c r="S250" s="118">
        <f t="shared" si="116"/>
        <v>83.6861943081269</v>
      </c>
      <c r="T250" s="118">
        <f t="shared" si="116"/>
        <v>99.11211065164062</v>
      </c>
      <c r="U250" s="118">
        <f t="shared" si="116"/>
        <v>156.87292034090109</v>
      </c>
      <c r="V250" s="118">
        <f t="shared" si="116"/>
        <v>30.466014389811914</v>
      </c>
      <c r="W250" s="118">
        <f t="shared" ref="W250:Y250" si="117">W251+W254+W256+W265</f>
        <v>79.845509811811311</v>
      </c>
      <c r="X250" s="118">
        <f t="shared" si="117"/>
        <v>103.07854929725514</v>
      </c>
      <c r="Y250" s="118">
        <f t="shared" si="117"/>
        <v>79.708866947253057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107.53164687561629</v>
      </c>
      <c r="C251" s="123">
        <f t="shared" si="118"/>
        <v>115.44352282895055</v>
      </c>
      <c r="D251" s="123">
        <f t="shared" si="118"/>
        <v>71.142548587795744</v>
      </c>
      <c r="E251" s="123">
        <f t="shared" si="118"/>
        <v>49.820135360686479</v>
      </c>
      <c r="F251" s="123">
        <f t="shared" si="118"/>
        <v>108.9726196503117</v>
      </c>
      <c r="G251" s="123">
        <f t="shared" si="118"/>
        <v>160.87987185587542</v>
      </c>
      <c r="H251" s="123">
        <f t="shared" si="118"/>
        <v>160.66928367351119</v>
      </c>
      <c r="I251" s="123">
        <f t="shared" si="118"/>
        <v>65.774774591779803</v>
      </c>
      <c r="J251" s="123">
        <f t="shared" si="118"/>
        <v>78.822218939205456</v>
      </c>
      <c r="K251" s="123">
        <f t="shared" si="118"/>
        <v>90.683927111170277</v>
      </c>
      <c r="L251" s="123">
        <f t="shared" si="118"/>
        <v>212.90162295926484</v>
      </c>
      <c r="M251" s="123">
        <f t="shared" si="118"/>
        <v>26.184244797386572</v>
      </c>
      <c r="N251" s="123">
        <f t="shared" si="118"/>
        <v>6.4963548296957656</v>
      </c>
      <c r="O251" s="123">
        <f t="shared" si="118"/>
        <v>11.36300670463376</v>
      </c>
      <c r="P251" s="123">
        <f t="shared" si="118"/>
        <v>31.65951471283357</v>
      </c>
      <c r="Q251" s="123">
        <f t="shared" si="118"/>
        <v>134.69040480328709</v>
      </c>
      <c r="R251" s="123">
        <f t="shared" ref="R251:V251" si="119">SUM(R252:R253)</f>
        <v>101.6781222346054</v>
      </c>
      <c r="S251" s="123">
        <f t="shared" si="119"/>
        <v>70.022960976437631</v>
      </c>
      <c r="T251" s="123">
        <f t="shared" si="119"/>
        <v>84.060088509789622</v>
      </c>
      <c r="U251" s="123">
        <f t="shared" si="119"/>
        <v>141.59448694069548</v>
      </c>
      <c r="V251" s="123">
        <f t="shared" si="119"/>
        <v>16.823572744830994</v>
      </c>
      <c r="W251" s="123">
        <f t="shared" ref="W251:Y251" si="120">SUM(W252:W253)</f>
        <v>68.844096509842458</v>
      </c>
      <c r="X251" s="123">
        <f t="shared" si="120"/>
        <v>91.328322996678665</v>
      </c>
      <c r="Y251" s="123">
        <f t="shared" si="120"/>
        <v>67.943243396355172</v>
      </c>
      <c r="DA251" s="130" t="s">
        <v>2937</v>
      </c>
    </row>
    <row r="252" spans="1:105" ht="12" customHeight="1" x14ac:dyDescent="0.25">
      <c r="A252" s="97" t="s">
        <v>74</v>
      </c>
      <c r="B252" s="99">
        <v>104.90892378108906</v>
      </c>
      <c r="C252" s="99">
        <v>112.6849703143838</v>
      </c>
      <c r="D252" s="99">
        <v>69.475468328139513</v>
      </c>
      <c r="E252" s="99">
        <v>48.70261253873386</v>
      </c>
      <c r="F252" s="99">
        <v>106.49778518630571</v>
      </c>
      <c r="G252" s="99">
        <v>157.29939912397504</v>
      </c>
      <c r="H252" s="99">
        <v>157.21538574280152</v>
      </c>
      <c r="I252" s="99">
        <v>64.350701088113865</v>
      </c>
      <c r="J252" s="99">
        <v>77.132447440439165</v>
      </c>
      <c r="K252" s="99">
        <v>88.775713598003804</v>
      </c>
      <c r="L252" s="99">
        <v>208.51037492651366</v>
      </c>
      <c r="M252" s="99">
        <v>25.646599651822882</v>
      </c>
      <c r="N252" s="99">
        <v>6.3667137931329014</v>
      </c>
      <c r="O252" s="99">
        <v>11.136619163173931</v>
      </c>
      <c r="P252" s="99">
        <v>31.027412973549257</v>
      </c>
      <c r="Q252" s="99">
        <v>132.05907690858217</v>
      </c>
      <c r="R252" s="99">
        <v>99.703383474215016</v>
      </c>
      <c r="S252" s="99">
        <v>68.68393309547497</v>
      </c>
      <c r="T252" s="99">
        <v>82.442167331558124</v>
      </c>
      <c r="U252" s="99">
        <v>138.8407321620893</v>
      </c>
      <c r="V252" s="99">
        <v>16.502658099812017</v>
      </c>
      <c r="W252" s="99">
        <v>67.536429263022711</v>
      </c>
      <c r="X252" s="99">
        <v>89.588053192094634</v>
      </c>
      <c r="Y252" s="99">
        <v>66.67648202564753</v>
      </c>
      <c r="DA252" s="63" t="s">
        <v>2938</v>
      </c>
    </row>
    <row r="253" spans="1:105" ht="12" customHeight="1" x14ac:dyDescent="0.25">
      <c r="A253" s="97" t="s">
        <v>53</v>
      </c>
      <c r="B253" s="99">
        <v>2.6227230945272266</v>
      </c>
      <c r="C253" s="99">
        <v>2.7585525145667513</v>
      </c>
      <c r="D253" s="99">
        <v>1.6670802596562335</v>
      </c>
      <c r="E253" s="99">
        <v>1.1175228219526201</v>
      </c>
      <c r="F253" s="99">
        <v>2.4748344640059998</v>
      </c>
      <c r="G253" s="99">
        <v>3.5804727319003922</v>
      </c>
      <c r="H253" s="99">
        <v>3.4538979307096671</v>
      </c>
      <c r="I253" s="99">
        <v>1.4240735036659375</v>
      </c>
      <c r="J253" s="99">
        <v>1.6897714987662977</v>
      </c>
      <c r="K253" s="99">
        <v>1.9082135131664713</v>
      </c>
      <c r="L253" s="99">
        <v>4.391248032751184</v>
      </c>
      <c r="M253" s="99">
        <v>0.53764514556369181</v>
      </c>
      <c r="N253" s="99">
        <v>0.12964103656286402</v>
      </c>
      <c r="O253" s="99">
        <v>0.22638754145982828</v>
      </c>
      <c r="P253" s="99">
        <v>0.63210173928431268</v>
      </c>
      <c r="Q253" s="99">
        <v>2.6313278947049326</v>
      </c>
      <c r="R253" s="99">
        <v>1.9747387603903765</v>
      </c>
      <c r="S253" s="99">
        <v>1.3390278809626597</v>
      </c>
      <c r="T253" s="99">
        <v>1.6179211782314946</v>
      </c>
      <c r="U253" s="99">
        <v>2.7537547786061842</v>
      </c>
      <c r="V253" s="99">
        <v>0.32091464501897787</v>
      </c>
      <c r="W253" s="99">
        <v>1.3076672468197437</v>
      </c>
      <c r="X253" s="99">
        <v>1.7402698045840366</v>
      </c>
      <c r="Y253" s="99">
        <v>1.2667613707076442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0.49853834629325533</v>
      </c>
      <c r="C254" s="123">
        <f t="shared" si="121"/>
        <v>0.65129659002141504</v>
      </c>
      <c r="D254" s="123">
        <f t="shared" si="121"/>
        <v>0.94883046299375118</v>
      </c>
      <c r="E254" s="123">
        <f t="shared" si="121"/>
        <v>2.1566355574230687</v>
      </c>
      <c r="F254" s="123">
        <f t="shared" si="121"/>
        <v>0.75516478169154744</v>
      </c>
      <c r="G254" s="123">
        <f t="shared" si="121"/>
        <v>0.71416333788328479</v>
      </c>
      <c r="H254" s="123">
        <f t="shared" si="121"/>
        <v>0.77289662136064075</v>
      </c>
      <c r="I254" s="123">
        <f t="shared" si="121"/>
        <v>0.33963532471864005</v>
      </c>
      <c r="J254" s="123">
        <f t="shared" si="121"/>
        <v>0.33721756803404845</v>
      </c>
      <c r="K254" s="123">
        <f t="shared" si="121"/>
        <v>0.1465135466348198</v>
      </c>
      <c r="L254" s="123">
        <f t="shared" si="121"/>
        <v>6.7178106656615846E-2</v>
      </c>
      <c r="M254" s="123">
        <f t="shared" si="121"/>
        <v>8.794625853951081E-2</v>
      </c>
      <c r="N254" s="123">
        <f t="shared" si="121"/>
        <v>0.57140681548367211</v>
      </c>
      <c r="O254" s="123">
        <f t="shared" si="121"/>
        <v>2.2215065623850077</v>
      </c>
      <c r="P254" s="123">
        <f t="shared" si="121"/>
        <v>3.6037942833926819</v>
      </c>
      <c r="Q254" s="123">
        <f t="shared" si="121"/>
        <v>4.2333937914525537</v>
      </c>
      <c r="R254" s="123">
        <f t="shared" si="121"/>
        <v>3.9287828841583132</v>
      </c>
      <c r="S254" s="123">
        <f t="shared" si="121"/>
        <v>3.2755574942051382</v>
      </c>
      <c r="T254" s="123">
        <f t="shared" si="121"/>
        <v>3.7420004116059253</v>
      </c>
      <c r="U254" s="123">
        <f t="shared" si="121"/>
        <v>3.2685244316314752</v>
      </c>
      <c r="V254" s="123">
        <f t="shared" si="121"/>
        <v>4.0020659572104211</v>
      </c>
      <c r="W254" s="123">
        <f t="shared" si="121"/>
        <v>2.2362543815174272</v>
      </c>
      <c r="X254" s="123">
        <f t="shared" si="121"/>
        <v>2.0363812723249284</v>
      </c>
      <c r="Y254" s="123">
        <f t="shared" si="121"/>
        <v>2.4292702211140766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0.49853834629325533</v>
      </c>
      <c r="C255" s="99">
        <f>RES_hhdet_tess!C29</f>
        <v>0.65129659002141504</v>
      </c>
      <c r="D255" s="99">
        <f>RES_hhdet_tess!D29</f>
        <v>0.94883046299375118</v>
      </c>
      <c r="E255" s="99">
        <f>RES_hhdet_tess!E29</f>
        <v>2.1566355574230687</v>
      </c>
      <c r="F255" s="99">
        <f>RES_hhdet_tess!F29</f>
        <v>0.75516478169154744</v>
      </c>
      <c r="G255" s="99">
        <f>RES_hhdet_tess!G29</f>
        <v>0.71416333788328479</v>
      </c>
      <c r="H255" s="99">
        <f>RES_hhdet_tess!H29</f>
        <v>0.77289662136064075</v>
      </c>
      <c r="I255" s="99">
        <f>RES_hhdet_tess!I29</f>
        <v>0.33963532471864005</v>
      </c>
      <c r="J255" s="99">
        <f>RES_hhdet_tess!J29</f>
        <v>0.33721756803404845</v>
      </c>
      <c r="K255" s="99">
        <f>RES_hhdet_tess!K29</f>
        <v>0.1465135466348198</v>
      </c>
      <c r="L255" s="99">
        <f>RES_hhdet_tess!L29</f>
        <v>6.7178106656615846E-2</v>
      </c>
      <c r="M255" s="99">
        <f>RES_hhdet_tess!M29</f>
        <v>8.794625853951081E-2</v>
      </c>
      <c r="N255" s="99">
        <f>RES_hhdet_tess!N29</f>
        <v>0.57140681548367211</v>
      </c>
      <c r="O255" s="99">
        <f>RES_hhdet_tess!O29</f>
        <v>2.2215065623850077</v>
      </c>
      <c r="P255" s="99">
        <f>RES_hhdet_tess!P29</f>
        <v>3.6037942833926819</v>
      </c>
      <c r="Q255" s="99">
        <f>RES_hhdet_tess!Q29</f>
        <v>4.2333937914525537</v>
      </c>
      <c r="R255" s="99">
        <f>RES_hhdet_tess!R29</f>
        <v>3.9287828841583132</v>
      </c>
      <c r="S255" s="99">
        <f>RES_hhdet_tess!S29</f>
        <v>3.2755574942051382</v>
      </c>
      <c r="T255" s="99">
        <f>RES_hhdet_tess!T29</f>
        <v>3.7420004116059253</v>
      </c>
      <c r="U255" s="99">
        <f>RES_hhdet_tess!U29</f>
        <v>3.2685244316314752</v>
      </c>
      <c r="V255" s="99">
        <f>RES_hhdet_tess!V29</f>
        <v>4.0020659572104211</v>
      </c>
      <c r="W255" s="99">
        <f>RES_hhdet_tess!W29</f>
        <v>2.2362543815174272</v>
      </c>
      <c r="X255" s="99">
        <f>RES_hhdet_tess!X29</f>
        <v>2.0363812723249284</v>
      </c>
      <c r="Y255" s="99">
        <f>RES_hhdet_tess!Y29</f>
        <v>2.4292702211140766</v>
      </c>
      <c r="DA255" s="63" t="s">
        <v>2941</v>
      </c>
    </row>
    <row r="256" spans="1:105" ht="12" customHeight="1" x14ac:dyDescent="0.25">
      <c r="A256" s="121" t="s">
        <v>55</v>
      </c>
      <c r="B256" s="123">
        <v>8.8940443230786368</v>
      </c>
      <c r="C256" s="123">
        <v>8.2689797632030295</v>
      </c>
      <c r="D256" s="123">
        <v>8.1512059504821615</v>
      </c>
      <c r="E256" s="123">
        <v>7.7858971120618392</v>
      </c>
      <c r="F256" s="123">
        <v>8.2079816264069656</v>
      </c>
      <c r="G256" s="123">
        <v>8.2585445338808867</v>
      </c>
      <c r="H256" s="123">
        <v>7.9689013711345567</v>
      </c>
      <c r="I256" s="123">
        <v>7.2754957763070669</v>
      </c>
      <c r="J256" s="123">
        <v>7.2457065983467421</v>
      </c>
      <c r="K256" s="123">
        <v>7.2064199245808602</v>
      </c>
      <c r="L256" s="123">
        <v>6.9784914725854064</v>
      </c>
      <c r="M256" s="123">
        <v>7.6913193085285121</v>
      </c>
      <c r="N256" s="123">
        <v>6.6601662354348905</v>
      </c>
      <c r="O256" s="123">
        <v>9.0451682594195475</v>
      </c>
      <c r="P256" s="123">
        <v>11.272694792283781</v>
      </c>
      <c r="Q256" s="123">
        <v>6.9674442999688404</v>
      </c>
      <c r="R256" s="123">
        <v>7.0448779735230707</v>
      </c>
      <c r="S256" s="123">
        <v>7.1907788302584592</v>
      </c>
      <c r="T256" s="123">
        <v>7.5761106219666248</v>
      </c>
      <c r="U256" s="123">
        <v>7.8939222779689189</v>
      </c>
      <c r="V256" s="123">
        <v>7.2423309114503747</v>
      </c>
      <c r="W256" s="123">
        <v>6.8044298450024927</v>
      </c>
      <c r="X256" s="123">
        <v>7.4759256738646416</v>
      </c>
      <c r="Y256" s="123">
        <v>7.1371364087316085</v>
      </c>
      <c r="DA256" s="130" t="s">
        <v>2942</v>
      </c>
    </row>
    <row r="257" spans="1:105" ht="12" customHeight="1" x14ac:dyDescent="0.25">
      <c r="A257" s="97" t="s">
        <v>141</v>
      </c>
      <c r="B257" s="99">
        <v>9.0729360080200969</v>
      </c>
      <c r="C257" s="99">
        <v>8.8346689441094188</v>
      </c>
      <c r="D257" s="99">
        <v>5.9277396348777014</v>
      </c>
      <c r="E257" s="99">
        <v>3.3827190786540062</v>
      </c>
      <c r="F257" s="99">
        <v>6.8071800489738656</v>
      </c>
      <c r="G257" s="99">
        <v>10.464456164026002</v>
      </c>
      <c r="H257" s="99">
        <v>10.898772344008986</v>
      </c>
      <c r="I257" s="99">
        <v>4.1224196659623011</v>
      </c>
      <c r="J257" s="99">
        <v>4.0936703198428903</v>
      </c>
      <c r="K257" s="99">
        <v>9.7077150193006787</v>
      </c>
      <c r="L257" s="99">
        <v>10.576746892282392</v>
      </c>
      <c r="M257" s="99">
        <v>5.6824201181026623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2943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2944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2945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2946</v>
      </c>
    </row>
    <row r="261" spans="1:105" ht="12" customHeight="1" x14ac:dyDescent="0.25">
      <c r="A261" s="106" t="s">
        <v>122</v>
      </c>
      <c r="B261" s="102">
        <v>8.8706331779653862</v>
      </c>
      <c r="C261" s="102">
        <v>8.200776103093748</v>
      </c>
      <c r="D261" s="102">
        <v>8.3657050538698847</v>
      </c>
      <c r="E261" s="102">
        <v>8.2235623985150266</v>
      </c>
      <c r="F261" s="102">
        <v>8.3705279579707952</v>
      </c>
      <c r="G261" s="102">
        <v>8.0090583380115117</v>
      </c>
      <c r="H261" s="102">
        <v>7.6263198848708464</v>
      </c>
      <c r="I261" s="102">
        <v>7.6331551059988731</v>
      </c>
      <c r="J261" s="102">
        <v>7.5852616118070246</v>
      </c>
      <c r="K261" s="102">
        <v>6.9250804302915139</v>
      </c>
      <c r="L261" s="102">
        <v>6.5774216751911663</v>
      </c>
      <c r="M261" s="102">
        <v>7.7930201025246557</v>
      </c>
      <c r="N261" s="102">
        <v>6.679273318640214</v>
      </c>
      <c r="O261" s="102">
        <v>9.0439281262885327</v>
      </c>
      <c r="P261" s="102">
        <v>11.280031184855693</v>
      </c>
      <c r="Q261" s="102">
        <v>6.9664313940186471</v>
      </c>
      <c r="R261" s="102">
        <v>7.0385134860161438</v>
      </c>
      <c r="S261" s="102">
        <v>7.1915591751700445</v>
      </c>
      <c r="T261" s="102">
        <v>7.5795860500163883</v>
      </c>
      <c r="U261" s="102">
        <v>7.9198862257359748</v>
      </c>
      <c r="V261" s="102">
        <v>7.250174992496679</v>
      </c>
      <c r="W261" s="102">
        <v>6.8250468338222721</v>
      </c>
      <c r="X261" s="102">
        <v>7.5022959109204841</v>
      </c>
      <c r="Y261" s="102">
        <v>7.1387642837845062</v>
      </c>
      <c r="DA261" s="131" t="s">
        <v>2947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8.3771102917715226</v>
      </c>
      <c r="G262" s="105">
        <v>8.0148763234213956</v>
      </c>
      <c r="H262" s="105">
        <v>7.6284798684425486</v>
      </c>
      <c r="I262" s="105">
        <v>7.6354579050758487</v>
      </c>
      <c r="J262" s="105">
        <v>7.5903418887095597</v>
      </c>
      <c r="K262" s="105">
        <v>6.9351197716181616</v>
      </c>
      <c r="L262" s="105">
        <v>6.5858016012920313</v>
      </c>
      <c r="M262" s="105">
        <v>7.798207978558457</v>
      </c>
      <c r="N262" s="105">
        <v>6.6238011415925016</v>
      </c>
      <c r="O262" s="105">
        <v>9.0461737727690199</v>
      </c>
      <c r="P262" s="105">
        <v>11.266336585388125</v>
      </c>
      <c r="Q262" s="105">
        <v>6.9683125050690089</v>
      </c>
      <c r="R262" s="105">
        <v>7.0496513391532654</v>
      </c>
      <c r="S262" s="105">
        <v>7.1903106233115057</v>
      </c>
      <c r="T262" s="105">
        <v>7.5742149339394818</v>
      </c>
      <c r="U262" s="105">
        <v>7.8736379437759085</v>
      </c>
      <c r="V262" s="105">
        <v>7.2371015240861691</v>
      </c>
      <c r="W262" s="105">
        <v>6.7902556651888935</v>
      </c>
      <c r="X262" s="105">
        <v>7.4636195632385833</v>
      </c>
      <c r="Y262" s="105">
        <v>7.1365103029420327</v>
      </c>
      <c r="DA262" s="132" t="s">
        <v>2948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4.237355320251754</v>
      </c>
      <c r="G263" s="99">
        <v>4.0351969543728394</v>
      </c>
      <c r="H263" s="99">
        <v>3.7407970440792377</v>
      </c>
      <c r="I263" s="99">
        <v>3.6866807987449621</v>
      </c>
      <c r="J263" s="99">
        <v>3.5262901461807732</v>
      </c>
      <c r="K263" s="99">
        <v>3.1101056439689847</v>
      </c>
      <c r="L263" s="99">
        <v>2.8779744974435961</v>
      </c>
      <c r="M263" s="99">
        <v>3.7606906609190411</v>
      </c>
      <c r="N263" s="99">
        <v>2.9326230558794339</v>
      </c>
      <c r="O263" s="99">
        <v>4.9652076625920172</v>
      </c>
      <c r="P263" s="99">
        <v>6.8100551724698528</v>
      </c>
      <c r="Q263" s="99">
        <v>2.9465979892415146</v>
      </c>
      <c r="R263" s="99">
        <v>2.934897936610485</v>
      </c>
      <c r="S263" s="99">
        <v>3.0100364225629819</v>
      </c>
      <c r="T263" s="99">
        <v>3.6468333450766233</v>
      </c>
      <c r="U263" s="99">
        <v>4.1405947526200988</v>
      </c>
      <c r="V263" s="99">
        <v>3.7000395434151403</v>
      </c>
      <c r="W263" s="99">
        <v>3.404519580440684</v>
      </c>
      <c r="X263" s="99">
        <v>4.0666525228541062</v>
      </c>
      <c r="Y263" s="99">
        <v>3.8347369261156832</v>
      </c>
      <c r="DA263" s="63" t="s">
        <v>2949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4.1397549715197686</v>
      </c>
      <c r="G264" s="99">
        <v>3.9796793690485561</v>
      </c>
      <c r="H264" s="99">
        <v>3.8876828243633121</v>
      </c>
      <c r="I264" s="99">
        <v>3.9487771063308865</v>
      </c>
      <c r="J264" s="99">
        <v>4.0640517425287879</v>
      </c>
      <c r="K264" s="99">
        <v>3.8250141276491778</v>
      </c>
      <c r="L264" s="99">
        <v>3.7078271038484361</v>
      </c>
      <c r="M264" s="99">
        <v>4.0375173176394146</v>
      </c>
      <c r="N264" s="99">
        <v>3.6911780857130663</v>
      </c>
      <c r="O264" s="99">
        <v>4.0809661101770027</v>
      </c>
      <c r="P264" s="99">
        <v>4.45628141291827</v>
      </c>
      <c r="Q264" s="99">
        <v>4.0217145158274947</v>
      </c>
      <c r="R264" s="99">
        <v>4.1147534025427808</v>
      </c>
      <c r="S264" s="99">
        <v>4.1802742007485234</v>
      </c>
      <c r="T264" s="99">
        <v>3.9273815888628585</v>
      </c>
      <c r="U264" s="99">
        <v>3.7330431911558071</v>
      </c>
      <c r="V264" s="99">
        <v>3.5370619806710297</v>
      </c>
      <c r="W264" s="99">
        <v>3.3857360847482099</v>
      </c>
      <c r="X264" s="99">
        <v>3.3969670403844758</v>
      </c>
      <c r="Y264" s="99">
        <v>3.3017733768263482</v>
      </c>
      <c r="DA264" s="63" t="s">
        <v>2950</v>
      </c>
    </row>
    <row r="265" spans="1:105" ht="12" customHeight="1" x14ac:dyDescent="0.25">
      <c r="A265" s="121" t="s">
        <v>54</v>
      </c>
      <c r="B265" s="123">
        <v>4.5027981218557418</v>
      </c>
      <c r="C265" s="123">
        <v>4.6620239132799277</v>
      </c>
      <c r="D265" s="123">
        <v>3.9684911256581326</v>
      </c>
      <c r="E265" s="123">
        <v>3.4520277880159678</v>
      </c>
      <c r="F265" s="123">
        <v>4.0241724452559051</v>
      </c>
      <c r="G265" s="123">
        <v>4.5377908602312456</v>
      </c>
      <c r="H265" s="123">
        <v>4.5254340282401708</v>
      </c>
      <c r="I265" s="123">
        <v>3.6510584228731933</v>
      </c>
      <c r="J265" s="123">
        <v>3.8684733355388108</v>
      </c>
      <c r="K265" s="123">
        <v>4.7992079150071767</v>
      </c>
      <c r="L265" s="123">
        <v>4.1597189510963331</v>
      </c>
      <c r="M265" s="123">
        <v>4.5159886799282631</v>
      </c>
      <c r="N265" s="123">
        <v>4.5794009640287854</v>
      </c>
      <c r="O265" s="123">
        <v>4.8918883084578315</v>
      </c>
      <c r="P265" s="123">
        <v>5.1681937107190272</v>
      </c>
      <c r="Q265" s="123">
        <v>3.6178147250766601</v>
      </c>
      <c r="R265" s="123">
        <v>3.6759203712735418</v>
      </c>
      <c r="S265" s="123">
        <v>3.1968970072256657</v>
      </c>
      <c r="T265" s="123">
        <v>3.7339111082784524</v>
      </c>
      <c r="U265" s="123">
        <v>4.1159866906051974</v>
      </c>
      <c r="V265" s="123">
        <v>2.3980447763201242</v>
      </c>
      <c r="W265" s="123">
        <v>1.9607290754489366</v>
      </c>
      <c r="X265" s="123">
        <v>2.2379193543868987</v>
      </c>
      <c r="Y265" s="123">
        <v>2.1992169210521966</v>
      </c>
      <c r="DA265" s="130" t="s">
        <v>2951</v>
      </c>
    </row>
    <row r="266" spans="1:105" ht="12" customHeight="1" x14ac:dyDescent="0.25">
      <c r="A266" s="97" t="s">
        <v>50</v>
      </c>
      <c r="B266" s="99">
        <v>4.3180296809520726</v>
      </c>
      <c r="C266" s="99">
        <v>5.5115551580495916</v>
      </c>
      <c r="D266" s="99">
        <v>3.1804539500310294</v>
      </c>
      <c r="E266" s="99">
        <v>1.9086366244963191</v>
      </c>
      <c r="F266" s="99">
        <v>3.6422205649110002</v>
      </c>
      <c r="G266" s="99">
        <v>5.4181244549010019</v>
      </c>
      <c r="H266" s="99">
        <v>5.7813169316075994</v>
      </c>
      <c r="I266" s="99">
        <v>2.2270046530191419</v>
      </c>
      <c r="J266" s="99">
        <v>2.4548726437942676</v>
      </c>
      <c r="K266" s="99">
        <v>6.3902460514142447</v>
      </c>
      <c r="L266" s="99">
        <v>5.5955921018786308</v>
      </c>
      <c r="M266" s="99">
        <v>3.4784965059866364</v>
      </c>
      <c r="N266" s="99">
        <v>2.763840531375175</v>
      </c>
      <c r="O266" s="99">
        <v>3.9738121223488259</v>
      </c>
      <c r="P266" s="99">
        <v>4.8043492410703115</v>
      </c>
      <c r="Q266" s="99">
        <v>3.9096363920857931</v>
      </c>
      <c r="R266" s="99">
        <v>3.8730849915195726</v>
      </c>
      <c r="S266" s="99">
        <v>2.9664266399828669</v>
      </c>
      <c r="T266" s="99">
        <v>3.2848165033360779</v>
      </c>
      <c r="U266" s="99">
        <v>4.062837757567876</v>
      </c>
      <c r="V266" s="99">
        <v>0</v>
      </c>
      <c r="W266" s="99">
        <v>0</v>
      </c>
      <c r="X266" s="99">
        <v>0</v>
      </c>
      <c r="Y266" s="99">
        <v>0</v>
      </c>
      <c r="DA266" s="63" t="s">
        <v>2952</v>
      </c>
    </row>
    <row r="267" spans="1:105" ht="12" customHeight="1" x14ac:dyDescent="0.25">
      <c r="A267" s="109" t="s">
        <v>120</v>
      </c>
      <c r="B267" s="110">
        <v>4.6234161893063677</v>
      </c>
      <c r="C267" s="110">
        <v>4.1060479677500439</v>
      </c>
      <c r="D267" s="110">
        <v>4.3727439625058029</v>
      </c>
      <c r="E267" s="110">
        <v>4.2079744803521217</v>
      </c>
      <c r="F267" s="110">
        <v>4.2456696544056909</v>
      </c>
      <c r="G267" s="110">
        <v>4.0561733779455489</v>
      </c>
      <c r="H267" s="110">
        <v>3.9832466955088579</v>
      </c>
      <c r="I267" s="110">
        <v>4.200557431892963</v>
      </c>
      <c r="J267" s="110">
        <v>4.4238164644384526</v>
      </c>
      <c r="K267" s="110">
        <v>4.1711665453728086</v>
      </c>
      <c r="L267" s="110">
        <v>3.6052728829724758</v>
      </c>
      <c r="M267" s="110">
        <v>4.8845714259338404</v>
      </c>
      <c r="N267" s="110">
        <v>4.8859241539573173</v>
      </c>
      <c r="O267" s="110">
        <v>4.9501788599568162</v>
      </c>
      <c r="P267" s="110">
        <v>5.1961817468458502</v>
      </c>
      <c r="Q267" s="110">
        <v>3.5844636774184742</v>
      </c>
      <c r="R267" s="110">
        <v>3.6551662007213279</v>
      </c>
      <c r="S267" s="110">
        <v>3.2178488587931935</v>
      </c>
      <c r="T267" s="110">
        <v>3.7721319257203563</v>
      </c>
      <c r="U267" s="110">
        <v>4.1179193790792814</v>
      </c>
      <c r="V267" s="110">
        <v>2.3980447763201242</v>
      </c>
      <c r="W267" s="110">
        <v>1.9607290754489366</v>
      </c>
      <c r="X267" s="110">
        <v>2.2379193543868987</v>
      </c>
      <c r="Y267" s="110">
        <v>2.1992169210521966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50.347475347552901</v>
      </c>
      <c r="C269" s="118">
        <f t="shared" si="122"/>
        <v>54.14143660601524</v>
      </c>
      <c r="D269" s="118">
        <f t="shared" si="122"/>
        <v>33.257699339511412</v>
      </c>
      <c r="E269" s="118">
        <f t="shared" si="122"/>
        <v>23.243562212592476</v>
      </c>
      <c r="F269" s="118">
        <f t="shared" si="122"/>
        <v>50.826933345062294</v>
      </c>
      <c r="G269" s="118">
        <f t="shared" si="122"/>
        <v>75.045871818318233</v>
      </c>
      <c r="H269" s="118">
        <f t="shared" si="122"/>
        <v>74.958547564017138</v>
      </c>
      <c r="I269" s="118">
        <f t="shared" si="122"/>
        <v>30.628491504110553</v>
      </c>
      <c r="J269" s="118">
        <f t="shared" si="122"/>
        <v>36.65608107969453</v>
      </c>
      <c r="K269" s="118">
        <f t="shared" si="122"/>
        <v>42.744896704156773</v>
      </c>
      <c r="L269" s="118">
        <f t="shared" si="122"/>
        <v>98.969604693933491</v>
      </c>
      <c r="M269" s="118">
        <f t="shared" si="122"/>
        <v>12.489248204793064</v>
      </c>
      <c r="N269" s="118">
        <f t="shared" si="122"/>
        <v>2.8524271494188307</v>
      </c>
      <c r="O269" s="118">
        <f t="shared" si="122"/>
        <v>4.0501957184704516</v>
      </c>
      <c r="P269" s="118">
        <f t="shared" si="122"/>
        <v>11.172934856183794</v>
      </c>
      <c r="Q269" s="118">
        <f t="shared" si="122"/>
        <v>47.12790373189474</v>
      </c>
      <c r="R269" s="118">
        <f t="shared" ref="R269:V269" si="123">R270+R273+R275+R284</f>
        <v>35.290247351374283</v>
      </c>
      <c r="S269" s="118">
        <f t="shared" si="123"/>
        <v>23.962839447529049</v>
      </c>
      <c r="T269" s="118">
        <f t="shared" si="123"/>
        <v>28.562804478359798</v>
      </c>
      <c r="U269" s="118">
        <f t="shared" si="123"/>
        <v>47.470740730135397</v>
      </c>
      <c r="V269" s="118">
        <f t="shared" si="123"/>
        <v>5.6397227759567068</v>
      </c>
      <c r="W269" s="118">
        <f t="shared" ref="W269:Y269" si="124">W270+W273+W275+W284</f>
        <v>22.72150410617056</v>
      </c>
      <c r="X269" s="118">
        <f t="shared" si="124"/>
        <v>29.792364672630949</v>
      </c>
      <c r="Y269" s="118">
        <f t="shared" si="124"/>
        <v>21.805099282599681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49.317872494060566</v>
      </c>
      <c r="C270" s="123">
        <f t="shared" si="125"/>
        <v>52.973405861623746</v>
      </c>
      <c r="D270" s="123">
        <f t="shared" si="125"/>
        <v>32.660541782146943</v>
      </c>
      <c r="E270" s="123">
        <f t="shared" si="125"/>
        <v>22.89518516389434</v>
      </c>
      <c r="F270" s="123">
        <f t="shared" si="125"/>
        <v>50.064799079226198</v>
      </c>
      <c r="G270" s="123">
        <f t="shared" si="125"/>
        <v>73.946728550721701</v>
      </c>
      <c r="H270" s="123">
        <f t="shared" si="125"/>
        <v>73.9072337101383</v>
      </c>
      <c r="I270" s="123">
        <f t="shared" si="125"/>
        <v>30.251379546980786</v>
      </c>
      <c r="J270" s="123">
        <f t="shared" si="125"/>
        <v>36.260101342380949</v>
      </c>
      <c r="K270" s="123">
        <f t="shared" si="125"/>
        <v>41.733621564277385</v>
      </c>
      <c r="L270" s="123">
        <f t="shared" si="125"/>
        <v>98.021099766235878</v>
      </c>
      <c r="M270" s="123">
        <f t="shared" si="125"/>
        <v>12.056512315140338</v>
      </c>
      <c r="N270" s="123">
        <f t="shared" si="125"/>
        <v>2.7060428849902682</v>
      </c>
      <c r="O270" s="123">
        <f t="shared" si="125"/>
        <v>3.9632850527440056</v>
      </c>
      <c r="P270" s="123">
        <f t="shared" si="125"/>
        <v>11.047219858439311</v>
      </c>
      <c r="Q270" s="123">
        <f t="shared" si="125"/>
        <v>46.981006940232874</v>
      </c>
      <c r="R270" s="123">
        <f t="shared" ref="R270:V270" si="126">SUM(R271:R272)</f>
        <v>35.155118437539087</v>
      </c>
      <c r="S270" s="123">
        <f t="shared" si="126"/>
        <v>23.872280175173405</v>
      </c>
      <c r="T270" s="123">
        <f t="shared" si="126"/>
        <v>28.468424149363532</v>
      </c>
      <c r="U270" s="123">
        <f t="shared" si="126"/>
        <v>47.418518533468877</v>
      </c>
      <c r="V270" s="123">
        <f t="shared" si="126"/>
        <v>5.6397227759567068</v>
      </c>
      <c r="W270" s="123">
        <f t="shared" ref="W270:Y270" si="127">SUM(W271:W272)</f>
        <v>22.72150410617056</v>
      </c>
      <c r="X270" s="123">
        <f t="shared" si="127"/>
        <v>29.792364672630949</v>
      </c>
      <c r="Y270" s="123">
        <f t="shared" si="127"/>
        <v>21.805099282599681</v>
      </c>
      <c r="DA270" s="130" t="s">
        <v>3105</v>
      </c>
    </row>
    <row r="271" spans="1:105" ht="12" customHeight="1" x14ac:dyDescent="0.25">
      <c r="A271" s="97" t="s">
        <v>74</v>
      </c>
      <c r="B271" s="99">
        <v>49.317872494060566</v>
      </c>
      <c r="C271" s="99">
        <v>52.973405861623746</v>
      </c>
      <c r="D271" s="99">
        <v>32.660541782146943</v>
      </c>
      <c r="E271" s="99">
        <v>22.89518516389434</v>
      </c>
      <c r="F271" s="99">
        <v>50.064799079226198</v>
      </c>
      <c r="G271" s="99">
        <v>73.946728550721701</v>
      </c>
      <c r="H271" s="99">
        <v>73.9072337101383</v>
      </c>
      <c r="I271" s="99">
        <v>30.251379546980786</v>
      </c>
      <c r="J271" s="99">
        <v>36.260101342380949</v>
      </c>
      <c r="K271" s="99">
        <v>41.733621564277385</v>
      </c>
      <c r="L271" s="99">
        <v>98.021099766235878</v>
      </c>
      <c r="M271" s="99">
        <v>12.056512315140338</v>
      </c>
      <c r="N271" s="99">
        <v>2.7060428849902682</v>
      </c>
      <c r="O271" s="99">
        <v>3.9632850527440056</v>
      </c>
      <c r="P271" s="99">
        <v>11.047219858439311</v>
      </c>
      <c r="Q271" s="99">
        <v>46.981006940232874</v>
      </c>
      <c r="R271" s="99">
        <v>35.155118437539087</v>
      </c>
      <c r="S271" s="99">
        <v>23.872280175173405</v>
      </c>
      <c r="T271" s="99">
        <v>28.468424149363532</v>
      </c>
      <c r="U271" s="99">
        <v>47.418518533468877</v>
      </c>
      <c r="V271" s="99">
        <v>5.6397227759567068</v>
      </c>
      <c r="W271" s="99">
        <v>22.72150410617056</v>
      </c>
      <c r="X271" s="99">
        <v>29.792364672630949</v>
      </c>
      <c r="Y271" s="99">
        <v>21.805099282599681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0.39720666425336637</v>
      </c>
      <c r="C275" s="123">
        <v>0.35960862083411083</v>
      </c>
      <c r="D275" s="123">
        <v>0.19730361376065722</v>
      </c>
      <c r="E275" s="123">
        <v>0.11570043404696134</v>
      </c>
      <c r="F275" s="123">
        <v>0.26679261200130044</v>
      </c>
      <c r="G275" s="123">
        <v>0.39205312810949455</v>
      </c>
      <c r="H275" s="123">
        <v>0.41052834664878041</v>
      </c>
      <c r="I275" s="123">
        <v>0.14970549753983739</v>
      </c>
      <c r="J275" s="123">
        <v>0.14204623591958315</v>
      </c>
      <c r="K275" s="123">
        <v>0.34799711814822665</v>
      </c>
      <c r="L275" s="123">
        <v>0.37683601018775448</v>
      </c>
      <c r="M275" s="123">
        <v>9.8326999757851322E-2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3110</v>
      </c>
    </row>
    <row r="276" spans="1:105" ht="12" customHeight="1" x14ac:dyDescent="0.25">
      <c r="A276" s="97" t="s">
        <v>141</v>
      </c>
      <c r="B276" s="99">
        <v>3.4323836747981114</v>
      </c>
      <c r="C276" s="99">
        <v>3.3422448289287949</v>
      </c>
      <c r="D276" s="99">
        <v>2.242524000304055</v>
      </c>
      <c r="E276" s="99">
        <v>1.2797169220345723</v>
      </c>
      <c r="F276" s="99">
        <v>2.564173437568054</v>
      </c>
      <c r="G276" s="99">
        <v>3.8645236913650183</v>
      </c>
      <c r="H276" s="99">
        <v>3.9241680194368715</v>
      </c>
      <c r="I276" s="99">
        <v>1.468265456640713</v>
      </c>
      <c r="J276" s="99">
        <v>1.4578429475957222</v>
      </c>
      <c r="K276" s="99">
        <v>3.4582213615980022</v>
      </c>
      <c r="L276" s="99">
        <v>3.768360101877545</v>
      </c>
      <c r="M276" s="99">
        <v>2.0255361950117372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3111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3112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0.63239618923896457</v>
      </c>
      <c r="C284" s="123">
        <v>0.80842212355738741</v>
      </c>
      <c r="D284" s="123">
        <v>0.39985394360380955</v>
      </c>
      <c r="E284" s="123">
        <v>0.23267661465117664</v>
      </c>
      <c r="F284" s="123">
        <v>0.49534165383479339</v>
      </c>
      <c r="G284" s="123">
        <v>0.70709013948703148</v>
      </c>
      <c r="H284" s="123">
        <v>0.64078550723006211</v>
      </c>
      <c r="I284" s="123">
        <v>0.22740645958992778</v>
      </c>
      <c r="J284" s="123">
        <v>0.2539335013939914</v>
      </c>
      <c r="K284" s="123">
        <v>0.66327802173116124</v>
      </c>
      <c r="L284" s="123">
        <v>0.57166891750985627</v>
      </c>
      <c r="M284" s="123">
        <v>0.33440888989487388</v>
      </c>
      <c r="N284" s="123">
        <v>0.14638426442856262</v>
      </c>
      <c r="O284" s="123">
        <v>8.6910665726446276E-2</v>
      </c>
      <c r="P284" s="123">
        <v>0.12571499774448228</v>
      </c>
      <c r="Q284" s="123">
        <v>0.14689679166186495</v>
      </c>
      <c r="R284" s="123">
        <v>0.13512891383519238</v>
      </c>
      <c r="S284" s="123">
        <v>9.0559272355644732E-2</v>
      </c>
      <c r="T284" s="123">
        <v>9.4380328996266971E-2</v>
      </c>
      <c r="U284" s="123">
        <v>5.2222196666522419E-2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3119</v>
      </c>
    </row>
    <row r="285" spans="1:105" ht="12" customHeight="1" x14ac:dyDescent="0.25">
      <c r="A285" s="97" t="s">
        <v>50</v>
      </c>
      <c r="B285" s="99">
        <v>1.6011304791241301</v>
      </c>
      <c r="C285" s="99">
        <v>2.0436911283530756</v>
      </c>
      <c r="D285" s="99">
        <v>1.1793160615150333</v>
      </c>
      <c r="E285" s="99">
        <v>0.70772470289732903</v>
      </c>
      <c r="F285" s="99">
        <v>1.3495134821010908</v>
      </c>
      <c r="G285" s="99">
        <v>1.9995581813362775</v>
      </c>
      <c r="H285" s="99">
        <v>2.1250539780588795</v>
      </c>
      <c r="I285" s="99">
        <v>0.81674150979481097</v>
      </c>
      <c r="J285" s="99">
        <v>0.90030968676051504</v>
      </c>
      <c r="K285" s="99">
        <v>2.3435823434501031</v>
      </c>
      <c r="L285" s="99">
        <v>2.0521448320866638</v>
      </c>
      <c r="M285" s="99">
        <v>1.2757079873767412</v>
      </c>
      <c r="N285" s="99">
        <v>1.0134295229669721</v>
      </c>
      <c r="O285" s="99">
        <v>1.4557536509179749</v>
      </c>
      <c r="P285" s="99">
        <v>1.7600099684227521</v>
      </c>
      <c r="Q285" s="99">
        <v>1.4322437187031833</v>
      </c>
      <c r="R285" s="99">
        <v>1.4188535952695198</v>
      </c>
      <c r="S285" s="99">
        <v>1.0867112682677367</v>
      </c>
      <c r="T285" s="99">
        <v>1.2033491947024038</v>
      </c>
      <c r="U285" s="99">
        <v>1.4883326049958887</v>
      </c>
      <c r="V285" s="99">
        <v>0</v>
      </c>
      <c r="W285" s="99">
        <v>0</v>
      </c>
      <c r="X285" s="99">
        <v>0</v>
      </c>
      <c r="Y285" s="99">
        <v>0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4.9788027088147318E-3</v>
      </c>
      <c r="O290" s="117">
        <f t="shared" si="129"/>
        <v>3.6716407891319654E-3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1.3161286411574053E-3</v>
      </c>
      <c r="S290" s="117">
        <f t="shared" si="130"/>
        <v>2.7192879814406795E-3</v>
      </c>
      <c r="T290" s="117">
        <f t="shared" si="130"/>
        <v>1.0208443920800133E-3</v>
      </c>
      <c r="U290" s="117">
        <f t="shared" si="130"/>
        <v>3.0890726243788633E-3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1.838946301523498E-3</v>
      </c>
      <c r="O291" s="122">
        <f t="shared" si="132"/>
        <v>1.6474773426294624E-3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1.1802878816099531E-3</v>
      </c>
      <c r="S291" s="122">
        <f t="shared" si="133"/>
        <v>2.3288041077745266E-3</v>
      </c>
      <c r="T291" s="122">
        <f t="shared" si="133"/>
        <v>8.7910992530026478E-4</v>
      </c>
      <c r="U291" s="122">
        <f t="shared" si="133"/>
        <v>2.7807647920717947E-3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1.8157911423044861E-3</v>
      </c>
      <c r="O292" s="98">
        <v>1.6257710920613102E-3</v>
      </c>
      <c r="P292" s="98">
        <v>0</v>
      </c>
      <c r="Q292" s="98">
        <v>0</v>
      </c>
      <c r="R292" s="98">
        <v>1.1634500854519648E-3</v>
      </c>
      <c r="S292" s="98">
        <v>2.2958798939103462E-3</v>
      </c>
      <c r="T292" s="98">
        <v>8.6657392291371316E-4</v>
      </c>
      <c r="U292" s="98">
        <v>2.7406673473471138E-3</v>
      </c>
      <c r="V292" s="98">
        <v>0</v>
      </c>
      <c r="W292" s="98">
        <v>0</v>
      </c>
      <c r="X292" s="98">
        <v>0</v>
      </c>
      <c r="Y292" s="98">
        <v>0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2.315515921901182E-5</v>
      </c>
      <c r="O293" s="98">
        <v>2.1706250568152088E-5</v>
      </c>
      <c r="P293" s="98">
        <v>0</v>
      </c>
      <c r="Q293" s="98">
        <v>0</v>
      </c>
      <c r="R293" s="98">
        <v>1.6837796157988259E-5</v>
      </c>
      <c r="S293" s="98">
        <v>3.2924213864180365E-5</v>
      </c>
      <c r="T293" s="98">
        <v>1.2536002386551677E-5</v>
      </c>
      <c r="U293" s="98">
        <v>4.0097444724680963E-5</v>
      </c>
      <c r="V293" s="98">
        <v>0</v>
      </c>
      <c r="W293" s="98">
        <v>0</v>
      </c>
      <c r="X293" s="98">
        <v>0</v>
      </c>
      <c r="Y293" s="98">
        <v>0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9.7006356304633475E-5</v>
      </c>
      <c r="O294" s="122">
        <f t="shared" si="135"/>
        <v>4.9200588946466428E-5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9.7006356304633475E-5</v>
      </c>
      <c r="O295" s="98">
        <v>4.9200588946466428E-5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1.7399478864810105E-3</v>
      </c>
      <c r="O296" s="122">
        <v>1.2718493158923262E-3</v>
      </c>
      <c r="P296" s="122">
        <v>0</v>
      </c>
      <c r="Q296" s="122">
        <v>0</v>
      </c>
      <c r="R296" s="122">
        <v>8.562631942274388E-5</v>
      </c>
      <c r="S296" s="122">
        <v>2.6005438640896452E-4</v>
      </c>
      <c r="T296" s="122">
        <v>9.1659640178565321E-5</v>
      </c>
      <c r="U296" s="122">
        <v>2.0078375253541929E-4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8.0448548139101686E-4</v>
      </c>
      <c r="O301" s="101">
        <v>6.7681442794267118E-4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1.0559049923250061E-4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9.3546240508999374E-4</v>
      </c>
      <c r="O302" s="104">
        <v>5.9503488794965503E-4</v>
      </c>
      <c r="P302" s="104">
        <v>0</v>
      </c>
      <c r="Q302" s="104">
        <v>0</v>
      </c>
      <c r="R302" s="104">
        <v>8.562631942274388E-5</v>
      </c>
      <c r="S302" s="104">
        <v>2.6005438640896452E-4</v>
      </c>
      <c r="T302" s="104">
        <v>9.1659640178565321E-5</v>
      </c>
      <c r="U302" s="104">
        <v>9.5193253302918688E-5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4.9014117894210574E-4</v>
      </c>
      <c r="O303" s="98">
        <v>3.7149874446246834E-4</v>
      </c>
      <c r="P303" s="98">
        <v>0</v>
      </c>
      <c r="Q303" s="98">
        <v>0</v>
      </c>
      <c r="R303" s="98">
        <v>4.1262447551725307E-5</v>
      </c>
      <c r="S303" s="98">
        <v>1.2522541444435852E-4</v>
      </c>
      <c r="T303" s="98">
        <v>4.9709616843579024E-5</v>
      </c>
      <c r="U303" s="98">
        <v>5.5537877689426034E-5</v>
      </c>
      <c r="V303" s="98">
        <v>0</v>
      </c>
      <c r="W303" s="98">
        <v>0</v>
      </c>
      <c r="X303" s="98">
        <v>0</v>
      </c>
      <c r="Y303" s="98">
        <v>0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4.45321226147888E-4</v>
      </c>
      <c r="O304" s="98">
        <v>2.2353614348718669E-4</v>
      </c>
      <c r="P304" s="98">
        <v>0</v>
      </c>
      <c r="Q304" s="98">
        <v>0</v>
      </c>
      <c r="R304" s="98">
        <v>4.4363871871018574E-5</v>
      </c>
      <c r="S304" s="98">
        <v>1.3482897196460597E-4</v>
      </c>
      <c r="T304" s="98">
        <v>4.1950023334986297E-5</v>
      </c>
      <c r="U304" s="98">
        <v>3.9655375613492653E-5</v>
      </c>
      <c r="V304" s="98">
        <v>0</v>
      </c>
      <c r="W304" s="98">
        <v>0</v>
      </c>
      <c r="X304" s="98">
        <v>0</v>
      </c>
      <c r="Y304" s="98">
        <v>0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1.3029021645055894E-3</v>
      </c>
      <c r="O305" s="122">
        <v>7.0311354166371031E-4</v>
      </c>
      <c r="P305" s="122">
        <v>0</v>
      </c>
      <c r="Q305" s="122">
        <v>0</v>
      </c>
      <c r="R305" s="122">
        <v>5.0214440124708309E-5</v>
      </c>
      <c r="S305" s="122">
        <v>1.304294872571882E-4</v>
      </c>
      <c r="T305" s="122">
        <v>5.0074826601183296E-5</v>
      </c>
      <c r="U305" s="122">
        <v>1.0752407977164931E-4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5.0245213667095577E-5</v>
      </c>
      <c r="O306" s="98">
        <v>7.2277745338431544E-5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1.2526569508384939E-3</v>
      </c>
      <c r="O307" s="33">
        <v>6.3083579632527878E-4</v>
      </c>
      <c r="P307" s="33">
        <v>0</v>
      </c>
      <c r="Q307" s="33">
        <v>0</v>
      </c>
      <c r="R307" s="33">
        <v>5.0214440124708309E-5</v>
      </c>
      <c r="S307" s="33">
        <v>1.304294872571882E-4</v>
      </c>
      <c r="T307" s="33">
        <v>5.0074826601183296E-5</v>
      </c>
      <c r="U307" s="33">
        <v>1.0752407977164931E-4</v>
      </c>
      <c r="V307" s="33">
        <v>0</v>
      </c>
      <c r="W307" s="33">
        <v>0</v>
      </c>
      <c r="X307" s="33">
        <v>0</v>
      </c>
      <c r="Y307" s="33">
        <v>0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3.9260945316837246E-3</v>
      </c>
      <c r="O309" s="117">
        <f t="shared" si="136"/>
        <v>2.8210944782532865E-3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9.8434889489795035E-4</v>
      </c>
      <c r="S309" s="117">
        <f t="shared" si="137"/>
        <v>2.0630573534224481E-3</v>
      </c>
      <c r="T309" s="117">
        <f t="shared" si="137"/>
        <v>7.7502652063371198E-4</v>
      </c>
      <c r="U309" s="117">
        <f t="shared" si="137"/>
        <v>2.3225902476325306E-3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1.1603126171539052E-3</v>
      </c>
      <c r="O310" s="122">
        <f t="shared" si="139"/>
        <v>1.0894957785569635E-3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8.6696809231356507E-4</v>
      </c>
      <c r="S310" s="122">
        <f t="shared" si="140"/>
        <v>1.7217348311925687E-3</v>
      </c>
      <c r="T310" s="122">
        <f t="shared" si="140"/>
        <v>6.5131570335479679E-4</v>
      </c>
      <c r="U310" s="122">
        <f t="shared" si="140"/>
        <v>2.0617584243640638E-3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1.1371574579348933E-3</v>
      </c>
      <c r="O311" s="98">
        <v>1.0677895279888113E-3</v>
      </c>
      <c r="P311" s="98">
        <v>0</v>
      </c>
      <c r="Q311" s="98">
        <v>0</v>
      </c>
      <c r="R311" s="98">
        <v>8.5013029615557678E-4</v>
      </c>
      <c r="S311" s="98">
        <v>1.6888106173283883E-3</v>
      </c>
      <c r="T311" s="98">
        <v>6.3877970096824516E-4</v>
      </c>
      <c r="U311" s="98">
        <v>2.0216609796393828E-3</v>
      </c>
      <c r="V311" s="98">
        <v>0</v>
      </c>
      <c r="W311" s="98">
        <v>0</v>
      </c>
      <c r="X311" s="98">
        <v>0</v>
      </c>
      <c r="Y311" s="98">
        <v>0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2.315515921901182E-5</v>
      </c>
      <c r="O312" s="98">
        <v>2.1706250568152088E-5</v>
      </c>
      <c r="P312" s="98">
        <v>0</v>
      </c>
      <c r="Q312" s="98">
        <v>0</v>
      </c>
      <c r="R312" s="98">
        <v>1.6837796157988259E-5</v>
      </c>
      <c r="S312" s="98">
        <v>3.2924213864180365E-5</v>
      </c>
      <c r="T312" s="98">
        <v>1.2536002386551677E-5</v>
      </c>
      <c r="U312" s="98">
        <v>4.0097444724680963E-5</v>
      </c>
      <c r="V312" s="98">
        <v>0</v>
      </c>
      <c r="W312" s="98">
        <v>0</v>
      </c>
      <c r="X312" s="98">
        <v>0</v>
      </c>
      <c r="Y312" s="98">
        <v>0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3.6340171863572906E-4</v>
      </c>
      <c r="O313" s="122">
        <f t="shared" si="142"/>
        <v>1.93299206069351E-4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3.6340171863572906E-4</v>
      </c>
      <c r="O314" s="98">
        <v>1.93299206069351E-4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1.3798399282954868E-3</v>
      </c>
      <c r="O315" s="122">
        <v>9.9099636616678207E-4</v>
      </c>
      <c r="P315" s="122">
        <v>0</v>
      </c>
      <c r="Q315" s="122">
        <v>0</v>
      </c>
      <c r="R315" s="122">
        <v>7.6006943344959863E-5</v>
      </c>
      <c r="S315" s="122">
        <v>2.3191354033036461E-4</v>
      </c>
      <c r="T315" s="122">
        <v>8.0903392256050565E-5</v>
      </c>
      <c r="U315" s="122">
        <v>1.6726532405542918E-4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5.8071315152174497E-4</v>
      </c>
      <c r="O320" s="101">
        <v>4.9548948277538477E-4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8.3625233620683996E-5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7.9912677677374173E-4</v>
      </c>
      <c r="O321" s="104">
        <v>4.955068833913973E-4</v>
      </c>
      <c r="P321" s="104">
        <v>0</v>
      </c>
      <c r="Q321" s="104">
        <v>0</v>
      </c>
      <c r="R321" s="104">
        <v>7.6006943344959863E-5</v>
      </c>
      <c r="S321" s="104">
        <v>2.3191354033036461E-4</v>
      </c>
      <c r="T321" s="104">
        <v>8.0903392256050565E-5</v>
      </c>
      <c r="U321" s="104">
        <v>8.3640090434745201E-5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3.5380555062585378E-4</v>
      </c>
      <c r="O322" s="98">
        <v>2.7197073990421056E-4</v>
      </c>
      <c r="P322" s="98">
        <v>0</v>
      </c>
      <c r="Q322" s="98">
        <v>0</v>
      </c>
      <c r="R322" s="98">
        <v>3.1643071473941296E-5</v>
      </c>
      <c r="S322" s="98">
        <v>9.708456836575864E-5</v>
      </c>
      <c r="T322" s="98">
        <v>3.8953368921064268E-5</v>
      </c>
      <c r="U322" s="98">
        <v>4.3984714821252555E-5</v>
      </c>
      <c r="V322" s="98">
        <v>0</v>
      </c>
      <c r="W322" s="98">
        <v>0</v>
      </c>
      <c r="X322" s="98">
        <v>0</v>
      </c>
      <c r="Y322" s="98">
        <v>0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4.45321226147888E-4</v>
      </c>
      <c r="O323" s="98">
        <v>2.2353614348718669E-4</v>
      </c>
      <c r="P323" s="98">
        <v>0</v>
      </c>
      <c r="Q323" s="98">
        <v>0</v>
      </c>
      <c r="R323" s="98">
        <v>4.4363871871018574E-5</v>
      </c>
      <c r="S323" s="98">
        <v>1.3482897196460597E-4</v>
      </c>
      <c r="T323" s="98">
        <v>4.1950023334986297E-5</v>
      </c>
      <c r="U323" s="98">
        <v>3.9655375613492653E-5</v>
      </c>
      <c r="V323" s="98">
        <v>0</v>
      </c>
      <c r="W323" s="98">
        <v>0</v>
      </c>
      <c r="X323" s="98">
        <v>0</v>
      </c>
      <c r="Y323" s="98">
        <v>0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1.0225402675986036E-3</v>
      </c>
      <c r="O324" s="122">
        <v>5.4730312746018961E-4</v>
      </c>
      <c r="P324" s="122">
        <v>0</v>
      </c>
      <c r="Q324" s="122">
        <v>0</v>
      </c>
      <c r="R324" s="122">
        <v>4.1373859239425424E-5</v>
      </c>
      <c r="S324" s="122">
        <v>1.0940898189951483E-4</v>
      </c>
      <c r="T324" s="122">
        <v>4.2807425022864632E-5</v>
      </c>
      <c r="U324" s="122">
        <v>9.3566499213037409E-5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3.1155588449121701E-5</v>
      </c>
      <c r="O325" s="98">
        <v>4.4819389900155591E-5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9.9138467914948198E-4</v>
      </c>
      <c r="O326" s="33">
        <v>5.0248373756003406E-4</v>
      </c>
      <c r="P326" s="33">
        <v>0</v>
      </c>
      <c r="Q326" s="33">
        <v>0</v>
      </c>
      <c r="R326" s="33">
        <v>4.1373859239425424E-5</v>
      </c>
      <c r="S326" s="33">
        <v>1.0940898189951483E-4</v>
      </c>
      <c r="T326" s="33">
        <v>4.2807425022864632E-5</v>
      </c>
      <c r="U326" s="33">
        <v>9.3566499213037409E-5</v>
      </c>
      <c r="V326" s="33">
        <v>0</v>
      </c>
      <c r="W326" s="33">
        <v>0</v>
      </c>
      <c r="X326" s="33">
        <v>0</v>
      </c>
      <c r="Y326" s="33">
        <v>0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>
        <f t="shared" si="143"/>
        <v>0.78856198192645033</v>
      </c>
      <c r="O328" s="119">
        <f t="shared" si="143"/>
        <v>0.76834707975892114</v>
      </c>
      <c r="P328" s="119" t="str">
        <f t="shared" si="143"/>
        <v/>
      </c>
      <c r="Q328" s="119" t="str">
        <f t="shared" si="143"/>
        <v/>
      </c>
      <c r="R328" s="119">
        <f t="shared" ref="R328:V328" si="144">IF(R309=0,"",R309/R290)</f>
        <v>0.74791237278470935</v>
      </c>
      <c r="S328" s="119">
        <f t="shared" si="144"/>
        <v>0.75867556783354728</v>
      </c>
      <c r="T328" s="119">
        <f t="shared" si="144"/>
        <v>0.75920142839259064</v>
      </c>
      <c r="U328" s="119">
        <f t="shared" si="144"/>
        <v>0.75187298262356217</v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>
        <f t="shared" si="146"/>
        <v>0.63096601363108307</v>
      </c>
      <c r="O329" s="124">
        <f t="shared" si="146"/>
        <v>0.66131153999245273</v>
      </c>
      <c r="P329" s="124" t="str">
        <f t="shared" si="146"/>
        <v/>
      </c>
      <c r="Q329" s="124" t="str">
        <f t="shared" si="146"/>
        <v/>
      </c>
      <c r="R329" s="124">
        <f t="shared" ref="R329:V329" si="147">IF(R310=0,"",R310/R291)</f>
        <v>0.73453951855456723</v>
      </c>
      <c r="S329" s="124">
        <f t="shared" si="147"/>
        <v>0.73932145062982946</v>
      </c>
      <c r="T329" s="124">
        <f t="shared" si="147"/>
        <v>0.74088084391987308</v>
      </c>
      <c r="U329" s="124">
        <f t="shared" si="147"/>
        <v>0.74143574826692238</v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>
        <f t="shared" si="149"/>
        <v>0.62626005350576042</v>
      </c>
      <c r="O330" s="111">
        <f t="shared" si="149"/>
        <v>0.65678958938491405</v>
      </c>
      <c r="P330" s="111" t="str">
        <f t="shared" si="149"/>
        <v/>
      </c>
      <c r="Q330" s="111" t="str">
        <f t="shared" si="149"/>
        <v/>
      </c>
      <c r="R330" s="111">
        <f t="shared" ref="R330:V330" si="150">IF(R311=0,"",R311/R292)</f>
        <v>0.73069769540248652</v>
      </c>
      <c r="S330" s="111">
        <f t="shared" si="150"/>
        <v>0.73558317306050514</v>
      </c>
      <c r="T330" s="111">
        <f t="shared" si="150"/>
        <v>0.73713238314447871</v>
      </c>
      <c r="U330" s="111">
        <f t="shared" si="150"/>
        <v>0.73765281350043876</v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>
        <f t="shared" si="155"/>
        <v>3.7461639884145539</v>
      </c>
      <c r="O332" s="124">
        <f t="shared" si="155"/>
        <v>3.9287986223025424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>
        <f t="shared" si="158"/>
        <v>3.7461639884145539</v>
      </c>
      <c r="O333" s="111">
        <f t="shared" si="158"/>
        <v>3.9287986223025424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>
        <f t="shared" si="161"/>
        <v>0.793035204684302</v>
      </c>
      <c r="O334" s="124">
        <f t="shared" si="161"/>
        <v>0.77917749672373848</v>
      </c>
      <c r="P334" s="124" t="str">
        <f t="shared" si="161"/>
        <v/>
      </c>
      <c r="Q334" s="124" t="str">
        <f t="shared" si="161"/>
        <v/>
      </c>
      <c r="R334" s="124">
        <f t="shared" ref="R334:V334" si="162">IF(R315=0,"",R315/R296)</f>
        <v>0.88765865282270984</v>
      </c>
      <c r="S334" s="124">
        <f t="shared" si="162"/>
        <v>0.89178861211613913</v>
      </c>
      <c r="T334" s="124">
        <f t="shared" si="162"/>
        <v>0.88265011839932894</v>
      </c>
      <c r="U334" s="124">
        <f t="shared" si="162"/>
        <v>0.83306204781645721</v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>
        <f t="shared" si="176"/>
        <v>0.72184416618389136</v>
      </c>
      <c r="O339" s="112">
        <f t="shared" si="176"/>
        <v>0.7320906031532689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>
        <f t="shared" si="177"/>
        <v>0.79197687508370329</v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>
        <f t="shared" si="179"/>
        <v>0.85425857033438324</v>
      </c>
      <c r="O340" s="113">
        <f t="shared" si="179"/>
        <v>0.83273585032768926</v>
      </c>
      <c r="P340" s="113" t="str">
        <f t="shared" si="179"/>
        <v/>
      </c>
      <c r="Q340" s="113" t="str">
        <f t="shared" si="179"/>
        <v/>
      </c>
      <c r="R340" s="113">
        <f t="shared" ref="R340:V340" si="180">IF(R321=0,"",R321/R302)</f>
        <v>0.88765865282270984</v>
      </c>
      <c r="S340" s="113">
        <f t="shared" si="180"/>
        <v>0.89178861211613913</v>
      </c>
      <c r="T340" s="113">
        <f t="shared" si="180"/>
        <v>0.88265011839932894</v>
      </c>
      <c r="U340" s="113">
        <f t="shared" si="180"/>
        <v>0.87863464618222831</v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>
        <f t="shared" si="182"/>
        <v>0.72184416618389136</v>
      </c>
      <c r="O341" s="111">
        <f t="shared" si="182"/>
        <v>0.7320906031532689</v>
      </c>
      <c r="P341" s="111" t="str">
        <f t="shared" si="182"/>
        <v/>
      </c>
      <c r="Q341" s="111" t="str">
        <f t="shared" si="182"/>
        <v/>
      </c>
      <c r="R341" s="111">
        <f t="shared" ref="R341:V341" si="183">IF(R322=0,"",R322/R303)</f>
        <v>0.76687335219934627</v>
      </c>
      <c r="S341" s="111">
        <f t="shared" si="183"/>
        <v>0.77527847519240023</v>
      </c>
      <c r="T341" s="111">
        <f t="shared" si="183"/>
        <v>0.78361836993510969</v>
      </c>
      <c r="U341" s="111">
        <f t="shared" si="183"/>
        <v>0.79197687508370329</v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>
        <f t="shared" si="188"/>
        <v>0.78481738341928819</v>
      </c>
      <c r="O343" s="124">
        <f t="shared" si="188"/>
        <v>0.77839935519540493</v>
      </c>
      <c r="P343" s="124" t="str">
        <f t="shared" si="188"/>
        <v/>
      </c>
      <c r="Q343" s="124" t="str">
        <f t="shared" si="188"/>
        <v/>
      </c>
      <c r="R343" s="124">
        <f t="shared" ref="R343:V343" si="189">IF(R324=0,"",R324/R305)</f>
        <v>0.82394345404773661</v>
      </c>
      <c r="S343" s="124">
        <f t="shared" si="189"/>
        <v>0.83883624938106238</v>
      </c>
      <c r="T343" s="124">
        <f t="shared" si="189"/>
        <v>0.85486916138124114</v>
      </c>
      <c r="U343" s="124">
        <f t="shared" si="189"/>
        <v>0.87019111822901574</v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>
        <f t="shared" si="191"/>
        <v>0.62007077242314068</v>
      </c>
      <c r="O344" s="111">
        <f t="shared" si="191"/>
        <v>0.62009944679782658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>
        <f t="shared" si="194"/>
        <v>0.79142552035964553</v>
      </c>
      <c r="O345" s="45">
        <f t="shared" si="194"/>
        <v>0.79653650044446378</v>
      </c>
      <c r="P345" s="45" t="str">
        <f t="shared" si="194"/>
        <v/>
      </c>
      <c r="Q345" s="45" t="str">
        <f t="shared" si="194"/>
        <v/>
      </c>
      <c r="R345" s="45">
        <f t="shared" ref="R345:V345" si="195">IF(R326=0,"",R326/R307)</f>
        <v>0.82394345404773661</v>
      </c>
      <c r="S345" s="45">
        <f t="shared" si="195"/>
        <v>0.83883624938106238</v>
      </c>
      <c r="T345" s="45">
        <f t="shared" si="195"/>
        <v>0.85486916138124114</v>
      </c>
      <c r="U345" s="45">
        <f t="shared" si="195"/>
        <v>0.87019111822901574</v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4.9298269605797286E-3</v>
      </c>
      <c r="O347" s="117">
        <f t="shared" si="197"/>
        <v>4.4860256405003258E-3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3.0736848080130511E-3</v>
      </c>
      <c r="S347" s="117">
        <f t="shared" si="198"/>
        <v>6.0654180520288425E-3</v>
      </c>
      <c r="T347" s="117">
        <f t="shared" si="198"/>
        <v>2.2893763429871895E-3</v>
      </c>
      <c r="U347" s="117">
        <f t="shared" si="198"/>
        <v>7.2404890374697982E-3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4.7970855977528676E-3</v>
      </c>
      <c r="O348" s="122">
        <f t="shared" si="200"/>
        <v>4.2950771756008876E-3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3.0736848080130511E-3</v>
      </c>
      <c r="S348" s="122">
        <f t="shared" si="201"/>
        <v>6.0654180520288425E-3</v>
      </c>
      <c r="T348" s="122">
        <f t="shared" si="201"/>
        <v>2.2893763429871895E-3</v>
      </c>
      <c r="U348" s="122">
        <f t="shared" si="201"/>
        <v>7.2404890374697982E-3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4.7970855977528676E-3</v>
      </c>
      <c r="O349" s="98">
        <v>4.2950771756008876E-3</v>
      </c>
      <c r="P349" s="98">
        <v>0</v>
      </c>
      <c r="Q349" s="98">
        <v>0</v>
      </c>
      <c r="R349" s="98">
        <v>3.0736848080130511E-3</v>
      </c>
      <c r="S349" s="98">
        <v>6.0654180520288425E-3</v>
      </c>
      <c r="T349" s="98">
        <v>2.2893763429871895E-3</v>
      </c>
      <c r="U349" s="98">
        <v>7.2404890374697982E-3</v>
      </c>
      <c r="V349" s="98">
        <v>0</v>
      </c>
      <c r="W349" s="98">
        <v>0</v>
      </c>
      <c r="X349" s="98">
        <v>0</v>
      </c>
      <c r="Y349" s="98">
        <v>0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1.3274136282686075E-4</v>
      </c>
      <c r="O362" s="122">
        <v>1.9094846489943845E-4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1.3274136282686075E-4</v>
      </c>
      <c r="O363" s="98">
        <v>1.9094846489943845E-4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3047.5513422902804</v>
      </c>
      <c r="O366" s="117">
        <f t="shared" si="204"/>
        <v>4270.1182377604755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15306.576096660623</v>
      </c>
      <c r="S366" s="117">
        <f t="shared" si="205"/>
        <v>10541.773074718367</v>
      </c>
      <c r="T366" s="117">
        <f t="shared" si="205"/>
        <v>11872.420279890555</v>
      </c>
      <c r="U366" s="117">
        <f t="shared" si="205"/>
        <v>17962.957310763089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1125.628709827278</v>
      </c>
      <c r="O367" s="122">
        <f t="shared" si="207"/>
        <v>1916.0161494780648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13726.748063123754</v>
      </c>
      <c r="S367" s="122">
        <f t="shared" si="208"/>
        <v>9027.9972578059151</v>
      </c>
      <c r="T367" s="122">
        <f t="shared" si="208"/>
        <v>10224.048431242079</v>
      </c>
      <c r="U367" s="122">
        <f t="shared" si="208"/>
        <v>16170.147265897487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1111.4553150000618</v>
      </c>
      <c r="O368" s="98">
        <v>1890.771780067304</v>
      </c>
      <c r="P368" s="98">
        <v>0</v>
      </c>
      <c r="Q368" s="98">
        <v>0</v>
      </c>
      <c r="R368" s="98">
        <v>13530.924493806351</v>
      </c>
      <c r="S368" s="98">
        <v>8900.3610553924427</v>
      </c>
      <c r="T368" s="98">
        <v>10078.254723486483</v>
      </c>
      <c r="U368" s="98">
        <v>15936.980624823467</v>
      </c>
      <c r="V368" s="98">
        <v>0</v>
      </c>
      <c r="W368" s="98">
        <v>0</v>
      </c>
      <c r="X368" s="98">
        <v>0</v>
      </c>
      <c r="Y368" s="98">
        <v>0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14.17339482721618</v>
      </c>
      <c r="O369" s="98">
        <v>25.244369410760878</v>
      </c>
      <c r="P369" s="98">
        <v>0</v>
      </c>
      <c r="Q369" s="98">
        <v>0</v>
      </c>
      <c r="R369" s="98">
        <v>195.82356931740344</v>
      </c>
      <c r="S369" s="98">
        <v>127.63620241347256</v>
      </c>
      <c r="T369" s="98">
        <v>145.79370775559599</v>
      </c>
      <c r="U369" s="98">
        <v>233.16664107401979</v>
      </c>
      <c r="V369" s="98">
        <v>0</v>
      </c>
      <c r="W369" s="98">
        <v>0</v>
      </c>
      <c r="X369" s="98">
        <v>0</v>
      </c>
      <c r="Y369" s="98">
        <v>0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59.378101253836171</v>
      </c>
      <c r="O370" s="122">
        <f t="shared" si="210"/>
        <v>57.220284944740456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0</v>
      </c>
      <c r="K371" s="98">
        <f>RES_hhdet_in_fech!K29</f>
        <v>0</v>
      </c>
      <c r="L371" s="98">
        <f>RES_hhdet_in_fech!L29</f>
        <v>0</v>
      </c>
      <c r="M371" s="98">
        <f>RES_hhdet_in_fech!M29</f>
        <v>0</v>
      </c>
      <c r="N371" s="98">
        <f>RES_hhdet_in_fech!N29</f>
        <v>59.378101253836171</v>
      </c>
      <c r="O371" s="98">
        <f>RES_hhdet_in_fech!O29</f>
        <v>57.220284944740456</v>
      </c>
      <c r="P371" s="98">
        <f>RES_hhdet_in_fech!P29</f>
        <v>0</v>
      </c>
      <c r="Q371" s="98">
        <f>RES_hhdet_in_fech!Q29</f>
        <v>0</v>
      </c>
      <c r="R371" s="98">
        <f>RES_hhdet_in_fech!R29</f>
        <v>0</v>
      </c>
      <c r="S371" s="98">
        <f>RES_hhdet_in_fech!S29</f>
        <v>0</v>
      </c>
      <c r="T371" s="98">
        <f>RES_hhdet_in_fech!T29</f>
        <v>0</v>
      </c>
      <c r="U371" s="98">
        <f>RES_hhdet_in_fech!U29</f>
        <v>0</v>
      </c>
      <c r="V371" s="98">
        <f>RES_hhdet_in_fech!V29</f>
        <v>0</v>
      </c>
      <c r="W371" s="98">
        <f>RES_hhdet_in_fech!W29</f>
        <v>0</v>
      </c>
      <c r="X371" s="98">
        <f>RES_hhdet_in_fech!X29</f>
        <v>0</v>
      </c>
      <c r="Y371" s="98">
        <f>RES_hhdet_in_fech!Y29</f>
        <v>0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1065.0312589354817</v>
      </c>
      <c r="O372" s="122">
        <v>1479.1607543827754</v>
      </c>
      <c r="P372" s="122">
        <v>0</v>
      </c>
      <c r="Q372" s="122">
        <v>0</v>
      </c>
      <c r="R372" s="122">
        <v>995.83409488651137</v>
      </c>
      <c r="S372" s="122">
        <v>1008.1441713120859</v>
      </c>
      <c r="T372" s="122">
        <v>1066.0016152767146</v>
      </c>
      <c r="U372" s="122">
        <v>1167.5575209934632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1169.5207685721907</v>
      </c>
      <c r="O377" s="101">
        <v>1574.270359394653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1228.0175060739821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989.03888829060259</v>
      </c>
      <c r="O378" s="104">
        <v>1384.0511493708975</v>
      </c>
      <c r="P378" s="104">
        <v>0</v>
      </c>
      <c r="Q378" s="104">
        <v>0</v>
      </c>
      <c r="R378" s="104">
        <v>995.83409488651137</v>
      </c>
      <c r="S378" s="104">
        <v>1008.1441713120859</v>
      </c>
      <c r="T378" s="104">
        <v>1066.0016152767146</v>
      </c>
      <c r="U378" s="104">
        <v>1107.0975359129443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518.21290100879003</v>
      </c>
      <c r="O379" s="98">
        <v>864.1060796197014</v>
      </c>
      <c r="P379" s="98">
        <v>0</v>
      </c>
      <c r="Q379" s="98">
        <v>0</v>
      </c>
      <c r="R379" s="98">
        <v>479.88226502656534</v>
      </c>
      <c r="S379" s="98">
        <v>485.45718999596323</v>
      </c>
      <c r="T379" s="98">
        <v>578.12284389082402</v>
      </c>
      <c r="U379" s="98">
        <v>645.9055175280248</v>
      </c>
      <c r="V379" s="98">
        <v>0</v>
      </c>
      <c r="W379" s="98">
        <v>0</v>
      </c>
      <c r="X379" s="98">
        <v>0</v>
      </c>
      <c r="Y379" s="98">
        <v>0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470.8259872818125</v>
      </c>
      <c r="O380" s="98">
        <v>519.94506975119634</v>
      </c>
      <c r="P380" s="98">
        <v>0</v>
      </c>
      <c r="Q380" s="98">
        <v>0</v>
      </c>
      <c r="R380" s="98">
        <v>515.95182985994609</v>
      </c>
      <c r="S380" s="98">
        <v>522.68698131612246</v>
      </c>
      <c r="T380" s="98">
        <v>487.87877138589062</v>
      </c>
      <c r="U380" s="98">
        <v>461.19201838491955</v>
      </c>
      <c r="V380" s="98">
        <v>0</v>
      </c>
      <c r="W380" s="98">
        <v>0</v>
      </c>
      <c r="X380" s="98">
        <v>0</v>
      </c>
      <c r="Y380" s="98">
        <v>0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797.51327227368438</v>
      </c>
      <c r="O381" s="122">
        <v>817.72104895489508</v>
      </c>
      <c r="P381" s="122">
        <v>0</v>
      </c>
      <c r="Q381" s="122">
        <v>0</v>
      </c>
      <c r="R381" s="122">
        <v>583.99393865035768</v>
      </c>
      <c r="S381" s="122">
        <v>505.63164560036631</v>
      </c>
      <c r="T381" s="122">
        <v>582.37023337176174</v>
      </c>
      <c r="U381" s="122">
        <v>625.25252387214073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584.35183494832154</v>
      </c>
      <c r="O382" s="98">
        <v>840.59017828595881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809.35557434731572</v>
      </c>
      <c r="O383" s="33">
        <v>815.18003458477688</v>
      </c>
      <c r="P383" s="33">
        <v>0</v>
      </c>
      <c r="Q383" s="33">
        <v>0</v>
      </c>
      <c r="R383" s="33">
        <v>583.99393865035768</v>
      </c>
      <c r="S383" s="33">
        <v>505.63164560036631</v>
      </c>
      <c r="T383" s="33">
        <v>582.37023337176174</v>
      </c>
      <c r="U383" s="33">
        <v>625.25252387214073</v>
      </c>
      <c r="V383" s="33">
        <v>0</v>
      </c>
      <c r="W383" s="33">
        <v>0</v>
      </c>
      <c r="X383" s="33">
        <v>0</v>
      </c>
      <c r="Y383" s="33">
        <v>0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2403.1831264990378</v>
      </c>
      <c r="O385" s="117">
        <f t="shared" si="211"/>
        <v>3280.9328782085718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11447.977647663163</v>
      </c>
      <c r="S385" s="117">
        <f t="shared" si="212"/>
        <v>7997.7856734343568</v>
      </c>
      <c r="T385" s="117">
        <f t="shared" si="212"/>
        <v>9013.5584349700712</v>
      </c>
      <c r="U385" s="117">
        <f t="shared" si="212"/>
        <v>13505.862289983166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710.23345986841662</v>
      </c>
      <c r="O386" s="122">
        <f t="shared" si="214"/>
        <v>1267.0835904617484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10082.838913606762</v>
      </c>
      <c r="S386" s="122">
        <f t="shared" si="215"/>
        <v>6674.5920289231908</v>
      </c>
      <c r="T386" s="122">
        <f t="shared" si="215"/>
        <v>7574.8016300162872</v>
      </c>
      <c r="U386" s="122">
        <f t="shared" si="215"/>
        <v>11989.125237677032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696.06006504120046</v>
      </c>
      <c r="O387" s="98">
        <v>1241.8392210509876</v>
      </c>
      <c r="P387" s="98">
        <v>0</v>
      </c>
      <c r="Q387" s="98">
        <v>0</v>
      </c>
      <c r="R387" s="98">
        <v>9887.0153442893588</v>
      </c>
      <c r="S387" s="98">
        <v>6546.9558265097185</v>
      </c>
      <c r="T387" s="98">
        <v>7429.007922260691</v>
      </c>
      <c r="U387" s="98">
        <v>11755.958596603012</v>
      </c>
      <c r="V387" s="98">
        <v>0</v>
      </c>
      <c r="W387" s="98">
        <v>0</v>
      </c>
      <c r="X387" s="98">
        <v>0</v>
      </c>
      <c r="Y387" s="98">
        <v>0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14.17339482721618</v>
      </c>
      <c r="O388" s="98">
        <v>25.244369410760878</v>
      </c>
      <c r="P388" s="98">
        <v>0</v>
      </c>
      <c r="Q388" s="98">
        <v>0</v>
      </c>
      <c r="R388" s="98">
        <v>195.82356931740344</v>
      </c>
      <c r="S388" s="98">
        <v>127.63620241347256</v>
      </c>
      <c r="T388" s="98">
        <v>145.79370775559599</v>
      </c>
      <c r="U388" s="98">
        <v>233.16664107401979</v>
      </c>
      <c r="V388" s="98">
        <v>0</v>
      </c>
      <c r="W388" s="98">
        <v>0</v>
      </c>
      <c r="X388" s="98">
        <v>0</v>
      </c>
      <c r="Y388" s="98">
        <v>0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222.44010461755414</v>
      </c>
      <c r="O389" s="122">
        <f t="shared" si="217"/>
        <v>224.80697665865523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0</v>
      </c>
      <c r="K390" s="98">
        <f>RES_hhdet_in_tesh!K29</f>
        <v>0</v>
      </c>
      <c r="L390" s="98">
        <f>RES_hhdet_in_tesh!L29</f>
        <v>0</v>
      </c>
      <c r="M390" s="98">
        <f>RES_hhdet_in_tesh!M29</f>
        <v>0</v>
      </c>
      <c r="N390" s="98">
        <f>RES_hhdet_in_tesh!N29</f>
        <v>222.44010461755414</v>
      </c>
      <c r="O390" s="98">
        <f>RES_hhdet_in_tesh!O29</f>
        <v>224.80697665865523</v>
      </c>
      <c r="P390" s="98">
        <f>RES_hhdet_in_tesh!P29</f>
        <v>0</v>
      </c>
      <c r="Q390" s="98">
        <f>RES_hhdet_in_tesh!Q29</f>
        <v>0</v>
      </c>
      <c r="R390" s="98">
        <f>RES_hhdet_in_tesh!R29</f>
        <v>0</v>
      </c>
      <c r="S390" s="98">
        <f>RES_hhdet_in_tesh!S29</f>
        <v>0</v>
      </c>
      <c r="T390" s="98">
        <f>RES_hhdet_in_tesh!T29</f>
        <v>0</v>
      </c>
      <c r="U390" s="98">
        <f>RES_hhdet_in_tesh!U29</f>
        <v>0</v>
      </c>
      <c r="V390" s="98">
        <f>RES_hhdet_in_tesh!V29</f>
        <v>0</v>
      </c>
      <c r="W390" s="98">
        <f>RES_hhdet_in_tesh!W29</f>
        <v>0</v>
      </c>
      <c r="X390" s="98">
        <f>RES_hhdet_in_tesh!X29</f>
        <v>0</v>
      </c>
      <c r="Y390" s="98">
        <f>RES_hhdet_in_tesh!Y29</f>
        <v>0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844.60728242507957</v>
      </c>
      <c r="O391" s="122">
        <v>1152.5287738519676</v>
      </c>
      <c r="P391" s="122">
        <v>0</v>
      </c>
      <c r="Q391" s="122">
        <v>0</v>
      </c>
      <c r="R391" s="122">
        <v>883.96075110188326</v>
      </c>
      <c r="S391" s="122">
        <v>899.05149134738019</v>
      </c>
      <c r="T391" s="122">
        <v>940.90645193786804</v>
      </c>
      <c r="U391" s="122">
        <v>972.64785938232069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844.21174402473673</v>
      </c>
      <c r="O396" s="101">
        <v>1152.5085369355452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972.56146700855481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844.89494671623788</v>
      </c>
      <c r="O397" s="104">
        <v>1152.54901076839</v>
      </c>
      <c r="P397" s="104">
        <v>0</v>
      </c>
      <c r="Q397" s="104">
        <v>0</v>
      </c>
      <c r="R397" s="104">
        <v>883.96075110188326</v>
      </c>
      <c r="S397" s="104">
        <v>899.05149134738019</v>
      </c>
      <c r="T397" s="104">
        <v>940.90645193786804</v>
      </c>
      <c r="U397" s="104">
        <v>972.73425175608679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374.06895943442538</v>
      </c>
      <c r="O398" s="98">
        <v>632.60394101719373</v>
      </c>
      <c r="P398" s="98">
        <v>0</v>
      </c>
      <c r="Q398" s="98">
        <v>0</v>
      </c>
      <c r="R398" s="98">
        <v>368.00892124193729</v>
      </c>
      <c r="S398" s="98">
        <v>376.36451003125768</v>
      </c>
      <c r="T398" s="98">
        <v>453.02768055197743</v>
      </c>
      <c r="U398" s="98">
        <v>511.54223337116724</v>
      </c>
      <c r="V398" s="98">
        <v>0</v>
      </c>
      <c r="W398" s="98">
        <v>0</v>
      </c>
      <c r="X398" s="98">
        <v>0</v>
      </c>
      <c r="Y398" s="98">
        <v>0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470.8259872818125</v>
      </c>
      <c r="O399" s="98">
        <v>519.94506975119634</v>
      </c>
      <c r="P399" s="98">
        <v>0</v>
      </c>
      <c r="Q399" s="98">
        <v>0</v>
      </c>
      <c r="R399" s="98">
        <v>515.95182985994609</v>
      </c>
      <c r="S399" s="98">
        <v>522.68698131612246</v>
      </c>
      <c r="T399" s="98">
        <v>487.87877138589062</v>
      </c>
      <c r="U399" s="98">
        <v>461.19201838491955</v>
      </c>
      <c r="V399" s="98">
        <v>0</v>
      </c>
      <c r="W399" s="98">
        <v>0</v>
      </c>
      <c r="X399" s="98">
        <v>0</v>
      </c>
      <c r="Y399" s="98">
        <v>0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625.90227958798732</v>
      </c>
      <c r="O400" s="122">
        <v>636.51353723620048</v>
      </c>
      <c r="P400" s="122">
        <v>0</v>
      </c>
      <c r="Q400" s="122">
        <v>0</v>
      </c>
      <c r="R400" s="122">
        <v>481.17798295451769</v>
      </c>
      <c r="S400" s="122">
        <v>424.14215316378585</v>
      </c>
      <c r="T400" s="122">
        <v>497.85035301591569</v>
      </c>
      <c r="U400" s="122">
        <v>544.08919292381256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362.3394936632854</v>
      </c>
      <c r="O401" s="98">
        <v>521.24950453880945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640.54465658380423</v>
      </c>
      <c r="O402" s="33">
        <v>649.32065198035502</v>
      </c>
      <c r="P402" s="33">
        <v>0</v>
      </c>
      <c r="Q402" s="33">
        <v>0</v>
      </c>
      <c r="R402" s="33">
        <v>481.17798295451769</v>
      </c>
      <c r="S402" s="33">
        <v>424.14215316378585</v>
      </c>
      <c r="T402" s="33">
        <v>497.85035301591569</v>
      </c>
      <c r="U402" s="33">
        <v>544.08919292381256</v>
      </c>
      <c r="V402" s="33">
        <v>0</v>
      </c>
      <c r="W402" s="33">
        <v>0</v>
      </c>
      <c r="X402" s="33">
        <v>0</v>
      </c>
      <c r="Y402" s="33">
        <v>0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259.46457687261727</v>
      </c>
      <c r="O404" s="117">
        <f t="shared" si="218"/>
        <v>448.60256405003258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3073.6848080130512</v>
      </c>
      <c r="S404" s="117">
        <f t="shared" si="219"/>
        <v>2021.8060173429476</v>
      </c>
      <c r="T404" s="117">
        <f t="shared" si="219"/>
        <v>2289.3763429871897</v>
      </c>
      <c r="U404" s="117">
        <f t="shared" si="219"/>
        <v>3620.244518734899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252.47818935541406</v>
      </c>
      <c r="O405" s="122">
        <f t="shared" si="221"/>
        <v>429.50771756008874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3073.6848080130512</v>
      </c>
      <c r="S405" s="122">
        <f t="shared" si="222"/>
        <v>2021.8060173429476</v>
      </c>
      <c r="T405" s="122">
        <f t="shared" si="222"/>
        <v>2289.3763429871897</v>
      </c>
      <c r="U405" s="122">
        <f t="shared" si="222"/>
        <v>3620.244518734899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252.47818935541406</v>
      </c>
      <c r="O406" s="98">
        <v>429.50771756008874</v>
      </c>
      <c r="P406" s="98">
        <v>0</v>
      </c>
      <c r="Q406" s="98">
        <v>0</v>
      </c>
      <c r="R406" s="98">
        <v>3073.6848080130512</v>
      </c>
      <c r="S406" s="98">
        <v>2021.8060173429476</v>
      </c>
      <c r="T406" s="98">
        <v>2289.3763429871897</v>
      </c>
      <c r="U406" s="98">
        <v>3620.244518734899</v>
      </c>
      <c r="V406" s="98">
        <v>0</v>
      </c>
      <c r="W406" s="98">
        <v>0</v>
      </c>
      <c r="X406" s="98">
        <v>0</v>
      </c>
      <c r="Y406" s="98">
        <v>0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6.9863875172031973</v>
      </c>
      <c r="O419" s="122">
        <v>19.094846489943844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132.74136282686075</v>
      </c>
      <c r="O420" s="98">
        <v>190.94846489943845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22.875823806481396</v>
      </c>
      <c r="O423" s="118">
        <f t="shared" si="225"/>
        <v>31.971657069285978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113.58500610927469</v>
      </c>
      <c r="S423" s="118">
        <f t="shared" si="226"/>
        <v>78.03799484160848</v>
      </c>
      <c r="T423" s="118">
        <f t="shared" si="226"/>
        <v>87.659721342756228</v>
      </c>
      <c r="U423" s="118">
        <f t="shared" si="226"/>
        <v>132.30016611586282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8.4493027829268712</v>
      </c>
      <c r="O424" s="123">
        <f t="shared" si="228"/>
        <v>14.345788069431588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101.861628150174</v>
      </c>
      <c r="S424" s="123">
        <f t="shared" si="229"/>
        <v>66.831907539760394</v>
      </c>
      <c r="T424" s="123">
        <f t="shared" si="229"/>
        <v>75.489008588717724</v>
      </c>
      <c r="U424" s="123">
        <f t="shared" si="229"/>
        <v>119.0958221625547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8.3429130797222548</v>
      </c>
      <c r="O425" s="99">
        <v>14.156775897685609</v>
      </c>
      <c r="P425" s="99">
        <v>0</v>
      </c>
      <c r="Q425" s="99">
        <v>0</v>
      </c>
      <c r="R425" s="99">
        <v>100.40848662611299</v>
      </c>
      <c r="S425" s="99">
        <v>65.887050044256853</v>
      </c>
      <c r="T425" s="99">
        <v>74.412544355301904</v>
      </c>
      <c r="U425" s="99">
        <v>117.37851109772869</v>
      </c>
      <c r="V425" s="99">
        <v>0</v>
      </c>
      <c r="W425" s="99">
        <v>0</v>
      </c>
      <c r="X425" s="99">
        <v>0</v>
      </c>
      <c r="Y425" s="99">
        <v>0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0.10638970320461605</v>
      </c>
      <c r="O426" s="99">
        <v>0.18901217174597887</v>
      </c>
      <c r="P426" s="99">
        <v>0</v>
      </c>
      <c r="Q426" s="99">
        <v>0</v>
      </c>
      <c r="R426" s="99">
        <v>1.4531415240610102</v>
      </c>
      <c r="S426" s="99">
        <v>0.9448574955035417</v>
      </c>
      <c r="T426" s="99">
        <v>1.0764642334158165</v>
      </c>
      <c r="U426" s="99">
        <v>1.7173110648260022</v>
      </c>
      <c r="V426" s="99">
        <v>0</v>
      </c>
      <c r="W426" s="99">
        <v>0</v>
      </c>
      <c r="X426" s="99">
        <v>0</v>
      </c>
      <c r="Y426" s="99">
        <v>0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0.44570963035043348</v>
      </c>
      <c r="O427" s="123">
        <f t="shared" si="231"/>
        <v>0.42842545002209081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0</v>
      </c>
      <c r="K428" s="99">
        <f>RES_hhdet_in_fecs!K29</f>
        <v>0</v>
      </c>
      <c r="L428" s="99">
        <f>RES_hhdet_in_fecs!L29</f>
        <v>0</v>
      </c>
      <c r="M428" s="99">
        <f>RES_hhdet_in_fecs!M29</f>
        <v>0</v>
      </c>
      <c r="N428" s="99">
        <f>RES_hhdet_in_fecs!N29</f>
        <v>0.44570963035043348</v>
      </c>
      <c r="O428" s="99">
        <f>RES_hhdet_in_fecs!O29</f>
        <v>0.42842545002209081</v>
      </c>
      <c r="P428" s="99">
        <f>RES_hhdet_in_fecs!P29</f>
        <v>0</v>
      </c>
      <c r="Q428" s="99">
        <f>RES_hhdet_in_fecs!Q29</f>
        <v>0</v>
      </c>
      <c r="R428" s="99">
        <f>RES_hhdet_in_fecs!R29</f>
        <v>0</v>
      </c>
      <c r="S428" s="99">
        <f>RES_hhdet_in_fecs!S29</f>
        <v>0</v>
      </c>
      <c r="T428" s="99">
        <f>RES_hhdet_in_fecs!T29</f>
        <v>0</v>
      </c>
      <c r="U428" s="99">
        <f>RES_hhdet_in_fecs!U29</f>
        <v>0</v>
      </c>
      <c r="V428" s="99">
        <f>RES_hhdet_in_fecs!V29</f>
        <v>0</v>
      </c>
      <c r="W428" s="99">
        <f>RES_hhdet_in_fecs!W29</f>
        <v>0</v>
      </c>
      <c r="X428" s="99">
        <f>RES_hhdet_in_fecs!X29</f>
        <v>0</v>
      </c>
      <c r="Y428" s="99">
        <f>RES_hhdet_in_fecs!Y29</f>
        <v>0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7.9944403527238475</v>
      </c>
      <c r="O429" s="123">
        <v>11.074920589148602</v>
      </c>
      <c r="P429" s="123">
        <v>0</v>
      </c>
      <c r="Q429" s="123">
        <v>0</v>
      </c>
      <c r="R429" s="123">
        <v>7.3897533345935935</v>
      </c>
      <c r="S429" s="123">
        <v>7.463028191066619</v>
      </c>
      <c r="T429" s="123">
        <v>7.8707965472181076</v>
      </c>
      <c r="U429" s="123">
        <v>8.5992551952848881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8.7787695874459963</v>
      </c>
      <c r="O434" s="102">
        <v>11.787034752298752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9.0445530341169427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7.4240190911077404</v>
      </c>
      <c r="O435" s="105">
        <v>10.36280642599845</v>
      </c>
      <c r="P435" s="105">
        <v>0</v>
      </c>
      <c r="Q435" s="105">
        <v>0</v>
      </c>
      <c r="R435" s="105">
        <v>7.3897533345935935</v>
      </c>
      <c r="S435" s="105">
        <v>7.463028191066619</v>
      </c>
      <c r="T435" s="105">
        <v>7.8707965472181076</v>
      </c>
      <c r="U435" s="105">
        <v>8.1539573564528354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3.8898596565772037</v>
      </c>
      <c r="O436" s="99">
        <v>6.4698216093368739</v>
      </c>
      <c r="P436" s="99">
        <v>0</v>
      </c>
      <c r="Q436" s="99">
        <v>0</v>
      </c>
      <c r="R436" s="99">
        <v>3.5610465502253428</v>
      </c>
      <c r="S436" s="99">
        <v>3.5937128811453602</v>
      </c>
      <c r="T436" s="99">
        <v>4.2685557116934003</v>
      </c>
      <c r="U436" s="99">
        <v>4.7572014889167411</v>
      </c>
      <c r="V436" s="99">
        <v>0</v>
      </c>
      <c r="W436" s="99">
        <v>0</v>
      </c>
      <c r="X436" s="99">
        <v>0</v>
      </c>
      <c r="Y436" s="99">
        <v>0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3.5341594345305358</v>
      </c>
      <c r="O437" s="99">
        <v>3.8929848166615781</v>
      </c>
      <c r="P437" s="99">
        <v>0</v>
      </c>
      <c r="Q437" s="99">
        <v>0</v>
      </c>
      <c r="R437" s="99">
        <v>3.8287067843682512</v>
      </c>
      <c r="S437" s="99">
        <v>3.8693153099212578</v>
      </c>
      <c r="T437" s="99">
        <v>3.6022408355247078</v>
      </c>
      <c r="U437" s="99">
        <v>3.3967558675360947</v>
      </c>
      <c r="V437" s="99">
        <v>0</v>
      </c>
      <c r="W437" s="99">
        <v>0</v>
      </c>
      <c r="X437" s="99">
        <v>0</v>
      </c>
      <c r="Y437" s="99">
        <v>0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5.9863710404802433</v>
      </c>
      <c r="O438" s="123">
        <v>6.1225229606836962</v>
      </c>
      <c r="P438" s="123">
        <v>0</v>
      </c>
      <c r="Q438" s="123">
        <v>0</v>
      </c>
      <c r="R438" s="123">
        <v>4.3336246245071015</v>
      </c>
      <c r="S438" s="123">
        <v>3.7430591107814717</v>
      </c>
      <c r="T438" s="123">
        <v>4.299916206820396</v>
      </c>
      <c r="U438" s="123">
        <v>4.6050887580232525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4.3863181012812742</v>
      </c>
      <c r="O439" s="99">
        <v>6.2937509969428023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6.0752628704357425</v>
      </c>
      <c r="O440" s="110">
        <v>6.103497623321573</v>
      </c>
      <c r="P440" s="110">
        <v>0</v>
      </c>
      <c r="Q440" s="110">
        <v>0</v>
      </c>
      <c r="R440" s="110">
        <v>4.3336246245071015</v>
      </c>
      <c r="S440" s="110">
        <v>3.7430591107814717</v>
      </c>
      <c r="T440" s="110">
        <v>4.299916206820396</v>
      </c>
      <c r="U440" s="110">
        <v>4.6050887580232525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18.039004959039247</v>
      </c>
      <c r="O442" s="118">
        <f t="shared" si="232"/>
        <v>24.565329344239544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84.951631431953359</v>
      </c>
      <c r="S442" s="118">
        <f t="shared" si="233"/>
        <v>59.205520049048744</v>
      </c>
      <c r="T442" s="118">
        <f t="shared" si="233"/>
        <v>66.551385655917002</v>
      </c>
      <c r="U442" s="118">
        <f t="shared" si="233"/>
        <v>99.472920499126516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5.331222894905383</v>
      </c>
      <c r="O443" s="123">
        <f t="shared" si="235"/>
        <v>9.4870352006011576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74.821391300613172</v>
      </c>
      <c r="S443" s="123">
        <f t="shared" si="236"/>
        <v>49.410262830654283</v>
      </c>
      <c r="T443" s="123">
        <f t="shared" si="236"/>
        <v>55.928360389883743</v>
      </c>
      <c r="U443" s="123">
        <f t="shared" si="236"/>
        <v>88.301900020558051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5.2248331917007667</v>
      </c>
      <c r="O444" s="99">
        <v>9.2980230288551784</v>
      </c>
      <c r="P444" s="99">
        <v>0</v>
      </c>
      <c r="Q444" s="99">
        <v>0</v>
      </c>
      <c r="R444" s="99">
        <v>73.368249776552162</v>
      </c>
      <c r="S444" s="99">
        <v>48.465405335150741</v>
      </c>
      <c r="T444" s="99">
        <v>54.851896156467923</v>
      </c>
      <c r="U444" s="99">
        <v>86.584588955732045</v>
      </c>
      <c r="V444" s="99">
        <v>0</v>
      </c>
      <c r="W444" s="99">
        <v>0</v>
      </c>
      <c r="X444" s="99">
        <v>0</v>
      </c>
      <c r="Y444" s="99">
        <v>0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0.10638970320461605</v>
      </c>
      <c r="O445" s="99">
        <v>0.18901217174597887</v>
      </c>
      <c r="P445" s="99">
        <v>0</v>
      </c>
      <c r="Q445" s="99">
        <v>0</v>
      </c>
      <c r="R445" s="99">
        <v>1.4531415240610102</v>
      </c>
      <c r="S445" s="99">
        <v>0.9448574955035417</v>
      </c>
      <c r="T445" s="99">
        <v>1.0764642334158165</v>
      </c>
      <c r="U445" s="99">
        <v>1.7173110648260022</v>
      </c>
      <c r="V445" s="99">
        <v>0</v>
      </c>
      <c r="W445" s="99">
        <v>0</v>
      </c>
      <c r="X445" s="99">
        <v>0</v>
      </c>
      <c r="Y445" s="99">
        <v>0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1.6697013665083564</v>
      </c>
      <c r="O446" s="123">
        <f t="shared" si="238"/>
        <v>1.6831973178061372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0</v>
      </c>
      <c r="K447" s="99">
        <f>RES_hhdet_in_tess!K29</f>
        <v>0</v>
      </c>
      <c r="L447" s="99">
        <f>RES_hhdet_in_tess!L29</f>
        <v>0</v>
      </c>
      <c r="M447" s="99">
        <f>RES_hhdet_in_tess!M29</f>
        <v>0</v>
      </c>
      <c r="N447" s="99">
        <f>RES_hhdet_in_tess!N29</f>
        <v>1.6697013665083564</v>
      </c>
      <c r="O447" s="99">
        <f>RES_hhdet_in_tess!O29</f>
        <v>1.6831973178061372</v>
      </c>
      <c r="P447" s="99">
        <f>RES_hhdet_in_tess!P29</f>
        <v>0</v>
      </c>
      <c r="Q447" s="99">
        <f>RES_hhdet_in_tess!Q29</f>
        <v>0</v>
      </c>
      <c r="R447" s="99">
        <f>RES_hhdet_in_tess!R29</f>
        <v>0</v>
      </c>
      <c r="S447" s="99">
        <f>RES_hhdet_in_tess!S29</f>
        <v>0</v>
      </c>
      <c r="T447" s="99">
        <f>RES_hhdet_in_tess!T29</f>
        <v>0</v>
      </c>
      <c r="U447" s="99">
        <f>RES_hhdet_in_tess!U29</f>
        <v>0</v>
      </c>
      <c r="V447" s="99">
        <f>RES_hhdet_in_tess!V29</f>
        <v>0</v>
      </c>
      <c r="W447" s="99">
        <f>RES_hhdet_in_tess!W29</f>
        <v>0</v>
      </c>
      <c r="X447" s="99">
        <f>RES_hhdet_in_tess!X29</f>
        <v>0</v>
      </c>
      <c r="Y447" s="99">
        <f>RES_hhdet_in_tess!Y29</f>
        <v>0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6.3398726414587996</v>
      </c>
      <c r="O448" s="123">
        <v>8.6293289010669998</v>
      </c>
      <c r="P448" s="123">
        <v>0</v>
      </c>
      <c r="Q448" s="123">
        <v>0</v>
      </c>
      <c r="R448" s="123">
        <v>6.5595784896774765</v>
      </c>
      <c r="S448" s="123">
        <v>6.6554435526949201</v>
      </c>
      <c r="T448" s="123">
        <v>6.9471595042990923</v>
      </c>
      <c r="U448" s="123">
        <v>7.1637131426803382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6.3369036129704597</v>
      </c>
      <c r="O453" s="102">
        <v>8.6291773811989376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7.1630768484887621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6.3420319349048651</v>
      </c>
      <c r="O454" s="105">
        <v>8.629480420935062</v>
      </c>
      <c r="P454" s="105">
        <v>0</v>
      </c>
      <c r="Q454" s="105">
        <v>0</v>
      </c>
      <c r="R454" s="105">
        <v>6.5595784896774765</v>
      </c>
      <c r="S454" s="105">
        <v>6.6554435526949201</v>
      </c>
      <c r="T454" s="105">
        <v>6.9471595042990923</v>
      </c>
      <c r="U454" s="105">
        <v>7.1643494368719161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2.8078725003743288</v>
      </c>
      <c r="O455" s="99">
        <v>4.7364956042734843</v>
      </c>
      <c r="P455" s="99">
        <v>0</v>
      </c>
      <c r="Q455" s="99">
        <v>0</v>
      </c>
      <c r="R455" s="99">
        <v>2.7308717053092262</v>
      </c>
      <c r="S455" s="99">
        <v>2.7861282427736622</v>
      </c>
      <c r="T455" s="99">
        <v>3.3449186687743846</v>
      </c>
      <c r="U455" s="99">
        <v>3.7675935693358213</v>
      </c>
      <c r="V455" s="99">
        <v>0</v>
      </c>
      <c r="W455" s="99">
        <v>0</v>
      </c>
      <c r="X455" s="99">
        <v>0</v>
      </c>
      <c r="Y455" s="99">
        <v>0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3.5341594345305358</v>
      </c>
      <c r="O456" s="99">
        <v>3.8929848166615781</v>
      </c>
      <c r="P456" s="99">
        <v>0</v>
      </c>
      <c r="Q456" s="99">
        <v>0</v>
      </c>
      <c r="R456" s="99">
        <v>3.8287067843682512</v>
      </c>
      <c r="S456" s="99">
        <v>3.8693153099212578</v>
      </c>
      <c r="T456" s="99">
        <v>3.6022408355247078</v>
      </c>
      <c r="U456" s="99">
        <v>3.3967558675360947</v>
      </c>
      <c r="V456" s="99">
        <v>0</v>
      </c>
      <c r="W456" s="99">
        <v>0</v>
      </c>
      <c r="X456" s="99">
        <v>0</v>
      </c>
      <c r="Y456" s="99">
        <v>0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4.6982080561667061</v>
      </c>
      <c r="O457" s="123">
        <v>4.7657679247652505</v>
      </c>
      <c r="P457" s="123">
        <v>0</v>
      </c>
      <c r="Q457" s="123">
        <v>0</v>
      </c>
      <c r="R457" s="123">
        <v>3.5706616416627068</v>
      </c>
      <c r="S457" s="123">
        <v>3.1398136656995441</v>
      </c>
      <c r="T457" s="123">
        <v>3.6758657617341597</v>
      </c>
      <c r="U457" s="123">
        <v>4.0073073358881244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2.7198276531550838</v>
      </c>
      <c r="O458" s="99">
        <v>3.9027515114875007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4.8081180785562418</v>
      </c>
      <c r="O459" s="110">
        <v>4.8616586373516668</v>
      </c>
      <c r="P459" s="110">
        <v>0</v>
      </c>
      <c r="Q459" s="110">
        <v>0</v>
      </c>
      <c r="R459" s="110">
        <v>3.5706616416627068</v>
      </c>
      <c r="S459" s="110">
        <v>3.1398136656995441</v>
      </c>
      <c r="T459" s="110">
        <v>3.6758657617341597</v>
      </c>
      <c r="U459" s="110">
        <v>4.0073073358881244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1.9476180309732365</v>
      </c>
      <c r="O461" s="118">
        <f t="shared" si="239"/>
        <v>3.3588220605648154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22.808791821987832</v>
      </c>
      <c r="S461" s="118">
        <f t="shared" si="240"/>
        <v>14.966902288053388</v>
      </c>
      <c r="T461" s="118">
        <f t="shared" si="240"/>
        <v>16.903553575750379</v>
      </c>
      <c r="U461" s="118">
        <f t="shared" si="240"/>
        <v>26.663702580960049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1.8951761351897074</v>
      </c>
      <c r="O462" s="123">
        <f t="shared" si="242"/>
        <v>3.2158532129182626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22.808791821987832</v>
      </c>
      <c r="S462" s="123">
        <f t="shared" si="243"/>
        <v>14.966902288053388</v>
      </c>
      <c r="T462" s="123">
        <f t="shared" si="243"/>
        <v>16.903553575750379</v>
      </c>
      <c r="U462" s="123">
        <f t="shared" si="243"/>
        <v>26.663702580960049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1.8951761351897074</v>
      </c>
      <c r="O463" s="99">
        <v>3.2158532129182626</v>
      </c>
      <c r="P463" s="99">
        <v>0</v>
      </c>
      <c r="Q463" s="99">
        <v>0</v>
      </c>
      <c r="R463" s="99">
        <v>22.808791821987832</v>
      </c>
      <c r="S463" s="99">
        <v>14.966902288053388</v>
      </c>
      <c r="T463" s="99">
        <v>16.903553575750379</v>
      </c>
      <c r="U463" s="99">
        <v>26.663702580960049</v>
      </c>
      <c r="V463" s="99">
        <v>0</v>
      </c>
      <c r="W463" s="99">
        <v>0</v>
      </c>
      <c r="X463" s="99">
        <v>0</v>
      </c>
      <c r="Y463" s="99">
        <v>0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5.2441895783529181E-2</v>
      </c>
      <c r="O476" s="123">
        <v>0.14296884764655271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0.99639601988705451</v>
      </c>
      <c r="O477" s="99">
        <v>1.4296884764655271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88266</v>
      </c>
      <c r="C5" s="120">
        <v>89164</v>
      </c>
      <c r="D5" s="120">
        <v>88299</v>
      </c>
      <c r="E5" s="120">
        <v>87485</v>
      </c>
      <c r="F5" s="120">
        <v>87485</v>
      </c>
      <c r="G5" s="120">
        <v>88206</v>
      </c>
      <c r="H5" s="120">
        <v>93506</v>
      </c>
      <c r="I5" s="120">
        <v>93805</v>
      </c>
      <c r="J5" s="120">
        <v>93350</v>
      </c>
      <c r="K5" s="120">
        <v>90170</v>
      </c>
      <c r="L5" s="120">
        <v>86186</v>
      </c>
      <c r="M5" s="120">
        <v>85565</v>
      </c>
      <c r="N5" s="120">
        <v>87921</v>
      </c>
      <c r="O5" s="120">
        <v>88202</v>
      </c>
      <c r="P5" s="120">
        <v>87986</v>
      </c>
      <c r="Q5" s="120">
        <v>87436</v>
      </c>
      <c r="R5" s="120">
        <v>86234</v>
      </c>
      <c r="S5" s="120">
        <v>82414</v>
      </c>
      <c r="T5" s="120">
        <v>80681</v>
      </c>
      <c r="U5" s="120">
        <v>78655</v>
      </c>
      <c r="V5" s="120">
        <v>81686</v>
      </c>
      <c r="W5" s="120">
        <v>85413</v>
      </c>
      <c r="X5" s="120">
        <v>89920</v>
      </c>
      <c r="Y5" s="120">
        <v>92909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88266</v>
      </c>
      <c r="C7" s="52">
        <v>89164</v>
      </c>
      <c r="D7" s="52">
        <v>88299</v>
      </c>
      <c r="E7" s="52">
        <v>87485</v>
      </c>
      <c r="F7" s="52">
        <v>87485</v>
      </c>
      <c r="G7" s="52">
        <v>88206</v>
      </c>
      <c r="H7" s="52">
        <v>93506</v>
      </c>
      <c r="I7" s="52">
        <v>93805</v>
      </c>
      <c r="J7" s="52">
        <v>93350</v>
      </c>
      <c r="K7" s="52">
        <v>90170</v>
      </c>
      <c r="L7" s="52">
        <v>86186</v>
      </c>
      <c r="M7" s="52">
        <v>85565</v>
      </c>
      <c r="N7" s="52">
        <v>87921</v>
      </c>
      <c r="O7" s="52">
        <v>88202</v>
      </c>
      <c r="P7" s="52">
        <v>87986</v>
      </c>
      <c r="Q7" s="52">
        <v>87436</v>
      </c>
      <c r="R7" s="52">
        <v>86234</v>
      </c>
      <c r="S7" s="52">
        <v>82414</v>
      </c>
      <c r="T7" s="52">
        <v>80681</v>
      </c>
      <c r="U7" s="52">
        <v>78655</v>
      </c>
      <c r="V7" s="52">
        <v>81686</v>
      </c>
      <c r="W7" s="52">
        <v>85413</v>
      </c>
      <c r="X7" s="52">
        <v>89920</v>
      </c>
      <c r="Y7" s="52">
        <v>92909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8559</v>
      </c>
      <c r="C9" s="52">
        <v>8941</v>
      </c>
      <c r="D9" s="52">
        <v>9022</v>
      </c>
      <c r="E9" s="52">
        <v>9787</v>
      </c>
      <c r="F9" s="52">
        <v>9556</v>
      </c>
      <c r="G9" s="52">
        <v>9596</v>
      </c>
      <c r="H9" s="52">
        <v>11490</v>
      </c>
      <c r="I9" s="52">
        <v>12464</v>
      </c>
      <c r="J9" s="52">
        <v>13131</v>
      </c>
      <c r="K9" s="52">
        <v>13480</v>
      </c>
      <c r="L9" s="52">
        <v>14121</v>
      </c>
      <c r="M9" s="52">
        <v>15574</v>
      </c>
      <c r="N9" s="52">
        <v>17413</v>
      </c>
      <c r="O9" s="52">
        <v>18319</v>
      </c>
      <c r="P9" s="52">
        <v>18769</v>
      </c>
      <c r="Q9" s="52">
        <v>19009</v>
      </c>
      <c r="R9" s="52">
        <v>18964</v>
      </c>
      <c r="S9" s="52">
        <v>18441</v>
      </c>
      <c r="T9" s="52">
        <v>17945</v>
      </c>
      <c r="U9" s="52">
        <v>17116</v>
      </c>
      <c r="V9" s="52">
        <v>19172</v>
      </c>
      <c r="W9" s="52">
        <v>22254</v>
      </c>
      <c r="X9" s="52">
        <v>26708</v>
      </c>
      <c r="Y9" s="52">
        <v>32924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57552</v>
      </c>
      <c r="C11" s="52">
        <v>58918</v>
      </c>
      <c r="D11" s="52">
        <v>60138</v>
      </c>
      <c r="E11" s="52">
        <v>61543</v>
      </c>
      <c r="F11" s="52">
        <v>63423</v>
      </c>
      <c r="G11" s="52">
        <v>66286</v>
      </c>
      <c r="H11" s="52">
        <v>70647</v>
      </c>
      <c r="I11" s="52">
        <v>74223</v>
      </c>
      <c r="J11" s="52">
        <v>76092</v>
      </c>
      <c r="K11" s="52">
        <v>76437</v>
      </c>
      <c r="L11" s="52">
        <v>74073</v>
      </c>
      <c r="M11" s="52">
        <v>72416</v>
      </c>
      <c r="N11" s="52">
        <v>71716</v>
      </c>
      <c r="O11" s="52">
        <v>68247</v>
      </c>
      <c r="P11" s="52">
        <v>66255</v>
      </c>
      <c r="Q11" s="52">
        <v>68602</v>
      </c>
      <c r="R11" s="52">
        <v>69546</v>
      </c>
      <c r="S11" s="52">
        <v>66445</v>
      </c>
      <c r="T11" s="52">
        <v>64954</v>
      </c>
      <c r="U11" s="52">
        <v>63413</v>
      </c>
      <c r="V11" s="52">
        <v>65541</v>
      </c>
      <c r="W11" s="52">
        <v>69019</v>
      </c>
      <c r="X11" s="52">
        <v>73457</v>
      </c>
      <c r="Y11" s="52">
        <v>72611</v>
      </c>
      <c r="DA11" s="63" t="s">
        <v>1079</v>
      </c>
    </row>
    <row r="12" spans="1:105" ht="12" customHeight="1" x14ac:dyDescent="0.25">
      <c r="A12" s="97" t="s">
        <v>137</v>
      </c>
      <c r="B12" s="52">
        <v>0</v>
      </c>
      <c r="C12" s="52">
        <v>4</v>
      </c>
      <c r="D12" s="52">
        <v>16</v>
      </c>
      <c r="E12" s="52">
        <v>28</v>
      </c>
      <c r="F12" s="52">
        <v>41</v>
      </c>
      <c r="G12" s="52">
        <v>59</v>
      </c>
      <c r="H12" s="52">
        <v>98</v>
      </c>
      <c r="I12" s="52">
        <v>147</v>
      </c>
      <c r="J12" s="52">
        <v>208</v>
      </c>
      <c r="K12" s="52">
        <v>349</v>
      </c>
      <c r="L12" s="52">
        <v>388</v>
      </c>
      <c r="M12" s="52">
        <v>398</v>
      </c>
      <c r="N12" s="52">
        <v>622</v>
      </c>
      <c r="O12" s="52">
        <v>602</v>
      </c>
      <c r="P12" s="52">
        <v>588</v>
      </c>
      <c r="Q12" s="52">
        <v>622</v>
      </c>
      <c r="R12" s="52">
        <v>690</v>
      </c>
      <c r="S12" s="52">
        <v>641</v>
      </c>
      <c r="T12" s="52">
        <v>644</v>
      </c>
      <c r="U12" s="52">
        <v>592</v>
      </c>
      <c r="V12" s="52">
        <v>665</v>
      </c>
      <c r="W12" s="52">
        <v>809</v>
      </c>
      <c r="X12" s="52">
        <v>822</v>
      </c>
      <c r="Y12" s="52">
        <v>783</v>
      </c>
      <c r="DA12" s="63" t="s">
        <v>1080</v>
      </c>
    </row>
    <row r="13" spans="1:105" ht="12" customHeight="1" x14ac:dyDescent="0.25">
      <c r="A13" s="97" t="s">
        <v>122</v>
      </c>
      <c r="B13" s="52">
        <v>30707</v>
      </c>
      <c r="C13" s="52">
        <v>29997</v>
      </c>
      <c r="D13" s="52">
        <v>27391</v>
      </c>
      <c r="E13" s="52">
        <v>24754</v>
      </c>
      <c r="F13" s="52">
        <v>22486</v>
      </c>
      <c r="G13" s="52">
        <v>19889</v>
      </c>
      <c r="H13" s="52">
        <v>20015</v>
      </c>
      <c r="I13" s="52">
        <v>16799</v>
      </c>
      <c r="J13" s="52">
        <v>14674</v>
      </c>
      <c r="K13" s="52">
        <v>11460</v>
      </c>
      <c r="L13" s="52">
        <v>9859</v>
      </c>
      <c r="M13" s="52">
        <v>9636</v>
      </c>
      <c r="N13" s="52">
        <v>9424</v>
      </c>
      <c r="O13" s="52">
        <v>10237</v>
      </c>
      <c r="P13" s="52">
        <v>11034</v>
      </c>
      <c r="Q13" s="52">
        <v>9341</v>
      </c>
      <c r="R13" s="52">
        <v>8137</v>
      </c>
      <c r="S13" s="52">
        <v>7495</v>
      </c>
      <c r="T13" s="52">
        <v>6822</v>
      </c>
      <c r="U13" s="52">
        <v>7333</v>
      </c>
      <c r="V13" s="52">
        <v>5359</v>
      </c>
      <c r="W13" s="52">
        <v>5590</v>
      </c>
      <c r="X13" s="52">
        <v>4814</v>
      </c>
      <c r="Y13" s="52">
        <v>4951</v>
      </c>
      <c r="DA13" s="63" t="s">
        <v>1081</v>
      </c>
    </row>
    <row r="14" spans="1:105" ht="12" customHeight="1" x14ac:dyDescent="0.25">
      <c r="A14" s="97" t="s">
        <v>121</v>
      </c>
      <c r="B14" s="52">
        <v>7</v>
      </c>
      <c r="C14" s="52">
        <v>245</v>
      </c>
      <c r="D14" s="52">
        <v>754</v>
      </c>
      <c r="E14" s="52">
        <v>1160</v>
      </c>
      <c r="F14" s="52">
        <v>1535</v>
      </c>
      <c r="G14" s="52">
        <v>1972</v>
      </c>
      <c r="H14" s="52">
        <v>2746</v>
      </c>
      <c r="I14" s="52">
        <v>2636</v>
      </c>
      <c r="J14" s="52">
        <v>2376</v>
      </c>
      <c r="K14" s="52">
        <v>1924</v>
      </c>
      <c r="L14" s="52">
        <v>1866</v>
      </c>
      <c r="M14" s="52">
        <v>3115</v>
      </c>
      <c r="N14" s="52">
        <v>6159</v>
      </c>
      <c r="O14" s="52">
        <v>9116</v>
      </c>
      <c r="P14" s="52">
        <v>10109</v>
      </c>
      <c r="Q14" s="52">
        <v>8871</v>
      </c>
      <c r="R14" s="52">
        <v>7861</v>
      </c>
      <c r="S14" s="52">
        <v>7833</v>
      </c>
      <c r="T14" s="52">
        <v>8261</v>
      </c>
      <c r="U14" s="52">
        <v>7317</v>
      </c>
      <c r="V14" s="52">
        <v>10121</v>
      </c>
      <c r="W14" s="52">
        <v>9995</v>
      </c>
      <c r="X14" s="52">
        <v>10827</v>
      </c>
      <c r="Y14" s="52">
        <v>14564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34810</v>
      </c>
      <c r="C16" s="52">
        <v>30267</v>
      </c>
      <c r="D16" s="52">
        <v>19392</v>
      </c>
      <c r="E16" s="52">
        <v>15189</v>
      </c>
      <c r="F16" s="52">
        <v>15595</v>
      </c>
      <c r="G16" s="52">
        <v>16003</v>
      </c>
      <c r="H16" s="52">
        <v>15974</v>
      </c>
      <c r="I16" s="52">
        <v>14187</v>
      </c>
      <c r="J16" s="52">
        <v>13591</v>
      </c>
      <c r="K16" s="52">
        <v>13548</v>
      </c>
      <c r="L16" s="52">
        <v>12502</v>
      </c>
      <c r="M16" s="52">
        <v>9144</v>
      </c>
      <c r="N16" s="52">
        <v>5468</v>
      </c>
      <c r="O16" s="52">
        <v>4245</v>
      </c>
      <c r="P16" s="52">
        <v>4139</v>
      </c>
      <c r="Q16" s="52">
        <v>4131</v>
      </c>
      <c r="R16" s="52">
        <v>4199</v>
      </c>
      <c r="S16" s="52">
        <v>4207</v>
      </c>
      <c r="T16" s="52">
        <v>4795</v>
      </c>
      <c r="U16" s="52">
        <v>5479</v>
      </c>
      <c r="V16" s="52">
        <v>5759</v>
      </c>
      <c r="W16" s="52">
        <v>4673</v>
      </c>
      <c r="X16" s="52">
        <v>3597</v>
      </c>
      <c r="Y16" s="52">
        <v>2946</v>
      </c>
      <c r="DA16" s="63" t="s">
        <v>1083</v>
      </c>
    </row>
    <row r="17" spans="1:105" ht="12" customHeight="1" x14ac:dyDescent="0.25">
      <c r="A17" s="109" t="s">
        <v>120</v>
      </c>
      <c r="B17" s="36">
        <v>53456</v>
      </c>
      <c r="C17" s="36">
        <v>58897</v>
      </c>
      <c r="D17" s="36">
        <v>68907</v>
      </c>
      <c r="E17" s="36">
        <v>72296</v>
      </c>
      <c r="F17" s="36">
        <v>71890</v>
      </c>
      <c r="G17" s="36">
        <v>72203</v>
      </c>
      <c r="H17" s="36">
        <v>77532</v>
      </c>
      <c r="I17" s="36">
        <v>79618</v>
      </c>
      <c r="J17" s="36">
        <v>79759</v>
      </c>
      <c r="K17" s="36">
        <v>76622</v>
      </c>
      <c r="L17" s="36">
        <v>73684</v>
      </c>
      <c r="M17" s="36">
        <v>76421</v>
      </c>
      <c r="N17" s="36">
        <v>82453</v>
      </c>
      <c r="O17" s="36">
        <v>83957</v>
      </c>
      <c r="P17" s="36">
        <v>83847</v>
      </c>
      <c r="Q17" s="36">
        <v>83305</v>
      </c>
      <c r="R17" s="36">
        <v>82035</v>
      </c>
      <c r="S17" s="36">
        <v>78207</v>
      </c>
      <c r="T17" s="36">
        <v>75886</v>
      </c>
      <c r="U17" s="36">
        <v>73176</v>
      </c>
      <c r="V17" s="36">
        <v>75927</v>
      </c>
      <c r="W17" s="36">
        <v>80740</v>
      </c>
      <c r="X17" s="36">
        <v>86323</v>
      </c>
      <c r="Y17" s="36">
        <v>89963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6896</v>
      </c>
      <c r="D21" s="52">
        <v>6898</v>
      </c>
      <c r="E21" s="52">
        <v>6910</v>
      </c>
      <c r="F21" s="52">
        <v>6943</v>
      </c>
      <c r="G21" s="52">
        <v>7008</v>
      </c>
      <c r="H21" s="52">
        <v>7107</v>
      </c>
      <c r="I21" s="52">
        <v>7261</v>
      </c>
      <c r="J21" s="52">
        <v>7485</v>
      </c>
      <c r="K21" s="52">
        <v>7782</v>
      </c>
      <c r="L21" s="52">
        <v>8178</v>
      </c>
      <c r="M21" s="52">
        <v>8665</v>
      </c>
      <c r="N21" s="52">
        <v>9254</v>
      </c>
      <c r="O21" s="52">
        <v>8586</v>
      </c>
      <c r="P21" s="52">
        <v>3902</v>
      </c>
      <c r="Q21" s="52">
        <v>4893</v>
      </c>
      <c r="R21" s="52">
        <v>6024</v>
      </c>
      <c r="S21" s="52">
        <v>7312</v>
      </c>
      <c r="T21" s="52">
        <v>7211</v>
      </c>
      <c r="U21" s="52">
        <v>7428</v>
      </c>
      <c r="V21" s="52">
        <v>7666</v>
      </c>
      <c r="W21" s="52">
        <v>7734</v>
      </c>
      <c r="X21" s="52">
        <v>7651</v>
      </c>
      <c r="Y21" s="52">
        <v>6616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1337</v>
      </c>
      <c r="D23" s="52">
        <v>1341</v>
      </c>
      <c r="E23" s="52">
        <v>1362</v>
      </c>
      <c r="F23" s="52">
        <v>1426</v>
      </c>
      <c r="G23" s="52">
        <v>1549</v>
      </c>
      <c r="H23" s="52">
        <v>1739</v>
      </c>
      <c r="I23" s="52">
        <v>1234</v>
      </c>
      <c r="J23" s="52">
        <v>1133</v>
      </c>
      <c r="K23" s="52">
        <v>1726</v>
      </c>
      <c r="L23" s="52">
        <v>1772</v>
      </c>
      <c r="M23" s="52">
        <v>1973</v>
      </c>
      <c r="N23" s="52">
        <v>2626</v>
      </c>
      <c r="O23" s="52">
        <v>3165</v>
      </c>
      <c r="P23" s="52">
        <v>2406</v>
      </c>
      <c r="Q23" s="52">
        <v>1861</v>
      </c>
      <c r="R23" s="52">
        <v>2009</v>
      </c>
      <c r="S23" s="52">
        <v>2621</v>
      </c>
      <c r="T23" s="52">
        <v>3241</v>
      </c>
      <c r="U23" s="52">
        <v>3535</v>
      </c>
      <c r="V23" s="52">
        <v>3432</v>
      </c>
      <c r="W23" s="52">
        <v>3046</v>
      </c>
      <c r="X23" s="52">
        <v>3354</v>
      </c>
      <c r="Y23" s="52">
        <v>2929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4496</v>
      </c>
      <c r="D25" s="52">
        <v>4498</v>
      </c>
      <c r="E25" s="52">
        <v>4509</v>
      </c>
      <c r="F25" s="52">
        <v>4534</v>
      </c>
      <c r="G25" s="52">
        <v>4586</v>
      </c>
      <c r="H25" s="52">
        <v>4674</v>
      </c>
      <c r="I25" s="52">
        <v>5164</v>
      </c>
      <c r="J25" s="52">
        <v>7201</v>
      </c>
      <c r="K25" s="52">
        <v>7366</v>
      </c>
      <c r="L25" s="52">
        <v>7809</v>
      </c>
      <c r="M25" s="52">
        <v>8297</v>
      </c>
      <c r="N25" s="52">
        <v>8877</v>
      </c>
      <c r="O25" s="52">
        <v>8438</v>
      </c>
      <c r="P25" s="52">
        <v>4077</v>
      </c>
      <c r="Q25" s="52">
        <v>4494</v>
      </c>
      <c r="R25" s="52">
        <v>5653</v>
      </c>
      <c r="S25" s="52">
        <v>7409</v>
      </c>
      <c r="T25" s="52">
        <v>6423</v>
      </c>
      <c r="U25" s="52">
        <v>6343</v>
      </c>
      <c r="V25" s="52">
        <v>6651</v>
      </c>
      <c r="W25" s="52">
        <v>6762</v>
      </c>
      <c r="X25" s="52">
        <v>7059</v>
      </c>
      <c r="Y25" s="52">
        <v>6364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1</v>
      </c>
      <c r="K26" s="52">
        <v>5</v>
      </c>
      <c r="L26" s="52">
        <v>6</v>
      </c>
      <c r="M26" s="52">
        <v>10</v>
      </c>
      <c r="N26" s="52">
        <v>16</v>
      </c>
      <c r="O26" s="52">
        <v>20</v>
      </c>
      <c r="P26" s="52">
        <v>14</v>
      </c>
      <c r="Q26" s="52">
        <v>27</v>
      </c>
      <c r="R26" s="52">
        <v>31</v>
      </c>
      <c r="S26" s="52">
        <v>49</v>
      </c>
      <c r="T26" s="52">
        <v>45</v>
      </c>
      <c r="U26" s="52">
        <v>52</v>
      </c>
      <c r="V26" s="52">
        <v>60</v>
      </c>
      <c r="W26" s="52">
        <v>63</v>
      </c>
      <c r="X26" s="52">
        <v>68</v>
      </c>
      <c r="Y26" s="52">
        <v>63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4798</v>
      </c>
      <c r="D27" s="52">
        <v>4806</v>
      </c>
      <c r="E27" s="52">
        <v>4859</v>
      </c>
      <c r="F27" s="52">
        <v>4983</v>
      </c>
      <c r="G27" s="52">
        <v>5212</v>
      </c>
      <c r="H27" s="52">
        <v>5567</v>
      </c>
      <c r="I27" s="52">
        <v>3216</v>
      </c>
      <c r="J27" s="52">
        <v>2125</v>
      </c>
      <c r="K27" s="52">
        <v>3214</v>
      </c>
      <c r="L27" s="52">
        <v>2196</v>
      </c>
      <c r="M27" s="52">
        <v>2555</v>
      </c>
      <c r="N27" s="52">
        <v>2569</v>
      </c>
      <c r="O27" s="52">
        <v>2342</v>
      </c>
      <c r="P27" s="52">
        <v>2054</v>
      </c>
      <c r="Q27" s="52">
        <v>1693</v>
      </c>
      <c r="R27" s="52">
        <v>1204</v>
      </c>
      <c r="S27" s="52">
        <v>642</v>
      </c>
      <c r="T27" s="52">
        <v>1052</v>
      </c>
      <c r="U27" s="52">
        <v>1872</v>
      </c>
      <c r="V27" s="52">
        <v>2043</v>
      </c>
      <c r="W27" s="52">
        <v>1755</v>
      </c>
      <c r="X27" s="52">
        <v>963</v>
      </c>
      <c r="Y27" s="52">
        <v>255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1</v>
      </c>
      <c r="D28" s="52">
        <v>1</v>
      </c>
      <c r="E28" s="52">
        <v>5</v>
      </c>
      <c r="F28" s="52">
        <v>19</v>
      </c>
      <c r="G28" s="52">
        <v>42</v>
      </c>
      <c r="H28" s="52">
        <v>90</v>
      </c>
      <c r="I28" s="52">
        <v>157</v>
      </c>
      <c r="J28" s="52">
        <v>261</v>
      </c>
      <c r="K28" s="52">
        <v>452</v>
      </c>
      <c r="L28" s="52">
        <v>394</v>
      </c>
      <c r="M28" s="52">
        <v>427</v>
      </c>
      <c r="N28" s="52">
        <v>417</v>
      </c>
      <c r="O28" s="52">
        <v>427</v>
      </c>
      <c r="P28" s="52">
        <v>444</v>
      </c>
      <c r="Q28" s="52">
        <v>1238</v>
      </c>
      <c r="R28" s="52">
        <v>1013</v>
      </c>
      <c r="S28" s="52">
        <v>727</v>
      </c>
      <c r="T28" s="52">
        <v>1160</v>
      </c>
      <c r="U28" s="52">
        <v>1919</v>
      </c>
      <c r="V28" s="52">
        <v>2267</v>
      </c>
      <c r="W28" s="52">
        <v>1558</v>
      </c>
      <c r="X28" s="52">
        <v>750</v>
      </c>
      <c r="Y28" s="52">
        <v>617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5439</v>
      </c>
      <c r="D30" s="52">
        <v>10884</v>
      </c>
      <c r="E30" s="52">
        <v>4207</v>
      </c>
      <c r="F30" s="52">
        <v>1571</v>
      </c>
      <c r="G30" s="52">
        <v>5443</v>
      </c>
      <c r="H30" s="52">
        <v>5476</v>
      </c>
      <c r="I30" s="52">
        <v>2375</v>
      </c>
      <c r="J30" s="52">
        <v>922</v>
      </c>
      <c r="K30" s="52">
        <v>1063</v>
      </c>
      <c r="L30" s="52">
        <v>1326</v>
      </c>
      <c r="M30" s="52">
        <v>3619</v>
      </c>
      <c r="N30" s="52">
        <v>4230</v>
      </c>
      <c r="O30" s="52">
        <v>2238</v>
      </c>
      <c r="P30" s="52">
        <v>1266</v>
      </c>
      <c r="Q30" s="52">
        <v>378</v>
      </c>
      <c r="R30" s="52">
        <v>489</v>
      </c>
      <c r="S30" s="52">
        <v>669</v>
      </c>
      <c r="T30" s="52">
        <v>506</v>
      </c>
      <c r="U30" s="52">
        <v>609</v>
      </c>
      <c r="V30" s="52">
        <v>798</v>
      </c>
      <c r="W30" s="52">
        <v>1115</v>
      </c>
      <c r="X30" s="52">
        <v>1093</v>
      </c>
      <c r="Y30" s="52">
        <v>651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8352</v>
      </c>
      <c r="D31" s="36">
        <v>8380</v>
      </c>
      <c r="E31" s="36">
        <v>8575</v>
      </c>
      <c r="F31" s="36">
        <v>9140</v>
      </c>
      <c r="G31" s="36">
        <v>10212</v>
      </c>
      <c r="H31" s="36">
        <v>11906</v>
      </c>
      <c r="I31" s="36">
        <v>9349</v>
      </c>
      <c r="J31" s="36">
        <v>10795</v>
      </c>
      <c r="K31" s="36">
        <v>13196</v>
      </c>
      <c r="L31" s="36">
        <v>13117</v>
      </c>
      <c r="M31" s="36">
        <v>12391</v>
      </c>
      <c r="N31" s="36">
        <v>12766</v>
      </c>
      <c r="O31" s="36">
        <v>13362</v>
      </c>
      <c r="P31" s="36">
        <v>10686</v>
      </c>
      <c r="Q31" s="36">
        <v>11004</v>
      </c>
      <c r="R31" s="36">
        <v>11762</v>
      </c>
      <c r="S31" s="36">
        <v>12834</v>
      </c>
      <c r="T31" s="36">
        <v>13822</v>
      </c>
      <c r="U31" s="36">
        <v>15065</v>
      </c>
      <c r="V31" s="36">
        <v>14667</v>
      </c>
      <c r="W31" s="36">
        <v>12484</v>
      </c>
      <c r="X31" s="36">
        <v>11052</v>
      </c>
      <c r="Y31" s="36">
        <v>10810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7794</v>
      </c>
      <c r="D35" s="52">
        <v>6033</v>
      </c>
      <c r="E35" s="52">
        <v>6096</v>
      </c>
      <c r="F35" s="52">
        <v>6943</v>
      </c>
      <c r="G35" s="52">
        <v>7729</v>
      </c>
      <c r="H35" s="52">
        <v>12407</v>
      </c>
      <c r="I35" s="52">
        <v>7560</v>
      </c>
      <c r="J35" s="52">
        <v>7030</v>
      </c>
      <c r="K35" s="52">
        <v>4602</v>
      </c>
      <c r="L35" s="52">
        <v>4194</v>
      </c>
      <c r="M35" s="52">
        <v>8044</v>
      </c>
      <c r="N35" s="52">
        <v>11610</v>
      </c>
      <c r="O35" s="52">
        <v>8867</v>
      </c>
      <c r="P35" s="52">
        <v>3686</v>
      </c>
      <c r="Q35" s="52">
        <v>4343</v>
      </c>
      <c r="R35" s="52">
        <v>4822</v>
      </c>
      <c r="S35" s="52">
        <v>3492</v>
      </c>
      <c r="T35" s="52">
        <v>5478</v>
      </c>
      <c r="U35" s="52">
        <v>5402</v>
      </c>
      <c r="V35" s="52">
        <v>10697</v>
      </c>
      <c r="W35" s="52">
        <v>11461</v>
      </c>
      <c r="X35" s="52">
        <v>12158</v>
      </c>
      <c r="Y35" s="52">
        <v>9605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1719</v>
      </c>
      <c r="D37" s="52">
        <v>1422</v>
      </c>
      <c r="E37" s="52">
        <v>2127</v>
      </c>
      <c r="F37" s="52">
        <v>1195</v>
      </c>
      <c r="G37" s="52">
        <v>1589</v>
      </c>
      <c r="H37" s="52">
        <v>3633</v>
      </c>
      <c r="I37" s="52">
        <v>2208</v>
      </c>
      <c r="J37" s="52">
        <v>1800</v>
      </c>
      <c r="K37" s="52">
        <v>2075</v>
      </c>
      <c r="L37" s="52">
        <v>2413</v>
      </c>
      <c r="M37" s="52">
        <v>3426</v>
      </c>
      <c r="N37" s="52">
        <v>4465</v>
      </c>
      <c r="O37" s="52">
        <v>4071</v>
      </c>
      <c r="P37" s="52">
        <v>2856</v>
      </c>
      <c r="Q37" s="52">
        <v>2101</v>
      </c>
      <c r="R37" s="52">
        <v>1964</v>
      </c>
      <c r="S37" s="52">
        <v>2098</v>
      </c>
      <c r="T37" s="52">
        <v>2745</v>
      </c>
      <c r="U37" s="52">
        <v>2706</v>
      </c>
      <c r="V37" s="52">
        <v>5488</v>
      </c>
      <c r="W37" s="52">
        <v>6128</v>
      </c>
      <c r="X37" s="52">
        <v>7808</v>
      </c>
      <c r="Y37" s="52">
        <v>9145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5862</v>
      </c>
      <c r="D39" s="52">
        <v>5718</v>
      </c>
      <c r="E39" s="52">
        <v>5914</v>
      </c>
      <c r="F39" s="52">
        <v>6414</v>
      </c>
      <c r="G39" s="52">
        <v>7449</v>
      </c>
      <c r="H39" s="52">
        <v>9035</v>
      </c>
      <c r="I39" s="52">
        <v>8740</v>
      </c>
      <c r="J39" s="52">
        <v>9070</v>
      </c>
      <c r="K39" s="52">
        <v>7711</v>
      </c>
      <c r="L39" s="52">
        <v>5445</v>
      </c>
      <c r="M39" s="52">
        <v>6640</v>
      </c>
      <c r="N39" s="52">
        <v>8177</v>
      </c>
      <c r="O39" s="52">
        <v>4969</v>
      </c>
      <c r="P39" s="52">
        <v>2085</v>
      </c>
      <c r="Q39" s="52">
        <v>6841</v>
      </c>
      <c r="R39" s="52">
        <v>6597</v>
      </c>
      <c r="S39" s="52">
        <v>4308</v>
      </c>
      <c r="T39" s="52">
        <v>4932</v>
      </c>
      <c r="U39" s="52">
        <v>4802</v>
      </c>
      <c r="V39" s="52">
        <v>8779</v>
      </c>
      <c r="W39" s="52">
        <v>10240</v>
      </c>
      <c r="X39" s="52">
        <v>11497</v>
      </c>
      <c r="Y39" s="52">
        <v>5518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4</v>
      </c>
      <c r="D40" s="52">
        <v>12</v>
      </c>
      <c r="E40" s="52">
        <v>12</v>
      </c>
      <c r="F40" s="52">
        <v>13</v>
      </c>
      <c r="G40" s="52">
        <v>18</v>
      </c>
      <c r="H40" s="52">
        <v>39</v>
      </c>
      <c r="I40" s="52">
        <v>49</v>
      </c>
      <c r="J40" s="52">
        <v>62</v>
      </c>
      <c r="K40" s="52">
        <v>146</v>
      </c>
      <c r="L40" s="52">
        <v>45</v>
      </c>
      <c r="M40" s="52">
        <v>20</v>
      </c>
      <c r="N40" s="52">
        <v>240</v>
      </c>
      <c r="O40" s="52">
        <v>0</v>
      </c>
      <c r="P40" s="52">
        <v>0</v>
      </c>
      <c r="Q40" s="52">
        <v>61</v>
      </c>
      <c r="R40" s="52">
        <v>99</v>
      </c>
      <c r="S40" s="52">
        <v>0</v>
      </c>
      <c r="T40" s="52">
        <v>48</v>
      </c>
      <c r="U40" s="52">
        <v>0</v>
      </c>
      <c r="V40" s="52">
        <v>133</v>
      </c>
      <c r="W40" s="52">
        <v>207</v>
      </c>
      <c r="X40" s="52">
        <v>81</v>
      </c>
      <c r="Y40" s="52">
        <v>24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4088</v>
      </c>
      <c r="D41" s="52">
        <v>2200</v>
      </c>
      <c r="E41" s="52">
        <v>2222</v>
      </c>
      <c r="F41" s="52">
        <v>2715</v>
      </c>
      <c r="G41" s="52">
        <v>2615</v>
      </c>
      <c r="H41" s="52">
        <v>5693</v>
      </c>
      <c r="I41" s="52">
        <v>0</v>
      </c>
      <c r="J41" s="52">
        <v>0</v>
      </c>
      <c r="K41" s="52">
        <v>0</v>
      </c>
      <c r="L41" s="52">
        <v>595</v>
      </c>
      <c r="M41" s="52">
        <v>2332</v>
      </c>
      <c r="N41" s="52">
        <v>2357</v>
      </c>
      <c r="O41" s="52">
        <v>3155</v>
      </c>
      <c r="P41" s="52">
        <v>2851</v>
      </c>
      <c r="Q41" s="52">
        <v>0</v>
      </c>
      <c r="R41" s="52">
        <v>0</v>
      </c>
      <c r="S41" s="52">
        <v>0</v>
      </c>
      <c r="T41" s="52">
        <v>379</v>
      </c>
      <c r="U41" s="52">
        <v>2383</v>
      </c>
      <c r="V41" s="52">
        <v>69</v>
      </c>
      <c r="W41" s="52">
        <v>1986</v>
      </c>
      <c r="X41" s="52">
        <v>187</v>
      </c>
      <c r="Y41" s="52">
        <v>392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239</v>
      </c>
      <c r="D42" s="52">
        <v>510</v>
      </c>
      <c r="E42" s="52">
        <v>411</v>
      </c>
      <c r="F42" s="52">
        <v>394</v>
      </c>
      <c r="G42" s="52">
        <v>479</v>
      </c>
      <c r="H42" s="52">
        <v>864</v>
      </c>
      <c r="I42" s="52">
        <v>47</v>
      </c>
      <c r="J42" s="52">
        <v>1</v>
      </c>
      <c r="K42" s="52">
        <v>0</v>
      </c>
      <c r="L42" s="52">
        <v>336</v>
      </c>
      <c r="M42" s="52">
        <v>1676</v>
      </c>
      <c r="N42" s="52">
        <v>3461</v>
      </c>
      <c r="O42" s="52">
        <v>3384</v>
      </c>
      <c r="P42" s="52">
        <v>1437</v>
      </c>
      <c r="Q42" s="52">
        <v>0</v>
      </c>
      <c r="R42" s="52">
        <v>3</v>
      </c>
      <c r="S42" s="52">
        <v>699</v>
      </c>
      <c r="T42" s="52">
        <v>1588</v>
      </c>
      <c r="U42" s="52">
        <v>975</v>
      </c>
      <c r="V42" s="52">
        <v>5071</v>
      </c>
      <c r="W42" s="52">
        <v>1432</v>
      </c>
      <c r="X42" s="52">
        <v>1582</v>
      </c>
      <c r="Y42" s="52">
        <v>4354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896</v>
      </c>
      <c r="D44" s="52">
        <v>9</v>
      </c>
      <c r="E44" s="52">
        <v>4</v>
      </c>
      <c r="F44" s="52">
        <v>1977</v>
      </c>
      <c r="G44" s="52">
        <v>5851</v>
      </c>
      <c r="H44" s="52">
        <v>5447</v>
      </c>
      <c r="I44" s="52">
        <v>588</v>
      </c>
      <c r="J44" s="52">
        <v>326</v>
      </c>
      <c r="K44" s="52">
        <v>1020</v>
      </c>
      <c r="L44" s="52">
        <v>280</v>
      </c>
      <c r="M44" s="52">
        <v>261</v>
      </c>
      <c r="N44" s="52">
        <v>554</v>
      </c>
      <c r="O44" s="52">
        <v>1015</v>
      </c>
      <c r="P44" s="52">
        <v>1160</v>
      </c>
      <c r="Q44" s="52">
        <v>370</v>
      </c>
      <c r="R44" s="52">
        <v>557</v>
      </c>
      <c r="S44" s="52">
        <v>677</v>
      </c>
      <c r="T44" s="52">
        <v>1094</v>
      </c>
      <c r="U44" s="52">
        <v>1293</v>
      </c>
      <c r="V44" s="52">
        <v>1078</v>
      </c>
      <c r="W44" s="52">
        <v>29</v>
      </c>
      <c r="X44" s="52">
        <v>17</v>
      </c>
      <c r="Y44" s="52">
        <v>0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13793</v>
      </c>
      <c r="D45" s="36">
        <v>18390</v>
      </c>
      <c r="E45" s="36">
        <v>11964</v>
      </c>
      <c r="F45" s="36">
        <v>8734</v>
      </c>
      <c r="G45" s="36">
        <v>10525</v>
      </c>
      <c r="H45" s="36">
        <v>17235</v>
      </c>
      <c r="I45" s="36">
        <v>11435</v>
      </c>
      <c r="J45" s="36">
        <v>10936</v>
      </c>
      <c r="K45" s="36">
        <v>10059</v>
      </c>
      <c r="L45" s="36">
        <v>10179</v>
      </c>
      <c r="M45" s="36">
        <v>15128</v>
      </c>
      <c r="N45" s="36">
        <v>18798</v>
      </c>
      <c r="O45" s="36">
        <v>14866</v>
      </c>
      <c r="P45" s="36">
        <v>10576</v>
      </c>
      <c r="Q45" s="36">
        <v>10462</v>
      </c>
      <c r="R45" s="36">
        <v>10492</v>
      </c>
      <c r="S45" s="36">
        <v>9006</v>
      </c>
      <c r="T45" s="36">
        <v>11501</v>
      </c>
      <c r="U45" s="36">
        <v>12355</v>
      </c>
      <c r="V45" s="36">
        <v>17418</v>
      </c>
      <c r="W45" s="36">
        <v>17297</v>
      </c>
      <c r="X45" s="36">
        <v>16635</v>
      </c>
      <c r="Y45" s="36">
        <v>14450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2937</v>
      </c>
      <c r="D49" s="52">
        <v>2261</v>
      </c>
      <c r="E49" s="52">
        <v>2241</v>
      </c>
      <c r="F49" s="52">
        <v>2622</v>
      </c>
      <c r="G49" s="52">
        <v>2968</v>
      </c>
      <c r="H49" s="52">
        <v>6023</v>
      </c>
      <c r="I49" s="52">
        <v>2802</v>
      </c>
      <c r="J49" s="52">
        <v>2808</v>
      </c>
      <c r="K49" s="52">
        <v>1842</v>
      </c>
      <c r="L49" s="52">
        <v>1214</v>
      </c>
      <c r="M49" s="52">
        <v>2970</v>
      </c>
      <c r="N49" s="52">
        <v>5727</v>
      </c>
      <c r="O49" s="52">
        <v>3383</v>
      </c>
      <c r="P49" s="52">
        <v>2803</v>
      </c>
      <c r="Q49" s="52">
        <v>2707</v>
      </c>
      <c r="R49" s="52">
        <v>2948</v>
      </c>
      <c r="S49" s="52">
        <v>1789</v>
      </c>
      <c r="T49" s="52">
        <v>2832</v>
      </c>
      <c r="U49" s="52">
        <v>2392</v>
      </c>
      <c r="V49" s="52">
        <v>5843</v>
      </c>
      <c r="W49" s="52">
        <v>4653</v>
      </c>
      <c r="X49" s="52">
        <v>5061</v>
      </c>
      <c r="Y49" s="52">
        <v>4130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209</v>
      </c>
      <c r="D51" s="52">
        <v>10</v>
      </c>
      <c r="E51" s="52">
        <v>575</v>
      </c>
      <c r="F51" s="52">
        <v>10</v>
      </c>
      <c r="G51" s="52">
        <v>75</v>
      </c>
      <c r="H51" s="52">
        <v>1519</v>
      </c>
      <c r="I51" s="52">
        <v>376</v>
      </c>
      <c r="J51" s="52">
        <v>293</v>
      </c>
      <c r="K51" s="52">
        <v>264</v>
      </c>
      <c r="L51" s="52">
        <v>681</v>
      </c>
      <c r="M51" s="52">
        <v>1392</v>
      </c>
      <c r="N51" s="52">
        <v>1270</v>
      </c>
      <c r="O51" s="52">
        <v>724</v>
      </c>
      <c r="P51" s="52">
        <v>352</v>
      </c>
      <c r="Q51" s="52">
        <v>733</v>
      </c>
      <c r="R51" s="52">
        <v>446</v>
      </c>
      <c r="S51" s="52">
        <v>205</v>
      </c>
      <c r="T51" s="52">
        <v>697</v>
      </c>
      <c r="U51" s="52">
        <v>332</v>
      </c>
      <c r="V51" s="52">
        <v>2079</v>
      </c>
      <c r="W51" s="52">
        <v>1248</v>
      </c>
      <c r="X51" s="52">
        <v>1793</v>
      </c>
      <c r="Y51" s="52">
        <v>2393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1305</v>
      </c>
      <c r="D53" s="52">
        <v>1242</v>
      </c>
      <c r="E53" s="52">
        <v>1270</v>
      </c>
      <c r="F53" s="52">
        <v>1445</v>
      </c>
      <c r="G53" s="52">
        <v>1775</v>
      </c>
      <c r="H53" s="52">
        <v>2827</v>
      </c>
      <c r="I53" s="52">
        <v>2768</v>
      </c>
      <c r="J53" s="52">
        <v>2789</v>
      </c>
      <c r="K53" s="52">
        <v>1808</v>
      </c>
      <c r="L53" s="52">
        <v>960</v>
      </c>
      <c r="M53" s="52">
        <v>1587</v>
      </c>
      <c r="N53" s="52">
        <v>2860</v>
      </c>
      <c r="O53" s="52">
        <v>1241</v>
      </c>
      <c r="P53" s="52">
        <v>613</v>
      </c>
      <c r="Q53" s="52">
        <v>2682</v>
      </c>
      <c r="R53" s="52">
        <v>2900</v>
      </c>
      <c r="S53" s="52">
        <v>1442</v>
      </c>
      <c r="T53" s="52">
        <v>1813</v>
      </c>
      <c r="U53" s="52">
        <v>1152</v>
      </c>
      <c r="V53" s="52">
        <v>3233</v>
      </c>
      <c r="W53" s="52">
        <v>3310</v>
      </c>
      <c r="X53" s="52">
        <v>4322</v>
      </c>
      <c r="Y53" s="52">
        <v>2078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1</v>
      </c>
      <c r="D54" s="52">
        <v>3</v>
      </c>
      <c r="E54" s="52">
        <v>3</v>
      </c>
      <c r="F54" s="52">
        <v>3</v>
      </c>
      <c r="G54" s="52">
        <v>5</v>
      </c>
      <c r="H54" s="52">
        <v>13</v>
      </c>
      <c r="I54" s="52">
        <v>16</v>
      </c>
      <c r="J54" s="52">
        <v>19</v>
      </c>
      <c r="K54" s="52">
        <v>34</v>
      </c>
      <c r="L54" s="52">
        <v>8</v>
      </c>
      <c r="M54" s="52">
        <v>5</v>
      </c>
      <c r="N54" s="52">
        <v>85</v>
      </c>
      <c r="O54" s="52">
        <v>0</v>
      </c>
      <c r="P54" s="52">
        <v>0</v>
      </c>
      <c r="Q54" s="52">
        <v>25</v>
      </c>
      <c r="R54" s="52">
        <v>46</v>
      </c>
      <c r="S54" s="52">
        <v>0</v>
      </c>
      <c r="T54" s="52">
        <v>19</v>
      </c>
      <c r="U54" s="52">
        <v>0</v>
      </c>
      <c r="V54" s="52">
        <v>52</v>
      </c>
      <c r="W54" s="52">
        <v>68</v>
      </c>
      <c r="X54" s="52">
        <v>32</v>
      </c>
      <c r="Y54" s="52">
        <v>11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1541</v>
      </c>
      <c r="D55" s="52">
        <v>825</v>
      </c>
      <c r="E55" s="52">
        <v>817</v>
      </c>
      <c r="F55" s="52">
        <v>1025</v>
      </c>
      <c r="G55" s="52">
        <v>1004</v>
      </c>
      <c r="H55" s="52">
        <v>2764</v>
      </c>
      <c r="I55" s="52">
        <v>0</v>
      </c>
      <c r="J55" s="52">
        <v>0</v>
      </c>
      <c r="K55" s="52">
        <v>0</v>
      </c>
      <c r="L55" s="52">
        <v>157</v>
      </c>
      <c r="M55" s="52">
        <v>801</v>
      </c>
      <c r="N55" s="52">
        <v>1128</v>
      </c>
      <c r="O55" s="52">
        <v>1034</v>
      </c>
      <c r="P55" s="52">
        <v>1455</v>
      </c>
      <c r="Q55" s="52">
        <v>0</v>
      </c>
      <c r="R55" s="52">
        <v>0</v>
      </c>
      <c r="S55" s="52">
        <v>0</v>
      </c>
      <c r="T55" s="52">
        <v>193</v>
      </c>
      <c r="U55" s="52">
        <v>881</v>
      </c>
      <c r="V55" s="52">
        <v>35</v>
      </c>
      <c r="W55" s="52">
        <v>739</v>
      </c>
      <c r="X55" s="52">
        <v>76</v>
      </c>
      <c r="Y55" s="52">
        <v>169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90</v>
      </c>
      <c r="D56" s="52">
        <v>191</v>
      </c>
      <c r="E56" s="52">
        <v>151</v>
      </c>
      <c r="F56" s="52">
        <v>149</v>
      </c>
      <c r="G56" s="52">
        <v>184</v>
      </c>
      <c r="H56" s="52">
        <v>419</v>
      </c>
      <c r="I56" s="52">
        <v>18</v>
      </c>
      <c r="J56" s="52">
        <v>0</v>
      </c>
      <c r="K56" s="52">
        <v>0</v>
      </c>
      <c r="L56" s="52">
        <v>89</v>
      </c>
      <c r="M56" s="52">
        <v>577</v>
      </c>
      <c r="N56" s="52">
        <v>1654</v>
      </c>
      <c r="O56" s="52">
        <v>1108</v>
      </c>
      <c r="P56" s="52">
        <v>735</v>
      </c>
      <c r="Q56" s="52">
        <v>0</v>
      </c>
      <c r="R56" s="52">
        <v>2</v>
      </c>
      <c r="S56" s="52">
        <v>347</v>
      </c>
      <c r="T56" s="52">
        <v>807</v>
      </c>
      <c r="U56" s="52">
        <v>359</v>
      </c>
      <c r="V56" s="52">
        <v>2523</v>
      </c>
      <c r="W56" s="52">
        <v>536</v>
      </c>
      <c r="X56" s="52">
        <v>631</v>
      </c>
      <c r="Y56" s="52">
        <v>1872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179</v>
      </c>
      <c r="D58" s="52">
        <v>1</v>
      </c>
      <c r="E58" s="52">
        <v>1</v>
      </c>
      <c r="F58" s="52">
        <v>484</v>
      </c>
      <c r="G58" s="52">
        <v>1060</v>
      </c>
      <c r="H58" s="52">
        <v>1446</v>
      </c>
      <c r="I58" s="52">
        <v>137</v>
      </c>
      <c r="J58" s="52">
        <v>82</v>
      </c>
      <c r="K58" s="52">
        <v>170</v>
      </c>
      <c r="L58" s="52">
        <v>33</v>
      </c>
      <c r="M58" s="52">
        <v>51</v>
      </c>
      <c r="N58" s="52">
        <v>164</v>
      </c>
      <c r="O58" s="52">
        <v>217</v>
      </c>
      <c r="P58" s="52">
        <v>279</v>
      </c>
      <c r="Q58" s="52">
        <v>94</v>
      </c>
      <c r="R58" s="52">
        <v>151</v>
      </c>
      <c r="S58" s="52">
        <v>126</v>
      </c>
      <c r="T58" s="52">
        <v>248</v>
      </c>
      <c r="U58" s="52">
        <v>227</v>
      </c>
      <c r="V58" s="52">
        <v>342</v>
      </c>
      <c r="W58" s="52">
        <v>9</v>
      </c>
      <c r="X58" s="52">
        <v>6</v>
      </c>
      <c r="Y58" s="52">
        <v>0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2758</v>
      </c>
      <c r="D59" s="36">
        <v>2260</v>
      </c>
      <c r="E59" s="36">
        <v>2240</v>
      </c>
      <c r="F59" s="36">
        <v>2138</v>
      </c>
      <c r="G59" s="36">
        <v>1908</v>
      </c>
      <c r="H59" s="36">
        <v>4577</v>
      </c>
      <c r="I59" s="36">
        <v>2665</v>
      </c>
      <c r="J59" s="36">
        <v>2726</v>
      </c>
      <c r="K59" s="36">
        <v>1672</v>
      </c>
      <c r="L59" s="36">
        <v>1181</v>
      </c>
      <c r="M59" s="36">
        <v>2919</v>
      </c>
      <c r="N59" s="36">
        <v>5563</v>
      </c>
      <c r="O59" s="36">
        <v>3166</v>
      </c>
      <c r="P59" s="36">
        <v>2524</v>
      </c>
      <c r="Q59" s="36">
        <v>2613</v>
      </c>
      <c r="R59" s="36">
        <v>2797</v>
      </c>
      <c r="S59" s="36">
        <v>1663</v>
      </c>
      <c r="T59" s="36">
        <v>2584</v>
      </c>
      <c r="U59" s="36">
        <v>2165</v>
      </c>
      <c r="V59" s="36">
        <v>5501</v>
      </c>
      <c r="W59" s="36">
        <v>4644</v>
      </c>
      <c r="X59" s="36">
        <v>5055</v>
      </c>
      <c r="Y59" s="36">
        <v>4130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4857</v>
      </c>
      <c r="D63" s="52">
        <v>3772</v>
      </c>
      <c r="E63" s="52">
        <v>3855</v>
      </c>
      <c r="F63" s="52">
        <v>4321</v>
      </c>
      <c r="G63" s="52">
        <v>4761</v>
      </c>
      <c r="H63" s="52">
        <v>6384</v>
      </c>
      <c r="I63" s="52">
        <v>4758</v>
      </c>
      <c r="J63" s="52">
        <v>4222</v>
      </c>
      <c r="K63" s="52">
        <v>2760</v>
      </c>
      <c r="L63" s="52">
        <v>2980</v>
      </c>
      <c r="M63" s="52">
        <v>5074</v>
      </c>
      <c r="N63" s="52">
        <v>5883</v>
      </c>
      <c r="O63" s="52">
        <v>5484</v>
      </c>
      <c r="P63" s="52">
        <v>883</v>
      </c>
      <c r="Q63" s="52">
        <v>1636</v>
      </c>
      <c r="R63" s="52">
        <v>1874</v>
      </c>
      <c r="S63" s="52">
        <v>1703</v>
      </c>
      <c r="T63" s="52">
        <v>2646</v>
      </c>
      <c r="U63" s="52">
        <v>3010</v>
      </c>
      <c r="V63" s="52">
        <v>4854</v>
      </c>
      <c r="W63" s="52">
        <v>6808</v>
      </c>
      <c r="X63" s="52">
        <v>7097</v>
      </c>
      <c r="Y63" s="52">
        <v>5475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1510</v>
      </c>
      <c r="D65" s="52">
        <v>1412</v>
      </c>
      <c r="E65" s="52">
        <v>1552</v>
      </c>
      <c r="F65" s="52">
        <v>1185</v>
      </c>
      <c r="G65" s="52">
        <v>1514</v>
      </c>
      <c r="H65" s="52">
        <v>2114</v>
      </c>
      <c r="I65" s="52">
        <v>1832</v>
      </c>
      <c r="J65" s="52">
        <v>1507</v>
      </c>
      <c r="K65" s="52">
        <v>1811</v>
      </c>
      <c r="L65" s="52">
        <v>1732</v>
      </c>
      <c r="M65" s="52">
        <v>2034</v>
      </c>
      <c r="N65" s="52">
        <v>3195</v>
      </c>
      <c r="O65" s="52">
        <v>3347</v>
      </c>
      <c r="P65" s="52">
        <v>2504</v>
      </c>
      <c r="Q65" s="52">
        <v>1368</v>
      </c>
      <c r="R65" s="52">
        <v>1518</v>
      </c>
      <c r="S65" s="52">
        <v>1893</v>
      </c>
      <c r="T65" s="52">
        <v>2048</v>
      </c>
      <c r="U65" s="52">
        <v>2374</v>
      </c>
      <c r="V65" s="52">
        <v>3409</v>
      </c>
      <c r="W65" s="52">
        <v>4880</v>
      </c>
      <c r="X65" s="52">
        <v>6015</v>
      </c>
      <c r="Y65" s="52">
        <v>6752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4557</v>
      </c>
      <c r="D67" s="52">
        <f t="shared" si="0"/>
        <v>4476</v>
      </c>
      <c r="E67" s="52">
        <f t="shared" si="0"/>
        <v>4644</v>
      </c>
      <c r="F67" s="52">
        <f t="shared" si="0"/>
        <v>4969</v>
      </c>
      <c r="G67" s="52">
        <f t="shared" si="0"/>
        <v>5674</v>
      </c>
      <c r="H67" s="52">
        <f t="shared" si="0"/>
        <v>6208</v>
      </c>
      <c r="I67" s="52">
        <f t="shared" si="0"/>
        <v>5972</v>
      </c>
      <c r="J67" s="52">
        <f t="shared" si="0"/>
        <v>6281</v>
      </c>
      <c r="K67" s="52">
        <f t="shared" si="0"/>
        <v>5903</v>
      </c>
      <c r="L67" s="52">
        <f t="shared" si="0"/>
        <v>4485</v>
      </c>
      <c r="M67" s="52">
        <f t="shared" si="0"/>
        <v>5053</v>
      </c>
      <c r="N67" s="52">
        <f t="shared" si="0"/>
        <v>5317</v>
      </c>
      <c r="O67" s="52">
        <f t="shared" si="0"/>
        <v>3728</v>
      </c>
      <c r="P67" s="52">
        <f t="shared" si="0"/>
        <v>1472</v>
      </c>
      <c r="Q67" s="52">
        <f t="shared" si="0"/>
        <v>4159</v>
      </c>
      <c r="R67" s="52">
        <f t="shared" ref="R67:V67" si="1">R39-R53</f>
        <v>3697</v>
      </c>
      <c r="S67" s="52">
        <f t="shared" si="1"/>
        <v>2866</v>
      </c>
      <c r="T67" s="52">
        <f t="shared" si="1"/>
        <v>3119</v>
      </c>
      <c r="U67" s="52">
        <f t="shared" si="1"/>
        <v>3650</v>
      </c>
      <c r="V67" s="52">
        <f t="shared" si="1"/>
        <v>5546</v>
      </c>
      <c r="W67" s="52">
        <f t="shared" ref="W67:Y67" si="2">W39-W53</f>
        <v>6930</v>
      </c>
      <c r="X67" s="52">
        <f t="shared" si="2"/>
        <v>7175</v>
      </c>
      <c r="Y67" s="52">
        <f t="shared" si="2"/>
        <v>3440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3</v>
      </c>
      <c r="D68" s="52">
        <f t="shared" si="3"/>
        <v>9</v>
      </c>
      <c r="E68" s="52">
        <f t="shared" si="3"/>
        <v>9</v>
      </c>
      <c r="F68" s="52">
        <f t="shared" si="3"/>
        <v>10</v>
      </c>
      <c r="G68" s="52">
        <f t="shared" si="3"/>
        <v>13</v>
      </c>
      <c r="H68" s="52">
        <f t="shared" si="3"/>
        <v>26</v>
      </c>
      <c r="I68" s="52">
        <f t="shared" si="3"/>
        <v>33</v>
      </c>
      <c r="J68" s="52">
        <f t="shared" si="3"/>
        <v>43</v>
      </c>
      <c r="K68" s="52">
        <f t="shared" si="3"/>
        <v>112</v>
      </c>
      <c r="L68" s="52">
        <f t="shared" si="3"/>
        <v>37</v>
      </c>
      <c r="M68" s="52">
        <f t="shared" si="3"/>
        <v>15</v>
      </c>
      <c r="N68" s="52">
        <f t="shared" si="3"/>
        <v>155</v>
      </c>
      <c r="O68" s="52">
        <f t="shared" si="3"/>
        <v>0</v>
      </c>
      <c r="P68" s="52">
        <f t="shared" si="3"/>
        <v>0</v>
      </c>
      <c r="Q68" s="52">
        <f t="shared" si="3"/>
        <v>36</v>
      </c>
      <c r="R68" s="52">
        <f t="shared" ref="R68:V68" si="4">R40-R54</f>
        <v>53</v>
      </c>
      <c r="S68" s="52">
        <f t="shared" si="4"/>
        <v>0</v>
      </c>
      <c r="T68" s="52">
        <f t="shared" si="4"/>
        <v>29</v>
      </c>
      <c r="U68" s="52">
        <f t="shared" si="4"/>
        <v>0</v>
      </c>
      <c r="V68" s="52">
        <f t="shared" si="4"/>
        <v>81</v>
      </c>
      <c r="W68" s="52">
        <f t="shared" ref="W68:Y68" si="5">W40-W54</f>
        <v>139</v>
      </c>
      <c r="X68" s="52">
        <f t="shared" si="5"/>
        <v>49</v>
      </c>
      <c r="Y68" s="52">
        <f t="shared" si="5"/>
        <v>13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2547</v>
      </c>
      <c r="D69" s="52">
        <f t="shared" si="6"/>
        <v>1375</v>
      </c>
      <c r="E69" s="52">
        <f t="shared" si="6"/>
        <v>1405</v>
      </c>
      <c r="F69" s="52">
        <f t="shared" si="6"/>
        <v>1690</v>
      </c>
      <c r="G69" s="52">
        <f t="shared" si="6"/>
        <v>1611</v>
      </c>
      <c r="H69" s="52">
        <f t="shared" si="6"/>
        <v>2929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438</v>
      </c>
      <c r="M69" s="52">
        <f t="shared" si="6"/>
        <v>1531</v>
      </c>
      <c r="N69" s="52">
        <f t="shared" si="6"/>
        <v>1229</v>
      </c>
      <c r="O69" s="52">
        <f t="shared" si="6"/>
        <v>2121</v>
      </c>
      <c r="P69" s="52">
        <f t="shared" si="6"/>
        <v>1396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186</v>
      </c>
      <c r="U69" s="52">
        <f t="shared" si="7"/>
        <v>1502</v>
      </c>
      <c r="V69" s="52">
        <f t="shared" si="7"/>
        <v>34</v>
      </c>
      <c r="W69" s="52">
        <f t="shared" ref="W69:Y69" si="8">W41-W55</f>
        <v>1247</v>
      </c>
      <c r="X69" s="52">
        <f t="shared" si="8"/>
        <v>111</v>
      </c>
      <c r="Y69" s="52">
        <f t="shared" si="8"/>
        <v>223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149</v>
      </c>
      <c r="D70" s="52">
        <f t="shared" si="9"/>
        <v>319</v>
      </c>
      <c r="E70" s="52">
        <f t="shared" si="9"/>
        <v>260</v>
      </c>
      <c r="F70" s="52">
        <f t="shared" si="9"/>
        <v>245</v>
      </c>
      <c r="G70" s="52">
        <f t="shared" si="9"/>
        <v>295</v>
      </c>
      <c r="H70" s="52">
        <f t="shared" si="9"/>
        <v>445</v>
      </c>
      <c r="I70" s="52">
        <f t="shared" si="9"/>
        <v>29</v>
      </c>
      <c r="J70" s="52">
        <f t="shared" si="9"/>
        <v>1</v>
      </c>
      <c r="K70" s="52">
        <f t="shared" si="9"/>
        <v>0</v>
      </c>
      <c r="L70" s="52">
        <f t="shared" si="9"/>
        <v>247</v>
      </c>
      <c r="M70" s="52">
        <f t="shared" si="9"/>
        <v>1099</v>
      </c>
      <c r="N70" s="52">
        <f t="shared" si="9"/>
        <v>1807</v>
      </c>
      <c r="O70" s="52">
        <f t="shared" si="9"/>
        <v>2276</v>
      </c>
      <c r="P70" s="52">
        <f t="shared" si="9"/>
        <v>702</v>
      </c>
      <c r="Q70" s="52">
        <f t="shared" si="9"/>
        <v>0</v>
      </c>
      <c r="R70" s="52">
        <f t="shared" ref="R70:V70" si="10">R42-R56</f>
        <v>1</v>
      </c>
      <c r="S70" s="52">
        <f t="shared" si="10"/>
        <v>352</v>
      </c>
      <c r="T70" s="52">
        <f t="shared" si="10"/>
        <v>781</v>
      </c>
      <c r="U70" s="52">
        <f t="shared" si="10"/>
        <v>616</v>
      </c>
      <c r="V70" s="52">
        <f t="shared" si="10"/>
        <v>2548</v>
      </c>
      <c r="W70" s="52">
        <f t="shared" ref="W70:Y70" si="11">W42-W56</f>
        <v>896</v>
      </c>
      <c r="X70" s="52">
        <f t="shared" si="11"/>
        <v>951</v>
      </c>
      <c r="Y70" s="52">
        <f t="shared" si="11"/>
        <v>2482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717</v>
      </c>
      <c r="D72" s="52">
        <v>8</v>
      </c>
      <c r="E72" s="52">
        <v>3</v>
      </c>
      <c r="F72" s="52">
        <v>1493</v>
      </c>
      <c r="G72" s="52">
        <v>4791</v>
      </c>
      <c r="H72" s="52">
        <v>4001</v>
      </c>
      <c r="I72" s="52">
        <v>451</v>
      </c>
      <c r="J72" s="52">
        <v>244</v>
      </c>
      <c r="K72" s="52">
        <v>850</v>
      </c>
      <c r="L72" s="52">
        <v>247</v>
      </c>
      <c r="M72" s="52">
        <v>210</v>
      </c>
      <c r="N72" s="52">
        <v>390</v>
      </c>
      <c r="O72" s="52">
        <v>798</v>
      </c>
      <c r="P72" s="52">
        <v>881</v>
      </c>
      <c r="Q72" s="52">
        <v>276</v>
      </c>
      <c r="R72" s="52">
        <v>406</v>
      </c>
      <c r="S72" s="52">
        <v>551</v>
      </c>
      <c r="T72" s="52">
        <v>846</v>
      </c>
      <c r="U72" s="52">
        <v>1066</v>
      </c>
      <c r="V72" s="52">
        <v>736</v>
      </c>
      <c r="W72" s="52">
        <v>20</v>
      </c>
      <c r="X72" s="52">
        <v>11</v>
      </c>
      <c r="Y72" s="52">
        <v>0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11035</v>
      </c>
      <c r="D73" s="36">
        <v>16130</v>
      </c>
      <c r="E73" s="36">
        <v>9724</v>
      </c>
      <c r="F73" s="36">
        <v>6596</v>
      </c>
      <c r="G73" s="36">
        <v>8617</v>
      </c>
      <c r="H73" s="36">
        <v>12658</v>
      </c>
      <c r="I73" s="36">
        <v>8770</v>
      </c>
      <c r="J73" s="36">
        <v>8210</v>
      </c>
      <c r="K73" s="36">
        <v>8387</v>
      </c>
      <c r="L73" s="36">
        <v>8998</v>
      </c>
      <c r="M73" s="36">
        <v>12209</v>
      </c>
      <c r="N73" s="36">
        <v>13235</v>
      </c>
      <c r="O73" s="36">
        <v>11700</v>
      </c>
      <c r="P73" s="36">
        <v>8052</v>
      </c>
      <c r="Q73" s="36">
        <v>7849</v>
      </c>
      <c r="R73" s="36">
        <v>7695</v>
      </c>
      <c r="S73" s="36">
        <v>7343</v>
      </c>
      <c r="T73" s="36">
        <v>8917</v>
      </c>
      <c r="U73" s="36">
        <v>10190</v>
      </c>
      <c r="V73" s="36">
        <v>11917</v>
      </c>
      <c r="W73" s="36">
        <v>12653</v>
      </c>
      <c r="X73" s="36">
        <v>11580</v>
      </c>
      <c r="Y73" s="36">
        <v>10320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1238</v>
      </c>
      <c r="K79" s="52">
        <f>RES_hhdet_numvin!K45</f>
        <v>1519</v>
      </c>
      <c r="L79" s="52">
        <f>RES_hhdet_numvin!L45</f>
        <v>1945</v>
      </c>
      <c r="M79" s="52">
        <f>RES_hhdet_numvin!M45</f>
        <v>4651</v>
      </c>
      <c r="N79" s="52">
        <f>RES_hhdet_numvin!N45</f>
        <v>7837</v>
      </c>
      <c r="O79" s="52">
        <f>RES_hhdet_numvin!O45</f>
        <v>6702</v>
      </c>
      <c r="P79" s="52">
        <f>RES_hhdet_numvin!P45</f>
        <v>3030</v>
      </c>
      <c r="Q79" s="52">
        <f>RES_hhdet_numvin!Q45</f>
        <v>3801</v>
      </c>
      <c r="R79" s="52">
        <f>RES_hhdet_numvin!R45</f>
        <v>4418</v>
      </c>
      <c r="S79" s="52">
        <f>RES_hhdet_numvin!S45</f>
        <v>3309</v>
      </c>
      <c r="T79" s="52">
        <f>RES_hhdet_numvin!T45</f>
        <v>5312</v>
      </c>
      <c r="U79" s="52">
        <f>RES_hhdet_numvin!U45</f>
        <v>5320</v>
      </c>
      <c r="V79" s="52">
        <f>RES_hhdet_numvin!V45</f>
        <v>10626</v>
      </c>
      <c r="W79" s="52">
        <f>RES_hhdet_numvin!W45</f>
        <v>11440</v>
      </c>
      <c r="X79" s="52">
        <f>RES_hhdet_numvin!X45</f>
        <v>12156</v>
      </c>
      <c r="Y79" s="52">
        <f>RES_hhdet_numvin!Y45</f>
        <v>9605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648</v>
      </c>
      <c r="S82" s="138">
        <f>RES_hhdet_numvin!S48</f>
        <v>1214</v>
      </c>
      <c r="T82" s="138">
        <f>RES_hhdet_numvin!T48</f>
        <v>2065</v>
      </c>
      <c r="U82" s="138">
        <f>RES_hhdet_numvin!U48</f>
        <v>2350</v>
      </c>
      <c r="V82" s="138">
        <f>RES_hhdet_numvin!V48</f>
        <v>4865</v>
      </c>
      <c r="W82" s="138">
        <f>RES_hhdet_numvin!W48</f>
        <v>5316</v>
      </c>
      <c r="X82" s="138">
        <f>RES_hhdet_numvin!X48</f>
        <v>7321</v>
      </c>
      <c r="Y82" s="138">
        <f>RES_hhdet_numvin!Y48</f>
        <v>9145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1133</v>
      </c>
      <c r="K84" s="138">
        <f>RES_hhdet_numvin!K50</f>
        <v>1424</v>
      </c>
      <c r="L84" s="138">
        <f>RES_hhdet_numvin!L50</f>
        <v>1356</v>
      </c>
      <c r="M84" s="138">
        <f>RES_hhdet_numvin!M50</f>
        <v>2198</v>
      </c>
      <c r="N84" s="138">
        <f>RES_hhdet_numvin!N50</f>
        <v>3597</v>
      </c>
      <c r="O84" s="138">
        <f>RES_hhdet_numvin!O50</f>
        <v>2425</v>
      </c>
      <c r="P84" s="138">
        <f>RES_hhdet_numvin!P50</f>
        <v>1063</v>
      </c>
      <c r="Q84" s="138">
        <f>RES_hhdet_numvin!Q50</f>
        <v>5363</v>
      </c>
      <c r="R84" s="138">
        <f>RES_hhdet_numvin!R50</f>
        <v>5586</v>
      </c>
      <c r="S84" s="138">
        <f>RES_hhdet_numvin!S50</f>
        <v>3933</v>
      </c>
      <c r="T84" s="138">
        <f>RES_hhdet_numvin!T50</f>
        <v>4641</v>
      </c>
      <c r="U84" s="138">
        <f>RES_hhdet_numvin!U50</f>
        <v>4448</v>
      </c>
      <c r="V84" s="138">
        <f>RES_hhdet_numvin!V50</f>
        <v>8412</v>
      </c>
      <c r="W84" s="138">
        <f>RES_hhdet_numvin!W50</f>
        <v>10061</v>
      </c>
      <c r="X84" s="138">
        <f>RES_hhdet_numvin!X50</f>
        <v>11453</v>
      </c>
      <c r="Y84" s="138">
        <f>RES_hhdet_numvin!Y50</f>
        <v>5518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8</v>
      </c>
      <c r="K85" s="138">
        <f>RES_hhdet_numvin!K51</f>
        <v>25</v>
      </c>
      <c r="L85" s="138">
        <f>RES_hhdet_numvin!L51</f>
        <v>11</v>
      </c>
      <c r="M85" s="138">
        <f>RES_hhdet_numvin!M51</f>
        <v>7</v>
      </c>
      <c r="N85" s="138">
        <f>RES_hhdet_numvin!N51</f>
        <v>107</v>
      </c>
      <c r="O85" s="138">
        <f>RES_hhdet_numvin!O51</f>
        <v>0</v>
      </c>
      <c r="P85" s="138">
        <f>RES_hhdet_numvin!P51</f>
        <v>0</v>
      </c>
      <c r="Q85" s="138">
        <f>RES_hhdet_numvin!Q51</f>
        <v>53</v>
      </c>
      <c r="R85" s="138">
        <f>RES_hhdet_numvin!R51</f>
        <v>88</v>
      </c>
      <c r="S85" s="138">
        <f>RES_hhdet_numvin!S51</f>
        <v>0</v>
      </c>
      <c r="T85" s="138">
        <f>RES_hhdet_numvin!T51</f>
        <v>47</v>
      </c>
      <c r="U85" s="138">
        <f>RES_hhdet_numvin!U51</f>
        <v>0</v>
      </c>
      <c r="V85" s="138">
        <f>RES_hhdet_numvin!V51</f>
        <v>128</v>
      </c>
      <c r="W85" s="138">
        <f>RES_hhdet_numvin!W51</f>
        <v>204</v>
      </c>
      <c r="X85" s="138">
        <f>RES_hhdet_numvin!X51</f>
        <v>81</v>
      </c>
      <c r="Y85" s="138">
        <f>RES_hhdet_numvin!Y51</f>
        <v>24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288</v>
      </c>
      <c r="U88" s="138">
        <f>RES_hhdet_numvin!U54</f>
        <v>2071</v>
      </c>
      <c r="V88" s="138">
        <f>RES_hhdet_numvin!V54</f>
        <v>66</v>
      </c>
      <c r="W88" s="138">
        <f>RES_hhdet_numvin!W54</f>
        <v>1947</v>
      </c>
      <c r="X88" s="138">
        <f>RES_hhdet_numvin!X54</f>
        <v>187</v>
      </c>
      <c r="Y88" s="138">
        <f>RES_hhdet_numvin!Y54</f>
        <v>392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1</v>
      </c>
      <c r="S89" s="138">
        <f>RES_hhdet_numvin!S55</f>
        <v>404</v>
      </c>
      <c r="T89" s="138">
        <f>RES_hhdet_numvin!T55</f>
        <v>1200</v>
      </c>
      <c r="U89" s="138">
        <f>RES_hhdet_numvin!U55</f>
        <v>847</v>
      </c>
      <c r="V89" s="138">
        <f>RES_hhdet_numvin!V55</f>
        <v>4775</v>
      </c>
      <c r="W89" s="138">
        <f>RES_hhdet_numvin!W55</f>
        <v>1405</v>
      </c>
      <c r="X89" s="138">
        <f>RES_hhdet_numvin!X55</f>
        <v>1578</v>
      </c>
      <c r="Y89" s="138">
        <f>RES_hhdet_numvin!Y55</f>
        <v>4354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155</v>
      </c>
      <c r="S93" s="138">
        <f>RES_hhdet_numvin!S59</f>
        <v>342</v>
      </c>
      <c r="T93" s="138">
        <f>RES_hhdet_numvin!T59</f>
        <v>708</v>
      </c>
      <c r="U93" s="138">
        <f>RES_hhdet_numvin!U59</f>
        <v>914</v>
      </c>
      <c r="V93" s="138">
        <f>RES_hhdet_numvin!V59</f>
        <v>784</v>
      </c>
      <c r="W93" s="138">
        <f>RES_hhdet_numvin!W59</f>
        <v>27</v>
      </c>
      <c r="X93" s="138">
        <f>RES_hhdet_numvin!X59</f>
        <v>16</v>
      </c>
      <c r="Y93" s="138">
        <f>RES_hhdet_numvin!Y59</f>
        <v>0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3295</v>
      </c>
      <c r="S94" s="39">
        <f>RES_hhdet_numvin!S60</f>
        <v>4886</v>
      </c>
      <c r="T94" s="39">
        <f>RES_hhdet_numvin!T60</f>
        <v>8121</v>
      </c>
      <c r="U94" s="39">
        <f>RES_hhdet_numvin!U60</f>
        <v>10067</v>
      </c>
      <c r="V94" s="39">
        <f>RES_hhdet_numvin!V60</f>
        <v>15872</v>
      </c>
      <c r="W94" s="39">
        <f>RES_hhdet_numvin!W60</f>
        <v>16702</v>
      </c>
      <c r="X94" s="39">
        <f>RES_hhdet_numvin!X60</f>
        <v>16570</v>
      </c>
      <c r="Y94" s="39">
        <f>RES_hhdet_numvin!Y60</f>
        <v>14450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234.79544315892798</v>
      </c>
      <c r="C98" s="117">
        <f t="shared" si="12"/>
        <v>252.44711056955799</v>
      </c>
      <c r="D98" s="117">
        <f t="shared" si="12"/>
        <v>232.68158398305516</v>
      </c>
      <c r="E98" s="117">
        <f t="shared" si="12"/>
        <v>236.80450503700888</v>
      </c>
      <c r="F98" s="117">
        <f t="shared" si="12"/>
        <v>249.83673428423643</v>
      </c>
      <c r="G98" s="117">
        <f t="shared" si="12"/>
        <v>240.30055669932094</v>
      </c>
      <c r="H98" s="117">
        <f t="shared" si="12"/>
        <v>248.12808398523748</v>
      </c>
      <c r="I98" s="117">
        <f t="shared" si="12"/>
        <v>236.18306312260651</v>
      </c>
      <c r="J98" s="117">
        <f t="shared" si="12"/>
        <v>237.0934144616416</v>
      </c>
      <c r="K98" s="117">
        <f t="shared" si="12"/>
        <v>233.37022535990459</v>
      </c>
      <c r="L98" s="117">
        <f t="shared" si="12"/>
        <v>199.95637069342771</v>
      </c>
      <c r="M98" s="117">
        <f t="shared" si="12"/>
        <v>181.59164983572063</v>
      </c>
      <c r="N98" s="117">
        <f t="shared" si="12"/>
        <v>201.63644206397467</v>
      </c>
      <c r="O98" s="117">
        <f t="shared" si="12"/>
        <v>191.41899880562448</v>
      </c>
      <c r="P98" s="117">
        <f t="shared" si="12"/>
        <v>165.39157852450873</v>
      </c>
      <c r="Q98" s="117">
        <f t="shared" si="12"/>
        <v>184.47785005026751</v>
      </c>
      <c r="R98" s="117">
        <f t="shared" ref="R98:V98" si="13">R99+R102+R104+R113</f>
        <v>184.14327584430259</v>
      </c>
      <c r="S98" s="117">
        <f t="shared" si="13"/>
        <v>164.04544100468445</v>
      </c>
      <c r="T98" s="117">
        <f t="shared" si="13"/>
        <v>154.08787301404428</v>
      </c>
      <c r="U98" s="117">
        <f t="shared" si="13"/>
        <v>124.07523291962185</v>
      </c>
      <c r="V98" s="117">
        <f t="shared" si="13"/>
        <v>141.54846338932552</v>
      </c>
      <c r="W98" s="117">
        <f t="shared" ref="W98:Y98" si="14">W99+W102+W104+W113</f>
        <v>139.76026292639185</v>
      </c>
      <c r="X98" s="117">
        <f t="shared" si="14"/>
        <v>135.52190240419233</v>
      </c>
      <c r="Y98" s="117">
        <f t="shared" si="14"/>
        <v>141.12765103462158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213.29854019256408</v>
      </c>
      <c r="C99" s="122">
        <f t="shared" si="15"/>
        <v>231.15237380246941</v>
      </c>
      <c r="D99" s="122">
        <f t="shared" si="15"/>
        <v>212.4596813710541</v>
      </c>
      <c r="E99" s="122">
        <f t="shared" si="15"/>
        <v>217.09652861927896</v>
      </c>
      <c r="F99" s="122">
        <f t="shared" si="15"/>
        <v>230.19200796702984</v>
      </c>
      <c r="G99" s="122">
        <f t="shared" si="15"/>
        <v>220.90311758734231</v>
      </c>
      <c r="H99" s="122">
        <f t="shared" si="15"/>
        <v>227.24952900056147</v>
      </c>
      <c r="I99" s="122">
        <f t="shared" si="15"/>
        <v>216.62488438954057</v>
      </c>
      <c r="J99" s="122">
        <f t="shared" si="15"/>
        <v>217.38446787262072</v>
      </c>
      <c r="K99" s="122">
        <f t="shared" si="15"/>
        <v>214.09894988830067</v>
      </c>
      <c r="L99" s="122">
        <f t="shared" si="15"/>
        <v>182.48070468161481</v>
      </c>
      <c r="M99" s="122">
        <f t="shared" si="15"/>
        <v>162.5855899563584</v>
      </c>
      <c r="N99" s="122">
        <f t="shared" si="15"/>
        <v>182.16624683835224</v>
      </c>
      <c r="O99" s="122">
        <f t="shared" si="15"/>
        <v>171.1325369471752</v>
      </c>
      <c r="P99" s="122">
        <f t="shared" si="15"/>
        <v>144.3845128631755</v>
      </c>
      <c r="Q99" s="122">
        <f t="shared" si="15"/>
        <v>166.99067831210456</v>
      </c>
      <c r="R99" s="122">
        <f t="shared" ref="R99:V99" si="16">SUM(R100:R101)</f>
        <v>166.95745201932408</v>
      </c>
      <c r="S99" s="122">
        <f t="shared" si="16"/>
        <v>150.67399630377574</v>
      </c>
      <c r="T99" s="122">
        <f t="shared" si="16"/>
        <v>138.66118884086484</v>
      </c>
      <c r="U99" s="122">
        <f t="shared" si="16"/>
        <v>107.95431938775741</v>
      </c>
      <c r="V99" s="122">
        <f t="shared" si="16"/>
        <v>129.29974606720509</v>
      </c>
      <c r="W99" s="122">
        <f t="shared" ref="W99:Y99" si="17">SUM(W100:W101)</f>
        <v>126.73435174154355</v>
      </c>
      <c r="X99" s="122">
        <f t="shared" si="17"/>
        <v>121.88731413310278</v>
      </c>
      <c r="Y99" s="122">
        <f t="shared" si="17"/>
        <v>128.60565103491757</v>
      </c>
      <c r="DA99" s="130" t="s">
        <v>1611</v>
      </c>
    </row>
    <row r="100" spans="1:105" ht="12" customHeight="1" x14ac:dyDescent="0.25">
      <c r="A100" s="97" t="s">
        <v>211</v>
      </c>
      <c r="B100" s="98">
        <v>210.8343275064023</v>
      </c>
      <c r="C100" s="98">
        <v>228.5138955089825</v>
      </c>
      <c r="D100" s="98">
        <v>210.06411640134613</v>
      </c>
      <c r="E100" s="98">
        <v>214.73484487288621</v>
      </c>
      <c r="F100" s="98">
        <v>227.630533611684</v>
      </c>
      <c r="G100" s="98">
        <v>218.46649414748975</v>
      </c>
      <c r="H100" s="98">
        <v>224.7883819692035</v>
      </c>
      <c r="I100" s="98">
        <v>214.23228457824882</v>
      </c>
      <c r="J100" s="98">
        <v>214.97674780168126</v>
      </c>
      <c r="K100" s="98">
        <v>211.74428972500095</v>
      </c>
      <c r="L100" s="98">
        <v>180.48804337441473</v>
      </c>
      <c r="M100" s="98">
        <v>160.78310045858416</v>
      </c>
      <c r="N100" s="98">
        <v>180.14947453902752</v>
      </c>
      <c r="O100" s="98">
        <v>169.19025031049978</v>
      </c>
      <c r="P100" s="98">
        <v>142.72858507690836</v>
      </c>
      <c r="Q100" s="98">
        <v>165.0949555746632</v>
      </c>
      <c r="R100" s="98">
        <v>165.04596828126498</v>
      </c>
      <c r="S100" s="98">
        <v>148.9505971147417</v>
      </c>
      <c r="T100" s="98">
        <v>137.03492882392302</v>
      </c>
      <c r="U100" s="98">
        <v>106.64988057705175</v>
      </c>
      <c r="V100" s="98">
        <v>127.72569504155928</v>
      </c>
      <c r="W100" s="98">
        <v>125.15541224801777</v>
      </c>
      <c r="X100" s="98">
        <v>120.32457724276296</v>
      </c>
      <c r="Y100" s="98">
        <v>126.96275437087989</v>
      </c>
      <c r="DA100" s="63" t="s">
        <v>1612</v>
      </c>
    </row>
    <row r="101" spans="1:105" ht="12" customHeight="1" x14ac:dyDescent="0.25">
      <c r="A101" s="97" t="s">
        <v>53</v>
      </c>
      <c r="B101" s="98">
        <v>2.4642126861617619</v>
      </c>
      <c r="C101" s="98">
        <v>2.6384782934869015</v>
      </c>
      <c r="D101" s="98">
        <v>2.3955649697079866</v>
      </c>
      <c r="E101" s="98">
        <v>2.3616837463927349</v>
      </c>
      <c r="F101" s="98">
        <v>2.5614743553458506</v>
      </c>
      <c r="G101" s="98">
        <v>2.4366234398525499</v>
      </c>
      <c r="H101" s="98">
        <v>2.4611470313579584</v>
      </c>
      <c r="I101" s="98">
        <v>2.3925998112917517</v>
      </c>
      <c r="J101" s="98">
        <v>2.4077200709394728</v>
      </c>
      <c r="K101" s="98">
        <v>2.3546601632997164</v>
      </c>
      <c r="L101" s="98">
        <v>1.9926613072000858</v>
      </c>
      <c r="M101" s="98">
        <v>1.8024894977742505</v>
      </c>
      <c r="N101" s="98">
        <v>2.0167722993247215</v>
      </c>
      <c r="O101" s="98">
        <v>1.9422866366754286</v>
      </c>
      <c r="P101" s="98">
        <v>1.6559277862671529</v>
      </c>
      <c r="Q101" s="98">
        <v>1.8957227374413654</v>
      </c>
      <c r="R101" s="98">
        <v>1.9114837380591081</v>
      </c>
      <c r="S101" s="98">
        <v>1.7233991890340545</v>
      </c>
      <c r="T101" s="98">
        <v>1.6262600169418266</v>
      </c>
      <c r="U101" s="98">
        <v>1.304438810705669</v>
      </c>
      <c r="V101" s="98">
        <v>1.5740510256458118</v>
      </c>
      <c r="W101" s="98">
        <v>1.5789394935257874</v>
      </c>
      <c r="X101" s="98">
        <v>1.562736890339816</v>
      </c>
      <c r="Y101" s="98">
        <v>1.6428966640376865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0.27140533408359024</v>
      </c>
      <c r="C102" s="122">
        <f t="shared" si="18"/>
        <v>0.28369774200739989</v>
      </c>
      <c r="D102" s="122">
        <f t="shared" si="18"/>
        <v>0.31389135371960125</v>
      </c>
      <c r="E102" s="122">
        <f t="shared" si="18"/>
        <v>0.67521044576030098</v>
      </c>
      <c r="F102" s="122">
        <f t="shared" si="18"/>
        <v>0.26446371273014585</v>
      </c>
      <c r="G102" s="122">
        <f t="shared" si="18"/>
        <v>0.31336590392775859</v>
      </c>
      <c r="H102" s="122">
        <f t="shared" si="18"/>
        <v>0.57700114972335681</v>
      </c>
      <c r="I102" s="122">
        <f t="shared" si="18"/>
        <v>0.33892752654461888</v>
      </c>
      <c r="J102" s="122">
        <f t="shared" si="18"/>
        <v>0.34946081989822947</v>
      </c>
      <c r="K102" s="122">
        <f t="shared" si="18"/>
        <v>0.36398105271250725</v>
      </c>
      <c r="L102" s="122">
        <f t="shared" si="18"/>
        <v>0.44060543430772597</v>
      </c>
      <c r="M102" s="122">
        <f t="shared" si="18"/>
        <v>0.4429866509648655</v>
      </c>
      <c r="N102" s="122">
        <f t="shared" si="18"/>
        <v>0.4980985557058219</v>
      </c>
      <c r="O102" s="122">
        <f t="shared" si="18"/>
        <v>0.53873522101074345</v>
      </c>
      <c r="P102" s="122">
        <f t="shared" si="18"/>
        <v>0.5499301875219792</v>
      </c>
      <c r="Q102" s="122">
        <f t="shared" si="18"/>
        <v>0.56727002820227312</v>
      </c>
      <c r="R102" s="122">
        <f t="shared" si="18"/>
        <v>0.54548004867489763</v>
      </c>
      <c r="S102" s="122">
        <f t="shared" si="18"/>
        <v>0.46092502195501783</v>
      </c>
      <c r="T102" s="122">
        <f t="shared" si="18"/>
        <v>0.49704356719630854</v>
      </c>
      <c r="U102" s="122">
        <f t="shared" si="18"/>
        <v>0.49853950240512168</v>
      </c>
      <c r="V102" s="122">
        <f t="shared" si="18"/>
        <v>0.52540269977332743</v>
      </c>
      <c r="W102" s="122">
        <f t="shared" si="18"/>
        <v>0.57247636644770672</v>
      </c>
      <c r="X102" s="122">
        <f t="shared" si="18"/>
        <v>0.60530996413318505</v>
      </c>
      <c r="Y102" s="122">
        <f t="shared" si="18"/>
        <v>0.69718759102735417</v>
      </c>
      <c r="DA102" s="130" t="s">
        <v>1614</v>
      </c>
    </row>
    <row r="103" spans="1:105" ht="12" customHeight="1" x14ac:dyDescent="0.25">
      <c r="A103" s="97" t="s">
        <v>53</v>
      </c>
      <c r="B103" s="98">
        <v>0.27140533408359024</v>
      </c>
      <c r="C103" s="98">
        <v>0.28369774200739989</v>
      </c>
      <c r="D103" s="98">
        <v>0.31389135371960125</v>
      </c>
      <c r="E103" s="98">
        <v>0.67521044576030098</v>
      </c>
      <c r="F103" s="98">
        <v>0.26446371273014585</v>
      </c>
      <c r="G103" s="98">
        <v>0.31336590392775859</v>
      </c>
      <c r="H103" s="98">
        <v>0.57700114972335681</v>
      </c>
      <c r="I103" s="98">
        <v>0.33892752654461888</v>
      </c>
      <c r="J103" s="98">
        <v>0.34946081989822947</v>
      </c>
      <c r="K103" s="98">
        <v>0.36398105271250725</v>
      </c>
      <c r="L103" s="98">
        <v>0.44060543430772597</v>
      </c>
      <c r="M103" s="98">
        <v>0.4429866509648655</v>
      </c>
      <c r="N103" s="98">
        <v>0.4980985557058219</v>
      </c>
      <c r="O103" s="98">
        <v>0.53873522101074345</v>
      </c>
      <c r="P103" s="98">
        <v>0.5499301875219792</v>
      </c>
      <c r="Q103" s="98">
        <v>0.56727002820227312</v>
      </c>
      <c r="R103" s="98">
        <v>0.54548004867489763</v>
      </c>
      <c r="S103" s="98">
        <v>0.46092502195501783</v>
      </c>
      <c r="T103" s="98">
        <v>0.49704356719630854</v>
      </c>
      <c r="U103" s="98">
        <v>0.49853950240512168</v>
      </c>
      <c r="V103" s="98">
        <v>0.52540269977332743</v>
      </c>
      <c r="W103" s="98">
        <v>0.57247636644770672</v>
      </c>
      <c r="X103" s="98">
        <v>0.60530996413318505</v>
      </c>
      <c r="Y103" s="98">
        <v>0.69718759102735417</v>
      </c>
      <c r="DA103" s="63" t="s">
        <v>1615</v>
      </c>
    </row>
    <row r="104" spans="1:105" ht="12" customHeight="1" x14ac:dyDescent="0.25">
      <c r="A104" s="121" t="s">
        <v>55</v>
      </c>
      <c r="B104" s="122">
        <v>14.731726646416062</v>
      </c>
      <c r="C104" s="122">
        <v>14.318452487175842</v>
      </c>
      <c r="D104" s="122">
        <v>14.305343925839011</v>
      </c>
      <c r="E104" s="122">
        <v>14.011626573627034</v>
      </c>
      <c r="F104" s="122">
        <v>13.850530825006432</v>
      </c>
      <c r="G104" s="122">
        <v>13.210236011775468</v>
      </c>
      <c r="H104" s="122">
        <v>14.122007855697975</v>
      </c>
      <c r="I104" s="122">
        <v>13.788628323668993</v>
      </c>
      <c r="J104" s="122">
        <v>13.639567094123995</v>
      </c>
      <c r="K104" s="122">
        <v>12.711232180114825</v>
      </c>
      <c r="L104" s="122">
        <v>11.929638652684638</v>
      </c>
      <c r="M104" s="122">
        <v>12.610011288148517</v>
      </c>
      <c r="N104" s="122">
        <v>12.911077151664484</v>
      </c>
      <c r="O104" s="122">
        <v>13.490562617856241</v>
      </c>
      <c r="P104" s="122">
        <v>13.871434553420432</v>
      </c>
      <c r="Q104" s="122">
        <v>12.375258990003436</v>
      </c>
      <c r="R104" s="122">
        <v>12.095950191915577</v>
      </c>
      <c r="S104" s="122">
        <v>9.1401905994724615</v>
      </c>
      <c r="T104" s="122">
        <v>10.655253306293037</v>
      </c>
      <c r="U104" s="122">
        <v>11.081077824167249</v>
      </c>
      <c r="V104" s="122">
        <v>8.9133858684357961</v>
      </c>
      <c r="W104" s="122">
        <v>10.205688950530087</v>
      </c>
      <c r="X104" s="122">
        <v>10.340005202315917</v>
      </c>
      <c r="Y104" s="122">
        <v>9.1659996414976117</v>
      </c>
      <c r="DA104" s="130" t="s">
        <v>1616</v>
      </c>
    </row>
    <row r="105" spans="1:105" ht="12" customHeight="1" x14ac:dyDescent="0.25">
      <c r="A105" s="97" t="s">
        <v>138</v>
      </c>
      <c r="B105" s="98">
        <v>10.158277824638054</v>
      </c>
      <c r="C105" s="98">
        <v>10.185599355699978</v>
      </c>
      <c r="D105" s="98">
        <v>10.410723574540446</v>
      </c>
      <c r="E105" s="98">
        <v>10.514093584232594</v>
      </c>
      <c r="F105" s="98">
        <v>10.580211507843316</v>
      </c>
      <c r="G105" s="98">
        <v>10.393889641570405</v>
      </c>
      <c r="H105" s="98">
        <v>11.373471571896397</v>
      </c>
      <c r="I105" s="98">
        <v>11.449326678869706</v>
      </c>
      <c r="J105" s="98">
        <v>11.596523196656211</v>
      </c>
      <c r="K105" s="98">
        <v>11.230377018952924</v>
      </c>
      <c r="L105" s="98">
        <v>10.692672122486874</v>
      </c>
      <c r="M105" s="98">
        <v>11.051626065280155</v>
      </c>
      <c r="N105" s="98">
        <v>11.306308289387561</v>
      </c>
      <c r="O105" s="98">
        <v>10.829100487006437</v>
      </c>
      <c r="P105" s="98">
        <v>10.293436230660676</v>
      </c>
      <c r="Q105" s="98">
        <v>10.49078316624796</v>
      </c>
      <c r="R105" s="98">
        <v>10.411857280666569</v>
      </c>
      <c r="S105" s="98">
        <v>7.5182261683645617</v>
      </c>
      <c r="T105" s="98">
        <v>8.9661981734127885</v>
      </c>
      <c r="U105" s="98">
        <v>9.3825458046186228</v>
      </c>
      <c r="V105" s="98">
        <v>7.3492057990385762</v>
      </c>
      <c r="W105" s="98">
        <v>8.7259102362996384</v>
      </c>
      <c r="X105" s="98">
        <v>8.7275650518440706</v>
      </c>
      <c r="Y105" s="98">
        <v>7.3088681199332131</v>
      </c>
      <c r="DA105" s="63" t="s">
        <v>1617</v>
      </c>
    </row>
    <row r="106" spans="1:105" ht="12" customHeight="1" x14ac:dyDescent="0.25">
      <c r="A106" s="97" t="s">
        <v>137</v>
      </c>
      <c r="B106" s="98">
        <v>0</v>
      </c>
      <c r="C106" s="98">
        <v>5.213395566158077E-4</v>
      </c>
      <c r="D106" s="98">
        <v>2.095097049326455E-3</v>
      </c>
      <c r="E106" s="98">
        <v>3.6218633658974143E-3</v>
      </c>
      <c r="F106" s="98">
        <v>5.2159351749752397E-3</v>
      </c>
      <c r="G106" s="98">
        <v>7.0721305986181128E-3</v>
      </c>
      <c r="H106" s="98">
        <v>1.2006919622852705E-2</v>
      </c>
      <c r="I106" s="98">
        <v>1.7265672233727825E-2</v>
      </c>
      <c r="J106" s="98">
        <v>2.4086271050772559E-2</v>
      </c>
      <c r="K106" s="98">
        <v>3.8439596033877838E-2</v>
      </c>
      <c r="L106" s="98">
        <v>4.2820660358844673E-2</v>
      </c>
      <c r="M106" s="98">
        <v>4.7497805033132862E-2</v>
      </c>
      <c r="N106" s="98">
        <v>7.4613787896136013E-2</v>
      </c>
      <c r="O106" s="98">
        <v>7.7130731016694126E-2</v>
      </c>
      <c r="P106" s="98">
        <v>7.6123439158691186E-2</v>
      </c>
      <c r="Q106" s="98">
        <v>7.3628488448257298E-2</v>
      </c>
      <c r="R106" s="98">
        <v>8.0037700139548834E-2</v>
      </c>
      <c r="S106" s="98">
        <v>5.6703880865688769E-2</v>
      </c>
      <c r="T106" s="98">
        <v>7.2169003748530594E-2</v>
      </c>
      <c r="U106" s="98">
        <v>7.4859949281095975E-2</v>
      </c>
      <c r="V106" s="98">
        <v>6.2748426734174342E-2</v>
      </c>
      <c r="W106" s="98">
        <v>8.7009640591201545E-2</v>
      </c>
      <c r="X106" s="98">
        <v>8.5290148270539046E-2</v>
      </c>
      <c r="Y106" s="98">
        <v>6.9100664051514687E-2</v>
      </c>
      <c r="DA106" s="63" t="s">
        <v>1618</v>
      </c>
    </row>
    <row r="107" spans="1:105" ht="12" customHeight="1" x14ac:dyDescent="0.25">
      <c r="A107" s="100" t="s">
        <v>211</v>
      </c>
      <c r="B107" s="101">
        <v>0</v>
      </c>
      <c r="C107" s="101">
        <v>3.3316627196645172E-4</v>
      </c>
      <c r="D107" s="101">
        <v>1.3423113017152007E-3</v>
      </c>
      <c r="E107" s="101">
        <v>2.3083184616464556E-3</v>
      </c>
      <c r="F107" s="101">
        <v>3.3563422094875315E-3</v>
      </c>
      <c r="G107" s="101">
        <v>4.5345256431657101E-3</v>
      </c>
      <c r="H107" s="101">
        <v>7.5359687882530346E-3</v>
      </c>
      <c r="I107" s="101">
        <v>1.0736120353547726E-2</v>
      </c>
      <c r="J107" s="101">
        <v>1.4691168472540424E-2</v>
      </c>
      <c r="K107" s="101">
        <v>2.2323797748512498E-2</v>
      </c>
      <c r="L107" s="101">
        <v>2.5991295875606252E-2</v>
      </c>
      <c r="M107" s="101">
        <v>3.0105806316294163E-2</v>
      </c>
      <c r="N107" s="101">
        <v>4.3529295402733544E-2</v>
      </c>
      <c r="O107" s="101">
        <v>5.1930371883414157E-2</v>
      </c>
      <c r="P107" s="101">
        <v>5.4848855801525431E-2</v>
      </c>
      <c r="Q107" s="101">
        <v>4.1518352811943868E-2</v>
      </c>
      <c r="R107" s="101">
        <v>4.3980113047008017E-2</v>
      </c>
      <c r="S107" s="101">
        <v>3.0402856188798014E-2</v>
      </c>
      <c r="T107" s="101">
        <v>4.2639124762433804E-2</v>
      </c>
      <c r="U107" s="101">
        <v>4.943088402186558E-2</v>
      </c>
      <c r="V107" s="101">
        <v>3.8082822342902126E-2</v>
      </c>
      <c r="W107" s="101">
        <v>5.3587231933857976E-2</v>
      </c>
      <c r="X107" s="101">
        <v>5.3962606510747461E-2</v>
      </c>
      <c r="Y107" s="101">
        <v>4.1877079264270513E-2</v>
      </c>
      <c r="DA107" s="131" t="s">
        <v>1619</v>
      </c>
    </row>
    <row r="108" spans="1:105" ht="12" customHeight="1" x14ac:dyDescent="0.25">
      <c r="A108" s="103" t="s">
        <v>52</v>
      </c>
      <c r="B108" s="104">
        <v>0</v>
      </c>
      <c r="C108" s="104">
        <v>1.8817328464935604E-4</v>
      </c>
      <c r="D108" s="104">
        <v>7.5278574761125433E-4</v>
      </c>
      <c r="E108" s="104">
        <v>1.3135449042509587E-3</v>
      </c>
      <c r="F108" s="104">
        <v>1.859592965487708E-3</v>
      </c>
      <c r="G108" s="104">
        <v>2.5376049554524023E-3</v>
      </c>
      <c r="H108" s="104">
        <v>4.4709508345996702E-3</v>
      </c>
      <c r="I108" s="104">
        <v>6.5295518801801004E-3</v>
      </c>
      <c r="J108" s="104">
        <v>9.395102578232133E-3</v>
      </c>
      <c r="K108" s="104">
        <v>1.6115798285365343E-2</v>
      </c>
      <c r="L108" s="104">
        <v>1.6829364483238421E-2</v>
      </c>
      <c r="M108" s="104">
        <v>1.7391998716838702E-2</v>
      </c>
      <c r="N108" s="104">
        <v>3.1084492493402477E-2</v>
      </c>
      <c r="O108" s="104">
        <v>2.5200359133279972E-2</v>
      </c>
      <c r="P108" s="104">
        <v>2.1274583357165752E-2</v>
      </c>
      <c r="Q108" s="104">
        <v>3.211013563631343E-2</v>
      </c>
      <c r="R108" s="104">
        <v>3.605758709254081E-2</v>
      </c>
      <c r="S108" s="104">
        <v>2.6301024676890751E-2</v>
      </c>
      <c r="T108" s="104">
        <v>2.952987898609679E-2</v>
      </c>
      <c r="U108" s="104">
        <v>2.5429065259230398E-2</v>
      </c>
      <c r="V108" s="104">
        <v>2.4665604391272213E-2</v>
      </c>
      <c r="W108" s="104">
        <v>3.3422408657343569E-2</v>
      </c>
      <c r="X108" s="104">
        <v>3.1327541759791591E-2</v>
      </c>
      <c r="Y108" s="104">
        <v>2.7223584787244182E-2</v>
      </c>
      <c r="DA108" s="132" t="s">
        <v>1620</v>
      </c>
    </row>
    <row r="109" spans="1:105" ht="12" customHeight="1" x14ac:dyDescent="0.25">
      <c r="A109" s="106" t="s">
        <v>122</v>
      </c>
      <c r="B109" s="101">
        <v>4.5725689618087815</v>
      </c>
      <c r="C109" s="101">
        <v>4.1046064631658838</v>
      </c>
      <c r="D109" s="101">
        <v>3.8056574584732337</v>
      </c>
      <c r="E109" s="101">
        <v>3.3629770076065486</v>
      </c>
      <c r="F109" s="101">
        <v>3.0886455480014687</v>
      </c>
      <c r="G109" s="101">
        <v>2.5930637088664108</v>
      </c>
      <c r="H109" s="101">
        <v>2.4523748435384487</v>
      </c>
      <c r="I109" s="101">
        <v>2.05001169269701</v>
      </c>
      <c r="J109" s="101">
        <v>1.7770116205860687</v>
      </c>
      <c r="K109" s="101">
        <v>1.2646327945309193</v>
      </c>
      <c r="L109" s="101">
        <v>1.0314735535543842</v>
      </c>
      <c r="M109" s="101">
        <v>1.1869423798053624</v>
      </c>
      <c r="N109" s="101">
        <v>0.99095936270293605</v>
      </c>
      <c r="O109" s="101">
        <v>1.4572621716812275</v>
      </c>
      <c r="P109" s="101">
        <v>1.9250384256797999</v>
      </c>
      <c r="Q109" s="101">
        <v>1.0035260960692192</v>
      </c>
      <c r="R109" s="101">
        <v>0.88149622259106863</v>
      </c>
      <c r="S109" s="101">
        <v>0.83019849897414111</v>
      </c>
      <c r="T109" s="101">
        <v>0.79290378348374335</v>
      </c>
      <c r="U109" s="101">
        <v>0.86229920752126754</v>
      </c>
      <c r="V109" s="101">
        <v>0.56940630251745905</v>
      </c>
      <c r="W109" s="101">
        <v>0.53865911620847851</v>
      </c>
      <c r="X109" s="101">
        <v>0.50383700730198322</v>
      </c>
      <c r="Y109" s="101">
        <v>0.49199792733257214</v>
      </c>
      <c r="DA109" s="131" t="s">
        <v>1621</v>
      </c>
    </row>
    <row r="110" spans="1:105" ht="12" customHeight="1" x14ac:dyDescent="0.25">
      <c r="A110" s="107" t="s">
        <v>121</v>
      </c>
      <c r="B110" s="104">
        <v>8.7985996922620546E-4</v>
      </c>
      <c r="C110" s="104">
        <v>2.7725328753363893E-2</v>
      </c>
      <c r="D110" s="104">
        <v>8.686779577600412E-2</v>
      </c>
      <c r="E110" s="104">
        <v>0.13093411842199373</v>
      </c>
      <c r="F110" s="104">
        <v>0.176457833986673</v>
      </c>
      <c r="G110" s="104">
        <v>0.21621053074003149</v>
      </c>
      <c r="H110" s="104">
        <v>0.28415452064027596</v>
      </c>
      <c r="I110" s="104">
        <v>0.27202427986854771</v>
      </c>
      <c r="J110" s="104">
        <v>0.24194600583094125</v>
      </c>
      <c r="K110" s="104">
        <v>0.17778277059710398</v>
      </c>
      <c r="L110" s="104">
        <v>0.1626723162845351</v>
      </c>
      <c r="M110" s="104">
        <v>0.32394503802986552</v>
      </c>
      <c r="N110" s="104">
        <v>0.5391957116778523</v>
      </c>
      <c r="O110" s="104">
        <v>1.127069228151881</v>
      </c>
      <c r="P110" s="104">
        <v>1.5768364579212659</v>
      </c>
      <c r="Q110" s="104">
        <v>0.80732123923800059</v>
      </c>
      <c r="R110" s="104">
        <v>0.72255898851839073</v>
      </c>
      <c r="S110" s="104">
        <v>0.73506205126807045</v>
      </c>
      <c r="T110" s="104">
        <v>0.82398234564797579</v>
      </c>
      <c r="U110" s="104">
        <v>0.76137286274626192</v>
      </c>
      <c r="V110" s="104">
        <v>0.93202534014558591</v>
      </c>
      <c r="W110" s="104">
        <v>0.85410995743076845</v>
      </c>
      <c r="X110" s="104">
        <v>1.0233129948993223</v>
      </c>
      <c r="Y110" s="104">
        <v>1.2960329301803122</v>
      </c>
      <c r="DA110" s="132" t="s">
        <v>1622</v>
      </c>
    </row>
    <row r="111" spans="1:105" ht="12" customHeight="1" x14ac:dyDescent="0.25">
      <c r="A111" s="108" t="s">
        <v>53</v>
      </c>
      <c r="B111" s="98">
        <v>5.3862554741914413E-4</v>
      </c>
      <c r="C111" s="98">
        <v>1.6304834133602578E-2</v>
      </c>
      <c r="D111" s="98">
        <v>5.1250699426446701E-2</v>
      </c>
      <c r="E111" s="98">
        <v>7.6805838397827911E-2</v>
      </c>
      <c r="F111" s="98">
        <v>0.10480199710025753</v>
      </c>
      <c r="G111" s="98">
        <v>0.12786524400164118</v>
      </c>
      <c r="H111" s="98">
        <v>0.16432211044343148</v>
      </c>
      <c r="I111" s="98">
        <v>0.1552829890789108</v>
      </c>
      <c r="J111" s="98">
        <v>0.13373050210815679</v>
      </c>
      <c r="K111" s="98">
        <v>9.5369539797883582E-2</v>
      </c>
      <c r="L111" s="98">
        <v>8.5277193971530565E-2</v>
      </c>
      <c r="M111" s="98">
        <v>0.1837691334179814</v>
      </c>
      <c r="N111" s="98">
        <v>0.2833601035823794</v>
      </c>
      <c r="O111" s="98">
        <v>0.70683394370583008</v>
      </c>
      <c r="P111" s="98">
        <v>1.0684931647328668</v>
      </c>
      <c r="Q111" s="98">
        <v>0.40477957225780192</v>
      </c>
      <c r="R111" s="98">
        <v>0.35715370021833043</v>
      </c>
      <c r="S111" s="98">
        <v>0.36407109562131873</v>
      </c>
      <c r="T111" s="98">
        <v>0.45758059024037256</v>
      </c>
      <c r="U111" s="98">
        <v>0.45316748994040718</v>
      </c>
      <c r="V111" s="98">
        <v>0.53310664295221755</v>
      </c>
      <c r="W111" s="98">
        <v>0.47731410263341151</v>
      </c>
      <c r="X111" s="98">
        <v>0.61347146507029471</v>
      </c>
      <c r="Y111" s="98">
        <v>0.76378794880660594</v>
      </c>
      <c r="DA111" s="63" t="s">
        <v>1623</v>
      </c>
    </row>
    <row r="112" spans="1:105" ht="12" customHeight="1" x14ac:dyDescent="0.25">
      <c r="A112" s="108" t="s">
        <v>52</v>
      </c>
      <c r="B112" s="98">
        <v>3.4123442180706133E-4</v>
      </c>
      <c r="C112" s="98">
        <v>1.1420494619761317E-2</v>
      </c>
      <c r="D112" s="98">
        <v>3.5617096349557426E-2</v>
      </c>
      <c r="E112" s="98">
        <v>5.412828002416583E-2</v>
      </c>
      <c r="F112" s="98">
        <v>7.1655836886415469E-2</v>
      </c>
      <c r="G112" s="98">
        <v>8.8345286738390302E-2</v>
      </c>
      <c r="H112" s="98">
        <v>0.11983241019684449</v>
      </c>
      <c r="I112" s="98">
        <v>0.11674129078963694</v>
      </c>
      <c r="J112" s="98">
        <v>0.10821550372278446</v>
      </c>
      <c r="K112" s="98">
        <v>8.2413230799220402E-2</v>
      </c>
      <c r="L112" s="98">
        <v>7.7395122313004536E-2</v>
      </c>
      <c r="M112" s="98">
        <v>0.14017590461188412</v>
      </c>
      <c r="N112" s="98">
        <v>0.25583560809547284</v>
      </c>
      <c r="O112" s="98">
        <v>0.42023528444605096</v>
      </c>
      <c r="P112" s="98">
        <v>0.50834329318839921</v>
      </c>
      <c r="Q112" s="98">
        <v>0.40254166698019866</v>
      </c>
      <c r="R112" s="98">
        <v>0.36540528830006036</v>
      </c>
      <c r="S112" s="98">
        <v>0.37099095564675172</v>
      </c>
      <c r="T112" s="98">
        <v>0.36640175540760328</v>
      </c>
      <c r="U112" s="98">
        <v>0.30820537280585475</v>
      </c>
      <c r="V112" s="98">
        <v>0.39891869719336837</v>
      </c>
      <c r="W112" s="98">
        <v>0.376795854797357</v>
      </c>
      <c r="X112" s="98">
        <v>0.40984152982902766</v>
      </c>
      <c r="Y112" s="98">
        <v>0.53224498137370613</v>
      </c>
      <c r="DA112" s="63" t="s">
        <v>1624</v>
      </c>
    </row>
    <row r="113" spans="1:105" ht="12" customHeight="1" x14ac:dyDescent="0.25">
      <c r="A113" s="121" t="s">
        <v>54</v>
      </c>
      <c r="B113" s="122">
        <v>6.4937709858642574</v>
      </c>
      <c r="C113" s="122">
        <v>6.6925865379053135</v>
      </c>
      <c r="D113" s="122">
        <v>5.6026673324424534</v>
      </c>
      <c r="E113" s="122">
        <v>5.0211393983425587</v>
      </c>
      <c r="F113" s="122">
        <v>5.5297317794700165</v>
      </c>
      <c r="G113" s="122">
        <v>5.8738371962754101</v>
      </c>
      <c r="H113" s="122">
        <v>6.1795459792546854</v>
      </c>
      <c r="I113" s="122">
        <v>5.4306228828523393</v>
      </c>
      <c r="J113" s="122">
        <v>5.7199186749986319</v>
      </c>
      <c r="K113" s="122">
        <v>6.196062238776598</v>
      </c>
      <c r="L113" s="122">
        <v>5.1054219248205408</v>
      </c>
      <c r="M113" s="122">
        <v>5.9530619402488592</v>
      </c>
      <c r="N113" s="122">
        <v>6.0610195182521647</v>
      </c>
      <c r="O113" s="122">
        <v>6.2571640195823131</v>
      </c>
      <c r="P113" s="122">
        <v>6.5857009203908135</v>
      </c>
      <c r="Q113" s="122">
        <v>4.5446427199572446</v>
      </c>
      <c r="R113" s="122">
        <v>4.5443935843880432</v>
      </c>
      <c r="S113" s="122">
        <v>3.7703290794812565</v>
      </c>
      <c r="T113" s="122">
        <v>4.2743872996900985</v>
      </c>
      <c r="U113" s="122">
        <v>4.5412962052920731</v>
      </c>
      <c r="V113" s="122">
        <v>2.8099287539112816</v>
      </c>
      <c r="W113" s="122">
        <v>2.2477458678705116</v>
      </c>
      <c r="X113" s="122">
        <v>2.6892731046404608</v>
      </c>
      <c r="Y113" s="122">
        <v>2.6588127671790169</v>
      </c>
      <c r="DA113" s="130" t="s">
        <v>1625</v>
      </c>
    </row>
    <row r="114" spans="1:105" ht="12" customHeight="1" x14ac:dyDescent="0.25">
      <c r="A114" s="97" t="s">
        <v>50</v>
      </c>
      <c r="B114" s="98">
        <v>2.7900484537048125</v>
      </c>
      <c r="C114" s="98">
        <v>3.089646248521519</v>
      </c>
      <c r="D114" s="98">
        <v>1.1403573823903619</v>
      </c>
      <c r="E114" s="98">
        <v>0.53525246568316021</v>
      </c>
      <c r="F114" s="98">
        <v>1.0460124508745363</v>
      </c>
      <c r="G114" s="98">
        <v>1.5887617410136918</v>
      </c>
      <c r="H114" s="98">
        <v>1.6835633754242267</v>
      </c>
      <c r="I114" s="98">
        <v>0.57472415447787062</v>
      </c>
      <c r="J114" s="98">
        <v>0.60658741344526879</v>
      </c>
      <c r="K114" s="98">
        <v>1.5736106293481606</v>
      </c>
      <c r="L114" s="98">
        <v>1.2713881737334176</v>
      </c>
      <c r="M114" s="98">
        <v>0.57821131158524441</v>
      </c>
      <c r="N114" s="98">
        <v>0.27494384564746627</v>
      </c>
      <c r="O114" s="98">
        <v>0.30695355971914323</v>
      </c>
      <c r="P114" s="98">
        <v>0.36216866726600511</v>
      </c>
      <c r="Q114" s="98">
        <v>0.29440289130377623</v>
      </c>
      <c r="R114" s="98">
        <v>0.29677574396693246</v>
      </c>
      <c r="S114" s="98">
        <v>0.22786910976052763</v>
      </c>
      <c r="T114" s="98">
        <v>0.28760529628310266</v>
      </c>
      <c r="U114" s="98">
        <v>0.40627763899591668</v>
      </c>
      <c r="V114" s="98">
        <v>0.35916510845487876</v>
      </c>
      <c r="W114" s="98">
        <v>0.15186751377360108</v>
      </c>
      <c r="X114" s="98">
        <v>0.16273909549927726</v>
      </c>
      <c r="Y114" s="98">
        <v>9.4977840475151856E-2</v>
      </c>
      <c r="DA114" s="63" t="s">
        <v>1626</v>
      </c>
    </row>
    <row r="115" spans="1:105" ht="12" customHeight="1" x14ac:dyDescent="0.25">
      <c r="A115" s="109" t="s">
        <v>120</v>
      </c>
      <c r="B115" s="33">
        <v>3.7037225321594449</v>
      </c>
      <c r="C115" s="33">
        <v>3.6029402893837941</v>
      </c>
      <c r="D115" s="33">
        <v>4.4623099500520915</v>
      </c>
      <c r="E115" s="33">
        <v>4.4858869326593984</v>
      </c>
      <c r="F115" s="33">
        <v>4.4837193285954804</v>
      </c>
      <c r="G115" s="33">
        <v>4.2850754552617181</v>
      </c>
      <c r="H115" s="33">
        <v>4.4959826038304591</v>
      </c>
      <c r="I115" s="33">
        <v>4.855898728374469</v>
      </c>
      <c r="J115" s="33">
        <v>5.1133312615533635</v>
      </c>
      <c r="K115" s="33">
        <v>4.6224516094284374</v>
      </c>
      <c r="L115" s="33">
        <v>3.8340337510871234</v>
      </c>
      <c r="M115" s="33">
        <v>5.3748506286636148</v>
      </c>
      <c r="N115" s="33">
        <v>5.7860756726046985</v>
      </c>
      <c r="O115" s="33">
        <v>5.95021045986317</v>
      </c>
      <c r="P115" s="33">
        <v>6.2235322531248087</v>
      </c>
      <c r="Q115" s="33">
        <v>4.2502398286534682</v>
      </c>
      <c r="R115" s="33">
        <v>4.2476178404211105</v>
      </c>
      <c r="S115" s="33">
        <v>3.5424599697207291</v>
      </c>
      <c r="T115" s="33">
        <v>3.9867820034069954</v>
      </c>
      <c r="U115" s="33">
        <v>4.1350185662961563</v>
      </c>
      <c r="V115" s="33">
        <v>2.4507636454564028</v>
      </c>
      <c r="W115" s="33">
        <v>2.0958783540969104</v>
      </c>
      <c r="X115" s="33">
        <v>2.5265340091411836</v>
      </c>
      <c r="Y115" s="33">
        <v>2.5638349267038651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114.64846544240042</v>
      </c>
      <c r="C117" s="117">
        <f t="shared" si="19"/>
        <v>123.95290898674376</v>
      </c>
      <c r="D117" s="117">
        <f t="shared" si="19"/>
        <v>115.32484481272928</v>
      </c>
      <c r="E117" s="117">
        <f t="shared" si="19"/>
        <v>118.68355682241545</v>
      </c>
      <c r="F117" s="117">
        <f t="shared" si="19"/>
        <v>125.57357860911891</v>
      </c>
      <c r="G117" s="117">
        <f t="shared" si="19"/>
        <v>122.2563896119413</v>
      </c>
      <c r="H117" s="117">
        <f t="shared" si="19"/>
        <v>128.84502567747631</v>
      </c>
      <c r="I117" s="117">
        <f t="shared" si="19"/>
        <v>123.67358457570322</v>
      </c>
      <c r="J117" s="117">
        <f t="shared" si="19"/>
        <v>125.67486147943126</v>
      </c>
      <c r="K117" s="117">
        <f t="shared" si="19"/>
        <v>125.00177823911963</v>
      </c>
      <c r="L117" s="117">
        <f t="shared" si="19"/>
        <v>108.75328636997571</v>
      </c>
      <c r="M117" s="117">
        <f t="shared" si="19"/>
        <v>101.28500769682768</v>
      </c>
      <c r="N117" s="117">
        <f t="shared" si="19"/>
        <v>115.26500142335935</v>
      </c>
      <c r="O117" s="117">
        <f t="shared" si="19"/>
        <v>112.68196090065499</v>
      </c>
      <c r="P117" s="117">
        <f t="shared" si="19"/>
        <v>98.940664445890349</v>
      </c>
      <c r="Q117" s="117">
        <f t="shared" si="19"/>
        <v>110.54837880722602</v>
      </c>
      <c r="R117" s="117">
        <f t="shared" ref="R117:V117" si="20">R118+R121+R123+R132</f>
        <v>111.84020128369077</v>
      </c>
      <c r="S117" s="117">
        <f t="shared" si="20"/>
        <v>100.92803479450704</v>
      </c>
      <c r="T117" s="117">
        <f t="shared" si="20"/>
        <v>96.997137850817168</v>
      </c>
      <c r="U117" s="117">
        <f t="shared" si="20"/>
        <v>80.287058037657872</v>
      </c>
      <c r="V117" s="117">
        <f t="shared" si="20"/>
        <v>93.287620231980185</v>
      </c>
      <c r="W117" s="117">
        <f t="shared" ref="W117:Y117" si="21">W118+W121+W123+W132</f>
        <v>94.801723073679497</v>
      </c>
      <c r="X117" s="117">
        <f t="shared" si="21"/>
        <v>94.576090982625772</v>
      </c>
      <c r="Y117" s="117">
        <f t="shared" si="21"/>
        <v>100.43774623966502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101.03272013263224</v>
      </c>
      <c r="C118" s="122">
        <f t="shared" si="22"/>
        <v>110.41849937581641</v>
      </c>
      <c r="D118" s="122">
        <f t="shared" si="22"/>
        <v>102.23058923858612</v>
      </c>
      <c r="E118" s="122">
        <f t="shared" si="22"/>
        <v>105.28590701963104</v>
      </c>
      <c r="F118" s="122">
        <f t="shared" si="22"/>
        <v>112.78757215030198</v>
      </c>
      <c r="G118" s="122">
        <f t="shared" si="22"/>
        <v>109.48377382459172</v>
      </c>
      <c r="H118" s="122">
        <f t="shared" si="22"/>
        <v>114.48825022522404</v>
      </c>
      <c r="I118" s="122">
        <f t="shared" si="22"/>
        <v>110.50884162294383</v>
      </c>
      <c r="J118" s="122">
        <f t="shared" si="22"/>
        <v>112.31213138253906</v>
      </c>
      <c r="K118" s="122">
        <f t="shared" si="22"/>
        <v>111.90038700958489</v>
      </c>
      <c r="L118" s="122">
        <f t="shared" si="22"/>
        <v>96.610536035978598</v>
      </c>
      <c r="M118" s="122">
        <f t="shared" si="22"/>
        <v>87.784343714209569</v>
      </c>
      <c r="N118" s="122">
        <f t="shared" si="22"/>
        <v>101.06112088020585</v>
      </c>
      <c r="O118" s="122">
        <f t="shared" si="22"/>
        <v>97.488651241789839</v>
      </c>
      <c r="P118" s="122">
        <f t="shared" si="22"/>
        <v>82.938974621511534</v>
      </c>
      <c r="Q118" s="122">
        <f t="shared" si="22"/>
        <v>97.03680921506961</v>
      </c>
      <c r="R118" s="122">
        <f t="shared" ref="R118:V118" si="23">SUM(R119:R120)</f>
        <v>98.42115882174366</v>
      </c>
      <c r="S118" s="122">
        <f t="shared" si="23"/>
        <v>90.123227362374124</v>
      </c>
      <c r="T118" s="122">
        <f t="shared" si="23"/>
        <v>84.493337996532532</v>
      </c>
      <c r="U118" s="122">
        <f t="shared" si="23"/>
        <v>67.072546031454181</v>
      </c>
      <c r="V118" s="122">
        <f t="shared" si="23"/>
        <v>82.517773324000601</v>
      </c>
      <c r="W118" s="122">
        <f t="shared" ref="W118:Y118" si="24">SUM(W119:W120)</f>
        <v>83.125629352461061</v>
      </c>
      <c r="X118" s="122">
        <f t="shared" si="24"/>
        <v>82.011501379749433</v>
      </c>
      <c r="Y118" s="122">
        <f t="shared" si="24"/>
        <v>88.117407509369102</v>
      </c>
      <c r="DA118" s="130" t="s">
        <v>1779</v>
      </c>
    </row>
    <row r="119" spans="1:105" ht="12" customHeight="1" x14ac:dyDescent="0.25">
      <c r="A119" s="97" t="s">
        <v>211</v>
      </c>
      <c r="B119" s="98">
        <v>98.568507446470477</v>
      </c>
      <c r="C119" s="98">
        <v>107.78002108232951</v>
      </c>
      <c r="D119" s="98">
        <v>99.835024268878129</v>
      </c>
      <c r="E119" s="98">
        <v>102.92422327323831</v>
      </c>
      <c r="F119" s="98">
        <v>110.22609779495613</v>
      </c>
      <c r="G119" s="98">
        <v>107.04715038473917</v>
      </c>
      <c r="H119" s="98">
        <v>112.02710319386608</v>
      </c>
      <c r="I119" s="98">
        <v>108.11624181165209</v>
      </c>
      <c r="J119" s="98">
        <v>109.90441131159959</v>
      </c>
      <c r="K119" s="98">
        <v>109.54572684628518</v>
      </c>
      <c r="L119" s="98">
        <v>94.617874728778517</v>
      </c>
      <c r="M119" s="98">
        <v>85.981854216435323</v>
      </c>
      <c r="N119" s="98">
        <v>99.04434858088112</v>
      </c>
      <c r="O119" s="98">
        <v>95.546364605114405</v>
      </c>
      <c r="P119" s="98">
        <v>81.283046835244377</v>
      </c>
      <c r="Q119" s="98">
        <v>95.141086477628249</v>
      </c>
      <c r="R119" s="98">
        <v>96.509675083684556</v>
      </c>
      <c r="S119" s="98">
        <v>88.399828173340069</v>
      </c>
      <c r="T119" s="98">
        <v>82.867077979590704</v>
      </c>
      <c r="U119" s="98">
        <v>65.768107220748504</v>
      </c>
      <c r="V119" s="98">
        <v>80.943722298354785</v>
      </c>
      <c r="W119" s="98">
        <v>81.546689858935267</v>
      </c>
      <c r="X119" s="98">
        <v>80.448764489409612</v>
      </c>
      <c r="Y119" s="98">
        <v>86.474510845331409</v>
      </c>
      <c r="DA119" s="63" t="s">
        <v>1780</v>
      </c>
    </row>
    <row r="120" spans="1:105" ht="12" customHeight="1" x14ac:dyDescent="0.25">
      <c r="A120" s="97" t="s">
        <v>53</v>
      </c>
      <c r="B120" s="98">
        <v>2.4642126861617619</v>
      </c>
      <c r="C120" s="98">
        <v>2.6384782934869015</v>
      </c>
      <c r="D120" s="98">
        <v>2.3955649697079866</v>
      </c>
      <c r="E120" s="98">
        <v>2.3616837463927349</v>
      </c>
      <c r="F120" s="98">
        <v>2.5614743553458506</v>
      </c>
      <c r="G120" s="98">
        <v>2.4366234398525499</v>
      </c>
      <c r="H120" s="98">
        <v>2.4611470313579584</v>
      </c>
      <c r="I120" s="98">
        <v>2.3925998112917517</v>
      </c>
      <c r="J120" s="98">
        <v>2.4077200709394728</v>
      </c>
      <c r="K120" s="98">
        <v>2.3546601632997164</v>
      </c>
      <c r="L120" s="98">
        <v>1.9926613072000858</v>
      </c>
      <c r="M120" s="98">
        <v>1.8024894977742505</v>
      </c>
      <c r="N120" s="98">
        <v>2.0167722993247215</v>
      </c>
      <c r="O120" s="98">
        <v>1.9422866366754286</v>
      </c>
      <c r="P120" s="98">
        <v>1.6559277862671529</v>
      </c>
      <c r="Q120" s="98">
        <v>1.8957227374413654</v>
      </c>
      <c r="R120" s="98">
        <v>1.9114837380591081</v>
      </c>
      <c r="S120" s="98">
        <v>1.7233991890340545</v>
      </c>
      <c r="T120" s="98">
        <v>1.6262600169418266</v>
      </c>
      <c r="U120" s="98">
        <v>1.304438810705669</v>
      </c>
      <c r="V120" s="98">
        <v>1.5740510256458118</v>
      </c>
      <c r="W120" s="98">
        <v>1.5789394935257874</v>
      </c>
      <c r="X120" s="98">
        <v>1.562736890339816</v>
      </c>
      <c r="Y120" s="98">
        <v>1.6428966640376865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0.5009690040943906</v>
      </c>
      <c r="C121" s="122">
        <f t="shared" si="25"/>
        <v>0.54892228563022183</v>
      </c>
      <c r="D121" s="122">
        <f t="shared" si="25"/>
        <v>0.63563329534869273</v>
      </c>
      <c r="E121" s="122">
        <f t="shared" si="25"/>
        <v>1.4573986725440455</v>
      </c>
      <c r="F121" s="122">
        <f t="shared" si="25"/>
        <v>0.60026620939295172</v>
      </c>
      <c r="G121" s="122">
        <f t="shared" si="25"/>
        <v>0.76021647457059716</v>
      </c>
      <c r="H121" s="122">
        <f t="shared" si="25"/>
        <v>1.5454333644555822</v>
      </c>
      <c r="I121" s="122">
        <f t="shared" si="25"/>
        <v>0.95251009945682785</v>
      </c>
      <c r="J121" s="122">
        <f t="shared" si="25"/>
        <v>1.0074395596292471</v>
      </c>
      <c r="K121" s="122">
        <f t="shared" si="25"/>
        <v>1.087210479383095</v>
      </c>
      <c r="L121" s="122">
        <f t="shared" si="25"/>
        <v>1.3639533603225993</v>
      </c>
      <c r="M121" s="122">
        <f t="shared" si="25"/>
        <v>1.4313761151399678</v>
      </c>
      <c r="N121" s="122">
        <f t="shared" si="25"/>
        <v>1.6806550155663573</v>
      </c>
      <c r="O121" s="122">
        <f t="shared" si="25"/>
        <v>1.8953540760881245</v>
      </c>
      <c r="P121" s="122">
        <f t="shared" si="25"/>
        <v>2.0147950501706404</v>
      </c>
      <c r="Q121" s="122">
        <f t="shared" si="25"/>
        <v>2.1376932269051241</v>
      </c>
      <c r="R121" s="122">
        <f t="shared" si="25"/>
        <v>2.1050500053987036</v>
      </c>
      <c r="S121" s="122">
        <f t="shared" si="25"/>
        <v>1.8215473365506112</v>
      </c>
      <c r="T121" s="122">
        <f t="shared" si="25"/>
        <v>2.0154634117259085</v>
      </c>
      <c r="U121" s="122">
        <f t="shared" si="25"/>
        <v>2.0713205932357814</v>
      </c>
      <c r="V121" s="122">
        <f t="shared" si="25"/>
        <v>2.2321743743570224</v>
      </c>
      <c r="W121" s="122">
        <f t="shared" si="25"/>
        <v>2.463127622245818</v>
      </c>
      <c r="X121" s="122">
        <f t="shared" si="25"/>
        <v>2.6258812230324362</v>
      </c>
      <c r="Y121" s="122">
        <f t="shared" si="25"/>
        <v>3.0472262895311371</v>
      </c>
      <c r="DA121" s="130" t="s">
        <v>1782</v>
      </c>
    </row>
    <row r="122" spans="1:105" ht="12" customHeight="1" x14ac:dyDescent="0.25">
      <c r="A122" s="97" t="s">
        <v>53</v>
      </c>
      <c r="B122" s="98">
        <v>0.5009690040943906</v>
      </c>
      <c r="C122" s="98">
        <v>0.54892228563022183</v>
      </c>
      <c r="D122" s="98">
        <v>0.63563329534869273</v>
      </c>
      <c r="E122" s="98">
        <v>1.4573986725440455</v>
      </c>
      <c r="F122" s="98">
        <v>0.60026620939295172</v>
      </c>
      <c r="G122" s="98">
        <v>0.76021647457059716</v>
      </c>
      <c r="H122" s="98">
        <v>1.5454333644555822</v>
      </c>
      <c r="I122" s="98">
        <v>0.95251009945682785</v>
      </c>
      <c r="J122" s="98">
        <v>1.0074395596292471</v>
      </c>
      <c r="K122" s="98">
        <v>1.087210479383095</v>
      </c>
      <c r="L122" s="98">
        <v>1.3639533603225993</v>
      </c>
      <c r="M122" s="98">
        <v>1.4313761151399678</v>
      </c>
      <c r="N122" s="98">
        <v>1.6806550155663573</v>
      </c>
      <c r="O122" s="98">
        <v>1.8953540760881245</v>
      </c>
      <c r="P122" s="98">
        <v>2.0147950501706404</v>
      </c>
      <c r="Q122" s="98">
        <v>2.1376932269051241</v>
      </c>
      <c r="R122" s="98">
        <v>2.1050500053987036</v>
      </c>
      <c r="S122" s="98">
        <v>1.8215473365506112</v>
      </c>
      <c r="T122" s="98">
        <v>2.0154634117259085</v>
      </c>
      <c r="U122" s="98">
        <v>2.0713205932357814</v>
      </c>
      <c r="V122" s="98">
        <v>2.2321743743570224</v>
      </c>
      <c r="W122" s="98">
        <v>2.463127622245818</v>
      </c>
      <c r="X122" s="98">
        <v>2.6258812230324362</v>
      </c>
      <c r="Y122" s="98">
        <v>3.0472262895311371</v>
      </c>
      <c r="DA122" s="63" t="s">
        <v>1783</v>
      </c>
    </row>
    <row r="123" spans="1:105" ht="12" customHeight="1" x14ac:dyDescent="0.25">
      <c r="A123" s="121" t="s">
        <v>55</v>
      </c>
      <c r="B123" s="122">
        <v>8.5951114713116219</v>
      </c>
      <c r="C123" s="122">
        <v>8.3473812932621438</v>
      </c>
      <c r="D123" s="122">
        <v>8.3454813464071211</v>
      </c>
      <c r="E123" s="122">
        <v>8.1699214971125773</v>
      </c>
      <c r="F123" s="122">
        <v>8.0944391175565844</v>
      </c>
      <c r="G123" s="122">
        <v>7.7272701142576272</v>
      </c>
      <c r="H123" s="122">
        <v>8.2882611844057905</v>
      </c>
      <c r="I123" s="122">
        <v>8.0880669648714658</v>
      </c>
      <c r="J123" s="122">
        <v>8.0061140002609168</v>
      </c>
      <c r="K123" s="122">
        <v>7.4408779525822117</v>
      </c>
      <c r="L123" s="122">
        <v>7.000414155369703</v>
      </c>
      <c r="M123" s="122">
        <v>7.5072481387246288</v>
      </c>
      <c r="N123" s="122">
        <v>7.8116089393966686</v>
      </c>
      <c r="O123" s="122">
        <v>8.420249811058877</v>
      </c>
      <c r="P123" s="122">
        <v>8.8423827857446611</v>
      </c>
      <c r="Q123" s="122">
        <v>7.8160928614967222</v>
      </c>
      <c r="R123" s="122">
        <v>7.7358014711813077</v>
      </c>
      <c r="S123" s="122">
        <v>5.9896373603020416</v>
      </c>
      <c r="T123" s="122">
        <v>7.0611079879024921</v>
      </c>
      <c r="U123" s="122">
        <v>7.4668835447059267</v>
      </c>
      <c r="V123" s="122">
        <v>6.2418287979431941</v>
      </c>
      <c r="W123" s="122">
        <v>7.3143469132379613</v>
      </c>
      <c r="X123" s="122">
        <v>7.6321790040447173</v>
      </c>
      <c r="Y123" s="122">
        <v>6.9514333594757751</v>
      </c>
      <c r="DA123" s="130" t="s">
        <v>1784</v>
      </c>
    </row>
    <row r="124" spans="1:105" ht="12" customHeight="1" x14ac:dyDescent="0.25">
      <c r="A124" s="97" t="s">
        <v>138</v>
      </c>
      <c r="B124" s="98">
        <v>5.4969513616332479</v>
      </c>
      <c r="C124" s="98">
        <v>5.5324706407133704</v>
      </c>
      <c r="D124" s="98">
        <v>5.6766491263446373</v>
      </c>
      <c r="E124" s="98">
        <v>5.7571978084442401</v>
      </c>
      <c r="F124" s="98">
        <v>5.8205902927983635</v>
      </c>
      <c r="G124" s="98">
        <v>5.7489686764255117</v>
      </c>
      <c r="H124" s="98">
        <v>6.329947879563302</v>
      </c>
      <c r="I124" s="98">
        <v>6.4112390154957968</v>
      </c>
      <c r="J124" s="98">
        <v>6.5386846913751535</v>
      </c>
      <c r="K124" s="98">
        <v>6.373762523976076</v>
      </c>
      <c r="L124" s="98">
        <v>6.1053871497583669</v>
      </c>
      <c r="M124" s="98">
        <v>6.3628324523800437</v>
      </c>
      <c r="N124" s="98">
        <v>6.5904679311079235</v>
      </c>
      <c r="O124" s="98">
        <v>6.3840607821514803</v>
      </c>
      <c r="P124" s="98">
        <v>6.1002587247519102</v>
      </c>
      <c r="Q124" s="98">
        <v>6.3274948554392294</v>
      </c>
      <c r="R124" s="98">
        <v>6.4002526777566366</v>
      </c>
      <c r="S124" s="98">
        <v>4.6975231776931565</v>
      </c>
      <c r="T124" s="98">
        <v>5.7141221987949242</v>
      </c>
      <c r="U124" s="98">
        <v>6.108270794955037</v>
      </c>
      <c r="V124" s="98">
        <v>4.9394584364772935</v>
      </c>
      <c r="W124" s="98">
        <v>6.0624671296387413</v>
      </c>
      <c r="X124" s="98">
        <v>6.2591978043690517</v>
      </c>
      <c r="Y124" s="98">
        <v>5.3489310017837264</v>
      </c>
      <c r="DA124" s="63" t="s">
        <v>1785</v>
      </c>
    </row>
    <row r="125" spans="1:105" ht="12" customHeight="1" x14ac:dyDescent="0.25">
      <c r="A125" s="97" t="s">
        <v>137</v>
      </c>
      <c r="B125" s="98">
        <v>0</v>
      </c>
      <c r="C125" s="98">
        <v>3.7551958064849651E-4</v>
      </c>
      <c r="D125" s="98">
        <v>1.50970589047605E-3</v>
      </c>
      <c r="E125" s="98">
        <v>2.6180658038383194E-3</v>
      </c>
      <c r="F125" s="98">
        <v>3.760733465701712E-3</v>
      </c>
      <c r="G125" s="98">
        <v>5.1136641648203531E-3</v>
      </c>
      <c r="H125" s="98">
        <v>8.7722772110123311E-3</v>
      </c>
      <c r="I125" s="98">
        <v>1.2683440587617677E-2</v>
      </c>
      <c r="J125" s="98">
        <v>1.7853438422274361E-2</v>
      </c>
      <c r="K125" s="98">
        <v>2.9068740188582569E-2</v>
      </c>
      <c r="L125" s="98">
        <v>3.1948162474117969E-2</v>
      </c>
      <c r="M125" s="98">
        <v>3.4943495414296255E-2</v>
      </c>
      <c r="N125" s="98">
        <v>5.7068427770609997E-2</v>
      </c>
      <c r="O125" s="98">
        <v>5.6235905988842524E-2</v>
      </c>
      <c r="P125" s="98">
        <v>5.4074002490765105E-2</v>
      </c>
      <c r="Q125" s="98">
        <v>5.7326459168300641E-2</v>
      </c>
      <c r="R125" s="98">
        <v>6.3430767661782586E-2</v>
      </c>
      <c r="S125" s="98">
        <v>4.5296628596716945E-2</v>
      </c>
      <c r="T125" s="98">
        <v>5.6630731733548476E-2</v>
      </c>
      <c r="U125" s="98">
        <v>5.7040076624284147E-2</v>
      </c>
      <c r="V125" s="98">
        <v>5.0080144168332619E-2</v>
      </c>
      <c r="W125" s="98">
        <v>7.0931643516492449E-2</v>
      </c>
      <c r="X125" s="98">
        <v>6.9985972093503504E-2</v>
      </c>
      <c r="Y125" s="98">
        <v>5.7683950776323711E-2</v>
      </c>
      <c r="DA125" s="63" t="s">
        <v>1786</v>
      </c>
    </row>
    <row r="126" spans="1:105" ht="12" customHeight="1" x14ac:dyDescent="0.25">
      <c r="A126" s="100" t="s">
        <v>211</v>
      </c>
      <c r="B126" s="101">
        <v>0</v>
      </c>
      <c r="C126" s="101">
        <v>1.8734629599914047E-4</v>
      </c>
      <c r="D126" s="101">
        <v>7.5692014286479563E-4</v>
      </c>
      <c r="E126" s="101">
        <v>1.3045208995873608E-3</v>
      </c>
      <c r="F126" s="101">
        <v>1.9011405002140038E-3</v>
      </c>
      <c r="G126" s="101">
        <v>2.5760592093679508E-3</v>
      </c>
      <c r="H126" s="101">
        <v>4.3013263764126617E-3</v>
      </c>
      <c r="I126" s="101">
        <v>6.153888707437577E-3</v>
      </c>
      <c r="J126" s="101">
        <v>8.4583358440422259E-3</v>
      </c>
      <c r="K126" s="101">
        <v>1.2952941903217226E-2</v>
      </c>
      <c r="L126" s="101">
        <v>1.5118797990879552E-2</v>
      </c>
      <c r="M126" s="101">
        <v>1.755149669745755E-2</v>
      </c>
      <c r="N126" s="101">
        <v>2.598393527720752E-2</v>
      </c>
      <c r="O126" s="101">
        <v>3.1035546855562549E-2</v>
      </c>
      <c r="P126" s="101">
        <v>3.279941913359935E-2</v>
      </c>
      <c r="Q126" s="101">
        <v>2.521632353198721E-2</v>
      </c>
      <c r="R126" s="101">
        <v>2.7373180569241776E-2</v>
      </c>
      <c r="S126" s="101">
        <v>1.8995603919826194E-2</v>
      </c>
      <c r="T126" s="101">
        <v>2.7100852747451682E-2</v>
      </c>
      <c r="U126" s="101">
        <v>3.1611011365053746E-2</v>
      </c>
      <c r="V126" s="101">
        <v>2.5414539777060402E-2</v>
      </c>
      <c r="W126" s="101">
        <v>3.7509234859148879E-2</v>
      </c>
      <c r="X126" s="101">
        <v>3.8658430333711913E-2</v>
      </c>
      <c r="Y126" s="101">
        <v>3.0460365989079526E-2</v>
      </c>
      <c r="DA126" s="131" t="s">
        <v>1787</v>
      </c>
    </row>
    <row r="127" spans="1:105" ht="12" customHeight="1" x14ac:dyDescent="0.25">
      <c r="A127" s="103" t="s">
        <v>52</v>
      </c>
      <c r="B127" s="104">
        <v>0</v>
      </c>
      <c r="C127" s="104">
        <v>1.8817328464935604E-4</v>
      </c>
      <c r="D127" s="104">
        <v>7.5278574761125433E-4</v>
      </c>
      <c r="E127" s="104">
        <v>1.3135449042509587E-3</v>
      </c>
      <c r="F127" s="104">
        <v>1.859592965487708E-3</v>
      </c>
      <c r="G127" s="104">
        <v>2.5376049554524023E-3</v>
      </c>
      <c r="H127" s="104">
        <v>4.4709508345996702E-3</v>
      </c>
      <c r="I127" s="104">
        <v>6.5295518801801004E-3</v>
      </c>
      <c r="J127" s="104">
        <v>9.395102578232133E-3</v>
      </c>
      <c r="K127" s="104">
        <v>1.6115798285365343E-2</v>
      </c>
      <c r="L127" s="104">
        <v>1.6829364483238421E-2</v>
      </c>
      <c r="M127" s="104">
        <v>1.7391998716838702E-2</v>
      </c>
      <c r="N127" s="104">
        <v>3.1084492493402477E-2</v>
      </c>
      <c r="O127" s="104">
        <v>2.5200359133279972E-2</v>
      </c>
      <c r="P127" s="104">
        <v>2.1274583357165752E-2</v>
      </c>
      <c r="Q127" s="104">
        <v>3.211013563631343E-2</v>
      </c>
      <c r="R127" s="104">
        <v>3.605758709254081E-2</v>
      </c>
      <c r="S127" s="104">
        <v>2.6301024676890751E-2</v>
      </c>
      <c r="T127" s="104">
        <v>2.952987898609679E-2</v>
      </c>
      <c r="U127" s="104">
        <v>2.5429065259230398E-2</v>
      </c>
      <c r="V127" s="104">
        <v>2.4665604391272213E-2</v>
      </c>
      <c r="W127" s="104">
        <v>3.3422408657343569E-2</v>
      </c>
      <c r="X127" s="104">
        <v>3.1327541759791591E-2</v>
      </c>
      <c r="Y127" s="104">
        <v>2.7223584787244182E-2</v>
      </c>
      <c r="DA127" s="132" t="s">
        <v>1788</v>
      </c>
    </row>
    <row r="128" spans="1:105" ht="12" customHeight="1" x14ac:dyDescent="0.25">
      <c r="A128" s="106" t="s">
        <v>122</v>
      </c>
      <c r="B128" s="101">
        <v>3.0974540108059454</v>
      </c>
      <c r="C128" s="101">
        <v>2.79174047166279</v>
      </c>
      <c r="D128" s="101">
        <v>2.5958977345215071</v>
      </c>
      <c r="E128" s="101">
        <v>2.3022695007427139</v>
      </c>
      <c r="F128" s="101">
        <v>2.1250870337960359</v>
      </c>
      <c r="G128" s="101">
        <v>1.7952647599510714</v>
      </c>
      <c r="H128" s="101">
        <v>1.714403756904334</v>
      </c>
      <c r="I128" s="101">
        <v>1.4384105188448366</v>
      </c>
      <c r="J128" s="101">
        <v>1.247464105418943</v>
      </c>
      <c r="K128" s="101">
        <v>0.88862354714673308</v>
      </c>
      <c r="L128" s="101">
        <v>0.72561048062049216</v>
      </c>
      <c r="M128" s="101">
        <v>0.83873134408107886</v>
      </c>
      <c r="N128" s="101">
        <v>0.70497682474252599</v>
      </c>
      <c r="O128" s="101">
        <v>1.0484282570129386</v>
      </c>
      <c r="P128" s="101">
        <v>1.4028604325993856</v>
      </c>
      <c r="Q128" s="101">
        <v>0.73379883449496419</v>
      </c>
      <c r="R128" s="101">
        <v>0.64608296898249051</v>
      </c>
      <c r="S128" s="101">
        <v>0.60869189970420989</v>
      </c>
      <c r="T128" s="101">
        <v>0.58372505852192136</v>
      </c>
      <c r="U128" s="101">
        <v>0.65151388903618224</v>
      </c>
      <c r="V128" s="101">
        <v>0.43607180573982457</v>
      </c>
      <c r="W128" s="101">
        <v>0.42526603030962618</v>
      </c>
      <c r="X128" s="101">
        <v>0.40251511591368239</v>
      </c>
      <c r="Y128" s="101">
        <v>0.39441486319534269</v>
      </c>
      <c r="DA128" s="131" t="s">
        <v>1789</v>
      </c>
    </row>
    <row r="129" spans="1:105" ht="12" customHeight="1" x14ac:dyDescent="0.25">
      <c r="A129" s="107" t="s">
        <v>121</v>
      </c>
      <c r="B129" s="104">
        <v>7.0609887242783793E-4</v>
      </c>
      <c r="C129" s="104">
        <v>2.2794661305335515E-2</v>
      </c>
      <c r="D129" s="104">
        <v>7.1424779650500841E-2</v>
      </c>
      <c r="E129" s="104">
        <v>0.10783612212178559</v>
      </c>
      <c r="F129" s="104">
        <v>0.14500105749648379</v>
      </c>
      <c r="G129" s="104">
        <v>0.17792301371622365</v>
      </c>
      <c r="H129" s="104">
        <v>0.23513727072714244</v>
      </c>
      <c r="I129" s="104">
        <v>0.22573398994321442</v>
      </c>
      <c r="J129" s="104">
        <v>0.20211176504454603</v>
      </c>
      <c r="K129" s="104">
        <v>0.14942314127081968</v>
      </c>
      <c r="L129" s="104">
        <v>0.1374683625167257</v>
      </c>
      <c r="M129" s="104">
        <v>0.27074084684920952</v>
      </c>
      <c r="N129" s="104">
        <v>0.45909575577560868</v>
      </c>
      <c r="O129" s="104">
        <v>0.93152486590561567</v>
      </c>
      <c r="P129" s="104">
        <v>1.2851896259026003</v>
      </c>
      <c r="Q129" s="104">
        <v>0.69747271239422814</v>
      </c>
      <c r="R129" s="104">
        <v>0.62603505678039795</v>
      </c>
      <c r="S129" s="104">
        <v>0.63812565430795765</v>
      </c>
      <c r="T129" s="104">
        <v>0.70662999885209721</v>
      </c>
      <c r="U129" s="104">
        <v>0.65005878409042306</v>
      </c>
      <c r="V129" s="104">
        <v>0.81621841155774399</v>
      </c>
      <c r="W129" s="104">
        <v>0.7556821097731008</v>
      </c>
      <c r="X129" s="104">
        <v>0.90048011166848008</v>
      </c>
      <c r="Y129" s="104">
        <v>1.1504035437203823</v>
      </c>
      <c r="DA129" s="132" t="s">
        <v>1790</v>
      </c>
    </row>
    <row r="130" spans="1:105" ht="12" customHeight="1" x14ac:dyDescent="0.25">
      <c r="A130" s="108" t="s">
        <v>53</v>
      </c>
      <c r="B130" s="98">
        <v>3.648644506207766E-4</v>
      </c>
      <c r="C130" s="98">
        <v>1.1374166685574196E-2</v>
      </c>
      <c r="D130" s="98">
        <v>3.5807683300943416E-2</v>
      </c>
      <c r="E130" s="98">
        <v>5.3707842097619765E-2</v>
      </c>
      <c r="F130" s="98">
        <v>7.3345220610068304E-2</v>
      </c>
      <c r="G130" s="98">
        <v>8.9577726977833366E-2</v>
      </c>
      <c r="H130" s="98">
        <v>0.11530486053029795</v>
      </c>
      <c r="I130" s="98">
        <v>0.10899269915357747</v>
      </c>
      <c r="J130" s="98">
        <v>9.389626132176157E-2</v>
      </c>
      <c r="K130" s="98">
        <v>6.7009910471599279E-2</v>
      </c>
      <c r="L130" s="98">
        <v>6.0073240203721172E-2</v>
      </c>
      <c r="M130" s="98">
        <v>0.13056494223732537</v>
      </c>
      <c r="N130" s="98">
        <v>0.20326014768013584</v>
      </c>
      <c r="O130" s="98">
        <v>0.51128958145956471</v>
      </c>
      <c r="P130" s="98">
        <v>0.77684633271420112</v>
      </c>
      <c r="Q130" s="98">
        <v>0.29493104541402942</v>
      </c>
      <c r="R130" s="98">
        <v>0.26062976848033759</v>
      </c>
      <c r="S130" s="98">
        <v>0.26713469866120598</v>
      </c>
      <c r="T130" s="98">
        <v>0.34022824344449387</v>
      </c>
      <c r="U130" s="98">
        <v>0.34185341128456836</v>
      </c>
      <c r="V130" s="98">
        <v>0.41729971436437557</v>
      </c>
      <c r="W130" s="98">
        <v>0.3788862549757438</v>
      </c>
      <c r="X130" s="98">
        <v>0.49063858183945241</v>
      </c>
      <c r="Y130" s="98">
        <v>0.6181585623466761</v>
      </c>
      <c r="DA130" s="63" t="s">
        <v>1791</v>
      </c>
    </row>
    <row r="131" spans="1:105" ht="12" customHeight="1" x14ac:dyDescent="0.25">
      <c r="A131" s="108" t="s">
        <v>52</v>
      </c>
      <c r="B131" s="98">
        <v>3.4123442180706133E-4</v>
      </c>
      <c r="C131" s="98">
        <v>1.1420494619761317E-2</v>
      </c>
      <c r="D131" s="98">
        <v>3.5617096349557426E-2</v>
      </c>
      <c r="E131" s="98">
        <v>5.412828002416583E-2</v>
      </c>
      <c r="F131" s="98">
        <v>7.1655836886415469E-2</v>
      </c>
      <c r="G131" s="98">
        <v>8.8345286738390302E-2</v>
      </c>
      <c r="H131" s="98">
        <v>0.11983241019684449</v>
      </c>
      <c r="I131" s="98">
        <v>0.11674129078963694</v>
      </c>
      <c r="J131" s="98">
        <v>0.10821550372278446</v>
      </c>
      <c r="K131" s="98">
        <v>8.2413230799220402E-2</v>
      </c>
      <c r="L131" s="98">
        <v>7.7395122313004536E-2</v>
      </c>
      <c r="M131" s="98">
        <v>0.14017590461188412</v>
      </c>
      <c r="N131" s="98">
        <v>0.25583560809547284</v>
      </c>
      <c r="O131" s="98">
        <v>0.42023528444605096</v>
      </c>
      <c r="P131" s="98">
        <v>0.50834329318839921</v>
      </c>
      <c r="Q131" s="98">
        <v>0.40254166698019866</v>
      </c>
      <c r="R131" s="98">
        <v>0.36540528830006036</v>
      </c>
      <c r="S131" s="98">
        <v>0.37099095564675172</v>
      </c>
      <c r="T131" s="98">
        <v>0.36640175540760328</v>
      </c>
      <c r="U131" s="98">
        <v>0.30820537280585475</v>
      </c>
      <c r="V131" s="98">
        <v>0.39891869719336837</v>
      </c>
      <c r="W131" s="98">
        <v>0.376795854797357</v>
      </c>
      <c r="X131" s="98">
        <v>0.40984152982902766</v>
      </c>
      <c r="Y131" s="98">
        <v>0.53224498137370613</v>
      </c>
      <c r="DA131" s="63" t="s">
        <v>1792</v>
      </c>
    </row>
    <row r="132" spans="1:105" ht="12" customHeight="1" x14ac:dyDescent="0.25">
      <c r="A132" s="121" t="s">
        <v>54</v>
      </c>
      <c r="B132" s="122">
        <v>4.5196648343621764</v>
      </c>
      <c r="C132" s="122">
        <v>4.6381060320349796</v>
      </c>
      <c r="D132" s="122">
        <v>4.1131409323873349</v>
      </c>
      <c r="E132" s="122">
        <v>3.7703296331277873</v>
      </c>
      <c r="F132" s="122">
        <v>4.0913011318673886</v>
      </c>
      <c r="G132" s="122">
        <v>4.2851291985213624</v>
      </c>
      <c r="H132" s="122">
        <v>4.5230809033909143</v>
      </c>
      <c r="I132" s="122">
        <v>4.1241658884310999</v>
      </c>
      <c r="J132" s="122">
        <v>4.3491765370020259</v>
      </c>
      <c r="K132" s="122">
        <v>4.5733027975694425</v>
      </c>
      <c r="L132" s="122">
        <v>3.7783828183048165</v>
      </c>
      <c r="M132" s="122">
        <v>4.5620397287535042</v>
      </c>
      <c r="N132" s="122">
        <v>4.7116165881904841</v>
      </c>
      <c r="O132" s="122">
        <v>4.8777057717181354</v>
      </c>
      <c r="P132" s="122">
        <v>5.1445119884635009</v>
      </c>
      <c r="Q132" s="122">
        <v>3.5577835037545542</v>
      </c>
      <c r="R132" s="122">
        <v>3.5781909853671019</v>
      </c>
      <c r="S132" s="122">
        <v>2.9936227352802711</v>
      </c>
      <c r="T132" s="122">
        <v>3.4272284546562393</v>
      </c>
      <c r="U132" s="122">
        <v>3.6763078682619912</v>
      </c>
      <c r="V132" s="122">
        <v>2.2958437356793526</v>
      </c>
      <c r="W132" s="122">
        <v>1.8986191857346579</v>
      </c>
      <c r="X132" s="122">
        <v>2.3065293757991858</v>
      </c>
      <c r="Y132" s="122">
        <v>2.3216790812890098</v>
      </c>
      <c r="DA132" s="130" t="s">
        <v>1793</v>
      </c>
    </row>
    <row r="133" spans="1:105" ht="12" customHeight="1" x14ac:dyDescent="0.25">
      <c r="A133" s="97" t="s">
        <v>50</v>
      </c>
      <c r="B133" s="98">
        <v>1.7092378600084579</v>
      </c>
      <c r="C133" s="98">
        <v>1.8933479011308427</v>
      </c>
      <c r="D133" s="98">
        <v>0.69886453064597742</v>
      </c>
      <c r="E133" s="98">
        <v>0.32803012087846672</v>
      </c>
      <c r="F133" s="98">
        <v>0.64191652867131366</v>
      </c>
      <c r="G133" s="98">
        <v>0.9788534927830338</v>
      </c>
      <c r="H133" s="98">
        <v>1.0412037266077756</v>
      </c>
      <c r="I133" s="98">
        <v>0.3559801665610311</v>
      </c>
      <c r="J133" s="98">
        <v>0.37572611066318939</v>
      </c>
      <c r="K133" s="98">
        <v>0.97477894494690243</v>
      </c>
      <c r="L133" s="98">
        <v>0.78759049235377565</v>
      </c>
      <c r="M133" s="98">
        <v>0.35820697456411582</v>
      </c>
      <c r="N133" s="98">
        <v>0.17035875763979769</v>
      </c>
      <c r="O133" s="98">
        <v>0.19025831012616062</v>
      </c>
      <c r="P133" s="98">
        <v>0.22455337382223892</v>
      </c>
      <c r="Q133" s="98">
        <v>0.18255729642883389</v>
      </c>
      <c r="R133" s="98">
        <v>0.18408644266082716</v>
      </c>
      <c r="S133" s="98">
        <v>0.1414399861418095</v>
      </c>
      <c r="T133" s="98">
        <v>0.17874419937112596</v>
      </c>
      <c r="U133" s="98">
        <v>0.25289679505538093</v>
      </c>
      <c r="V133" s="98">
        <v>0.22390116651465747</v>
      </c>
      <c r="W133" s="98">
        <v>9.4746621025674355E-2</v>
      </c>
      <c r="X133" s="98">
        <v>0.10160235108062013</v>
      </c>
      <c r="Y133" s="98">
        <v>5.9319701413742189E-2</v>
      </c>
      <c r="DA133" s="63" t="s">
        <v>1794</v>
      </c>
    </row>
    <row r="134" spans="1:105" ht="12" customHeight="1" x14ac:dyDescent="0.25">
      <c r="A134" s="109" t="s">
        <v>120</v>
      </c>
      <c r="B134" s="33">
        <v>2.8104269743537187</v>
      </c>
      <c r="C134" s="33">
        <v>2.7447581309041369</v>
      </c>
      <c r="D134" s="33">
        <v>3.4142764017413576</v>
      </c>
      <c r="E134" s="33">
        <v>3.4422995122493205</v>
      </c>
      <c r="F134" s="33">
        <v>3.4493846031960751</v>
      </c>
      <c r="G134" s="33">
        <v>3.306275705738329</v>
      </c>
      <c r="H134" s="33">
        <v>3.4818771767831391</v>
      </c>
      <c r="I134" s="33">
        <v>3.7681857218700685</v>
      </c>
      <c r="J134" s="33">
        <v>3.9734504263388364</v>
      </c>
      <c r="K134" s="33">
        <v>3.5985238526225398</v>
      </c>
      <c r="L134" s="33">
        <v>2.9907923259510407</v>
      </c>
      <c r="M134" s="33">
        <v>4.2038327541893885</v>
      </c>
      <c r="N134" s="33">
        <v>4.5412578305506868</v>
      </c>
      <c r="O134" s="33">
        <v>4.687447461591975</v>
      </c>
      <c r="P134" s="33">
        <v>4.9199586146412617</v>
      </c>
      <c r="Q134" s="33">
        <v>3.3752262073257202</v>
      </c>
      <c r="R134" s="33">
        <v>3.3941045427062746</v>
      </c>
      <c r="S134" s="33">
        <v>2.8521827491384615</v>
      </c>
      <c r="T134" s="33">
        <v>3.2484842552851134</v>
      </c>
      <c r="U134" s="33">
        <v>3.4234110732066103</v>
      </c>
      <c r="V134" s="33">
        <v>2.0719425691646953</v>
      </c>
      <c r="W134" s="33">
        <v>1.8038725647089835</v>
      </c>
      <c r="X134" s="33">
        <v>2.2049270247185655</v>
      </c>
      <c r="Y134" s="33">
        <v>2.2623593798752677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0.48829084542666079</v>
      </c>
      <c r="C136" s="119">
        <f t="shared" si="26"/>
        <v>0.49100545736921958</v>
      </c>
      <c r="D136" s="119">
        <f t="shared" si="26"/>
        <v>0.49563374478801775</v>
      </c>
      <c r="E136" s="119">
        <f t="shared" si="26"/>
        <v>0.50118791787287598</v>
      </c>
      <c r="F136" s="119">
        <f t="shared" si="26"/>
        <v>0.50262255856360682</v>
      </c>
      <c r="G136" s="119">
        <f t="shared" si="26"/>
        <v>0.50876448765333548</v>
      </c>
      <c r="H136" s="119">
        <f t="shared" si="26"/>
        <v>0.51926820861254075</v>
      </c>
      <c r="I136" s="119">
        <f t="shared" si="26"/>
        <v>0.52363443398776743</v>
      </c>
      <c r="J136" s="119">
        <f t="shared" si="26"/>
        <v>0.53006475006822129</v>
      </c>
      <c r="K136" s="119">
        <f t="shared" si="26"/>
        <v>0.53563721784277041</v>
      </c>
      <c r="L136" s="119">
        <f t="shared" si="26"/>
        <v>0.54388507849402712</v>
      </c>
      <c r="M136" s="119">
        <f t="shared" si="26"/>
        <v>0.55776247304574056</v>
      </c>
      <c r="N136" s="119">
        <f t="shared" si="26"/>
        <v>0.57164766568727876</v>
      </c>
      <c r="O136" s="119">
        <f t="shared" si="26"/>
        <v>0.58866654618268766</v>
      </c>
      <c r="P136" s="119">
        <f t="shared" si="26"/>
        <v>0.59822069133482947</v>
      </c>
      <c r="Q136" s="119">
        <f t="shared" si="26"/>
        <v>0.59925014725129988</v>
      </c>
      <c r="R136" s="119">
        <f t="shared" ref="R136:V136" si="27">IF(R117=0,"",R117/R98)</f>
        <v>0.60735425049272096</v>
      </c>
      <c r="S136" s="119">
        <f t="shared" si="27"/>
        <v>0.61524437482919725</v>
      </c>
      <c r="T136" s="119">
        <f t="shared" si="27"/>
        <v>0.62949235363886424</v>
      </c>
      <c r="U136" s="119">
        <f t="shared" si="27"/>
        <v>0.64708367776886833</v>
      </c>
      <c r="V136" s="119">
        <f t="shared" si="27"/>
        <v>0.65905074487029158</v>
      </c>
      <c r="W136" s="119">
        <f t="shared" ref="W136:Y136" si="28">IF(W117=0,"",W117/W98)</f>
        <v>0.67831671956433814</v>
      </c>
      <c r="X136" s="119">
        <f t="shared" si="28"/>
        <v>0.69786572727228835</v>
      </c>
      <c r="Y136" s="119">
        <f t="shared" si="28"/>
        <v>0.71168013853660417</v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0.47366812750533016</v>
      </c>
      <c r="C137" s="124">
        <f t="shared" si="29"/>
        <v>0.47768706658480703</v>
      </c>
      <c r="D137" s="124">
        <f t="shared" si="29"/>
        <v>0.48117642170442509</v>
      </c>
      <c r="E137" s="124">
        <f t="shared" si="29"/>
        <v>0.48497278003127531</v>
      </c>
      <c r="F137" s="124">
        <f t="shared" si="29"/>
        <v>0.48997171164368325</v>
      </c>
      <c r="G137" s="124">
        <f t="shared" si="29"/>
        <v>0.49561896192480498</v>
      </c>
      <c r="H137" s="124">
        <f t="shared" si="29"/>
        <v>0.50379972503679504</v>
      </c>
      <c r="I137" s="124">
        <f t="shared" si="29"/>
        <v>0.51013918338312381</v>
      </c>
      <c r="J137" s="124">
        <f t="shared" si="29"/>
        <v>0.51665205192281649</v>
      </c>
      <c r="K137" s="124">
        <f t="shared" si="29"/>
        <v>0.522657337030216</v>
      </c>
      <c r="L137" s="124">
        <f t="shared" si="29"/>
        <v>0.52942877552199763</v>
      </c>
      <c r="M137" s="124">
        <f t="shared" si="29"/>
        <v>0.53992696239422477</v>
      </c>
      <c r="N137" s="124">
        <f t="shared" si="29"/>
        <v>0.55477412876537902</v>
      </c>
      <c r="O137" s="124">
        <f t="shared" si="29"/>
        <v>0.5696675394456544</v>
      </c>
      <c r="P137" s="124">
        <f t="shared" si="29"/>
        <v>0.57443123903536519</v>
      </c>
      <c r="Q137" s="124">
        <f t="shared" si="29"/>
        <v>0.58109117344686989</v>
      </c>
      <c r="R137" s="124">
        <f t="shared" ref="R137:V137" si="30">IF(R118=0,"",R118/R99)</f>
        <v>0.58949844784617422</v>
      </c>
      <c r="S137" s="124">
        <f t="shared" si="30"/>
        <v>0.59813391542808458</v>
      </c>
      <c r="T137" s="124">
        <f t="shared" si="30"/>
        <v>0.60935102823546183</v>
      </c>
      <c r="U137" s="124">
        <f t="shared" si="30"/>
        <v>0.62130488536117401</v>
      </c>
      <c r="V137" s="124">
        <f t="shared" si="30"/>
        <v>0.63818975546255907</v>
      </c>
      <c r="W137" s="124">
        <f t="shared" ref="W137:Y137" si="31">IF(W118=0,"",W118/W99)</f>
        <v>0.65590448217215647</v>
      </c>
      <c r="X137" s="124">
        <f t="shared" si="31"/>
        <v>0.67284689931055208</v>
      </c>
      <c r="Y137" s="124">
        <f t="shared" si="31"/>
        <v>0.6851752376374538</v>
      </c>
      <c r="DA137" s="130" t="s">
        <v>1947</v>
      </c>
    </row>
    <row r="138" spans="1:105" ht="12" customHeight="1" x14ac:dyDescent="0.25">
      <c r="A138" s="97" t="s">
        <v>211</v>
      </c>
      <c r="B138" s="111">
        <f t="shared" ref="B138:Q138" si="32">IF(B119=0,"",B119/B100)</f>
        <v>0.46751640784623794</v>
      </c>
      <c r="C138" s="111">
        <f t="shared" si="32"/>
        <v>0.47165631150029064</v>
      </c>
      <c r="D138" s="111">
        <f t="shared" si="32"/>
        <v>0.47525977296443367</v>
      </c>
      <c r="E138" s="111">
        <f t="shared" si="32"/>
        <v>0.47930843889898272</v>
      </c>
      <c r="F138" s="111">
        <f t="shared" si="32"/>
        <v>0.48423247991410218</v>
      </c>
      <c r="G138" s="111">
        <f t="shared" si="32"/>
        <v>0.48999344637475695</v>
      </c>
      <c r="H138" s="111">
        <f t="shared" si="32"/>
        <v>0.49836696279620912</v>
      </c>
      <c r="I138" s="111">
        <f t="shared" si="32"/>
        <v>0.50466829509145428</v>
      </c>
      <c r="J138" s="111">
        <f t="shared" si="32"/>
        <v>0.5112385987576098</v>
      </c>
      <c r="K138" s="111">
        <f t="shared" si="32"/>
        <v>0.51734914310348434</v>
      </c>
      <c r="L138" s="111">
        <f t="shared" si="32"/>
        <v>0.52423347807310305</v>
      </c>
      <c r="M138" s="111">
        <f t="shared" si="32"/>
        <v>0.53476922618856482</v>
      </c>
      <c r="N138" s="111">
        <f t="shared" si="32"/>
        <v>0.54978982777673424</v>
      </c>
      <c r="O138" s="111">
        <f t="shared" si="32"/>
        <v>0.56472736714891481</v>
      </c>
      <c r="P138" s="111">
        <f t="shared" si="32"/>
        <v>0.56949381787429298</v>
      </c>
      <c r="Q138" s="111">
        <f t="shared" si="32"/>
        <v>0.57628100232657475</v>
      </c>
      <c r="R138" s="111">
        <f t="shared" ref="R138:V138" si="33">IF(R119=0,"",R119/R100)</f>
        <v>0.58474421452826097</v>
      </c>
      <c r="S138" s="111">
        <f t="shared" si="33"/>
        <v>0.59348421480474278</v>
      </c>
      <c r="T138" s="111">
        <f t="shared" si="33"/>
        <v>0.60471500726699468</v>
      </c>
      <c r="U138" s="111">
        <f t="shared" si="33"/>
        <v>0.61667305077976875</v>
      </c>
      <c r="V138" s="111">
        <f t="shared" si="33"/>
        <v>0.6337309205639271</v>
      </c>
      <c r="W138" s="111">
        <f t="shared" ref="W138:Y138" si="34">IF(W119=0,"",W119/W100)</f>
        <v>0.65156343137071815</v>
      </c>
      <c r="X138" s="111">
        <f t="shared" si="34"/>
        <v>0.66859794011242446</v>
      </c>
      <c r="Y138" s="111">
        <f t="shared" si="34"/>
        <v>0.68110140862827051</v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1949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1.8458333023775315</v>
      </c>
      <c r="C140" s="124">
        <f t="shared" si="38"/>
        <v>1.9348842248307492</v>
      </c>
      <c r="D140" s="124">
        <f t="shared" si="38"/>
        <v>2.0250105261469011</v>
      </c>
      <c r="E140" s="124">
        <f t="shared" si="38"/>
        <v>2.1584362056232473</v>
      </c>
      <c r="F140" s="124">
        <f t="shared" si="38"/>
        <v>2.2697488558872836</v>
      </c>
      <c r="G140" s="124">
        <f t="shared" si="38"/>
        <v>2.4259706146775071</v>
      </c>
      <c r="H140" s="124">
        <f t="shared" si="38"/>
        <v>2.6783887089246532</v>
      </c>
      <c r="I140" s="124">
        <f t="shared" si="38"/>
        <v>2.8103651219117856</v>
      </c>
      <c r="J140" s="124">
        <f t="shared" si="38"/>
        <v>2.8828397985291607</v>
      </c>
      <c r="K140" s="124">
        <f t="shared" si="38"/>
        <v>2.986997458468903</v>
      </c>
      <c r="L140" s="124">
        <f t="shared" si="38"/>
        <v>3.0956344477812139</v>
      </c>
      <c r="M140" s="124">
        <f t="shared" si="38"/>
        <v>3.2311946918091086</v>
      </c>
      <c r="N140" s="124">
        <f t="shared" si="38"/>
        <v>3.3741415153971173</v>
      </c>
      <c r="O140" s="124">
        <f t="shared" si="38"/>
        <v>3.5181551199347467</v>
      </c>
      <c r="P140" s="124">
        <f t="shared" si="38"/>
        <v>3.6637287711908244</v>
      </c>
      <c r="Q140" s="124">
        <f t="shared" si="38"/>
        <v>3.7683874004055093</v>
      </c>
      <c r="R140" s="124">
        <f t="shared" ref="R140:V140" si="39">IF(R121=0,"",R121/R102)</f>
        <v>3.8590779085548168</v>
      </c>
      <c r="S140" s="124">
        <f t="shared" si="39"/>
        <v>3.9519384927824075</v>
      </c>
      <c r="T140" s="124">
        <f t="shared" si="39"/>
        <v>4.0549029194656017</v>
      </c>
      <c r="U140" s="124">
        <f t="shared" si="39"/>
        <v>4.1547772708943551</v>
      </c>
      <c r="V140" s="124">
        <f t="shared" si="39"/>
        <v>4.2485019116194893</v>
      </c>
      <c r="W140" s="124">
        <f t="shared" ref="W140:Y140" si="40">IF(W121=0,"",W121/W102)</f>
        <v>4.3025839433859216</v>
      </c>
      <c r="X140" s="124">
        <f t="shared" si="40"/>
        <v>4.3380769830755161</v>
      </c>
      <c r="Y140" s="124">
        <f t="shared" si="40"/>
        <v>4.3707408576231801</v>
      </c>
      <c r="DA140" s="130" t="s">
        <v>1950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1.8458333023775315</v>
      </c>
      <c r="C141" s="111">
        <f t="shared" si="41"/>
        <v>1.9348842248307492</v>
      </c>
      <c r="D141" s="111">
        <f t="shared" si="41"/>
        <v>2.0250105261469011</v>
      </c>
      <c r="E141" s="111">
        <f t="shared" si="41"/>
        <v>2.1584362056232473</v>
      </c>
      <c r="F141" s="111">
        <f t="shared" si="41"/>
        <v>2.2697488558872836</v>
      </c>
      <c r="G141" s="111">
        <f t="shared" si="41"/>
        <v>2.4259706146775071</v>
      </c>
      <c r="H141" s="111">
        <f t="shared" si="41"/>
        <v>2.6783887089246532</v>
      </c>
      <c r="I141" s="111">
        <f t="shared" si="41"/>
        <v>2.8103651219117856</v>
      </c>
      <c r="J141" s="111">
        <f t="shared" si="41"/>
        <v>2.8828397985291607</v>
      </c>
      <c r="K141" s="111">
        <f t="shared" si="41"/>
        <v>2.986997458468903</v>
      </c>
      <c r="L141" s="111">
        <f t="shared" si="41"/>
        <v>3.0956344477812139</v>
      </c>
      <c r="M141" s="111">
        <f t="shared" si="41"/>
        <v>3.2311946918091086</v>
      </c>
      <c r="N141" s="111">
        <f t="shared" si="41"/>
        <v>3.3741415153971173</v>
      </c>
      <c r="O141" s="111">
        <f t="shared" si="41"/>
        <v>3.5181551199347467</v>
      </c>
      <c r="P141" s="111">
        <f t="shared" si="41"/>
        <v>3.6637287711908244</v>
      </c>
      <c r="Q141" s="111">
        <f t="shared" si="41"/>
        <v>3.7683874004055093</v>
      </c>
      <c r="R141" s="111">
        <f t="shared" ref="R141:V141" si="42">IF(R122=0,"",R122/R103)</f>
        <v>3.8590779085548168</v>
      </c>
      <c r="S141" s="111">
        <f t="shared" si="42"/>
        <v>3.9519384927824075</v>
      </c>
      <c r="T141" s="111">
        <f t="shared" si="42"/>
        <v>4.0549029194656017</v>
      </c>
      <c r="U141" s="111">
        <f t="shared" si="42"/>
        <v>4.1547772708943551</v>
      </c>
      <c r="V141" s="111">
        <f t="shared" si="42"/>
        <v>4.2485019116194893</v>
      </c>
      <c r="W141" s="111">
        <f t="shared" ref="W141:Y141" si="43">IF(W122=0,"",W122/W103)</f>
        <v>4.3025839433859216</v>
      </c>
      <c r="X141" s="111">
        <f t="shared" si="43"/>
        <v>4.3380769830755161</v>
      </c>
      <c r="Y141" s="111">
        <f t="shared" si="43"/>
        <v>4.3707408576231801</v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0.58344223169540299</v>
      </c>
      <c r="C142" s="124">
        <f t="shared" si="44"/>
        <v>0.58298068878172282</v>
      </c>
      <c r="D142" s="124">
        <f t="shared" si="44"/>
        <v>0.5833820836235265</v>
      </c>
      <c r="E142" s="124">
        <f t="shared" si="44"/>
        <v>0.58308158971993795</v>
      </c>
      <c r="F142" s="124">
        <f t="shared" si="44"/>
        <v>0.58441363871357799</v>
      </c>
      <c r="G142" s="124">
        <f t="shared" si="44"/>
        <v>0.58494565179377711</v>
      </c>
      <c r="H142" s="124">
        <f t="shared" si="44"/>
        <v>0.58690387861961335</v>
      </c>
      <c r="I142" s="124">
        <f t="shared" si="44"/>
        <v>0.58657516723311931</v>
      </c>
      <c r="J142" s="124">
        <f t="shared" si="44"/>
        <v>0.5869771338791242</v>
      </c>
      <c r="K142" s="124">
        <f t="shared" si="44"/>
        <v>0.58537817948306847</v>
      </c>
      <c r="L142" s="124">
        <f t="shared" si="44"/>
        <v>0.58680856639310985</v>
      </c>
      <c r="M142" s="124">
        <f t="shared" si="44"/>
        <v>0.59534031867047532</v>
      </c>
      <c r="N142" s="124">
        <f t="shared" si="44"/>
        <v>0.60503154366091005</v>
      </c>
      <c r="O142" s="124">
        <f t="shared" si="44"/>
        <v>0.62415853582813152</v>
      </c>
      <c r="P142" s="124">
        <f t="shared" si="44"/>
        <v>0.63745265507267213</v>
      </c>
      <c r="Q142" s="124">
        <f t="shared" si="44"/>
        <v>0.63159024532823549</v>
      </c>
      <c r="R142" s="124">
        <f t="shared" ref="R142:V142" si="45">IF(R123=0,"",R123/R104)</f>
        <v>0.63953648522392159</v>
      </c>
      <c r="S142" s="124">
        <f t="shared" si="45"/>
        <v>0.65530770886197298</v>
      </c>
      <c r="T142" s="124">
        <f t="shared" si="45"/>
        <v>0.6626879516540608</v>
      </c>
      <c r="U142" s="124">
        <f t="shared" si="45"/>
        <v>0.6738409081850365</v>
      </c>
      <c r="V142" s="124">
        <f t="shared" si="45"/>
        <v>0.70027584243231789</v>
      </c>
      <c r="W142" s="124">
        <f t="shared" ref="W142:Y142" si="46">IF(W123=0,"",W123/W104)</f>
        <v>0.71669310604043557</v>
      </c>
      <c r="X142" s="124">
        <f t="shared" si="46"/>
        <v>0.73812138917834291</v>
      </c>
      <c r="Y142" s="124">
        <f t="shared" si="46"/>
        <v>0.7583933702118274</v>
      </c>
      <c r="DA142" s="130" t="s">
        <v>1952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0.54113024437083734</v>
      </c>
      <c r="C143" s="111">
        <f t="shared" si="47"/>
        <v>0.54316593923531231</v>
      </c>
      <c r="D143" s="111">
        <f t="shared" si="47"/>
        <v>0.54526941241884019</v>
      </c>
      <c r="E143" s="111">
        <f t="shared" si="47"/>
        <v>0.54756958004235312</v>
      </c>
      <c r="F143" s="111">
        <f t="shared" si="47"/>
        <v>0.55013931323428145</v>
      </c>
      <c r="G143" s="111">
        <f t="shared" si="47"/>
        <v>0.55311042109130037</v>
      </c>
      <c r="H143" s="111">
        <f t="shared" si="47"/>
        <v>0.55655371709060819</v>
      </c>
      <c r="I143" s="111">
        <f t="shared" si="47"/>
        <v>0.55996646748913648</v>
      </c>
      <c r="J143" s="111">
        <f t="shared" si="47"/>
        <v>0.5638487140059828</v>
      </c>
      <c r="K143" s="111">
        <f t="shared" si="47"/>
        <v>0.56754662049363158</v>
      </c>
      <c r="L143" s="111">
        <f t="shared" si="47"/>
        <v>0.57098797006209823</v>
      </c>
      <c r="M143" s="111">
        <f t="shared" si="47"/>
        <v>0.57573721864962035</v>
      </c>
      <c r="N143" s="111">
        <f t="shared" si="47"/>
        <v>0.58290184226569641</v>
      </c>
      <c r="O143" s="111">
        <f t="shared" si="47"/>
        <v>0.58952826135573799</v>
      </c>
      <c r="P143" s="111">
        <f t="shared" si="47"/>
        <v>0.59263579120267884</v>
      </c>
      <c r="Q143" s="111">
        <f t="shared" si="47"/>
        <v>0.60314799716733303</v>
      </c>
      <c r="R143" s="111">
        <f t="shared" ref="R143:V143" si="48">IF(R124=0,"",R124/R105)</f>
        <v>0.6147080684289683</v>
      </c>
      <c r="S143" s="111">
        <f t="shared" si="48"/>
        <v>0.62481801857192698</v>
      </c>
      <c r="T143" s="111">
        <f t="shared" si="48"/>
        <v>0.63729599639441914</v>
      </c>
      <c r="U143" s="111">
        <f t="shared" si="48"/>
        <v>0.65102488409363257</v>
      </c>
      <c r="V143" s="111">
        <f t="shared" si="48"/>
        <v>0.67210778573155128</v>
      </c>
      <c r="W143" s="111">
        <f t="shared" ref="W143:Y143" si="49">IF(W124=0,"",W124/W105)</f>
        <v>0.69476615796699137</v>
      </c>
      <c r="X143" s="111">
        <f t="shared" si="49"/>
        <v>0.71717572624068027</v>
      </c>
      <c r="Y143" s="111">
        <f t="shared" si="49"/>
        <v>0.7318412254827501</v>
      </c>
      <c r="DA143" s="63" t="s">
        <v>1953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>
        <f t="shared" si="50"/>
        <v>0.72029750262213321</v>
      </c>
      <c r="D144" s="111">
        <f t="shared" si="50"/>
        <v>0.72058995594566833</v>
      </c>
      <c r="E144" s="111">
        <f t="shared" si="50"/>
        <v>0.72285051625342667</v>
      </c>
      <c r="F144" s="111">
        <f t="shared" si="50"/>
        <v>0.72100847490298126</v>
      </c>
      <c r="G144" s="111">
        <f t="shared" si="50"/>
        <v>0.72307264317482456</v>
      </c>
      <c r="H144" s="111">
        <f t="shared" si="50"/>
        <v>0.73060181016920478</v>
      </c>
      <c r="I144" s="111">
        <f t="shared" si="50"/>
        <v>0.73460450400773081</v>
      </c>
      <c r="J144" s="111">
        <f t="shared" si="50"/>
        <v>0.74122882635673559</v>
      </c>
      <c r="K144" s="111">
        <f t="shared" si="50"/>
        <v>0.75621867001316856</v>
      </c>
      <c r="L144" s="111">
        <f t="shared" si="50"/>
        <v>0.74609224160456056</v>
      </c>
      <c r="M144" s="111">
        <f t="shared" si="50"/>
        <v>0.73568653098644987</v>
      </c>
      <c r="N144" s="111">
        <f t="shared" si="50"/>
        <v>0.764850966285889</v>
      </c>
      <c r="O144" s="111">
        <f t="shared" si="50"/>
        <v>0.72909857390915767</v>
      </c>
      <c r="P144" s="111">
        <f t="shared" si="50"/>
        <v>0.71034628871719008</v>
      </c>
      <c r="Q144" s="111">
        <f t="shared" si="50"/>
        <v>0.7785907381296715</v>
      </c>
      <c r="R144" s="111">
        <f t="shared" ref="R144:V144" si="51">IF(R125=0,"",R125/R106)</f>
        <v>0.7925111235228971</v>
      </c>
      <c r="S144" s="111">
        <f t="shared" si="51"/>
        <v>0.79882766232541425</v>
      </c>
      <c r="T144" s="111">
        <f t="shared" si="51"/>
        <v>0.78469604389822978</v>
      </c>
      <c r="U144" s="111">
        <f t="shared" si="51"/>
        <v>0.76195719035423126</v>
      </c>
      <c r="V144" s="111">
        <f t="shared" si="51"/>
        <v>0.79810995709088806</v>
      </c>
      <c r="W144" s="111">
        <f t="shared" ref="W144:Y144" si="52">IF(W125=0,"",W125/W106)</f>
        <v>0.81521591210509026</v>
      </c>
      <c r="X144" s="111">
        <f t="shared" si="52"/>
        <v>0.82056337704454529</v>
      </c>
      <c r="Y144" s="111">
        <f t="shared" si="52"/>
        <v>0.83478142457965687</v>
      </c>
      <c r="DA144" s="63" t="s">
        <v>1954</v>
      </c>
    </row>
    <row r="145" spans="1:105" ht="12" customHeight="1" x14ac:dyDescent="0.25">
      <c r="A145" s="100" t="s">
        <v>211</v>
      </c>
      <c r="B145" s="112" t="str">
        <f t="shared" ref="B145:Q145" si="53">IF(B126=0,"",B126/B107)</f>
        <v/>
      </c>
      <c r="C145" s="112">
        <f t="shared" si="53"/>
        <v>0.56232071419884111</v>
      </c>
      <c r="D145" s="112">
        <f t="shared" si="53"/>
        <v>0.56389314602179519</v>
      </c>
      <c r="E145" s="112">
        <f t="shared" si="53"/>
        <v>0.56513904873285303</v>
      </c>
      <c r="F145" s="112">
        <f t="shared" si="53"/>
        <v>0.56643225915401596</v>
      </c>
      <c r="G145" s="112">
        <f t="shared" si="53"/>
        <v>0.56809893957717572</v>
      </c>
      <c r="H145" s="112">
        <f t="shared" si="53"/>
        <v>0.57077284915477766</v>
      </c>
      <c r="I145" s="112">
        <f t="shared" si="53"/>
        <v>0.57319483247074809</v>
      </c>
      <c r="J145" s="112">
        <f t="shared" si="53"/>
        <v>0.57574289341599216</v>
      </c>
      <c r="K145" s="112">
        <f t="shared" si="53"/>
        <v>0.58023021213226678</v>
      </c>
      <c r="L145" s="112">
        <f t="shared" si="53"/>
        <v>0.58168696409897269</v>
      </c>
      <c r="M145" s="112">
        <f t="shared" si="53"/>
        <v>0.58299374257111836</v>
      </c>
      <c r="N145" s="112">
        <f t="shared" si="53"/>
        <v>0.59692983855593917</v>
      </c>
      <c r="O145" s="112">
        <f t="shared" si="53"/>
        <v>0.59763767772044152</v>
      </c>
      <c r="P145" s="112">
        <f t="shared" si="53"/>
        <v>0.59799641495323863</v>
      </c>
      <c r="Q145" s="112">
        <f t="shared" si="53"/>
        <v>0.60735365986709033</v>
      </c>
      <c r="R145" s="112">
        <f t="shared" ref="R145:V145" si="54">IF(R126=0,"",R126/R107)</f>
        <v>0.62239904977015481</v>
      </c>
      <c r="S145" s="112">
        <f t="shared" si="54"/>
        <v>0.62479669021442652</v>
      </c>
      <c r="T145" s="112">
        <f t="shared" si="54"/>
        <v>0.63558651586883064</v>
      </c>
      <c r="U145" s="112">
        <f t="shared" si="54"/>
        <v>0.63949921168860191</v>
      </c>
      <c r="V145" s="112">
        <f t="shared" si="54"/>
        <v>0.66734916724986804</v>
      </c>
      <c r="W145" s="112">
        <f t="shared" ref="W145:Y145" si="55">IF(W126=0,"",W126/W107)</f>
        <v>0.69996589682867072</v>
      </c>
      <c r="X145" s="112">
        <f t="shared" si="55"/>
        <v>0.71639294010033605</v>
      </c>
      <c r="Y145" s="112">
        <f t="shared" si="55"/>
        <v>0.72737560795144285</v>
      </c>
      <c r="DA145" s="131" t="s">
        <v>1955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0.67739908062112164</v>
      </c>
      <c r="C147" s="112">
        <f t="shared" si="59"/>
        <v>0.68014814494774245</v>
      </c>
      <c r="D147" s="112">
        <f t="shared" si="59"/>
        <v>0.68211544597682683</v>
      </c>
      <c r="E147" s="112">
        <f t="shared" si="59"/>
        <v>0.68459269734384931</v>
      </c>
      <c r="F147" s="112">
        <f t="shared" si="59"/>
        <v>0.68803201946273485</v>
      </c>
      <c r="G147" s="112">
        <f t="shared" si="59"/>
        <v>0.69233345629440513</v>
      </c>
      <c r="H147" s="112">
        <f t="shared" si="59"/>
        <v>0.6990790014917454</v>
      </c>
      <c r="I147" s="112">
        <f t="shared" si="59"/>
        <v>0.70165966563461568</v>
      </c>
      <c r="J147" s="112">
        <f t="shared" si="59"/>
        <v>0.70200109609160699</v>
      </c>
      <c r="K147" s="112">
        <f t="shared" si="59"/>
        <v>0.70267317990622213</v>
      </c>
      <c r="L147" s="112">
        <f t="shared" si="59"/>
        <v>0.70346978661749515</v>
      </c>
      <c r="M147" s="112">
        <f t="shared" si="59"/>
        <v>0.70663189582852026</v>
      </c>
      <c r="N147" s="112">
        <f t="shared" si="59"/>
        <v>0.71140841014876188</v>
      </c>
      <c r="O147" s="112">
        <f t="shared" si="59"/>
        <v>0.71945067770707194</v>
      </c>
      <c r="P147" s="112">
        <f t="shared" si="59"/>
        <v>0.72874411953828166</v>
      </c>
      <c r="Q147" s="112">
        <f t="shared" si="59"/>
        <v>0.73122048083177071</v>
      </c>
      <c r="R147" s="112">
        <f t="shared" ref="R147:V147" si="60">IF(R128=0,"",R128/R109)</f>
        <v>0.73293901031520614</v>
      </c>
      <c r="S147" s="112">
        <f t="shared" si="60"/>
        <v>0.73318838862796998</v>
      </c>
      <c r="T147" s="112">
        <f t="shared" si="60"/>
        <v>0.73618649662287716</v>
      </c>
      <c r="U147" s="112">
        <f t="shared" si="60"/>
        <v>0.75555431728738243</v>
      </c>
      <c r="V147" s="112">
        <f t="shared" si="60"/>
        <v>0.76583593088426305</v>
      </c>
      <c r="W147" s="112">
        <f t="shared" ref="W147:Y147" si="61">IF(W128=0,"",W128/W109)</f>
        <v>0.78949008289880029</v>
      </c>
      <c r="X147" s="112">
        <f t="shared" si="61"/>
        <v>0.79889946566078296</v>
      </c>
      <c r="Y147" s="112">
        <f t="shared" si="61"/>
        <v>0.80165960318920826</v>
      </c>
      <c r="DA147" s="131" t="s">
        <v>1957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0.80251278285659244</v>
      </c>
      <c r="C148" s="113">
        <f t="shared" si="62"/>
        <v>0.82216018097061716</v>
      </c>
      <c r="D148" s="113">
        <f t="shared" si="62"/>
        <v>0.82222392098765362</v>
      </c>
      <c r="E148" s="113">
        <f t="shared" si="62"/>
        <v>0.82359069905855609</v>
      </c>
      <c r="F148" s="113">
        <f t="shared" si="62"/>
        <v>0.82173204907091291</v>
      </c>
      <c r="G148" s="113">
        <f t="shared" si="62"/>
        <v>0.8229155772720238</v>
      </c>
      <c r="H148" s="113">
        <f t="shared" si="62"/>
        <v>0.82749790570748416</v>
      </c>
      <c r="I148" s="113">
        <f t="shared" si="62"/>
        <v>0.82983030063455188</v>
      </c>
      <c r="J148" s="113">
        <f t="shared" si="62"/>
        <v>0.83535896511459984</v>
      </c>
      <c r="K148" s="113">
        <f t="shared" si="62"/>
        <v>0.84048156505247829</v>
      </c>
      <c r="L148" s="113">
        <f t="shared" si="62"/>
        <v>0.84506304241881947</v>
      </c>
      <c r="M148" s="113">
        <f t="shared" si="62"/>
        <v>0.83576167270772972</v>
      </c>
      <c r="N148" s="113">
        <f t="shared" si="62"/>
        <v>0.85144548784894625</v>
      </c>
      <c r="O148" s="113">
        <f t="shared" si="62"/>
        <v>0.82650190657151512</v>
      </c>
      <c r="P148" s="113">
        <f t="shared" si="62"/>
        <v>0.81504306895393464</v>
      </c>
      <c r="Q148" s="113">
        <f t="shared" si="62"/>
        <v>0.86393455107479367</v>
      </c>
      <c r="R148" s="113">
        <f t="shared" ref="R148:V148" si="63">IF(R129=0,"",R129/R110)</f>
        <v>0.86641376929527181</v>
      </c>
      <c r="S148" s="113">
        <f t="shared" si="63"/>
        <v>0.86812487899098334</v>
      </c>
      <c r="T148" s="113">
        <f t="shared" si="63"/>
        <v>0.85757905200797324</v>
      </c>
      <c r="U148" s="113">
        <f t="shared" si="63"/>
        <v>0.85379820571181053</v>
      </c>
      <c r="V148" s="113">
        <f t="shared" si="63"/>
        <v>0.87574701716827519</v>
      </c>
      <c r="W148" s="113">
        <f t="shared" ref="W148:Y148" si="64">IF(W129=0,"",W129/W110)</f>
        <v>0.88475974691391424</v>
      </c>
      <c r="X148" s="113">
        <f t="shared" si="64"/>
        <v>0.87996548090066329</v>
      </c>
      <c r="Y148" s="113">
        <f t="shared" si="64"/>
        <v>0.8876345013550937</v>
      </c>
      <c r="DA148" s="132" t="s">
        <v>1958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0.67739908062112164</v>
      </c>
      <c r="C149" s="111">
        <f t="shared" si="65"/>
        <v>0.69759474965361434</v>
      </c>
      <c r="D149" s="111">
        <f t="shared" si="65"/>
        <v>0.69867696834720106</v>
      </c>
      <c r="E149" s="111">
        <f t="shared" si="65"/>
        <v>0.69926770175245734</v>
      </c>
      <c r="F149" s="111">
        <f t="shared" si="65"/>
        <v>0.69984563881834716</v>
      </c>
      <c r="G149" s="111">
        <f t="shared" si="65"/>
        <v>0.70056353215642886</v>
      </c>
      <c r="H149" s="111">
        <f t="shared" si="65"/>
        <v>0.70170021684325978</v>
      </c>
      <c r="I149" s="111">
        <f t="shared" si="65"/>
        <v>0.70189722518923303</v>
      </c>
      <c r="J149" s="111">
        <f t="shared" si="65"/>
        <v>0.70213047765139913</v>
      </c>
      <c r="K149" s="111">
        <f t="shared" si="65"/>
        <v>0.70263430665192694</v>
      </c>
      <c r="L149" s="111">
        <f t="shared" si="65"/>
        <v>0.70444672726656987</v>
      </c>
      <c r="M149" s="111">
        <f t="shared" si="65"/>
        <v>0.71048352794022529</v>
      </c>
      <c r="N149" s="111">
        <f t="shared" si="65"/>
        <v>0.71732098171344494</v>
      </c>
      <c r="O149" s="111">
        <f t="shared" si="65"/>
        <v>0.72335176601585649</v>
      </c>
      <c r="P149" s="111">
        <f t="shared" si="65"/>
        <v>0.72704848131473065</v>
      </c>
      <c r="Q149" s="111">
        <f t="shared" si="65"/>
        <v>0.72862136735049821</v>
      </c>
      <c r="R149" s="111">
        <f t="shared" ref="R149:V149" si="66">IF(R130=0,"",R130/R111)</f>
        <v>0.72974119635611467</v>
      </c>
      <c r="S149" s="111">
        <f t="shared" si="66"/>
        <v>0.73374322178836415</v>
      </c>
      <c r="T149" s="111">
        <f t="shared" si="66"/>
        <v>0.74353731495859099</v>
      </c>
      <c r="U149" s="111">
        <f t="shared" si="66"/>
        <v>0.75436437713023741</v>
      </c>
      <c r="V149" s="111">
        <f t="shared" si="66"/>
        <v>0.78276967635118777</v>
      </c>
      <c r="W149" s="111">
        <f t="shared" ref="W149:Y149" si="67">IF(W130=0,"",W130/W111)</f>
        <v>0.79378810071894601</v>
      </c>
      <c r="X149" s="111">
        <f t="shared" si="67"/>
        <v>0.79977408856862242</v>
      </c>
      <c r="Y149" s="111">
        <f t="shared" si="67"/>
        <v>0.80933269936050833</v>
      </c>
      <c r="DA149" s="63" t="s">
        <v>1959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0.69600003514146924</v>
      </c>
      <c r="C151" s="124">
        <f t="shared" si="71"/>
        <v>0.69302145078973343</v>
      </c>
      <c r="D151" s="124">
        <f t="shared" si="71"/>
        <v>0.73413977456238377</v>
      </c>
      <c r="E151" s="124">
        <f t="shared" si="71"/>
        <v>0.75089124878157043</v>
      </c>
      <c r="F151" s="124">
        <f t="shared" si="71"/>
        <v>0.73987334196876897</v>
      </c>
      <c r="G151" s="124">
        <f t="shared" si="71"/>
        <v>0.7295280845098252</v>
      </c>
      <c r="H151" s="124">
        <f t="shared" si="71"/>
        <v>0.7319438869093815</v>
      </c>
      <c r="I151" s="124">
        <f t="shared" si="71"/>
        <v>0.75942778156323643</v>
      </c>
      <c r="J151" s="124">
        <f t="shared" si="71"/>
        <v>0.7603563589132788</v>
      </c>
      <c r="K151" s="124">
        <f t="shared" si="71"/>
        <v>0.73809826650037547</v>
      </c>
      <c r="L151" s="124">
        <f t="shared" si="71"/>
        <v>0.74007258830769984</v>
      </c>
      <c r="M151" s="124">
        <f t="shared" si="71"/>
        <v>0.76633500113771613</v>
      </c>
      <c r="N151" s="124">
        <f t="shared" si="71"/>
        <v>0.77736370490177664</v>
      </c>
      <c r="O151" s="124">
        <f t="shared" si="71"/>
        <v>0.77953938181146465</v>
      </c>
      <c r="P151" s="124">
        <f t="shared" si="71"/>
        <v>0.78116392630812204</v>
      </c>
      <c r="Q151" s="124">
        <f t="shared" si="71"/>
        <v>0.78285218948697144</v>
      </c>
      <c r="R151" s="124">
        <f t="shared" ref="R151:V151" si="72">IF(R132=0,"",R132/R113)</f>
        <v>0.78738580163032867</v>
      </c>
      <c r="S151" s="124">
        <f t="shared" si="72"/>
        <v>0.79399507898980293</v>
      </c>
      <c r="T151" s="124">
        <f t="shared" si="72"/>
        <v>0.80180578276206282</v>
      </c>
      <c r="U151" s="124">
        <f t="shared" si="72"/>
        <v>0.80952831572138106</v>
      </c>
      <c r="V151" s="124">
        <f t="shared" si="72"/>
        <v>0.81704695625597334</v>
      </c>
      <c r="W151" s="124">
        <f t="shared" ref="W151:Y151" si="73">IF(W132=0,"",W132/W113)</f>
        <v>0.84467697744380144</v>
      </c>
      <c r="X151" s="124">
        <f t="shared" si="73"/>
        <v>0.85767762739275766</v>
      </c>
      <c r="Y151" s="124">
        <f t="shared" si="73"/>
        <v>0.87320141905001314</v>
      </c>
      <c r="DA151" s="130" t="s">
        <v>1961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0.61261941803871467</v>
      </c>
      <c r="C152" s="111">
        <f t="shared" si="74"/>
        <v>0.61280410404163965</v>
      </c>
      <c r="D152" s="111">
        <f t="shared" si="74"/>
        <v>0.61284693854574912</v>
      </c>
      <c r="E152" s="111">
        <f t="shared" si="74"/>
        <v>0.61285120930697845</v>
      </c>
      <c r="F152" s="111">
        <f t="shared" si="74"/>
        <v>0.61367962507007301</v>
      </c>
      <c r="G152" s="111">
        <f t="shared" si="74"/>
        <v>0.61611094194557281</v>
      </c>
      <c r="H152" s="111">
        <f t="shared" si="74"/>
        <v>0.61845235041740654</v>
      </c>
      <c r="I152" s="111">
        <f t="shared" si="74"/>
        <v>0.61939308412125893</v>
      </c>
      <c r="J152" s="111">
        <f t="shared" si="74"/>
        <v>0.61940967177204775</v>
      </c>
      <c r="K152" s="111">
        <f t="shared" si="74"/>
        <v>0.61945371158981477</v>
      </c>
      <c r="L152" s="111">
        <f t="shared" si="74"/>
        <v>0.61947287903506665</v>
      </c>
      <c r="M152" s="111">
        <f t="shared" si="74"/>
        <v>0.61950876329631643</v>
      </c>
      <c r="N152" s="111">
        <f t="shared" si="74"/>
        <v>0.61961291491584114</v>
      </c>
      <c r="O152" s="111">
        <f t="shared" si="74"/>
        <v>0.61982767132670957</v>
      </c>
      <c r="P152" s="111">
        <f t="shared" si="74"/>
        <v>0.62002429839494999</v>
      </c>
      <c r="Q152" s="111">
        <f t="shared" si="74"/>
        <v>0.62009342238580212</v>
      </c>
      <c r="R152" s="111">
        <f t="shared" ref="R152:V152" si="75">IF(R133=0,"",R133/R114)</f>
        <v>0.62028803365189633</v>
      </c>
      <c r="S152" s="111">
        <f t="shared" si="75"/>
        <v>0.6207071519718127</v>
      </c>
      <c r="T152" s="111">
        <f t="shared" si="75"/>
        <v>0.62149133441263227</v>
      </c>
      <c r="U152" s="111">
        <f t="shared" si="75"/>
        <v>0.62247283823051525</v>
      </c>
      <c r="V152" s="111">
        <f t="shared" si="75"/>
        <v>0.62339342336975856</v>
      </c>
      <c r="W152" s="111">
        <f t="shared" ref="W152:Y152" si="76">IF(W133=0,"",W133/W114)</f>
        <v>0.62387681651863602</v>
      </c>
      <c r="X152" s="111">
        <f t="shared" si="76"/>
        <v>0.62432663011250022</v>
      </c>
      <c r="Y152" s="111">
        <f t="shared" si="76"/>
        <v>0.62456359417080487</v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0.75881142551872194</v>
      </c>
      <c r="C153" s="45">
        <f t="shared" si="77"/>
        <v>0.76181060757284136</v>
      </c>
      <c r="D153" s="45">
        <f t="shared" si="77"/>
        <v>0.7651365413784178</v>
      </c>
      <c r="E153" s="45">
        <f t="shared" si="77"/>
        <v>0.76736207664703648</v>
      </c>
      <c r="F153" s="45">
        <f t="shared" si="77"/>
        <v>0.76931323091461001</v>
      </c>
      <c r="G153" s="45">
        <f t="shared" si="77"/>
        <v>0.77157934329452615</v>
      </c>
      <c r="H153" s="45">
        <f t="shared" si="77"/>
        <v>0.77444187035258349</v>
      </c>
      <c r="I153" s="45">
        <f t="shared" si="77"/>
        <v>0.77600171104299021</v>
      </c>
      <c r="J153" s="45">
        <f t="shared" si="77"/>
        <v>0.77707666941409026</v>
      </c>
      <c r="K153" s="45">
        <f t="shared" si="77"/>
        <v>0.77848816097557694</v>
      </c>
      <c r="L153" s="45">
        <f t="shared" si="77"/>
        <v>0.7800641622163641</v>
      </c>
      <c r="M153" s="45">
        <f t="shared" si="77"/>
        <v>0.78213015479364412</v>
      </c>
      <c r="N153" s="45">
        <f t="shared" si="77"/>
        <v>0.78485973698065448</v>
      </c>
      <c r="O153" s="45">
        <f t="shared" si="77"/>
        <v>0.78777843123548386</v>
      </c>
      <c r="P153" s="45">
        <f t="shared" si="77"/>
        <v>0.7905411934148765</v>
      </c>
      <c r="Q153" s="45">
        <f t="shared" si="77"/>
        <v>0.79412605956286386</v>
      </c>
      <c r="R153" s="45">
        <f t="shared" ref="R153:V153" si="78">IF(R134=0,"",R134/R115)</f>
        <v>0.79906071360925013</v>
      </c>
      <c r="S153" s="45">
        <f t="shared" si="78"/>
        <v>0.80514184310269399</v>
      </c>
      <c r="T153" s="45">
        <f t="shared" si="78"/>
        <v>0.81481361471709446</v>
      </c>
      <c r="U153" s="45">
        <f t="shared" si="78"/>
        <v>0.82790706216176646</v>
      </c>
      <c r="V153" s="45">
        <f t="shared" si="78"/>
        <v>0.84542733160171391</v>
      </c>
      <c r="W153" s="45">
        <f t="shared" ref="W153:Y153" si="79">IF(W134=0,"",W134/W115)</f>
        <v>0.86067617482802394</v>
      </c>
      <c r="X153" s="45">
        <f t="shared" si="79"/>
        <v>0.87270823061988456</v>
      </c>
      <c r="Y153" s="45">
        <f t="shared" si="79"/>
        <v>0.8824122630951976</v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692.86981978042775</v>
      </c>
      <c r="C155" s="117">
        <f t="shared" si="80"/>
        <v>748.58083368629866</v>
      </c>
      <c r="D155" s="117">
        <f t="shared" si="80"/>
        <v>686.91227935010158</v>
      </c>
      <c r="E155" s="117">
        <f t="shared" si="80"/>
        <v>700.1166420997165</v>
      </c>
      <c r="F155" s="117">
        <f t="shared" si="80"/>
        <v>741.67401879040176</v>
      </c>
      <c r="G155" s="117">
        <f t="shared" si="80"/>
        <v>714.0697605717412</v>
      </c>
      <c r="H155" s="117">
        <f t="shared" si="80"/>
        <v>737.03974908148234</v>
      </c>
      <c r="I155" s="117">
        <f t="shared" si="80"/>
        <v>701.62438264176978</v>
      </c>
      <c r="J155" s="117">
        <f t="shared" si="80"/>
        <v>704.48212005522862</v>
      </c>
      <c r="K155" s="117">
        <f t="shared" si="80"/>
        <v>695.93317481224415</v>
      </c>
      <c r="L155" s="117">
        <f t="shared" si="80"/>
        <v>596.50026201165122</v>
      </c>
      <c r="M155" s="117">
        <f t="shared" si="80"/>
        <v>534.64686806030682</v>
      </c>
      <c r="N155" s="117">
        <f t="shared" si="80"/>
        <v>594.76824311745622</v>
      </c>
      <c r="O155" s="117">
        <f t="shared" si="80"/>
        <v>559.40154944637845</v>
      </c>
      <c r="P155" s="117">
        <f t="shared" si="80"/>
        <v>475.82565970672493</v>
      </c>
      <c r="Q155" s="117">
        <f t="shared" si="80"/>
        <v>545.5672925219709</v>
      </c>
      <c r="R155" s="117">
        <f t="shared" ref="R155:V155" si="81">R156+R159+R161+R170</f>
        <v>545.21750365213484</v>
      </c>
      <c r="S155" s="117">
        <f t="shared" si="81"/>
        <v>486.08015482729866</v>
      </c>
      <c r="T155" s="117">
        <f t="shared" si="81"/>
        <v>453.80277399417633</v>
      </c>
      <c r="U155" s="117">
        <f t="shared" si="81"/>
        <v>361.14552311115648</v>
      </c>
      <c r="V155" s="117">
        <f t="shared" si="81"/>
        <v>420.07678485240609</v>
      </c>
      <c r="W155" s="117">
        <f t="shared" ref="W155:Y155" si="82">W156+W159+W161+W170</f>
        <v>415.86481199010763</v>
      </c>
      <c r="X155" s="117">
        <f t="shared" si="82"/>
        <v>400.90851134441789</v>
      </c>
      <c r="Y155" s="117">
        <f t="shared" si="82"/>
        <v>416.91381902339839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653.98882247042093</v>
      </c>
      <c r="C156" s="122">
        <f t="shared" si="83"/>
        <v>708.82284007172746</v>
      </c>
      <c r="D156" s="122">
        <f t="shared" si="83"/>
        <v>651.60220125301578</v>
      </c>
      <c r="E156" s="122">
        <f t="shared" si="83"/>
        <v>666.08194644620323</v>
      </c>
      <c r="F156" s="122">
        <f t="shared" si="83"/>
        <v>706.081674604456</v>
      </c>
      <c r="G156" s="122">
        <f t="shared" si="83"/>
        <v>677.61956784182541</v>
      </c>
      <c r="H156" s="122">
        <f t="shared" si="83"/>
        <v>697.28836960196679</v>
      </c>
      <c r="I156" s="122">
        <f t="shared" si="83"/>
        <v>664.55649566130774</v>
      </c>
      <c r="J156" s="122">
        <f t="shared" si="83"/>
        <v>666.86141608103526</v>
      </c>
      <c r="K156" s="122">
        <f t="shared" si="83"/>
        <v>656.86804110191281</v>
      </c>
      <c r="L156" s="122">
        <f t="shared" si="83"/>
        <v>559.89110374208462</v>
      </c>
      <c r="M156" s="122">
        <f t="shared" si="83"/>
        <v>498.74412449357374</v>
      </c>
      <c r="N156" s="122">
        <f t="shared" si="83"/>
        <v>558.83402822112532</v>
      </c>
      <c r="O156" s="122">
        <f t="shared" si="83"/>
        <v>524.83708580812959</v>
      </c>
      <c r="P156" s="122">
        <f t="shared" si="83"/>
        <v>442.7668266749655</v>
      </c>
      <c r="Q156" s="122">
        <f t="shared" si="83"/>
        <v>512.11869262164817</v>
      </c>
      <c r="R156" s="122">
        <f t="shared" ref="R156:V156" si="84">SUM(R157:R158)</f>
        <v>511.99785269475655</v>
      </c>
      <c r="S156" s="122">
        <f t="shared" si="84"/>
        <v>462.06146011236979</v>
      </c>
      <c r="T156" s="122">
        <f t="shared" si="84"/>
        <v>425.09660731649916</v>
      </c>
      <c r="U156" s="122">
        <f t="shared" si="84"/>
        <v>330.81531408697606</v>
      </c>
      <c r="V156" s="122">
        <f t="shared" si="84"/>
        <v>396.21214086132539</v>
      </c>
      <c r="W156" s="122">
        <f t="shared" ref="W156:Y156" si="85">SUM(W157:W158)</f>
        <v>388.22975986498631</v>
      </c>
      <c r="X156" s="122">
        <f t="shared" si="85"/>
        <v>373.23885923432152</v>
      </c>
      <c r="Y156" s="122">
        <f t="shared" si="85"/>
        <v>393.8596609959061</v>
      </c>
      <c r="DA156" s="130" t="s">
        <v>2115</v>
      </c>
    </row>
    <row r="157" spans="1:105" ht="12" customHeight="1" x14ac:dyDescent="0.25">
      <c r="A157" s="97" t="s">
        <v>211</v>
      </c>
      <c r="B157" s="98">
        <v>653.98882247042093</v>
      </c>
      <c r="C157" s="98">
        <v>708.82284007172746</v>
      </c>
      <c r="D157" s="98">
        <v>651.60220125301578</v>
      </c>
      <c r="E157" s="98">
        <v>666.08194644620323</v>
      </c>
      <c r="F157" s="98">
        <v>706.081674604456</v>
      </c>
      <c r="G157" s="98">
        <v>677.61956784182541</v>
      </c>
      <c r="H157" s="98">
        <v>697.28836960196679</v>
      </c>
      <c r="I157" s="98">
        <v>664.55649566130774</v>
      </c>
      <c r="J157" s="98">
        <v>666.86141608103526</v>
      </c>
      <c r="K157" s="98">
        <v>656.86804110191281</v>
      </c>
      <c r="L157" s="98">
        <v>559.89110374208462</v>
      </c>
      <c r="M157" s="98">
        <v>498.74412449357374</v>
      </c>
      <c r="N157" s="98">
        <v>558.83402822112532</v>
      </c>
      <c r="O157" s="98">
        <v>524.83708580812959</v>
      </c>
      <c r="P157" s="98">
        <v>442.7668266749655</v>
      </c>
      <c r="Q157" s="98">
        <v>512.11869262164817</v>
      </c>
      <c r="R157" s="98">
        <v>511.99785269475655</v>
      </c>
      <c r="S157" s="98">
        <v>462.06146011236979</v>
      </c>
      <c r="T157" s="98">
        <v>425.09660731649916</v>
      </c>
      <c r="U157" s="98">
        <v>330.81531408697606</v>
      </c>
      <c r="V157" s="98">
        <v>396.21214086132539</v>
      </c>
      <c r="W157" s="98">
        <v>388.22975986498631</v>
      </c>
      <c r="X157" s="98">
        <v>373.23885923432152</v>
      </c>
      <c r="Y157" s="98">
        <v>393.8596609959061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31.510049769578877</v>
      </c>
      <c r="C161" s="122">
        <v>31.595547408272683</v>
      </c>
      <c r="D161" s="122">
        <v>32.297401226984185</v>
      </c>
      <c r="E161" s="122">
        <v>32.620627793796885</v>
      </c>
      <c r="F161" s="122">
        <v>32.828914435543865</v>
      </c>
      <c r="G161" s="122">
        <v>32.252889478174545</v>
      </c>
      <c r="H161" s="122">
        <v>35.303622558032906</v>
      </c>
      <c r="I161" s="122">
        <v>35.549540018692248</v>
      </c>
      <c r="J161" s="122">
        <v>36.018178398964793</v>
      </c>
      <c r="K161" s="122">
        <v>34.907857738086797</v>
      </c>
      <c r="L161" s="122">
        <v>33.250314977915004</v>
      </c>
      <c r="M161" s="122">
        <v>34.375183986426364</v>
      </c>
      <c r="N161" s="122">
        <v>35.207848778875082</v>
      </c>
      <c r="O161" s="122">
        <v>33.753531991870773</v>
      </c>
      <c r="P161" s="122">
        <v>32.102030205034438</v>
      </c>
      <c r="Q161" s="122">
        <v>32.670825498351753</v>
      </c>
      <c r="R161" s="122">
        <v>32.435607785243747</v>
      </c>
      <c r="S161" s="122">
        <v>23.416693967630543</v>
      </c>
      <c r="T161" s="122">
        <v>27.946350643501503</v>
      </c>
      <c r="U161" s="122">
        <v>29.256875993024167</v>
      </c>
      <c r="V161" s="122">
        <v>22.915776178674943</v>
      </c>
      <c r="W161" s="122">
        <v>27.233837775014234</v>
      </c>
      <c r="X161" s="122">
        <v>27.239716445678432</v>
      </c>
      <c r="Y161" s="122">
        <v>22.803238844093933</v>
      </c>
      <c r="DA161" s="130" t="s">
        <v>2120</v>
      </c>
    </row>
    <row r="162" spans="1:105" ht="12" customHeight="1" x14ac:dyDescent="0.25">
      <c r="A162" s="97" t="s">
        <v>138</v>
      </c>
      <c r="B162" s="98">
        <v>31.510049769578877</v>
      </c>
      <c r="C162" s="98">
        <v>31.594513966246826</v>
      </c>
      <c r="D162" s="98">
        <v>32.293237483961583</v>
      </c>
      <c r="E162" s="98">
        <v>32.613467664499467</v>
      </c>
      <c r="F162" s="98">
        <v>32.818503478409866</v>
      </c>
      <c r="G162" s="98">
        <v>32.238824697583453</v>
      </c>
      <c r="H162" s="98">
        <v>35.280246156887529</v>
      </c>
      <c r="I162" s="98">
        <v>35.516236175001289</v>
      </c>
      <c r="J162" s="98">
        <v>35.972606152144309</v>
      </c>
      <c r="K162" s="98">
        <v>34.838605389813011</v>
      </c>
      <c r="L162" s="98">
        <v>33.169687502191906</v>
      </c>
      <c r="M162" s="98">
        <v>34.281796721405556</v>
      </c>
      <c r="N162" s="98">
        <v>35.072818401696452</v>
      </c>
      <c r="O162" s="98">
        <v>33.592441237561914</v>
      </c>
      <c r="P162" s="98">
        <v>31.93188030957441</v>
      </c>
      <c r="Q162" s="98">
        <v>32.542037041503711</v>
      </c>
      <c r="R162" s="98">
        <v>32.299174743735172</v>
      </c>
      <c r="S162" s="98">
        <v>23.322380897429415</v>
      </c>
      <c r="T162" s="98">
        <v>27.814079642005634</v>
      </c>
      <c r="U162" s="98">
        <v>29.10354723789747</v>
      </c>
      <c r="V162" s="98">
        <v>22.797641166251537</v>
      </c>
      <c r="W162" s="98">
        <v>27.067611178722228</v>
      </c>
      <c r="X162" s="98">
        <v>27.072328018834046</v>
      </c>
      <c r="Y162" s="98">
        <v>22.67332915267102</v>
      </c>
      <c r="DA162" s="63" t="s">
        <v>2121</v>
      </c>
    </row>
    <row r="163" spans="1:105" ht="12" customHeight="1" x14ac:dyDescent="0.25">
      <c r="A163" s="97" t="s">
        <v>137</v>
      </c>
      <c r="B163" s="98">
        <v>0</v>
      </c>
      <c r="C163" s="98">
        <v>1.0334420258574033E-3</v>
      </c>
      <c r="D163" s="98">
        <v>4.1637430225985083E-3</v>
      </c>
      <c r="E163" s="98">
        <v>7.1601292974194661E-3</v>
      </c>
      <c r="F163" s="98">
        <v>1.0410957133999067E-2</v>
      </c>
      <c r="G163" s="98">
        <v>1.406478059109244E-2</v>
      </c>
      <c r="H163" s="98">
        <v>2.3376401145376719E-2</v>
      </c>
      <c r="I163" s="98">
        <v>3.3303843690962134E-2</v>
      </c>
      <c r="J163" s="98">
        <v>4.5572246820484968E-2</v>
      </c>
      <c r="K163" s="98">
        <v>6.9252348273783557E-2</v>
      </c>
      <c r="L163" s="98">
        <v>8.0627475723099071E-2</v>
      </c>
      <c r="M163" s="98">
        <v>9.338726502080949E-2</v>
      </c>
      <c r="N163" s="98">
        <v>0.13503037717863003</v>
      </c>
      <c r="O163" s="98">
        <v>0.16109075430886161</v>
      </c>
      <c r="P163" s="98">
        <v>0.17014989546003162</v>
      </c>
      <c r="Q163" s="98">
        <v>0.1287884568480426</v>
      </c>
      <c r="R163" s="98">
        <v>0.13643304150857483</v>
      </c>
      <c r="S163" s="98">
        <v>9.4313070201126933E-2</v>
      </c>
      <c r="T163" s="98">
        <v>0.13227100149586984</v>
      </c>
      <c r="U163" s="98">
        <v>0.15332875512669797</v>
      </c>
      <c r="V163" s="98">
        <v>0.11813501242340596</v>
      </c>
      <c r="W163" s="98">
        <v>0.16622659629200739</v>
      </c>
      <c r="X163" s="98">
        <v>0.16738842684438646</v>
      </c>
      <c r="Y163" s="98">
        <v>0.12990969142291431</v>
      </c>
      <c r="DA163" s="63" t="s">
        <v>2122</v>
      </c>
    </row>
    <row r="164" spans="1:105" ht="12" customHeight="1" x14ac:dyDescent="0.25">
      <c r="A164" s="100" t="s">
        <v>211</v>
      </c>
      <c r="B164" s="101">
        <v>0</v>
      </c>
      <c r="C164" s="101">
        <v>1.0334420258574033E-3</v>
      </c>
      <c r="D164" s="101">
        <v>4.1637430225985083E-3</v>
      </c>
      <c r="E164" s="101">
        <v>7.1601292974194661E-3</v>
      </c>
      <c r="F164" s="101">
        <v>1.0410957133999067E-2</v>
      </c>
      <c r="G164" s="101">
        <v>1.406478059109244E-2</v>
      </c>
      <c r="H164" s="101">
        <v>2.3376401145376719E-2</v>
      </c>
      <c r="I164" s="101">
        <v>3.3303843690962134E-2</v>
      </c>
      <c r="J164" s="101">
        <v>4.5572246820484968E-2</v>
      </c>
      <c r="K164" s="101">
        <v>6.9252348273783557E-2</v>
      </c>
      <c r="L164" s="101">
        <v>8.0627475723099071E-2</v>
      </c>
      <c r="M164" s="101">
        <v>9.338726502080949E-2</v>
      </c>
      <c r="N164" s="101">
        <v>0.13503037717863003</v>
      </c>
      <c r="O164" s="101">
        <v>0.16109075430886161</v>
      </c>
      <c r="P164" s="101">
        <v>0.17014989546003162</v>
      </c>
      <c r="Q164" s="101">
        <v>0.1287884568480426</v>
      </c>
      <c r="R164" s="101">
        <v>0.13643304150857483</v>
      </c>
      <c r="S164" s="101">
        <v>9.4313070201126933E-2</v>
      </c>
      <c r="T164" s="101">
        <v>0.13227100149586984</v>
      </c>
      <c r="U164" s="101">
        <v>0.15332875512669797</v>
      </c>
      <c r="V164" s="101">
        <v>0.11813501242340596</v>
      </c>
      <c r="W164" s="101">
        <v>0.16622659629200739</v>
      </c>
      <c r="X164" s="101">
        <v>0.16738842684438646</v>
      </c>
      <c r="Y164" s="101">
        <v>0.12990969142291431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7.3709475404278972</v>
      </c>
      <c r="C170" s="122">
        <v>8.1624462062985454</v>
      </c>
      <c r="D170" s="122">
        <v>3.0126768701015316</v>
      </c>
      <c r="E170" s="122">
        <v>1.4140678597163432</v>
      </c>
      <c r="F170" s="122">
        <v>2.7634297504018726</v>
      </c>
      <c r="G170" s="122">
        <v>4.1973032517412356</v>
      </c>
      <c r="H170" s="122">
        <v>4.4477569214827026</v>
      </c>
      <c r="I170" s="122">
        <v>1.5183469617697758</v>
      </c>
      <c r="J170" s="122">
        <v>1.6025255752285832</v>
      </c>
      <c r="K170" s="122">
        <v>4.1572759722445296</v>
      </c>
      <c r="L170" s="122">
        <v>3.3588432916516435</v>
      </c>
      <c r="M170" s="122">
        <v>1.5275595803067592</v>
      </c>
      <c r="N170" s="122">
        <v>0.72636611745574831</v>
      </c>
      <c r="O170" s="122">
        <v>0.81093164637806081</v>
      </c>
      <c r="P170" s="122">
        <v>0.95680282672497485</v>
      </c>
      <c r="Q170" s="122">
        <v>0.77777440197102043</v>
      </c>
      <c r="R170" s="122">
        <v>0.78404317213451513</v>
      </c>
      <c r="S170" s="122">
        <v>0.60200074729833297</v>
      </c>
      <c r="T170" s="122">
        <v>0.75981603417567745</v>
      </c>
      <c r="U170" s="122">
        <v>1.0733330311562537</v>
      </c>
      <c r="V170" s="122">
        <v>0.94886781240577744</v>
      </c>
      <c r="W170" s="122">
        <v>0.40121435010707457</v>
      </c>
      <c r="X170" s="122">
        <v>0.42993566441795206</v>
      </c>
      <c r="Y170" s="122">
        <v>0.25091918339836183</v>
      </c>
      <c r="DA170" s="130" t="s">
        <v>2129</v>
      </c>
    </row>
    <row r="171" spans="1:105" ht="12" customHeight="1" x14ac:dyDescent="0.25">
      <c r="A171" s="97" t="s">
        <v>50</v>
      </c>
      <c r="B171" s="98">
        <v>7.3709475404278972</v>
      </c>
      <c r="C171" s="98">
        <v>8.1624462062985454</v>
      </c>
      <c r="D171" s="98">
        <v>3.0126768701015316</v>
      </c>
      <c r="E171" s="98">
        <v>1.4140678597163432</v>
      </c>
      <c r="F171" s="98">
        <v>2.7634297504018726</v>
      </c>
      <c r="G171" s="98">
        <v>4.1973032517412356</v>
      </c>
      <c r="H171" s="98">
        <v>4.4477569214827026</v>
      </c>
      <c r="I171" s="98">
        <v>1.5183469617697758</v>
      </c>
      <c r="J171" s="98">
        <v>1.6025255752285832</v>
      </c>
      <c r="K171" s="98">
        <v>4.1572759722445296</v>
      </c>
      <c r="L171" s="98">
        <v>3.3588432916516435</v>
      </c>
      <c r="M171" s="98">
        <v>1.5275595803067592</v>
      </c>
      <c r="N171" s="98">
        <v>0.72636611745574831</v>
      </c>
      <c r="O171" s="98">
        <v>0.81093164637806081</v>
      </c>
      <c r="P171" s="98">
        <v>0.95680282672497485</v>
      </c>
      <c r="Q171" s="98">
        <v>0.77777440197102043</v>
      </c>
      <c r="R171" s="98">
        <v>0.78404317213451513</v>
      </c>
      <c r="S171" s="98">
        <v>0.60200074729833297</v>
      </c>
      <c r="T171" s="98">
        <v>0.75981603417567745</v>
      </c>
      <c r="U171" s="98">
        <v>1.0733330311562537</v>
      </c>
      <c r="V171" s="98">
        <v>0.94886781240577744</v>
      </c>
      <c r="W171" s="98">
        <v>0.40121435010707457</v>
      </c>
      <c r="X171" s="98">
        <v>0.42993566441795206</v>
      </c>
      <c r="Y171" s="98">
        <v>0.25091918339836183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30936.838691436478</v>
      </c>
      <c r="C174" s="117">
        <f t="shared" si="87"/>
        <v>32927.637790183922</v>
      </c>
      <c r="D174" s="117">
        <f t="shared" si="87"/>
        <v>30646.85694880952</v>
      </c>
      <c r="E174" s="117">
        <f t="shared" si="87"/>
        <v>31480.098229186868</v>
      </c>
      <c r="F174" s="117">
        <f t="shared" si="87"/>
        <v>33212.564665093101</v>
      </c>
      <c r="G174" s="117">
        <f t="shared" si="87"/>
        <v>31683.734376494824</v>
      </c>
      <c r="H174" s="117">
        <f t="shared" si="87"/>
        <v>30861.437947814175</v>
      </c>
      <c r="I174" s="117">
        <f t="shared" si="87"/>
        <v>29282.117415019602</v>
      </c>
      <c r="J174" s="117">
        <f t="shared" si="87"/>
        <v>29538.258277331457</v>
      </c>
      <c r="K174" s="117">
        <f t="shared" si="87"/>
        <v>30099.764011707783</v>
      </c>
      <c r="L174" s="117">
        <f t="shared" si="87"/>
        <v>26982.254556013319</v>
      </c>
      <c r="M174" s="117">
        <f t="shared" si="87"/>
        <v>24681.948081451894</v>
      </c>
      <c r="N174" s="117">
        <f t="shared" si="87"/>
        <v>26672.033088841417</v>
      </c>
      <c r="O174" s="117">
        <f t="shared" si="87"/>
        <v>25239.823996161234</v>
      </c>
      <c r="P174" s="117">
        <f t="shared" si="87"/>
        <v>21861.478624327014</v>
      </c>
      <c r="Q174" s="117">
        <f t="shared" si="87"/>
        <v>24537.689236522845</v>
      </c>
      <c r="R174" s="117">
        <f t="shared" ref="R174:V174" si="88">R175+R178+R180+R189</f>
        <v>24834.593061544627</v>
      </c>
      <c r="S174" s="117">
        <f t="shared" si="88"/>
        <v>23149.567778344463</v>
      </c>
      <c r="T174" s="117">
        <f t="shared" si="88"/>
        <v>22211.449574910264</v>
      </c>
      <c r="U174" s="117">
        <f t="shared" si="88"/>
        <v>18345.877043483593</v>
      </c>
      <c r="V174" s="117">
        <f t="shared" si="88"/>
        <v>20152.885797050356</v>
      </c>
      <c r="W174" s="117">
        <f t="shared" ref="W174:Y174" si="89">W175+W178+W180+W189</f>
        <v>19030.02889295467</v>
      </c>
      <c r="X174" s="117">
        <f t="shared" si="89"/>
        <v>17528.021852321581</v>
      </c>
      <c r="Y174" s="117">
        <f t="shared" si="89"/>
        <v>17665.829806936345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28104.389260185351</v>
      </c>
      <c r="C175" s="122">
        <f t="shared" si="90"/>
        <v>30150.084196791522</v>
      </c>
      <c r="D175" s="122">
        <f t="shared" si="90"/>
        <v>27983.398388943922</v>
      </c>
      <c r="E175" s="122">
        <f t="shared" si="90"/>
        <v>28860.17749148099</v>
      </c>
      <c r="F175" s="122">
        <f t="shared" si="90"/>
        <v>30601.052210739635</v>
      </c>
      <c r="G175" s="122">
        <f t="shared" si="90"/>
        <v>29126.173475056014</v>
      </c>
      <c r="H175" s="122">
        <f t="shared" si="90"/>
        <v>28264.624968200224</v>
      </c>
      <c r="I175" s="122">
        <f t="shared" si="90"/>
        <v>26857.282718942024</v>
      </c>
      <c r="J175" s="122">
        <f t="shared" si="90"/>
        <v>27082.821225051728</v>
      </c>
      <c r="K175" s="122">
        <f t="shared" si="90"/>
        <v>27614.18195853318</v>
      </c>
      <c r="L175" s="122">
        <f t="shared" si="90"/>
        <v>24624.075783157125</v>
      </c>
      <c r="M175" s="122">
        <f t="shared" si="90"/>
        <v>22098.643267602973</v>
      </c>
      <c r="N175" s="122">
        <f t="shared" si="90"/>
        <v>24096.557713515962</v>
      </c>
      <c r="O175" s="122">
        <f t="shared" si="90"/>
        <v>22564.923751112761</v>
      </c>
      <c r="P175" s="122">
        <f t="shared" si="90"/>
        <v>19084.762173513183</v>
      </c>
      <c r="Q175" s="122">
        <f t="shared" si="90"/>
        <v>22211.692995674279</v>
      </c>
      <c r="R175" s="122">
        <f t="shared" ref="R175:V175" si="91">SUM(R176:R177)</f>
        <v>22516.816649868255</v>
      </c>
      <c r="S175" s="122">
        <f t="shared" si="91"/>
        <v>21262.632283506588</v>
      </c>
      <c r="T175" s="122">
        <f t="shared" si="91"/>
        <v>19987.724820208699</v>
      </c>
      <c r="U175" s="122">
        <f t="shared" si="91"/>
        <v>15962.224073226351</v>
      </c>
      <c r="V175" s="122">
        <f t="shared" si="91"/>
        <v>18408.981303547673</v>
      </c>
      <c r="W175" s="122">
        <f t="shared" ref="W175:Y175" si="92">SUM(W176:W177)</f>
        <v>17256.395522392977</v>
      </c>
      <c r="X175" s="122">
        <f t="shared" si="92"/>
        <v>15764.562537455351</v>
      </c>
      <c r="Y175" s="122">
        <f t="shared" si="92"/>
        <v>16098.372832945048</v>
      </c>
      <c r="DA175" s="130" t="s">
        <v>2283</v>
      </c>
    </row>
    <row r="176" spans="1:105" ht="12" customHeight="1" x14ac:dyDescent="0.25">
      <c r="A176" s="97" t="s">
        <v>211</v>
      </c>
      <c r="B176" s="98">
        <v>27779.702591025525</v>
      </c>
      <c r="C176" s="98">
        <v>29805.937427318946</v>
      </c>
      <c r="D176" s="98">
        <v>27667.874763560805</v>
      </c>
      <c r="E176" s="98">
        <v>28546.222162332593</v>
      </c>
      <c r="F176" s="98">
        <v>30260.537302439101</v>
      </c>
      <c r="G176" s="98">
        <v>28804.903599928639</v>
      </c>
      <c r="H176" s="98">
        <v>27958.514772333721</v>
      </c>
      <c r="I176" s="98">
        <v>26560.646763445802</v>
      </c>
      <c r="J176" s="98">
        <v>26782.855671489586</v>
      </c>
      <c r="K176" s="98">
        <v>27310.481196648121</v>
      </c>
      <c r="L176" s="98">
        <v>24355.18465231526</v>
      </c>
      <c r="M176" s="98">
        <v>21853.648785523681</v>
      </c>
      <c r="N176" s="98">
        <v>23829.783429315979</v>
      </c>
      <c r="O176" s="98">
        <v>22308.820787636476</v>
      </c>
      <c r="P176" s="98">
        <v>18865.881440734254</v>
      </c>
      <c r="Q176" s="98">
        <v>21959.539930158437</v>
      </c>
      <c r="R176" s="98">
        <v>22259.023251978473</v>
      </c>
      <c r="S176" s="98">
        <v>21019.431703890674</v>
      </c>
      <c r="T176" s="98">
        <v>19753.302787796689</v>
      </c>
      <c r="U176" s="98">
        <v>15769.348561580468</v>
      </c>
      <c r="V176" s="98">
        <v>18184.876641448162</v>
      </c>
      <c r="W176" s="98">
        <v>17041.404053767536</v>
      </c>
      <c r="X176" s="98">
        <v>15562.442541518385</v>
      </c>
      <c r="Y176" s="98">
        <v>15892.721193138805</v>
      </c>
      <c r="DA176" s="63" t="s">
        <v>2284</v>
      </c>
    </row>
    <row r="177" spans="1:105" ht="12" customHeight="1" x14ac:dyDescent="0.25">
      <c r="A177" s="97" t="s">
        <v>53</v>
      </c>
      <c r="B177" s="98">
        <v>324.68666915982703</v>
      </c>
      <c r="C177" s="98">
        <v>344.14676947257482</v>
      </c>
      <c r="D177" s="98">
        <v>315.52362538311741</v>
      </c>
      <c r="E177" s="98">
        <v>313.95532914839697</v>
      </c>
      <c r="F177" s="98">
        <v>340.51490830053427</v>
      </c>
      <c r="G177" s="98">
        <v>321.26987512737406</v>
      </c>
      <c r="H177" s="98">
        <v>306.11019586650116</v>
      </c>
      <c r="I177" s="98">
        <v>296.63595549622164</v>
      </c>
      <c r="J177" s="98">
        <v>299.96555356214321</v>
      </c>
      <c r="K177" s="98">
        <v>303.70076188505823</v>
      </c>
      <c r="L177" s="98">
        <v>268.89113084186522</v>
      </c>
      <c r="M177" s="98">
        <v>244.99448207929098</v>
      </c>
      <c r="N177" s="98">
        <v>266.7742841999808</v>
      </c>
      <c r="O177" s="98">
        <v>256.10296347628434</v>
      </c>
      <c r="P177" s="98">
        <v>218.88073277893059</v>
      </c>
      <c r="Q177" s="98">
        <v>252.15306551584106</v>
      </c>
      <c r="R177" s="98">
        <v>257.7933978897816</v>
      </c>
      <c r="S177" s="98">
        <v>243.20057961591544</v>
      </c>
      <c r="T177" s="98">
        <v>234.42203241201085</v>
      </c>
      <c r="U177" s="98">
        <v>192.87551164588305</v>
      </c>
      <c r="V177" s="98">
        <v>224.10466209951267</v>
      </c>
      <c r="W177" s="98">
        <v>214.99146862544234</v>
      </c>
      <c r="X177" s="98">
        <v>202.11999593696683</v>
      </c>
      <c r="Y177" s="98">
        <v>205.65163980624368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35.760587716585711</v>
      </c>
      <c r="C178" s="122">
        <f t="shared" si="93"/>
        <v>37.003776631219559</v>
      </c>
      <c r="D178" s="122">
        <f t="shared" si="93"/>
        <v>41.343123294249793</v>
      </c>
      <c r="E178" s="122">
        <f t="shared" si="93"/>
        <v>89.760501619618225</v>
      </c>
      <c r="F178" s="122">
        <f t="shared" si="93"/>
        <v>35.157032394714484</v>
      </c>
      <c r="G178" s="122">
        <f t="shared" si="93"/>
        <v>41.317432631338377</v>
      </c>
      <c r="H178" s="122">
        <f t="shared" si="93"/>
        <v>71.765698150735133</v>
      </c>
      <c r="I178" s="122">
        <f t="shared" si="93"/>
        <v>42.020437436319149</v>
      </c>
      <c r="J178" s="122">
        <f t="shared" si="93"/>
        <v>43.53753974736378</v>
      </c>
      <c r="K178" s="122">
        <f t="shared" si="93"/>
        <v>46.945765144132849</v>
      </c>
      <c r="L178" s="122">
        <f t="shared" si="93"/>
        <v>59.455609971443771</v>
      </c>
      <c r="M178" s="122">
        <f t="shared" si="93"/>
        <v>60.210772520556134</v>
      </c>
      <c r="N178" s="122">
        <f t="shared" si="93"/>
        <v>65.887401222218912</v>
      </c>
      <c r="O178" s="122">
        <f t="shared" si="93"/>
        <v>71.035697834005418</v>
      </c>
      <c r="P178" s="122">
        <f t="shared" si="93"/>
        <v>72.689837938770012</v>
      </c>
      <c r="Q178" s="122">
        <f t="shared" si="93"/>
        <v>75.453479436301251</v>
      </c>
      <c r="R178" s="122">
        <f t="shared" si="93"/>
        <v>73.566493101202056</v>
      </c>
      <c r="S178" s="122">
        <f t="shared" si="93"/>
        <v>65.044264388779297</v>
      </c>
      <c r="T178" s="122">
        <f t="shared" si="93"/>
        <v>71.647806627248912</v>
      </c>
      <c r="U178" s="122">
        <f t="shared" si="93"/>
        <v>73.714505282201586</v>
      </c>
      <c r="V178" s="122">
        <f t="shared" si="93"/>
        <v>74.803924765122517</v>
      </c>
      <c r="W178" s="122">
        <f t="shared" si="93"/>
        <v>77.949494126032675</v>
      </c>
      <c r="X178" s="122">
        <f t="shared" si="93"/>
        <v>78.289088999877038</v>
      </c>
      <c r="Y178" s="122">
        <f t="shared" si="93"/>
        <v>87.271326606121349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35.760587716585711</v>
      </c>
      <c r="C179" s="98">
        <f>RES_hhdet_fech!C48</f>
        <v>37.003776631219559</v>
      </c>
      <c r="D179" s="98">
        <f>RES_hhdet_fech!D48</f>
        <v>41.343123294249793</v>
      </c>
      <c r="E179" s="98">
        <f>RES_hhdet_fech!E48</f>
        <v>89.760501619618225</v>
      </c>
      <c r="F179" s="98">
        <f>RES_hhdet_fech!F48</f>
        <v>35.157032394714484</v>
      </c>
      <c r="G179" s="98">
        <f>RES_hhdet_fech!G48</f>
        <v>41.317432631338377</v>
      </c>
      <c r="H179" s="98">
        <f>RES_hhdet_fech!H48</f>
        <v>71.765698150735133</v>
      </c>
      <c r="I179" s="98">
        <f>RES_hhdet_fech!I48</f>
        <v>42.020437436319149</v>
      </c>
      <c r="J179" s="98">
        <f>RES_hhdet_fech!J48</f>
        <v>43.53753974736378</v>
      </c>
      <c r="K179" s="98">
        <f>RES_hhdet_fech!K48</f>
        <v>46.945765144132849</v>
      </c>
      <c r="L179" s="98">
        <f>RES_hhdet_fech!L48</f>
        <v>59.455609971443771</v>
      </c>
      <c r="M179" s="98">
        <f>RES_hhdet_fech!M48</f>
        <v>60.210772520556134</v>
      </c>
      <c r="N179" s="98">
        <f>RES_hhdet_fech!N48</f>
        <v>65.887401222218912</v>
      </c>
      <c r="O179" s="98">
        <f>RES_hhdet_fech!O48</f>
        <v>71.035697834005418</v>
      </c>
      <c r="P179" s="98">
        <f>RES_hhdet_fech!P48</f>
        <v>72.689837938770012</v>
      </c>
      <c r="Q179" s="98">
        <f>RES_hhdet_fech!Q48</f>
        <v>75.453479436301251</v>
      </c>
      <c r="R179" s="98">
        <f>RES_hhdet_fech!R48</f>
        <v>73.566493101202056</v>
      </c>
      <c r="S179" s="98">
        <f>RES_hhdet_fech!S48</f>
        <v>65.044264388779297</v>
      </c>
      <c r="T179" s="98">
        <f>RES_hhdet_fech!T48</f>
        <v>71.647806627248912</v>
      </c>
      <c r="U179" s="98">
        <f>RES_hhdet_fech!U48</f>
        <v>73.714505282201586</v>
      </c>
      <c r="V179" s="98">
        <f>RES_hhdet_fech!V48</f>
        <v>74.803924765122517</v>
      </c>
      <c r="W179" s="98">
        <f>RES_hhdet_fech!W48</f>
        <v>77.949494126032675</v>
      </c>
      <c r="X179" s="98">
        <f>RES_hhdet_fech!X48</f>
        <v>78.289088999877038</v>
      </c>
      <c r="Y179" s="98">
        <f>RES_hhdet_fech!Y48</f>
        <v>87.271326606121349</v>
      </c>
      <c r="DA179" s="63" t="s">
        <v>2287</v>
      </c>
    </row>
    <row r="180" spans="1:105" ht="12" customHeight="1" x14ac:dyDescent="0.25">
      <c r="A180" s="121" t="s">
        <v>55</v>
      </c>
      <c r="B180" s="122">
        <v>1941.0642931346022</v>
      </c>
      <c r="C180" s="122">
        <v>1867.6102734944041</v>
      </c>
      <c r="D180" s="122">
        <v>1884.1793209153864</v>
      </c>
      <c r="E180" s="122">
        <v>1862.6646516692279</v>
      </c>
      <c r="F180" s="122">
        <v>1841.2490540644087</v>
      </c>
      <c r="G180" s="122">
        <v>1741.7754440395063</v>
      </c>
      <c r="H180" s="122">
        <v>1756.4536111240716</v>
      </c>
      <c r="I180" s="122">
        <v>1709.5223858458548</v>
      </c>
      <c r="J180" s="122">
        <v>1699.2840418281958</v>
      </c>
      <c r="K180" s="122">
        <v>1639.4768798351492</v>
      </c>
      <c r="L180" s="122">
        <v>1609.7939053990476</v>
      </c>
      <c r="M180" s="122">
        <v>1713.9535006272106</v>
      </c>
      <c r="N180" s="122">
        <v>1707.8494020070057</v>
      </c>
      <c r="O180" s="122">
        <v>1778.8172971777067</v>
      </c>
      <c r="P180" s="122">
        <v>1833.5278778019185</v>
      </c>
      <c r="Q180" s="122">
        <v>1646.0526791452025</v>
      </c>
      <c r="R180" s="122">
        <v>1631.3275591063634</v>
      </c>
      <c r="S180" s="122">
        <v>1289.8344537562155</v>
      </c>
      <c r="T180" s="122">
        <v>1535.932821261363</v>
      </c>
      <c r="U180" s="122">
        <v>1638.4582683245198</v>
      </c>
      <c r="V180" s="122">
        <v>1269.0384845617157</v>
      </c>
      <c r="W180" s="122">
        <v>1389.6264326819678</v>
      </c>
      <c r="X180" s="122">
        <v>1337.3472031020253</v>
      </c>
      <c r="Y180" s="122">
        <v>1147.3654417830051</v>
      </c>
      <c r="DA180" s="130" t="s">
        <v>2288</v>
      </c>
    </row>
    <row r="181" spans="1:105" ht="12" customHeight="1" x14ac:dyDescent="0.25">
      <c r="A181" s="97" t="s">
        <v>138</v>
      </c>
      <c r="B181" s="98">
        <v>2052.7656919054175</v>
      </c>
      <c r="C181" s="98">
        <v>2010.5658798124639</v>
      </c>
      <c r="D181" s="98">
        <v>2013.3146292178888</v>
      </c>
      <c r="E181" s="98">
        <v>1986.885728427686</v>
      </c>
      <c r="F181" s="98">
        <v>1940.1141515888207</v>
      </c>
      <c r="G181" s="98">
        <v>1823.6269579015752</v>
      </c>
      <c r="H181" s="98">
        <v>1872.315517731186</v>
      </c>
      <c r="I181" s="98">
        <v>1793.9947088537876</v>
      </c>
      <c r="J181" s="98">
        <v>1772.4276504377819</v>
      </c>
      <c r="K181" s="98">
        <v>1708.7180911132371</v>
      </c>
      <c r="L181" s="98">
        <v>1678.8273295873305</v>
      </c>
      <c r="M181" s="98">
        <v>1774.8896809987878</v>
      </c>
      <c r="N181" s="98">
        <v>1833.5150511124061</v>
      </c>
      <c r="O181" s="98">
        <v>1845.3915727267845</v>
      </c>
      <c r="P181" s="98">
        <v>1806.8472320969538</v>
      </c>
      <c r="Q181" s="98">
        <v>1778.4876275249085</v>
      </c>
      <c r="R181" s="98">
        <v>1741.1483072233082</v>
      </c>
      <c r="S181" s="98">
        <v>1315.9300223956632</v>
      </c>
      <c r="T181" s="98">
        <v>1605.395891812525</v>
      </c>
      <c r="U181" s="98">
        <v>1720.7671566983834</v>
      </c>
      <c r="V181" s="98">
        <v>1304.0884857237247</v>
      </c>
      <c r="W181" s="98">
        <v>1470.3536134711428</v>
      </c>
      <c r="X181" s="98">
        <v>1381.7822883176084</v>
      </c>
      <c r="Y181" s="98">
        <v>1170.6509514374306</v>
      </c>
      <c r="DA181" s="63" t="s">
        <v>2289</v>
      </c>
    </row>
    <row r="182" spans="1:105" ht="12" customHeight="1" x14ac:dyDescent="0.25">
      <c r="A182" s="97" t="s">
        <v>137</v>
      </c>
      <c r="B182" s="98">
        <v>0</v>
      </c>
      <c r="C182" s="98">
        <v>1515.7947608604609</v>
      </c>
      <c r="D182" s="98">
        <v>1522.873667729167</v>
      </c>
      <c r="E182" s="98">
        <v>1504.3668194781046</v>
      </c>
      <c r="F182" s="98">
        <v>1479.5445386576107</v>
      </c>
      <c r="G182" s="98">
        <v>1394.0487942699772</v>
      </c>
      <c r="H182" s="98">
        <v>1424.9028083038465</v>
      </c>
      <c r="I182" s="98">
        <v>1365.9848168588749</v>
      </c>
      <c r="J182" s="98">
        <v>1346.746790002331</v>
      </c>
      <c r="K182" s="98">
        <v>1280.9527274326626</v>
      </c>
      <c r="L182" s="98">
        <v>1283.5161854983596</v>
      </c>
      <c r="M182" s="98">
        <v>1387.9383732043598</v>
      </c>
      <c r="N182" s="98">
        <v>1395.109892656048</v>
      </c>
      <c r="O182" s="98">
        <v>1490.0837237942737</v>
      </c>
      <c r="P182" s="98">
        <v>1505.6387711149296</v>
      </c>
      <c r="Q182" s="98">
        <v>1376.687010696515</v>
      </c>
      <c r="R182" s="98">
        <v>1349.041235685439</v>
      </c>
      <c r="S182" s="98">
        <v>1028.8083221029021</v>
      </c>
      <c r="T182" s="98">
        <v>1303.3004869493957</v>
      </c>
      <c r="U182" s="98">
        <v>1470.6439360458551</v>
      </c>
      <c r="V182" s="98">
        <v>1097.3897788247332</v>
      </c>
      <c r="W182" s="98">
        <v>1250.8308035546033</v>
      </c>
      <c r="X182" s="98">
        <v>1206.7207109323224</v>
      </c>
      <c r="Y182" s="98">
        <v>1026.3610765250521</v>
      </c>
      <c r="DA182" s="63" t="s">
        <v>2290</v>
      </c>
    </row>
    <row r="183" spans="1:105" ht="12" customHeight="1" x14ac:dyDescent="0.25">
      <c r="A183" s="100" t="s">
        <v>211</v>
      </c>
      <c r="B183" s="101">
        <v>0</v>
      </c>
      <c r="C183" s="101">
        <v>968.68093574245836</v>
      </c>
      <c r="D183" s="101">
        <v>975.69252743423647</v>
      </c>
      <c r="E183" s="101">
        <v>958.77656103386721</v>
      </c>
      <c r="F183" s="101">
        <v>952.05511942292651</v>
      </c>
      <c r="G183" s="101">
        <v>893.83954627147807</v>
      </c>
      <c r="H183" s="101">
        <v>894.31956129982439</v>
      </c>
      <c r="I183" s="101">
        <v>849.39510008000036</v>
      </c>
      <c r="J183" s="101">
        <v>821.4340833444478</v>
      </c>
      <c r="K183" s="101">
        <v>743.91337482865424</v>
      </c>
      <c r="L183" s="101">
        <v>779.06899750850698</v>
      </c>
      <c r="M183" s="101">
        <v>879.72494336306806</v>
      </c>
      <c r="N183" s="101">
        <v>813.89984812506611</v>
      </c>
      <c r="O183" s="101">
        <v>1003.2395764187818</v>
      </c>
      <c r="P183" s="101">
        <v>1084.850668319287</v>
      </c>
      <c r="Q183" s="101">
        <v>776.29974791464178</v>
      </c>
      <c r="R183" s="101">
        <v>741.28799237203361</v>
      </c>
      <c r="S183" s="101">
        <v>551.61500386227908</v>
      </c>
      <c r="T183" s="101">
        <v>770.02021892407629</v>
      </c>
      <c r="U183" s="101">
        <v>971.08307630793354</v>
      </c>
      <c r="V183" s="101">
        <v>666.01988548564168</v>
      </c>
      <c r="W183" s="101">
        <v>770.3578583322228</v>
      </c>
      <c r="X183" s="101">
        <v>763.48553980534416</v>
      </c>
      <c r="Y183" s="101">
        <v>622.005660081055</v>
      </c>
      <c r="DA183" s="131" t="s">
        <v>2291</v>
      </c>
    </row>
    <row r="184" spans="1:105" ht="12" customHeight="1" x14ac:dyDescent="0.25">
      <c r="A184" s="103" t="s">
        <v>52</v>
      </c>
      <c r="B184" s="104">
        <v>0</v>
      </c>
      <c r="C184" s="104">
        <v>547.11382511800264</v>
      </c>
      <c r="D184" s="104">
        <v>547.18114029493051</v>
      </c>
      <c r="E184" s="104">
        <v>545.59025844423752</v>
      </c>
      <c r="F184" s="104">
        <v>527.48941923468396</v>
      </c>
      <c r="G184" s="104">
        <v>500.20924799849894</v>
      </c>
      <c r="H184" s="104">
        <v>530.58324700402204</v>
      </c>
      <c r="I184" s="104">
        <v>516.58971677887473</v>
      </c>
      <c r="J184" s="104">
        <v>525.31270665788315</v>
      </c>
      <c r="K184" s="104">
        <v>537.0393526040084</v>
      </c>
      <c r="L184" s="104">
        <v>504.44718798985269</v>
      </c>
      <c r="M184" s="104">
        <v>508.21342984129177</v>
      </c>
      <c r="N184" s="104">
        <v>581.21004453098203</v>
      </c>
      <c r="O184" s="104">
        <v>486.84414737549184</v>
      </c>
      <c r="P184" s="104">
        <v>420.78810279564232</v>
      </c>
      <c r="Q184" s="104">
        <v>600.38726278187335</v>
      </c>
      <c r="R184" s="104">
        <v>607.75324331340528</v>
      </c>
      <c r="S184" s="104">
        <v>477.19331824062311</v>
      </c>
      <c r="T184" s="104">
        <v>533.28026802531929</v>
      </c>
      <c r="U184" s="104">
        <v>499.56085973792153</v>
      </c>
      <c r="V184" s="104">
        <v>431.36989333909145</v>
      </c>
      <c r="W184" s="104">
        <v>480.47294522238036</v>
      </c>
      <c r="X184" s="104">
        <v>443.23517112697834</v>
      </c>
      <c r="Y184" s="104">
        <v>404.35541644399723</v>
      </c>
      <c r="DA184" s="132" t="s">
        <v>2292</v>
      </c>
    </row>
    <row r="185" spans="1:105" ht="12" customHeight="1" x14ac:dyDescent="0.25">
      <c r="A185" s="106" t="s">
        <v>122</v>
      </c>
      <c r="B185" s="101">
        <v>1731.8193579912115</v>
      </c>
      <c r="C185" s="101">
        <v>1591.3782433783119</v>
      </c>
      <c r="D185" s="101">
        <v>1615.8517849674606</v>
      </c>
      <c r="E185" s="101">
        <v>1580.0041447226372</v>
      </c>
      <c r="F185" s="101">
        <v>1597.480553377972</v>
      </c>
      <c r="G185" s="101">
        <v>1516.2819113136086</v>
      </c>
      <c r="H185" s="101">
        <v>1424.9872310942872</v>
      </c>
      <c r="I185" s="101">
        <v>1419.2294771156751</v>
      </c>
      <c r="J185" s="101">
        <v>1408.3852492446488</v>
      </c>
      <c r="K185" s="101">
        <v>1283.3926178354791</v>
      </c>
      <c r="L185" s="101">
        <v>1216.7600596244536</v>
      </c>
      <c r="M185" s="101">
        <v>1432.5591404251106</v>
      </c>
      <c r="N185" s="101">
        <v>1222.9262933186701</v>
      </c>
      <c r="O185" s="101">
        <v>1655.5591537220548</v>
      </c>
      <c r="P185" s="101">
        <v>2029.0191128018917</v>
      </c>
      <c r="Q185" s="101">
        <v>1249.4388713504998</v>
      </c>
      <c r="R185" s="101">
        <v>1259.8993571014043</v>
      </c>
      <c r="S185" s="101">
        <v>1288.2199523774864</v>
      </c>
      <c r="T185" s="101">
        <v>1351.7254473638134</v>
      </c>
      <c r="U185" s="101">
        <v>1367.5903154878413</v>
      </c>
      <c r="V185" s="101">
        <v>1235.7147412349409</v>
      </c>
      <c r="W185" s="101">
        <v>1120.6807730777468</v>
      </c>
      <c r="X185" s="101">
        <v>1217.2049013132666</v>
      </c>
      <c r="Y185" s="101">
        <v>1155.7131680221801</v>
      </c>
      <c r="DA185" s="131" t="s">
        <v>2293</v>
      </c>
    </row>
    <row r="186" spans="1:105" ht="12" customHeight="1" x14ac:dyDescent="0.25">
      <c r="A186" s="107" t="s">
        <v>121</v>
      </c>
      <c r="B186" s="104">
        <v>1461.8244917286813</v>
      </c>
      <c r="C186" s="104">
        <v>1316.1043812311104</v>
      </c>
      <c r="D186" s="104">
        <v>1339.8839056696656</v>
      </c>
      <c r="E186" s="104">
        <v>1312.7274114205063</v>
      </c>
      <c r="F186" s="104">
        <v>1336.9411135276919</v>
      </c>
      <c r="G186" s="104">
        <v>1275.11585826905</v>
      </c>
      <c r="H186" s="104">
        <v>1203.4657957197412</v>
      </c>
      <c r="I186" s="104">
        <v>1200.1678205125986</v>
      </c>
      <c r="J186" s="104">
        <v>1184.2727473964001</v>
      </c>
      <c r="K186" s="104">
        <v>1074.6432547007898</v>
      </c>
      <c r="L186" s="104">
        <v>1013.8687236812129</v>
      </c>
      <c r="M186" s="104">
        <v>1209.4641387760309</v>
      </c>
      <c r="N186" s="104">
        <v>1018.159786785748</v>
      </c>
      <c r="O186" s="104">
        <v>1437.8910841823581</v>
      </c>
      <c r="P186" s="104">
        <v>1814.0872495424201</v>
      </c>
      <c r="Q186" s="104">
        <v>1058.408974449098</v>
      </c>
      <c r="R186" s="104">
        <v>1068.9938985458446</v>
      </c>
      <c r="S186" s="104">
        <v>1091.3789935207021</v>
      </c>
      <c r="T186" s="104">
        <v>1160.0187241116037</v>
      </c>
      <c r="U186" s="104">
        <v>1210.1635087794214</v>
      </c>
      <c r="V186" s="104">
        <v>1070.9865335335603</v>
      </c>
      <c r="W186" s="104">
        <v>993.82679388892814</v>
      </c>
      <c r="X186" s="104">
        <v>1099.2084724003987</v>
      </c>
      <c r="Y186" s="104">
        <v>1034.9397815158632</v>
      </c>
      <c r="DA186" s="132" t="s">
        <v>2294</v>
      </c>
    </row>
    <row r="187" spans="1:105" ht="12" customHeight="1" x14ac:dyDescent="0.25">
      <c r="A187" s="108" t="s">
        <v>53</v>
      </c>
      <c r="B187" s="98">
        <v>894.88787378352094</v>
      </c>
      <c r="C187" s="98">
        <v>773.98049377060397</v>
      </c>
      <c r="D187" s="98">
        <v>790.51145136548428</v>
      </c>
      <c r="E187" s="98">
        <v>770.0447418678782</v>
      </c>
      <c r="F187" s="98">
        <v>794.03728096156033</v>
      </c>
      <c r="G187" s="98">
        <v>754.09370575004402</v>
      </c>
      <c r="H187" s="98">
        <v>695.94542769741736</v>
      </c>
      <c r="I187" s="98">
        <v>685.10666274193204</v>
      </c>
      <c r="J187" s="98">
        <v>654.5815402011209</v>
      </c>
      <c r="K187" s="98">
        <v>576.48011842483675</v>
      </c>
      <c r="L187" s="98">
        <v>531.49719501012885</v>
      </c>
      <c r="M187" s="98">
        <v>686.11076136472673</v>
      </c>
      <c r="N187" s="98">
        <v>535.06705709743017</v>
      </c>
      <c r="O187" s="98">
        <v>901.76379610561685</v>
      </c>
      <c r="P187" s="98">
        <v>1229.2586315009635</v>
      </c>
      <c r="Q187" s="98">
        <v>530.6714491442043</v>
      </c>
      <c r="R187" s="98">
        <v>528.39302042223414</v>
      </c>
      <c r="S187" s="98">
        <v>540.55238632400562</v>
      </c>
      <c r="T187" s="98">
        <v>644.19105005393203</v>
      </c>
      <c r="U187" s="98">
        <v>720.28671696145079</v>
      </c>
      <c r="V187" s="98">
        <v>612.59067854305806</v>
      </c>
      <c r="W187" s="98">
        <v>555.3939983618385</v>
      </c>
      <c r="X187" s="98">
        <v>658.97045707652421</v>
      </c>
      <c r="Y187" s="98">
        <v>609.91855565921639</v>
      </c>
      <c r="DA187" s="63" t="s">
        <v>2295</v>
      </c>
    </row>
    <row r="188" spans="1:105" ht="12" customHeight="1" x14ac:dyDescent="0.25">
      <c r="A188" s="108" t="s">
        <v>52</v>
      </c>
      <c r="B188" s="98">
        <v>566.93661794516049</v>
      </c>
      <c r="C188" s="98">
        <v>542.12388746050658</v>
      </c>
      <c r="D188" s="98">
        <v>549.37245430418159</v>
      </c>
      <c r="E188" s="98">
        <v>542.68266955262811</v>
      </c>
      <c r="F188" s="98">
        <v>542.90383256613143</v>
      </c>
      <c r="G188" s="98">
        <v>521.02215251900566</v>
      </c>
      <c r="H188" s="98">
        <v>507.52036802232391</v>
      </c>
      <c r="I188" s="98">
        <v>515.0611577706668</v>
      </c>
      <c r="J188" s="98">
        <v>529.69120719527905</v>
      </c>
      <c r="K188" s="98">
        <v>498.16313627595281</v>
      </c>
      <c r="L188" s="98">
        <v>482.37152867108404</v>
      </c>
      <c r="M188" s="98">
        <v>523.35337741130411</v>
      </c>
      <c r="N188" s="98">
        <v>483.09272968831783</v>
      </c>
      <c r="O188" s="98">
        <v>536.12728807674114</v>
      </c>
      <c r="P188" s="98">
        <v>584.82861804145648</v>
      </c>
      <c r="Q188" s="98">
        <v>527.73752530489355</v>
      </c>
      <c r="R188" s="98">
        <v>540.60087812361053</v>
      </c>
      <c r="S188" s="98">
        <v>550.82660719669627</v>
      </c>
      <c r="T188" s="98">
        <v>515.82767405767174</v>
      </c>
      <c r="U188" s="98">
        <v>489.87679181797057</v>
      </c>
      <c r="V188" s="98">
        <v>458.39585499050241</v>
      </c>
      <c r="W188" s="98">
        <v>438.4327955270897</v>
      </c>
      <c r="X188" s="98">
        <v>440.23801532387478</v>
      </c>
      <c r="Y188" s="98">
        <v>425.02122585664665</v>
      </c>
      <c r="DA188" s="63" t="s">
        <v>2296</v>
      </c>
    </row>
    <row r="189" spans="1:105" ht="12" customHeight="1" x14ac:dyDescent="0.25">
      <c r="A189" s="121" t="s">
        <v>54</v>
      </c>
      <c r="B189" s="122">
        <v>855.62455039994245</v>
      </c>
      <c r="C189" s="122">
        <v>872.9395432667759</v>
      </c>
      <c r="D189" s="122">
        <v>737.93611565596132</v>
      </c>
      <c r="E189" s="122">
        <v>667.49558441703095</v>
      </c>
      <c r="F189" s="122">
        <v>735.10636789433954</v>
      </c>
      <c r="G189" s="122">
        <v>774.46802476796381</v>
      </c>
      <c r="H189" s="122">
        <v>768.59367033914384</v>
      </c>
      <c r="I189" s="122">
        <v>673.29187279540224</v>
      </c>
      <c r="J189" s="122">
        <v>712.61547070416793</v>
      </c>
      <c r="K189" s="122">
        <v>799.15940819531806</v>
      </c>
      <c r="L189" s="122">
        <v>688.92925748570406</v>
      </c>
      <c r="M189" s="122">
        <v>809.14054070115401</v>
      </c>
      <c r="N189" s="122">
        <v>801.73857209623031</v>
      </c>
      <c r="O189" s="122">
        <v>825.04725003676003</v>
      </c>
      <c r="P189" s="122">
        <v>870.4987350731385</v>
      </c>
      <c r="Q189" s="122">
        <v>604.4900822670611</v>
      </c>
      <c r="R189" s="122">
        <v>612.88235946880513</v>
      </c>
      <c r="S189" s="122">
        <v>532.05677669287991</v>
      </c>
      <c r="T189" s="122">
        <v>616.14412681295278</v>
      </c>
      <c r="U189" s="122">
        <v>671.48019665052209</v>
      </c>
      <c r="V189" s="122">
        <v>400.06208417584656</v>
      </c>
      <c r="W189" s="122">
        <v>306.05744375369147</v>
      </c>
      <c r="X189" s="122">
        <v>347.82302276433006</v>
      </c>
      <c r="Y189" s="122">
        <v>332.82020560216949</v>
      </c>
      <c r="DA189" s="130" t="s">
        <v>2297</v>
      </c>
    </row>
    <row r="190" spans="1:105" ht="12" customHeight="1" x14ac:dyDescent="0.25">
      <c r="A190" s="97" t="s">
        <v>50</v>
      </c>
      <c r="B190" s="98">
        <v>932.15350521651737</v>
      </c>
      <c r="C190" s="98">
        <v>1187.1868989429167</v>
      </c>
      <c r="D190" s="98">
        <v>683.90864053217354</v>
      </c>
      <c r="E190" s="98">
        <v>409.83515543453501</v>
      </c>
      <c r="F190" s="98">
        <v>780.06571360505654</v>
      </c>
      <c r="G190" s="98">
        <v>1154.6147002430316</v>
      </c>
      <c r="H190" s="98">
        <v>1225.7319429187276</v>
      </c>
      <c r="I190" s="98">
        <v>471.13850120375241</v>
      </c>
      <c r="J190" s="98">
        <v>519.06494138536357</v>
      </c>
      <c r="K190" s="98">
        <v>1350.8334528579205</v>
      </c>
      <c r="L190" s="98">
        <v>1182.7103231898614</v>
      </c>
      <c r="M190" s="98">
        <v>735.41093107353379</v>
      </c>
      <c r="N190" s="98">
        <v>584.78363659108129</v>
      </c>
      <c r="O190" s="98">
        <v>840.95875136245843</v>
      </c>
      <c r="P190" s="98">
        <v>1017.6423291383521</v>
      </c>
      <c r="Q190" s="98">
        <v>828.83215344055134</v>
      </c>
      <c r="R190" s="98">
        <v>821.9818771934805</v>
      </c>
      <c r="S190" s="98">
        <v>629.93053161752709</v>
      </c>
      <c r="T190" s="98">
        <v>697.57030151668073</v>
      </c>
      <c r="U190" s="98">
        <v>862.38527861334376</v>
      </c>
      <c r="V190" s="98">
        <v>725.31519557739887</v>
      </c>
      <c r="W190" s="98">
        <v>377.96259045302389</v>
      </c>
      <c r="X190" s="98">
        <v>526.17616921228648</v>
      </c>
      <c r="Y190" s="98">
        <v>374.94646460489344</v>
      </c>
      <c r="DA190" s="63" t="s">
        <v>2298</v>
      </c>
    </row>
    <row r="191" spans="1:105" ht="12" customHeight="1" x14ac:dyDescent="0.25">
      <c r="A191" s="109" t="s">
        <v>120</v>
      </c>
      <c r="B191" s="33">
        <v>805.78967840867881</v>
      </c>
      <c r="C191" s="33">
        <v>711.44872515634961</v>
      </c>
      <c r="D191" s="33">
        <v>753.14067829256567</v>
      </c>
      <c r="E191" s="33">
        <v>721.62865202540672</v>
      </c>
      <c r="F191" s="33">
        <v>725.35339812999632</v>
      </c>
      <c r="G191" s="33">
        <v>690.21269953732929</v>
      </c>
      <c r="H191" s="33">
        <v>674.40898832157347</v>
      </c>
      <c r="I191" s="33">
        <v>709.31324839854142</v>
      </c>
      <c r="J191" s="33">
        <v>745.59664203244301</v>
      </c>
      <c r="K191" s="33">
        <v>701.61457828890832</v>
      </c>
      <c r="L191" s="33">
        <v>605.14918469604311</v>
      </c>
      <c r="M191" s="33">
        <v>817.96250783629944</v>
      </c>
      <c r="N191" s="33">
        <v>816.12627887878716</v>
      </c>
      <c r="O191" s="33">
        <v>824.24273911893783</v>
      </c>
      <c r="P191" s="33">
        <v>863.23517959904984</v>
      </c>
      <c r="Q191" s="33">
        <v>593.36521465986232</v>
      </c>
      <c r="R191" s="33">
        <v>602.17950245745737</v>
      </c>
      <c r="S191" s="33">
        <v>526.79184021701485</v>
      </c>
      <c r="T191" s="33">
        <v>610.99906042779105</v>
      </c>
      <c r="U191" s="33">
        <v>657.18631690751465</v>
      </c>
      <c r="V191" s="33">
        <v>375.39190533878548</v>
      </c>
      <c r="W191" s="33">
        <v>301.89577976402114</v>
      </c>
      <c r="X191" s="33">
        <v>340.39121122194513</v>
      </c>
      <c r="Y191" s="33">
        <v>331.44070559636685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15106.17511946975</v>
      </c>
      <c r="C193" s="117">
        <f t="shared" si="94"/>
        <v>16167.649853257253</v>
      </c>
      <c r="D193" s="117">
        <f t="shared" si="94"/>
        <v>15189.616475521141</v>
      </c>
      <c r="E193" s="117">
        <f t="shared" si="94"/>
        <v>15777.444885919778</v>
      </c>
      <c r="F193" s="117">
        <f t="shared" si="94"/>
        <v>16693.384228428335</v>
      </c>
      <c r="G193" s="117">
        <f t="shared" si="94"/>
        <v>16119.558887001762</v>
      </c>
      <c r="H193" s="117">
        <f t="shared" si="94"/>
        <v>16025.363598368551</v>
      </c>
      <c r="I193" s="117">
        <f t="shared" si="94"/>
        <v>15333.12497857714</v>
      </c>
      <c r="J193" s="117">
        <f t="shared" si="94"/>
        <v>15657.189491224268</v>
      </c>
      <c r="K193" s="117">
        <f t="shared" si="94"/>
        <v>16122.5538529551</v>
      </c>
      <c r="L193" s="117">
        <f t="shared" si="94"/>
        <v>14675.245637143131</v>
      </c>
      <c r="M193" s="117">
        <f t="shared" si="94"/>
        <v>13766.664401497175</v>
      </c>
      <c r="N193" s="117">
        <f t="shared" si="94"/>
        <v>15247.005454370052</v>
      </c>
      <c r="O193" s="117">
        <f t="shared" si="94"/>
        <v>14857.84001807915</v>
      </c>
      <c r="P193" s="117">
        <f t="shared" si="94"/>
        <v>13077.9888562465</v>
      </c>
      <c r="Q193" s="117">
        <f t="shared" si="94"/>
        <v>14704.213888192948</v>
      </c>
      <c r="R193" s="117">
        <f t="shared" ref="R193:V193" si="95">R194+R197+R199+R208</f>
        <v>15083.395655186168</v>
      </c>
      <c r="S193" s="117">
        <f t="shared" si="95"/>
        <v>14242.641355353666</v>
      </c>
      <c r="T193" s="117">
        <f t="shared" si="95"/>
        <v>13981.937670641211</v>
      </c>
      <c r="U193" s="117">
        <f t="shared" si="95"/>
        <v>11871.317589192819</v>
      </c>
      <c r="V193" s="117">
        <f t="shared" si="95"/>
        <v>13281.774395831959</v>
      </c>
      <c r="W193" s="117">
        <f t="shared" ref="W193:Y193" si="96">W194+W197+W199+W208</f>
        <v>12908.386771883581</v>
      </c>
      <c r="X193" s="117">
        <f t="shared" si="96"/>
        <v>12232.205717614963</v>
      </c>
      <c r="Y193" s="117">
        <f t="shared" si="96"/>
        <v>12572.420204364531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13312.153435552907</v>
      </c>
      <c r="C194" s="122">
        <f t="shared" si="97"/>
        <v>14402.305277250289</v>
      </c>
      <c r="D194" s="122">
        <f t="shared" si="97"/>
        <v>13464.951503921409</v>
      </c>
      <c r="E194" s="122">
        <f t="shared" si="97"/>
        <v>13996.400510239573</v>
      </c>
      <c r="F194" s="122">
        <f t="shared" si="97"/>
        <v>14993.649929793817</v>
      </c>
      <c r="G194" s="122">
        <f t="shared" si="97"/>
        <v>14435.483862549054</v>
      </c>
      <c r="H194" s="122">
        <f t="shared" si="97"/>
        <v>14239.710287247402</v>
      </c>
      <c r="I194" s="122">
        <f t="shared" si="97"/>
        <v>13700.95227413077</v>
      </c>
      <c r="J194" s="122">
        <f t="shared" si="97"/>
        <v>13992.395157781782</v>
      </c>
      <c r="K194" s="122">
        <f t="shared" si="97"/>
        <v>14432.754806714785</v>
      </c>
      <c r="L194" s="122">
        <f t="shared" si="97"/>
        <v>13036.694290237756</v>
      </c>
      <c r="M194" s="122">
        <f t="shared" si="97"/>
        <v>11931.653332510457</v>
      </c>
      <c r="N194" s="122">
        <f t="shared" si="97"/>
        <v>13368.146811760489</v>
      </c>
      <c r="O194" s="122">
        <f t="shared" si="97"/>
        <v>12854.504591075211</v>
      </c>
      <c r="P194" s="122">
        <f t="shared" si="97"/>
        <v>10962.883582026448</v>
      </c>
      <c r="Q194" s="122">
        <f t="shared" si="97"/>
        <v>12907.018747097987</v>
      </c>
      <c r="R194" s="122">
        <f t="shared" ref="R194:V194" si="98">SUM(R195:R196)</f>
        <v>13273.628465534233</v>
      </c>
      <c r="S194" s="122">
        <f t="shared" si="98"/>
        <v>12717.901500041389</v>
      </c>
      <c r="T194" s="122">
        <f t="shared" si="98"/>
        <v>12179.540671281631</v>
      </c>
      <c r="U194" s="122">
        <f t="shared" si="98"/>
        <v>9917.4077979252706</v>
      </c>
      <c r="V194" s="122">
        <f t="shared" si="98"/>
        <v>11748.42327642591</v>
      </c>
      <c r="W194" s="122">
        <f t="shared" ref="W194:Y194" si="99">SUM(W195:W196)</f>
        <v>11318.547169273084</v>
      </c>
      <c r="X194" s="122">
        <f t="shared" si="99"/>
        <v>10607.13702231412</v>
      </c>
      <c r="Y194" s="122">
        <f t="shared" si="99"/>
        <v>11030.206431389452</v>
      </c>
      <c r="DA194" s="130" t="s">
        <v>2451</v>
      </c>
    </row>
    <row r="195" spans="1:105" ht="12" customHeight="1" x14ac:dyDescent="0.25">
      <c r="A195" s="97" t="s">
        <v>211</v>
      </c>
      <c r="B195" s="98">
        <v>12987.46676639308</v>
      </c>
      <c r="C195" s="98">
        <v>14058.158507777714</v>
      </c>
      <c r="D195" s="98">
        <v>13149.427878538292</v>
      </c>
      <c r="E195" s="98">
        <v>13682.445181091176</v>
      </c>
      <c r="F195" s="98">
        <v>14653.135021493283</v>
      </c>
      <c r="G195" s="98">
        <v>14114.213987421679</v>
      </c>
      <c r="H195" s="98">
        <v>13933.600091380902</v>
      </c>
      <c r="I195" s="98">
        <v>13404.316318634548</v>
      </c>
      <c r="J195" s="98">
        <v>13692.42960421964</v>
      </c>
      <c r="K195" s="98">
        <v>14129.054044829727</v>
      </c>
      <c r="L195" s="98">
        <v>12767.803159395891</v>
      </c>
      <c r="M195" s="98">
        <v>11686.658850431166</v>
      </c>
      <c r="N195" s="98">
        <v>13101.372527560508</v>
      </c>
      <c r="O195" s="98">
        <v>12598.401627598927</v>
      </c>
      <c r="P195" s="98">
        <v>10744.002849247518</v>
      </c>
      <c r="Q195" s="98">
        <v>12654.865681582147</v>
      </c>
      <c r="R195" s="98">
        <v>13015.835067644452</v>
      </c>
      <c r="S195" s="98">
        <v>12474.700920425474</v>
      </c>
      <c r="T195" s="98">
        <v>11945.118638869621</v>
      </c>
      <c r="U195" s="98">
        <v>9724.5322862793873</v>
      </c>
      <c r="V195" s="98">
        <v>11524.318614326397</v>
      </c>
      <c r="W195" s="98">
        <v>11103.555700647643</v>
      </c>
      <c r="X195" s="98">
        <v>10405.017026377154</v>
      </c>
      <c r="Y195" s="98">
        <v>10824.554791583208</v>
      </c>
      <c r="DA195" s="63" t="s">
        <v>2452</v>
      </c>
    </row>
    <row r="196" spans="1:105" ht="12" customHeight="1" x14ac:dyDescent="0.25">
      <c r="A196" s="97" t="s">
        <v>53</v>
      </c>
      <c r="B196" s="98">
        <v>324.68666915982703</v>
      </c>
      <c r="C196" s="98">
        <v>344.14676947257482</v>
      </c>
      <c r="D196" s="98">
        <v>315.52362538311741</v>
      </c>
      <c r="E196" s="98">
        <v>313.95532914839697</v>
      </c>
      <c r="F196" s="98">
        <v>340.51490830053427</v>
      </c>
      <c r="G196" s="98">
        <v>321.26987512737406</v>
      </c>
      <c r="H196" s="98">
        <v>306.11019586650116</v>
      </c>
      <c r="I196" s="98">
        <v>296.63595549622164</v>
      </c>
      <c r="J196" s="98">
        <v>299.96555356214321</v>
      </c>
      <c r="K196" s="98">
        <v>303.70076188505823</v>
      </c>
      <c r="L196" s="98">
        <v>268.89113084186522</v>
      </c>
      <c r="M196" s="98">
        <v>244.99448207929098</v>
      </c>
      <c r="N196" s="98">
        <v>266.7742841999808</v>
      </c>
      <c r="O196" s="98">
        <v>256.10296347628434</v>
      </c>
      <c r="P196" s="98">
        <v>218.88073277893059</v>
      </c>
      <c r="Q196" s="98">
        <v>252.15306551584106</v>
      </c>
      <c r="R196" s="98">
        <v>257.7933978897816</v>
      </c>
      <c r="S196" s="98">
        <v>243.20057961591544</v>
      </c>
      <c r="T196" s="98">
        <v>234.42203241201085</v>
      </c>
      <c r="U196" s="98">
        <v>192.87551164588305</v>
      </c>
      <c r="V196" s="98">
        <v>224.10466209951267</v>
      </c>
      <c r="W196" s="98">
        <v>214.99146862544234</v>
      </c>
      <c r="X196" s="98">
        <v>202.11999593696683</v>
      </c>
      <c r="Y196" s="98">
        <v>205.65163980624368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66.008083719866789</v>
      </c>
      <c r="C197" s="122">
        <f t="shared" si="100"/>
        <v>71.598023662907451</v>
      </c>
      <c r="D197" s="122">
        <f t="shared" si="100"/>
        <v>83.720259854644965</v>
      </c>
      <c r="E197" s="122">
        <f t="shared" si="100"/>
        <v>193.7423165306881</v>
      </c>
      <c r="F197" s="122">
        <f t="shared" si="100"/>
        <v>79.797634054295344</v>
      </c>
      <c r="G197" s="122">
        <f t="shared" si="100"/>
        <v>100.23487743754443</v>
      </c>
      <c r="H197" s="122">
        <f t="shared" si="100"/>
        <v>192.21643561502387</v>
      </c>
      <c r="I197" s="122">
        <f t="shared" si="100"/>
        <v>118.09277177850764</v>
      </c>
      <c r="J197" s="122">
        <f t="shared" si="100"/>
        <v>125.51175231374553</v>
      </c>
      <c r="K197" s="122">
        <f t="shared" si="100"/>
        <v>140.22688117140285</v>
      </c>
      <c r="L197" s="122">
        <f t="shared" si="100"/>
        <v>184.05283434144562</v>
      </c>
      <c r="M197" s="122">
        <f t="shared" si="100"/>
        <v>194.55272855814673</v>
      </c>
      <c r="N197" s="122">
        <f t="shared" si="100"/>
        <v>222.31341580551558</v>
      </c>
      <c r="O197" s="122">
        <f t="shared" si="100"/>
        <v>249.91460403284378</v>
      </c>
      <c r="P197" s="122">
        <f t="shared" si="100"/>
        <v>266.31585062947005</v>
      </c>
      <c r="Q197" s="122">
        <f t="shared" si="100"/>
        <v>284.33794122451383</v>
      </c>
      <c r="R197" s="122">
        <f t="shared" si="100"/>
        <v>283.89882833669924</v>
      </c>
      <c r="S197" s="122">
        <f t="shared" si="100"/>
        <v>257.05093217273287</v>
      </c>
      <c r="T197" s="122">
        <f t="shared" si="100"/>
        <v>290.52490026613839</v>
      </c>
      <c r="U197" s="122">
        <f t="shared" si="100"/>
        <v>306.267351081713</v>
      </c>
      <c r="V197" s="122">
        <f t="shared" si="100"/>
        <v>317.80461736126347</v>
      </c>
      <c r="W197" s="122">
        <f t="shared" si="100"/>
        <v>335.38424182172344</v>
      </c>
      <c r="X197" s="122">
        <f t="shared" si="100"/>
        <v>339.62409501631709</v>
      </c>
      <c r="Y197" s="122">
        <f t="shared" si="100"/>
        <v>381.4403528963515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66.008083719866789</v>
      </c>
      <c r="C198" s="98">
        <f>RES_hhdet_tesh!C48</f>
        <v>71.598023662907451</v>
      </c>
      <c r="D198" s="98">
        <f>RES_hhdet_tesh!D48</f>
        <v>83.720259854644965</v>
      </c>
      <c r="E198" s="98">
        <f>RES_hhdet_tesh!E48</f>
        <v>193.7423165306881</v>
      </c>
      <c r="F198" s="98">
        <f>RES_hhdet_tesh!F48</f>
        <v>79.797634054295344</v>
      </c>
      <c r="G198" s="98">
        <f>RES_hhdet_tesh!G48</f>
        <v>100.23487743754443</v>
      </c>
      <c r="H198" s="98">
        <f>RES_hhdet_tesh!H48</f>
        <v>192.21643561502387</v>
      </c>
      <c r="I198" s="98">
        <f>RES_hhdet_tesh!I48</f>
        <v>118.09277177850764</v>
      </c>
      <c r="J198" s="98">
        <f>RES_hhdet_tesh!J48</f>
        <v>125.51175231374553</v>
      </c>
      <c r="K198" s="98">
        <f>RES_hhdet_tesh!K48</f>
        <v>140.22688117140285</v>
      </c>
      <c r="L198" s="98">
        <f>RES_hhdet_tesh!L48</f>
        <v>184.05283434144562</v>
      </c>
      <c r="M198" s="98">
        <f>RES_hhdet_tesh!M48</f>
        <v>194.55272855814673</v>
      </c>
      <c r="N198" s="98">
        <f>RES_hhdet_tesh!N48</f>
        <v>222.31341580551558</v>
      </c>
      <c r="O198" s="98">
        <f>RES_hhdet_tesh!O48</f>
        <v>249.91460403284378</v>
      </c>
      <c r="P198" s="98">
        <f>RES_hhdet_tesh!P48</f>
        <v>266.31585062947005</v>
      </c>
      <c r="Q198" s="98">
        <f>RES_hhdet_tesh!Q48</f>
        <v>284.33794122451383</v>
      </c>
      <c r="R198" s="98">
        <f>RES_hhdet_tesh!R48</f>
        <v>283.89882833669924</v>
      </c>
      <c r="S198" s="98">
        <f>RES_hhdet_tesh!S48</f>
        <v>257.05093217273287</v>
      </c>
      <c r="T198" s="98">
        <f>RES_hhdet_tesh!T48</f>
        <v>290.52490026613839</v>
      </c>
      <c r="U198" s="98">
        <f>RES_hhdet_tesh!U48</f>
        <v>306.267351081713</v>
      </c>
      <c r="V198" s="98">
        <f>RES_hhdet_tesh!V48</f>
        <v>317.80461736126347</v>
      </c>
      <c r="W198" s="98">
        <f>RES_hhdet_tesh!W48</f>
        <v>335.38424182172344</v>
      </c>
      <c r="X198" s="98">
        <f>RES_hhdet_tesh!X48</f>
        <v>339.62409501631709</v>
      </c>
      <c r="Y198" s="98">
        <f>RES_hhdet_tesh!Y48</f>
        <v>381.4403528963515</v>
      </c>
      <c r="DA198" s="63" t="s">
        <v>2455</v>
      </c>
    </row>
    <row r="199" spans="1:105" ht="12" customHeight="1" x14ac:dyDescent="0.25">
      <c r="A199" s="121" t="s">
        <v>55</v>
      </c>
      <c r="B199" s="122">
        <v>1132.498883050712</v>
      </c>
      <c r="C199" s="122">
        <v>1088.7807236175893</v>
      </c>
      <c r="D199" s="122">
        <v>1099.1964581559791</v>
      </c>
      <c r="E199" s="122">
        <v>1086.0854662104277</v>
      </c>
      <c r="F199" s="122">
        <v>1076.0510594637146</v>
      </c>
      <c r="G199" s="122">
        <v>1018.8439723920844</v>
      </c>
      <c r="H199" s="122">
        <v>1030.8694369841437</v>
      </c>
      <c r="I199" s="122">
        <v>1002.7633793662934</v>
      </c>
      <c r="J199" s="122">
        <v>997.44087651884809</v>
      </c>
      <c r="K199" s="122">
        <v>959.71399122248124</v>
      </c>
      <c r="L199" s="122">
        <v>944.64085381558073</v>
      </c>
      <c r="M199" s="122">
        <v>1020.3856232497801</v>
      </c>
      <c r="N199" s="122">
        <v>1033.3027600366606</v>
      </c>
      <c r="O199" s="122">
        <v>1110.2639997121917</v>
      </c>
      <c r="P199" s="122">
        <v>1168.7872138545952</v>
      </c>
      <c r="Q199" s="122">
        <v>1039.630815444518</v>
      </c>
      <c r="R199" s="122">
        <v>1043.2934933998029</v>
      </c>
      <c r="S199" s="122">
        <v>845.23846070221987</v>
      </c>
      <c r="T199" s="122">
        <v>1017.8441751999353</v>
      </c>
      <c r="U199" s="122">
        <v>1104.0602075510767</v>
      </c>
      <c r="V199" s="122">
        <v>888.67699385548747</v>
      </c>
      <c r="W199" s="122">
        <v>995.93568427472985</v>
      </c>
      <c r="X199" s="122">
        <v>987.1245753674383</v>
      </c>
      <c r="Y199" s="122">
        <v>870.15434425839555</v>
      </c>
      <c r="DA199" s="130" t="s">
        <v>2456</v>
      </c>
    </row>
    <row r="200" spans="1:105" ht="12" customHeight="1" x14ac:dyDescent="0.25">
      <c r="A200" s="97" t="s">
        <v>138</v>
      </c>
      <c r="B200" s="98">
        <v>1110.8136004968494</v>
      </c>
      <c r="C200" s="98">
        <v>1092.0709045028091</v>
      </c>
      <c r="D200" s="98">
        <v>1097.7988848878936</v>
      </c>
      <c r="E200" s="98">
        <v>1087.9581839072926</v>
      </c>
      <c r="F200" s="98">
        <v>1067.3330669511843</v>
      </c>
      <c r="G200" s="98">
        <v>1008.6670745983872</v>
      </c>
      <c r="H200" s="98">
        <v>1042.0441609597181</v>
      </c>
      <c r="I200" s="98">
        <v>1004.5768798110576</v>
      </c>
      <c r="J200" s="98">
        <v>999.38105136798936</v>
      </c>
      <c r="K200" s="98">
        <v>969.77717798764684</v>
      </c>
      <c r="L200" s="98">
        <v>958.59020900584289</v>
      </c>
      <c r="M200" s="98">
        <v>1021.8700483481538</v>
      </c>
      <c r="N200" s="98">
        <v>1068.7593011153042</v>
      </c>
      <c r="O200" s="98">
        <v>1087.9104853901522</v>
      </c>
      <c r="P200" s="98">
        <v>1070.8023389761483</v>
      </c>
      <c r="Q200" s="98">
        <v>1072.6912505285304</v>
      </c>
      <c r="R200" s="98">
        <v>1070.2979127816075</v>
      </c>
      <c r="S200" s="98">
        <v>822.21678917256997</v>
      </c>
      <c r="T200" s="98">
        <v>1023.11237448017</v>
      </c>
      <c r="U200" s="98">
        <v>1120.2622387416945</v>
      </c>
      <c r="V200" s="98">
        <v>876.48802453778444</v>
      </c>
      <c r="W200" s="98">
        <v>1021.5519308842283</v>
      </c>
      <c r="X200" s="98">
        <v>990.98071613068964</v>
      </c>
      <c r="Y200" s="98">
        <v>856.73062691251653</v>
      </c>
      <c r="DA200" s="63" t="s">
        <v>2457</v>
      </c>
    </row>
    <row r="201" spans="1:105" ht="12" customHeight="1" x14ac:dyDescent="0.25">
      <c r="A201" s="97" t="s">
        <v>137</v>
      </c>
      <c r="B201" s="98">
        <v>0</v>
      </c>
      <c r="C201" s="98">
        <v>1091.8231807355037</v>
      </c>
      <c r="D201" s="98">
        <v>1097.3674691397787</v>
      </c>
      <c r="E201" s="98">
        <v>1087.4323320942733</v>
      </c>
      <c r="F201" s="98">
        <v>1066.7641513685589</v>
      </c>
      <c r="G201" s="98">
        <v>1007.9985463874696</v>
      </c>
      <c r="H201" s="98">
        <v>1041.0365710619737</v>
      </c>
      <c r="I201" s="98">
        <v>1003.4585988707047</v>
      </c>
      <c r="J201" s="98">
        <v>998.24754255312894</v>
      </c>
      <c r="K201" s="98">
        <v>968.68036788886911</v>
      </c>
      <c r="L201" s="98">
        <v>957.6214679742061</v>
      </c>
      <c r="M201" s="98">
        <v>1021.0875670056921</v>
      </c>
      <c r="N201" s="98">
        <v>1067.051149472981</v>
      </c>
      <c r="O201" s="98">
        <v>1086.4179180236522</v>
      </c>
      <c r="P201" s="98">
        <v>1069.524913210201</v>
      </c>
      <c r="Q201" s="98">
        <v>1071.8757558317307</v>
      </c>
      <c r="R201" s="98">
        <v>1069.1301853717848</v>
      </c>
      <c r="S201" s="98">
        <v>821.84054692639324</v>
      </c>
      <c r="T201" s="98">
        <v>1022.6947361198272</v>
      </c>
      <c r="U201" s="98">
        <v>1120.5677215209876</v>
      </c>
      <c r="V201" s="98">
        <v>875.83770928978697</v>
      </c>
      <c r="W201" s="98">
        <v>1019.6971744089088</v>
      </c>
      <c r="X201" s="98">
        <v>990.19082171222112</v>
      </c>
      <c r="Y201" s="98">
        <v>856.78716159469309</v>
      </c>
      <c r="DA201" s="63" t="s">
        <v>2458</v>
      </c>
    </row>
    <row r="202" spans="1:105" ht="12" customHeight="1" x14ac:dyDescent="0.25">
      <c r="A202" s="100" t="s">
        <v>211</v>
      </c>
      <c r="B202" s="101">
        <v>0</v>
      </c>
      <c r="C202" s="101">
        <v>544.70935561750093</v>
      </c>
      <c r="D202" s="101">
        <v>550.18632884484828</v>
      </c>
      <c r="E202" s="101">
        <v>541.8420736500359</v>
      </c>
      <c r="F202" s="101">
        <v>539.27473213387475</v>
      </c>
      <c r="G202" s="101">
        <v>507.78929838897068</v>
      </c>
      <c r="H202" s="101">
        <v>510.45332405795153</v>
      </c>
      <c r="I202" s="101">
        <v>486.86888209183007</v>
      </c>
      <c r="J202" s="101">
        <v>472.93483589524561</v>
      </c>
      <c r="K202" s="101">
        <v>431.64101528486049</v>
      </c>
      <c r="L202" s="101">
        <v>453.17427998435357</v>
      </c>
      <c r="M202" s="101">
        <v>512.87413716440028</v>
      </c>
      <c r="N202" s="101">
        <v>485.84110494199916</v>
      </c>
      <c r="O202" s="101">
        <v>599.57377064816023</v>
      </c>
      <c r="P202" s="101">
        <v>648.73681041455859</v>
      </c>
      <c r="Q202" s="101">
        <v>471.48849304985737</v>
      </c>
      <c r="R202" s="101">
        <v>461.37694205837948</v>
      </c>
      <c r="S202" s="101">
        <v>344.64722868577013</v>
      </c>
      <c r="T202" s="101">
        <v>489.41446809450787</v>
      </c>
      <c r="U202" s="101">
        <v>621.00686178306603</v>
      </c>
      <c r="V202" s="101">
        <v>444.46781595069547</v>
      </c>
      <c r="W202" s="101">
        <v>539.22422918652842</v>
      </c>
      <c r="X202" s="101">
        <v>546.95565058524267</v>
      </c>
      <c r="Y202" s="101">
        <v>452.43174515069597</v>
      </c>
      <c r="DA202" s="131" t="s">
        <v>2459</v>
      </c>
    </row>
    <row r="203" spans="1:105" ht="12" customHeight="1" x14ac:dyDescent="0.25">
      <c r="A203" s="103" t="s">
        <v>52</v>
      </c>
      <c r="B203" s="104">
        <v>0</v>
      </c>
      <c r="C203" s="104">
        <v>547.11382511800264</v>
      </c>
      <c r="D203" s="104">
        <v>547.18114029493051</v>
      </c>
      <c r="E203" s="104">
        <v>545.59025844423752</v>
      </c>
      <c r="F203" s="104">
        <v>527.48941923468396</v>
      </c>
      <c r="G203" s="104">
        <v>500.20924799849894</v>
      </c>
      <c r="H203" s="104">
        <v>530.58324700402204</v>
      </c>
      <c r="I203" s="104">
        <v>516.58971677887473</v>
      </c>
      <c r="J203" s="104">
        <v>525.31270665788315</v>
      </c>
      <c r="K203" s="104">
        <v>537.0393526040084</v>
      </c>
      <c r="L203" s="104">
        <v>504.44718798985269</v>
      </c>
      <c r="M203" s="104">
        <v>508.21342984129177</v>
      </c>
      <c r="N203" s="104">
        <v>581.21004453098203</v>
      </c>
      <c r="O203" s="104">
        <v>486.84414737549184</v>
      </c>
      <c r="P203" s="104">
        <v>420.78810279564232</v>
      </c>
      <c r="Q203" s="104">
        <v>600.38726278187335</v>
      </c>
      <c r="R203" s="104">
        <v>607.75324331340528</v>
      </c>
      <c r="S203" s="104">
        <v>477.19331824062311</v>
      </c>
      <c r="T203" s="104">
        <v>533.28026802531929</v>
      </c>
      <c r="U203" s="104">
        <v>499.56085973792153</v>
      </c>
      <c r="V203" s="104">
        <v>431.36989333909145</v>
      </c>
      <c r="W203" s="104">
        <v>480.47294522238036</v>
      </c>
      <c r="X203" s="104">
        <v>443.23517112697834</v>
      </c>
      <c r="Y203" s="104">
        <v>404.35541644399723</v>
      </c>
      <c r="DA203" s="132" t="s">
        <v>2460</v>
      </c>
    </row>
    <row r="204" spans="1:105" ht="12" customHeight="1" x14ac:dyDescent="0.25">
      <c r="A204" s="106" t="s">
        <v>122</v>
      </c>
      <c r="B204" s="101">
        <v>1173.132840905108</v>
      </c>
      <c r="C204" s="101">
        <v>1082.3729601439559</v>
      </c>
      <c r="D204" s="101">
        <v>1102.1974609355309</v>
      </c>
      <c r="E204" s="101">
        <v>1081.6592992501317</v>
      </c>
      <c r="F204" s="101">
        <v>1099.1177711930934</v>
      </c>
      <c r="G204" s="101">
        <v>1049.7726963764374</v>
      </c>
      <c r="H204" s="101">
        <v>996.17865065188141</v>
      </c>
      <c r="I204" s="101">
        <v>995.816080371775</v>
      </c>
      <c r="J204" s="101">
        <v>988.68798868899466</v>
      </c>
      <c r="K204" s="101">
        <v>901.80557184262705</v>
      </c>
      <c r="L204" s="101">
        <v>855.95393950870516</v>
      </c>
      <c r="M204" s="101">
        <v>1012.2919812850713</v>
      </c>
      <c r="N204" s="101">
        <v>870.00005005895343</v>
      </c>
      <c r="O204" s="101">
        <v>1191.0931551294789</v>
      </c>
      <c r="P204" s="101">
        <v>1478.63574688516</v>
      </c>
      <c r="Q204" s="101">
        <v>913.61529227881749</v>
      </c>
      <c r="R204" s="101">
        <v>923.42938789066795</v>
      </c>
      <c r="S204" s="101">
        <v>944.50791108204953</v>
      </c>
      <c r="T204" s="101">
        <v>995.12202149075711</v>
      </c>
      <c r="U204" s="101">
        <v>1033.2887671472522</v>
      </c>
      <c r="V204" s="101">
        <v>946.35474916106728</v>
      </c>
      <c r="W204" s="101">
        <v>884.76635644024179</v>
      </c>
      <c r="X204" s="101">
        <v>972.42434525885471</v>
      </c>
      <c r="Y204" s="101">
        <v>926.48855967720374</v>
      </c>
      <c r="DA204" s="131" t="s">
        <v>2461</v>
      </c>
    </row>
    <row r="205" spans="1:105" ht="12" customHeight="1" x14ac:dyDescent="0.25">
      <c r="A205" s="107" t="s">
        <v>121</v>
      </c>
      <c r="B205" s="104">
        <v>1173.1328409051077</v>
      </c>
      <c r="C205" s="104">
        <v>1082.048616249192</v>
      </c>
      <c r="D205" s="104">
        <v>1101.684598587964</v>
      </c>
      <c r="E205" s="104">
        <v>1081.1500864451434</v>
      </c>
      <c r="F205" s="104">
        <v>1098.6073607062583</v>
      </c>
      <c r="G205" s="104">
        <v>1049.3127025961871</v>
      </c>
      <c r="H205" s="104">
        <v>995.86542554867685</v>
      </c>
      <c r="I205" s="104">
        <v>995.93562330788461</v>
      </c>
      <c r="J205" s="104">
        <v>989.29285667848092</v>
      </c>
      <c r="K205" s="104">
        <v>903.21784458400884</v>
      </c>
      <c r="L205" s="104">
        <v>856.7829882473311</v>
      </c>
      <c r="M205" s="104">
        <v>1010.8237717034693</v>
      </c>
      <c r="N205" s="104">
        <v>866.9075563679703</v>
      </c>
      <c r="O205" s="104">
        <v>1188.4197225189021</v>
      </c>
      <c r="P205" s="104">
        <v>1478.5592392172559</v>
      </c>
      <c r="Q205" s="104">
        <v>914.39608219421405</v>
      </c>
      <c r="R205" s="104">
        <v>926.19103299275253</v>
      </c>
      <c r="S205" s="104">
        <v>947.45325668346072</v>
      </c>
      <c r="T205" s="104">
        <v>994.80775773512767</v>
      </c>
      <c r="U205" s="104">
        <v>1033.2354324137789</v>
      </c>
      <c r="V205" s="104">
        <v>937.91326216940638</v>
      </c>
      <c r="W205" s="104">
        <v>879.29794263743486</v>
      </c>
      <c r="X205" s="104">
        <v>967.26551202590042</v>
      </c>
      <c r="Y205" s="104">
        <v>918.64825689838278</v>
      </c>
      <c r="DA205" s="132" t="s">
        <v>2462</v>
      </c>
    </row>
    <row r="206" spans="1:105" ht="12" customHeight="1" x14ac:dyDescent="0.25">
      <c r="A206" s="108" t="s">
        <v>53</v>
      </c>
      <c r="B206" s="98">
        <v>606.19622295994736</v>
      </c>
      <c r="C206" s="98">
        <v>539.92472878868534</v>
      </c>
      <c r="D206" s="98">
        <v>552.31214428378246</v>
      </c>
      <c r="E206" s="98">
        <v>538.46741689251542</v>
      </c>
      <c r="F206" s="98">
        <v>555.70352814012665</v>
      </c>
      <c r="G206" s="98">
        <v>528.29055007718159</v>
      </c>
      <c r="H206" s="98">
        <v>488.34505752635295</v>
      </c>
      <c r="I206" s="98">
        <v>480.87446553721776</v>
      </c>
      <c r="J206" s="98">
        <v>459.60164948320164</v>
      </c>
      <c r="K206" s="98">
        <v>405.05470830805592</v>
      </c>
      <c r="L206" s="98">
        <v>374.41145957624713</v>
      </c>
      <c r="M206" s="98">
        <v>487.470394292165</v>
      </c>
      <c r="N206" s="98">
        <v>383.81482667965253</v>
      </c>
      <c r="O206" s="98">
        <v>652.29243444216081</v>
      </c>
      <c r="P206" s="98">
        <v>893.7306211757998</v>
      </c>
      <c r="Q206" s="98">
        <v>386.65855688932049</v>
      </c>
      <c r="R206" s="98">
        <v>385.59015486914205</v>
      </c>
      <c r="S206" s="98">
        <v>396.62664948676439</v>
      </c>
      <c r="T206" s="98">
        <v>478.98008367745598</v>
      </c>
      <c r="U206" s="98">
        <v>543.35864059580842</v>
      </c>
      <c r="V206" s="98">
        <v>479.51740717890402</v>
      </c>
      <c r="W206" s="98">
        <v>440.86514711034528</v>
      </c>
      <c r="X206" s="98">
        <v>527.0274967020257</v>
      </c>
      <c r="Y206" s="98">
        <v>493.62703104173596</v>
      </c>
      <c r="DA206" s="63" t="s">
        <v>2463</v>
      </c>
    </row>
    <row r="207" spans="1:105" ht="12" customHeight="1" x14ac:dyDescent="0.25">
      <c r="A207" s="108" t="s">
        <v>52</v>
      </c>
      <c r="B207" s="98">
        <v>566.93661794516049</v>
      </c>
      <c r="C207" s="98">
        <v>542.12388746050658</v>
      </c>
      <c r="D207" s="98">
        <v>549.37245430418159</v>
      </c>
      <c r="E207" s="98">
        <v>542.68266955262811</v>
      </c>
      <c r="F207" s="98">
        <v>542.90383256613143</v>
      </c>
      <c r="G207" s="98">
        <v>521.02215251900566</v>
      </c>
      <c r="H207" s="98">
        <v>507.52036802232391</v>
      </c>
      <c r="I207" s="98">
        <v>515.0611577706668</v>
      </c>
      <c r="J207" s="98">
        <v>529.69120719527905</v>
      </c>
      <c r="K207" s="98">
        <v>498.16313627595281</v>
      </c>
      <c r="L207" s="98">
        <v>482.37152867108404</v>
      </c>
      <c r="M207" s="98">
        <v>523.35337741130411</v>
      </c>
      <c r="N207" s="98">
        <v>483.09272968831783</v>
      </c>
      <c r="O207" s="98">
        <v>536.12728807674114</v>
      </c>
      <c r="P207" s="98">
        <v>584.82861804145648</v>
      </c>
      <c r="Q207" s="98">
        <v>527.73752530489355</v>
      </c>
      <c r="R207" s="98">
        <v>540.60087812361053</v>
      </c>
      <c r="S207" s="98">
        <v>550.82660719669627</v>
      </c>
      <c r="T207" s="98">
        <v>515.82767405767174</v>
      </c>
      <c r="U207" s="98">
        <v>489.87679181797057</v>
      </c>
      <c r="V207" s="98">
        <v>458.39585499050241</v>
      </c>
      <c r="W207" s="98">
        <v>438.4327955270897</v>
      </c>
      <c r="X207" s="98">
        <v>440.23801532387478</v>
      </c>
      <c r="Y207" s="98">
        <v>425.02122585664665</v>
      </c>
      <c r="DA207" s="63" t="s">
        <v>2464</v>
      </c>
    </row>
    <row r="208" spans="1:105" ht="12" customHeight="1" x14ac:dyDescent="0.25">
      <c r="A208" s="121" t="s">
        <v>54</v>
      </c>
      <c r="B208" s="122">
        <v>595.51471714626371</v>
      </c>
      <c r="C208" s="122">
        <v>604.9658287264682</v>
      </c>
      <c r="D208" s="122">
        <v>541.74825358910869</v>
      </c>
      <c r="E208" s="122">
        <v>501.21659293908857</v>
      </c>
      <c r="F208" s="122">
        <v>543.88560511650837</v>
      </c>
      <c r="G208" s="122">
        <v>564.99617462308049</v>
      </c>
      <c r="H208" s="122">
        <v>562.56743852198076</v>
      </c>
      <c r="I208" s="122">
        <v>511.31655330156912</v>
      </c>
      <c r="J208" s="122">
        <v>541.84170460989355</v>
      </c>
      <c r="K208" s="122">
        <v>589.85817384643019</v>
      </c>
      <c r="L208" s="122">
        <v>509.85765874834681</v>
      </c>
      <c r="M208" s="122">
        <v>620.07271717879109</v>
      </c>
      <c r="N208" s="122">
        <v>623.24246676738574</v>
      </c>
      <c r="O208" s="122">
        <v>643.15682325890464</v>
      </c>
      <c r="P208" s="122">
        <v>680.00220973598664</v>
      </c>
      <c r="Q208" s="122">
        <v>473.2263844259283</v>
      </c>
      <c r="R208" s="122">
        <v>482.57486791543238</v>
      </c>
      <c r="S208" s="122">
        <v>422.4504624373231</v>
      </c>
      <c r="T208" s="122">
        <v>494.02792389350731</v>
      </c>
      <c r="U208" s="122">
        <v>543.58223263475884</v>
      </c>
      <c r="V208" s="122">
        <v>326.86950818929643</v>
      </c>
      <c r="W208" s="122">
        <v>258.51967651404436</v>
      </c>
      <c r="X208" s="122">
        <v>298.32002491708778</v>
      </c>
      <c r="Y208" s="122">
        <v>290.61907582033155</v>
      </c>
      <c r="DA208" s="130" t="s">
        <v>2465</v>
      </c>
    </row>
    <row r="209" spans="1:105" ht="12" customHeight="1" x14ac:dyDescent="0.25">
      <c r="A209" s="97" t="s">
        <v>50</v>
      </c>
      <c r="B209" s="98">
        <v>571.05533788849084</v>
      </c>
      <c r="C209" s="98">
        <v>727.51300393668691</v>
      </c>
      <c r="D209" s="98">
        <v>419.13131659512777</v>
      </c>
      <c r="E209" s="98">
        <v>251.16797062456831</v>
      </c>
      <c r="F209" s="98">
        <v>478.7104346551701</v>
      </c>
      <c r="G209" s="98">
        <v>711.37075055093931</v>
      </c>
      <c r="H209" s="98">
        <v>758.05680107978162</v>
      </c>
      <c r="I209" s="98">
        <v>291.81992930885963</v>
      </c>
      <c r="J209" s="98">
        <v>321.51384497188525</v>
      </c>
      <c r="K209" s="98">
        <v>836.77879611252399</v>
      </c>
      <c r="L209" s="98">
        <v>732.65696897091755</v>
      </c>
      <c r="M209" s="98">
        <v>455.59351642395745</v>
      </c>
      <c r="N209" s="98">
        <v>362.33949366328585</v>
      </c>
      <c r="O209" s="98">
        <v>521.2495045388099</v>
      </c>
      <c r="P209" s="98">
        <v>630.96297114100958</v>
      </c>
      <c r="Q209" s="98">
        <v>513.95336661034582</v>
      </c>
      <c r="R209" s="98">
        <v>509.86552230183844</v>
      </c>
      <c r="S209" s="98">
        <v>391.00238622040513</v>
      </c>
      <c r="T209" s="98">
        <v>433.53389753622417</v>
      </c>
      <c r="U209" s="98">
        <v>536.81141202666186</v>
      </c>
      <c r="V209" s="98">
        <v>452.15672279310064</v>
      </c>
      <c r="W209" s="98">
        <v>235.8020976949696</v>
      </c>
      <c r="X209" s="98">
        <v>328.5057945698116</v>
      </c>
      <c r="Y209" s="98">
        <v>234.17791155526871</v>
      </c>
      <c r="DA209" s="63" t="s">
        <v>2466</v>
      </c>
    </row>
    <row r="210" spans="1:105" ht="12" customHeight="1" x14ac:dyDescent="0.25">
      <c r="A210" s="109" t="s">
        <v>120</v>
      </c>
      <c r="B210" s="33">
        <v>611.44241454156213</v>
      </c>
      <c r="C210" s="33">
        <v>541.9891855682821</v>
      </c>
      <c r="D210" s="33">
        <v>576.2554537601693</v>
      </c>
      <c r="E210" s="33">
        <v>553.75046098621772</v>
      </c>
      <c r="F210" s="33">
        <v>558.02396627027895</v>
      </c>
      <c r="G210" s="33">
        <v>532.55386144255442</v>
      </c>
      <c r="H210" s="33">
        <v>522.29055829835306</v>
      </c>
      <c r="I210" s="33">
        <v>550.42829442272978</v>
      </c>
      <c r="J210" s="33">
        <v>579.38575531690049</v>
      </c>
      <c r="K210" s="33">
        <v>546.1986427657871</v>
      </c>
      <c r="L210" s="33">
        <v>472.05519177583466</v>
      </c>
      <c r="M210" s="33">
        <v>639.75314286940227</v>
      </c>
      <c r="N210" s="33">
        <v>640.54465658380514</v>
      </c>
      <c r="O210" s="33">
        <v>649.32065198035502</v>
      </c>
      <c r="P210" s="33">
        <v>682.42296907793809</v>
      </c>
      <c r="Q210" s="33">
        <v>471.20677979950938</v>
      </c>
      <c r="R210" s="33">
        <v>481.17798295451905</v>
      </c>
      <c r="S210" s="33">
        <v>424.14215316378716</v>
      </c>
      <c r="T210" s="33">
        <v>497.85035301591688</v>
      </c>
      <c r="U210" s="33">
        <v>544.08919292381222</v>
      </c>
      <c r="V210" s="33">
        <v>317.36657683545258</v>
      </c>
      <c r="W210" s="33">
        <v>259.8345049240213</v>
      </c>
      <c r="X210" s="33">
        <v>297.06221166406306</v>
      </c>
      <c r="Y210" s="33">
        <v>292.46734310715919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7849.7928962502865</v>
      </c>
      <c r="C212" s="117">
        <f t="shared" si="101"/>
        <v>8395.5501512527353</v>
      </c>
      <c r="D212" s="117">
        <f t="shared" si="101"/>
        <v>7779.3891136943957</v>
      </c>
      <c r="E212" s="117">
        <f t="shared" si="101"/>
        <v>8002.7049448444468</v>
      </c>
      <c r="F212" s="117">
        <f t="shared" si="101"/>
        <v>8477.7278252317737</v>
      </c>
      <c r="G212" s="117">
        <f t="shared" si="101"/>
        <v>8095.4783186148461</v>
      </c>
      <c r="H212" s="117">
        <f t="shared" si="101"/>
        <v>7882.2722507805092</v>
      </c>
      <c r="I212" s="117">
        <f t="shared" si="101"/>
        <v>7479.6053796894585</v>
      </c>
      <c r="J212" s="117">
        <f t="shared" si="101"/>
        <v>7546.6750943248917</v>
      </c>
      <c r="K212" s="117">
        <f t="shared" si="101"/>
        <v>7718.0123634495303</v>
      </c>
      <c r="L212" s="117">
        <f t="shared" si="101"/>
        <v>6921.080709299089</v>
      </c>
      <c r="M212" s="117">
        <f t="shared" si="101"/>
        <v>6248.4294753731883</v>
      </c>
      <c r="N212" s="117">
        <f t="shared" si="101"/>
        <v>6764.8029835586049</v>
      </c>
      <c r="O212" s="117">
        <f t="shared" si="101"/>
        <v>6342.2773797235714</v>
      </c>
      <c r="P212" s="117">
        <f t="shared" si="101"/>
        <v>5407.9701282786455</v>
      </c>
      <c r="Q212" s="117">
        <f t="shared" si="101"/>
        <v>6239.6186070036483</v>
      </c>
      <c r="R212" s="117">
        <f t="shared" ref="R212:V212" si="102">R213+R216+R218+R227</f>
        <v>6322.5352372861607</v>
      </c>
      <c r="S212" s="117">
        <f t="shared" si="102"/>
        <v>5898.028912894637</v>
      </c>
      <c r="T212" s="117">
        <f t="shared" si="102"/>
        <v>5624.6548009342514</v>
      </c>
      <c r="U212" s="117">
        <f t="shared" si="102"/>
        <v>4591.5138657575044</v>
      </c>
      <c r="V212" s="117">
        <f t="shared" si="102"/>
        <v>5142.5799384521961</v>
      </c>
      <c r="W212" s="117">
        <f t="shared" ref="W212:Y212" si="103">W213+W216+W218+W227</f>
        <v>4868.8702187033314</v>
      </c>
      <c r="X212" s="117">
        <f t="shared" si="103"/>
        <v>4458.502127940591</v>
      </c>
      <c r="Y212" s="117">
        <f t="shared" si="103"/>
        <v>4487.3351238674231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7409.2948867108626</v>
      </c>
      <c r="C213" s="122">
        <f t="shared" si="104"/>
        <v>7949.652775466865</v>
      </c>
      <c r="D213" s="122">
        <f t="shared" si="104"/>
        <v>7379.4969507357473</v>
      </c>
      <c r="E213" s="122">
        <f t="shared" si="104"/>
        <v>7613.6703028656711</v>
      </c>
      <c r="F213" s="122">
        <f t="shared" si="104"/>
        <v>8070.8884334966679</v>
      </c>
      <c r="G213" s="122">
        <f t="shared" si="104"/>
        <v>7682.2389388683914</v>
      </c>
      <c r="H213" s="122">
        <f t="shared" si="104"/>
        <v>7457.1510876517732</v>
      </c>
      <c r="I213" s="122">
        <f t="shared" si="104"/>
        <v>7084.4464118256774</v>
      </c>
      <c r="J213" s="122">
        <f t="shared" si="104"/>
        <v>7143.6680887095372</v>
      </c>
      <c r="K213" s="122">
        <f t="shared" si="104"/>
        <v>7284.7736619930447</v>
      </c>
      <c r="L213" s="122">
        <f t="shared" si="104"/>
        <v>6496.3115093180404</v>
      </c>
      <c r="M213" s="122">
        <f t="shared" si="104"/>
        <v>5828.8333371539029</v>
      </c>
      <c r="N213" s="122">
        <f t="shared" si="104"/>
        <v>6356.0927221155962</v>
      </c>
      <c r="O213" s="122">
        <f t="shared" si="104"/>
        <v>5950.3989230190882</v>
      </c>
      <c r="P213" s="122">
        <f t="shared" si="104"/>
        <v>5032.2417961376295</v>
      </c>
      <c r="Q213" s="122">
        <f t="shared" si="104"/>
        <v>5857.0690862076053</v>
      </c>
      <c r="R213" s="122">
        <f t="shared" ref="R213:V213" si="105">SUM(R214:R215)</f>
        <v>5937.3084014977449</v>
      </c>
      <c r="S213" s="122">
        <f t="shared" si="105"/>
        <v>5606.5894157833591</v>
      </c>
      <c r="T213" s="122">
        <f t="shared" si="105"/>
        <v>5268.8564509178022</v>
      </c>
      <c r="U213" s="122">
        <f t="shared" si="105"/>
        <v>4205.903173186397</v>
      </c>
      <c r="V213" s="122">
        <f t="shared" si="105"/>
        <v>4850.4289702191973</v>
      </c>
      <c r="W213" s="122">
        <f t="shared" ref="W213:Y213" si="106">SUM(W214:W215)</f>
        <v>4545.3240123281739</v>
      </c>
      <c r="X213" s="122">
        <f t="shared" si="106"/>
        <v>4150.7880252927216</v>
      </c>
      <c r="Y213" s="122">
        <f t="shared" si="106"/>
        <v>4239.1981508347535</v>
      </c>
      <c r="DA213" s="130" t="s">
        <v>2619</v>
      </c>
    </row>
    <row r="214" spans="1:105" ht="12" customHeight="1" x14ac:dyDescent="0.25">
      <c r="A214" s="97" t="s">
        <v>211</v>
      </c>
      <c r="B214" s="98">
        <v>7409.2948867108626</v>
      </c>
      <c r="C214" s="98">
        <v>7949.652775466865</v>
      </c>
      <c r="D214" s="98">
        <v>7379.4969507357473</v>
      </c>
      <c r="E214" s="98">
        <v>7613.6703028656711</v>
      </c>
      <c r="F214" s="98">
        <v>8070.8884334966679</v>
      </c>
      <c r="G214" s="98">
        <v>7682.2389388683914</v>
      </c>
      <c r="H214" s="98">
        <v>7457.1510876517732</v>
      </c>
      <c r="I214" s="98">
        <v>7084.4464118256774</v>
      </c>
      <c r="J214" s="98">
        <v>7143.6680887095372</v>
      </c>
      <c r="K214" s="98">
        <v>7284.7736619930447</v>
      </c>
      <c r="L214" s="98">
        <v>6496.3115093180404</v>
      </c>
      <c r="M214" s="98">
        <v>5828.8333371539029</v>
      </c>
      <c r="N214" s="98">
        <v>6356.0927221155962</v>
      </c>
      <c r="O214" s="98">
        <v>5950.3989230190882</v>
      </c>
      <c r="P214" s="98">
        <v>5032.2417961376295</v>
      </c>
      <c r="Q214" s="98">
        <v>5857.0690862076053</v>
      </c>
      <c r="R214" s="98">
        <v>5937.3084014977449</v>
      </c>
      <c r="S214" s="98">
        <v>5606.5894157833591</v>
      </c>
      <c r="T214" s="98">
        <v>5268.8564509178022</v>
      </c>
      <c r="U214" s="98">
        <v>4205.903173186397</v>
      </c>
      <c r="V214" s="98">
        <v>4850.4289702191973</v>
      </c>
      <c r="W214" s="98">
        <v>4545.3240123281739</v>
      </c>
      <c r="X214" s="98">
        <v>4150.7880252927216</v>
      </c>
      <c r="Y214" s="98">
        <v>4239.1981508347535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356.98966498514579</v>
      </c>
      <c r="C218" s="122">
        <v>354.3531852347661</v>
      </c>
      <c r="D218" s="122">
        <v>365.77312570905883</v>
      </c>
      <c r="E218" s="122">
        <v>372.87109554548647</v>
      </c>
      <c r="F218" s="122">
        <v>375.25192245006417</v>
      </c>
      <c r="G218" s="122">
        <v>365.65414459531718</v>
      </c>
      <c r="H218" s="122">
        <v>377.55462278391661</v>
      </c>
      <c r="I218" s="122">
        <v>378.97276284518148</v>
      </c>
      <c r="J218" s="122">
        <v>385.84015424707866</v>
      </c>
      <c r="K218" s="122">
        <v>387.13383318273037</v>
      </c>
      <c r="L218" s="122">
        <v>385.79717097805911</v>
      </c>
      <c r="M218" s="122">
        <v>401.74351646615276</v>
      </c>
      <c r="N218" s="122">
        <v>400.44868437432564</v>
      </c>
      <c r="O218" s="122">
        <v>382.6844288323482</v>
      </c>
      <c r="P218" s="122">
        <v>364.85384271400494</v>
      </c>
      <c r="Q218" s="122">
        <v>373.65416416981282</v>
      </c>
      <c r="R218" s="122">
        <v>376.13479352974173</v>
      </c>
      <c r="S218" s="122">
        <v>284.1349038710722</v>
      </c>
      <c r="T218" s="122">
        <v>346.38081634463509</v>
      </c>
      <c r="U218" s="122">
        <v>371.9646048315322</v>
      </c>
      <c r="V218" s="122">
        <v>280.53492861291954</v>
      </c>
      <c r="W218" s="122">
        <v>318.84886112200991</v>
      </c>
      <c r="X218" s="122">
        <v>302.93278965389715</v>
      </c>
      <c r="Y218" s="122">
        <v>245.43627467838351</v>
      </c>
      <c r="DA218" s="130" t="s">
        <v>2624</v>
      </c>
    </row>
    <row r="219" spans="1:105" ht="12" customHeight="1" x14ac:dyDescent="0.25">
      <c r="A219" s="97" t="s">
        <v>138</v>
      </c>
      <c r="B219" s="98">
        <v>547.50572994125105</v>
      </c>
      <c r="C219" s="98">
        <v>536.24552710965793</v>
      </c>
      <c r="D219" s="98">
        <v>536.98555794940944</v>
      </c>
      <c r="E219" s="98">
        <v>529.92976722778326</v>
      </c>
      <c r="F219" s="98">
        <v>517.45429068965313</v>
      </c>
      <c r="G219" s="98">
        <v>486.35948311232312</v>
      </c>
      <c r="H219" s="98">
        <v>499.38774692325973</v>
      </c>
      <c r="I219" s="98">
        <v>478.5071497379692</v>
      </c>
      <c r="J219" s="98">
        <v>472.75148704389824</v>
      </c>
      <c r="K219" s="98">
        <v>455.78195624910728</v>
      </c>
      <c r="L219" s="98">
        <v>447.79727434006867</v>
      </c>
      <c r="M219" s="98">
        <v>473.40086060270602</v>
      </c>
      <c r="N219" s="98">
        <v>489.05151433008604</v>
      </c>
      <c r="O219" s="98">
        <v>492.21857719111335</v>
      </c>
      <c r="P219" s="98">
        <v>481.95427227491376</v>
      </c>
      <c r="Q219" s="98">
        <v>474.35988807183043</v>
      </c>
      <c r="R219" s="98">
        <v>464.4289354346069</v>
      </c>
      <c r="S219" s="98">
        <v>351.00279776400652</v>
      </c>
      <c r="T219" s="98">
        <v>428.21195987938592</v>
      </c>
      <c r="U219" s="98">
        <v>458.95237944739205</v>
      </c>
      <c r="V219" s="98">
        <v>347.83785975574887</v>
      </c>
      <c r="W219" s="98">
        <v>392.17622942555278</v>
      </c>
      <c r="X219" s="98">
        <v>368.54660575348908</v>
      </c>
      <c r="Y219" s="98">
        <v>312.25749752339203</v>
      </c>
      <c r="DA219" s="63" t="s">
        <v>2625</v>
      </c>
    </row>
    <row r="220" spans="1:105" ht="12" customHeight="1" x14ac:dyDescent="0.25">
      <c r="A220" s="97" t="s">
        <v>137</v>
      </c>
      <c r="B220" s="98">
        <v>0</v>
      </c>
      <c r="C220" s="98">
        <v>258.36050646435081</v>
      </c>
      <c r="D220" s="98">
        <v>260.23393891240676</v>
      </c>
      <c r="E220" s="98">
        <v>255.71890347926663</v>
      </c>
      <c r="F220" s="98">
        <v>253.92578375607479</v>
      </c>
      <c r="G220" s="98">
        <v>238.38611171343118</v>
      </c>
      <c r="H220" s="98">
        <v>238.53470556506858</v>
      </c>
      <c r="I220" s="98">
        <v>226.55675980246352</v>
      </c>
      <c r="J220" s="98">
        <v>219.09734048310082</v>
      </c>
      <c r="K220" s="98">
        <v>198.43079734608469</v>
      </c>
      <c r="L220" s="98">
        <v>207.8027724822141</v>
      </c>
      <c r="M220" s="98">
        <v>234.6413693990188</v>
      </c>
      <c r="N220" s="98">
        <v>217.09063855085213</v>
      </c>
      <c r="O220" s="98">
        <v>267.59261513099932</v>
      </c>
      <c r="P220" s="98">
        <v>289.37057051025783</v>
      </c>
      <c r="Q220" s="98">
        <v>207.05539686180484</v>
      </c>
      <c r="R220" s="98">
        <v>197.72904566460119</v>
      </c>
      <c r="S220" s="98">
        <v>147.13427488475341</v>
      </c>
      <c r="T220" s="98">
        <v>205.38975387557426</v>
      </c>
      <c r="U220" s="98">
        <v>259.00127555185469</v>
      </c>
      <c r="V220" s="98">
        <v>177.64663522316687</v>
      </c>
      <c r="W220" s="98">
        <v>205.4716888652749</v>
      </c>
      <c r="X220" s="98">
        <v>203.63555577175967</v>
      </c>
      <c r="Y220" s="98">
        <v>165.91276043794932</v>
      </c>
      <c r="DA220" s="63" t="s">
        <v>2626</v>
      </c>
    </row>
    <row r="221" spans="1:105" ht="12" customHeight="1" x14ac:dyDescent="0.25">
      <c r="A221" s="100" t="s">
        <v>211</v>
      </c>
      <c r="B221" s="101">
        <v>0</v>
      </c>
      <c r="C221" s="101">
        <v>258.36050646435081</v>
      </c>
      <c r="D221" s="101">
        <v>260.23393891240676</v>
      </c>
      <c r="E221" s="101">
        <v>255.71890347926663</v>
      </c>
      <c r="F221" s="101">
        <v>253.92578375607479</v>
      </c>
      <c r="G221" s="101">
        <v>238.38611171343118</v>
      </c>
      <c r="H221" s="101">
        <v>238.53470556506858</v>
      </c>
      <c r="I221" s="101">
        <v>226.55675980246352</v>
      </c>
      <c r="J221" s="101">
        <v>219.09734048310082</v>
      </c>
      <c r="K221" s="101">
        <v>198.43079734608469</v>
      </c>
      <c r="L221" s="101">
        <v>207.8027724822141</v>
      </c>
      <c r="M221" s="101">
        <v>234.6413693990188</v>
      </c>
      <c r="N221" s="101">
        <v>217.09063855085213</v>
      </c>
      <c r="O221" s="101">
        <v>267.59261513099932</v>
      </c>
      <c r="P221" s="101">
        <v>289.37057051025783</v>
      </c>
      <c r="Q221" s="101">
        <v>207.05539686180484</v>
      </c>
      <c r="R221" s="101">
        <v>197.72904566460119</v>
      </c>
      <c r="S221" s="101">
        <v>147.13427488475341</v>
      </c>
      <c r="T221" s="101">
        <v>205.38975387557426</v>
      </c>
      <c r="U221" s="101">
        <v>259.00127555185469</v>
      </c>
      <c r="V221" s="101">
        <v>177.64663522316687</v>
      </c>
      <c r="W221" s="101">
        <v>205.4716888652749</v>
      </c>
      <c r="X221" s="101">
        <v>203.63555577175967</v>
      </c>
      <c r="Y221" s="101">
        <v>165.91276043794932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83.50834455427794</v>
      </c>
      <c r="C227" s="122">
        <v>91.544190551102972</v>
      </c>
      <c r="D227" s="122">
        <v>34.119037249589823</v>
      </c>
      <c r="E227" s="122">
        <v>16.163546433289628</v>
      </c>
      <c r="F227" s="122">
        <v>31.587469285041696</v>
      </c>
      <c r="G227" s="122">
        <v>47.585235151137518</v>
      </c>
      <c r="H227" s="122">
        <v>47.566540344819614</v>
      </c>
      <c r="I227" s="122">
        <v>16.186205018600027</v>
      </c>
      <c r="J227" s="122">
        <v>17.166851368276202</v>
      </c>
      <c r="K227" s="122">
        <v>46.104868273755457</v>
      </c>
      <c r="L227" s="122">
        <v>38.972029002989387</v>
      </c>
      <c r="M227" s="122">
        <v>17.85262175313223</v>
      </c>
      <c r="N227" s="122">
        <v>8.261577068683799</v>
      </c>
      <c r="O227" s="122">
        <v>9.1940278721351074</v>
      </c>
      <c r="P227" s="122">
        <v>10.874489427010831</v>
      </c>
      <c r="Q227" s="122">
        <v>8.8953566262297041</v>
      </c>
      <c r="R227" s="122">
        <v>9.0920422586742475</v>
      </c>
      <c r="S227" s="122">
        <v>7.3045932402059481</v>
      </c>
      <c r="T227" s="122">
        <v>9.4175336718146454</v>
      </c>
      <c r="U227" s="122">
        <v>13.646087739574773</v>
      </c>
      <c r="V227" s="122">
        <v>11.616039620079052</v>
      </c>
      <c r="W227" s="122">
        <v>4.6973452531473496</v>
      </c>
      <c r="X227" s="122">
        <v>4.7813129939718868</v>
      </c>
      <c r="Y227" s="122">
        <v>2.7006983542860414</v>
      </c>
      <c r="DA227" s="130" t="s">
        <v>2633</v>
      </c>
    </row>
    <row r="228" spans="1:105" ht="12" customHeight="1" x14ac:dyDescent="0.25">
      <c r="A228" s="97" t="s">
        <v>50</v>
      </c>
      <c r="B228" s="98">
        <v>211.74799024498412</v>
      </c>
      <c r="C228" s="98">
        <v>269.68137596387305</v>
      </c>
      <c r="D228" s="98">
        <v>155.35668678328855</v>
      </c>
      <c r="E228" s="98">
        <v>93.098153908509005</v>
      </c>
      <c r="F228" s="98">
        <v>177.19972750252469</v>
      </c>
      <c r="G228" s="98">
        <v>262.28227530720716</v>
      </c>
      <c r="H228" s="98">
        <v>278.43726815341824</v>
      </c>
      <c r="I228" s="98">
        <v>107.0238219334444</v>
      </c>
      <c r="J228" s="98">
        <v>117.9107920850992</v>
      </c>
      <c r="K228" s="98">
        <v>306.8553271512053</v>
      </c>
      <c r="L228" s="98">
        <v>268.66447701580893</v>
      </c>
      <c r="M228" s="98">
        <v>167.05594710266394</v>
      </c>
      <c r="N228" s="98">
        <v>132.83945088803003</v>
      </c>
      <c r="O228" s="98">
        <v>191.03218995949607</v>
      </c>
      <c r="P228" s="98">
        <v>231.16763148706812</v>
      </c>
      <c r="Q228" s="98">
        <v>188.27751197555565</v>
      </c>
      <c r="R228" s="98">
        <v>186.72140322327104</v>
      </c>
      <c r="S228" s="98">
        <v>143.09501956223747</v>
      </c>
      <c r="T228" s="98">
        <v>158.46006969252917</v>
      </c>
      <c r="U228" s="98">
        <v>195.89943988980721</v>
      </c>
      <c r="V228" s="98">
        <v>164.76259982736192</v>
      </c>
      <c r="W228" s="98">
        <v>85.857982047308909</v>
      </c>
      <c r="X228" s="98">
        <v>119.52617859826302</v>
      </c>
      <c r="Y228" s="98">
        <v>85.172838899647601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233.92862099563177</v>
      </c>
      <c r="C231" s="118">
        <f t="shared" si="108"/>
        <v>249.45601098928353</v>
      </c>
      <c r="D231" s="118">
        <f t="shared" si="108"/>
        <v>232.55460372347224</v>
      </c>
      <c r="E231" s="118">
        <f t="shared" si="108"/>
        <v>239.21867216412733</v>
      </c>
      <c r="F231" s="118">
        <f t="shared" si="108"/>
        <v>252.69448351125911</v>
      </c>
      <c r="G231" s="118">
        <f t="shared" si="108"/>
        <v>241.31778810827211</v>
      </c>
      <c r="H231" s="118">
        <f t="shared" si="108"/>
        <v>235.36462371594453</v>
      </c>
      <c r="I231" s="118">
        <f t="shared" si="108"/>
        <v>223.46455873643345</v>
      </c>
      <c r="J231" s="118">
        <f t="shared" si="108"/>
        <v>225.53511559258499</v>
      </c>
      <c r="K231" s="118">
        <f t="shared" si="108"/>
        <v>229.86349441203004</v>
      </c>
      <c r="L231" s="118">
        <f t="shared" si="108"/>
        <v>206.07418871149756</v>
      </c>
      <c r="M231" s="118">
        <f t="shared" si="108"/>
        <v>188.44884105501529</v>
      </c>
      <c r="N231" s="118">
        <f t="shared" si="108"/>
        <v>203.44800220321446</v>
      </c>
      <c r="O231" s="118">
        <f t="shared" si="108"/>
        <v>192.41901946868634</v>
      </c>
      <c r="P231" s="118">
        <f t="shared" si="108"/>
        <v>166.46013005728028</v>
      </c>
      <c r="Q231" s="118">
        <f t="shared" si="108"/>
        <v>186.65787413653374</v>
      </c>
      <c r="R231" s="118">
        <f t="shared" ref="R231:V231" si="109">R232+R235+R237+R246</f>
        <v>188.65070386191505</v>
      </c>
      <c r="S231" s="118">
        <f t="shared" si="109"/>
        <v>175.62934903179934</v>
      </c>
      <c r="T231" s="118">
        <f t="shared" si="109"/>
        <v>168.29257537027067</v>
      </c>
      <c r="U231" s="118">
        <f t="shared" si="109"/>
        <v>138.85010690544161</v>
      </c>
      <c r="V231" s="118">
        <f t="shared" si="109"/>
        <v>152.27666062154248</v>
      </c>
      <c r="W231" s="118">
        <f t="shared" ref="W231:Y231" si="110">W232+W235+W237+W246</f>
        <v>143.60190909964103</v>
      </c>
      <c r="X231" s="118">
        <f t="shared" si="110"/>
        <v>132.0474224159712</v>
      </c>
      <c r="Y231" s="118">
        <f t="shared" si="110"/>
        <v>132.83873482451631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212.51108069356312</v>
      </c>
      <c r="C232" s="123">
        <f t="shared" si="111"/>
        <v>228.41358322292939</v>
      </c>
      <c r="D232" s="123">
        <f t="shared" si="111"/>
        <v>212.34373671815297</v>
      </c>
      <c r="E232" s="123">
        <f t="shared" si="111"/>
        <v>219.30977748767481</v>
      </c>
      <c r="F232" s="123">
        <f t="shared" si="111"/>
        <v>232.82505164140866</v>
      </c>
      <c r="G232" s="123">
        <f t="shared" si="111"/>
        <v>221.83823647608565</v>
      </c>
      <c r="H232" s="123">
        <f t="shared" si="111"/>
        <v>215.56004070069307</v>
      </c>
      <c r="I232" s="123">
        <f t="shared" si="111"/>
        <v>204.95959177356511</v>
      </c>
      <c r="J232" s="123">
        <f t="shared" si="111"/>
        <v>206.78697972699752</v>
      </c>
      <c r="K232" s="123">
        <f t="shared" si="111"/>
        <v>210.88179820443492</v>
      </c>
      <c r="L232" s="123">
        <f t="shared" si="111"/>
        <v>188.06384133877538</v>
      </c>
      <c r="M232" s="123">
        <f t="shared" si="111"/>
        <v>168.72508194754397</v>
      </c>
      <c r="N232" s="123">
        <f t="shared" si="111"/>
        <v>183.80288110996156</v>
      </c>
      <c r="O232" s="123">
        <f t="shared" si="111"/>
        <v>172.02657606626573</v>
      </c>
      <c r="P232" s="123">
        <f t="shared" si="111"/>
        <v>145.3173432642443</v>
      </c>
      <c r="Q232" s="123">
        <f t="shared" si="111"/>
        <v>168.96405181360149</v>
      </c>
      <c r="R232" s="123">
        <f t="shared" ref="R232:V232" si="112">SUM(R233:R234)</f>
        <v>171.04420834279355</v>
      </c>
      <c r="S232" s="123">
        <f t="shared" si="112"/>
        <v>161.31369286938121</v>
      </c>
      <c r="T232" s="123">
        <f t="shared" si="112"/>
        <v>151.4437711253608</v>
      </c>
      <c r="U232" s="123">
        <f t="shared" si="112"/>
        <v>120.80951560739562</v>
      </c>
      <c r="V232" s="123">
        <f t="shared" si="112"/>
        <v>139.09959231540643</v>
      </c>
      <c r="W232" s="123">
        <f t="shared" ref="W232:Y232" si="113">SUM(W233:W234)</f>
        <v>130.21794949095204</v>
      </c>
      <c r="X232" s="123">
        <f t="shared" si="113"/>
        <v>118.76239464584216</v>
      </c>
      <c r="Y232" s="123">
        <f t="shared" si="113"/>
        <v>121.05219529637522</v>
      </c>
      <c r="DA232" s="130" t="s">
        <v>2787</v>
      </c>
    </row>
    <row r="233" spans="1:105" ht="12" customHeight="1" x14ac:dyDescent="0.25">
      <c r="A233" s="97" t="s">
        <v>211</v>
      </c>
      <c r="B233" s="99">
        <v>210.05596543341056</v>
      </c>
      <c r="C233" s="99">
        <v>225.80636673037341</v>
      </c>
      <c r="D233" s="99">
        <v>209.94947906918989</v>
      </c>
      <c r="E233" s="99">
        <v>216.92401692203279</v>
      </c>
      <c r="F233" s="99">
        <v>230.23427794631601</v>
      </c>
      <c r="G233" s="99">
        <v>219.39129841221038</v>
      </c>
      <c r="H233" s="99">
        <v>213.2254926090726</v>
      </c>
      <c r="I233" s="99">
        <v>202.69583393253129</v>
      </c>
      <c r="J233" s="99">
        <v>204.49663595786777</v>
      </c>
      <c r="K233" s="99">
        <v>208.56252027403846</v>
      </c>
      <c r="L233" s="99">
        <v>186.01021303559099</v>
      </c>
      <c r="M233" s="99">
        <v>166.85452756260014</v>
      </c>
      <c r="N233" s="99">
        <v>181.76798954474432</v>
      </c>
      <c r="O233" s="99">
        <v>170.07414243904921</v>
      </c>
      <c r="P233" s="99">
        <v>143.65071696363947</v>
      </c>
      <c r="Q233" s="99">
        <v>167.04592681362627</v>
      </c>
      <c r="R233" s="99">
        <v>169.08593562850584</v>
      </c>
      <c r="S233" s="99">
        <v>159.46859753580631</v>
      </c>
      <c r="T233" s="99">
        <v>149.6675931489934</v>
      </c>
      <c r="U233" s="99">
        <v>119.34974427305187</v>
      </c>
      <c r="V233" s="99">
        <v>137.40624130265829</v>
      </c>
      <c r="W233" s="99">
        <v>128.59560905687215</v>
      </c>
      <c r="X233" s="99">
        <v>117.23972285166774</v>
      </c>
      <c r="Y233" s="99">
        <v>119.50579164905137</v>
      </c>
      <c r="DA233" s="63" t="s">
        <v>2788</v>
      </c>
    </row>
    <row r="234" spans="1:105" ht="12" customHeight="1" x14ac:dyDescent="0.25">
      <c r="A234" s="97" t="s">
        <v>53</v>
      </c>
      <c r="B234" s="99">
        <v>2.4551152601525406</v>
      </c>
      <c r="C234" s="99">
        <v>2.6072164925559798</v>
      </c>
      <c r="D234" s="99">
        <v>2.3942576489630691</v>
      </c>
      <c r="E234" s="99">
        <v>2.3857605656420153</v>
      </c>
      <c r="F234" s="99">
        <v>2.590773695092663</v>
      </c>
      <c r="G234" s="99">
        <v>2.4469380638752738</v>
      </c>
      <c r="H234" s="99">
        <v>2.3345480916204702</v>
      </c>
      <c r="I234" s="99">
        <v>2.2637578410338159</v>
      </c>
      <c r="J234" s="99">
        <v>2.2903437691297621</v>
      </c>
      <c r="K234" s="99">
        <v>2.3192779303964559</v>
      </c>
      <c r="L234" s="99">
        <v>2.0536283031843752</v>
      </c>
      <c r="M234" s="99">
        <v>1.8705543849438426</v>
      </c>
      <c r="N234" s="99">
        <v>2.034891565217245</v>
      </c>
      <c r="O234" s="99">
        <v>1.9524336272165117</v>
      </c>
      <c r="P234" s="99">
        <v>1.6666263006048254</v>
      </c>
      <c r="Q234" s="99">
        <v>1.9181249999752064</v>
      </c>
      <c r="R234" s="99">
        <v>1.9582727142877221</v>
      </c>
      <c r="S234" s="99">
        <v>1.8450953335749118</v>
      </c>
      <c r="T234" s="99">
        <v>1.7761779763673871</v>
      </c>
      <c r="U234" s="99">
        <v>1.4597713343437604</v>
      </c>
      <c r="V234" s="99">
        <v>1.6933510127481453</v>
      </c>
      <c r="W234" s="99">
        <v>1.622340434079899</v>
      </c>
      <c r="X234" s="99">
        <v>1.522671794174425</v>
      </c>
      <c r="Y234" s="99">
        <v>1.5464036473238387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0.27040335484730144</v>
      </c>
      <c r="C235" s="123">
        <f t="shared" si="114"/>
        <v>0.2803363717975027</v>
      </c>
      <c r="D235" s="123">
        <f t="shared" si="114"/>
        <v>0.31372005522277197</v>
      </c>
      <c r="E235" s="123">
        <f t="shared" si="114"/>
        <v>0.68209405999638473</v>
      </c>
      <c r="F235" s="123">
        <f t="shared" si="114"/>
        <v>0.26748877216664285</v>
      </c>
      <c r="G235" s="123">
        <f t="shared" si="114"/>
        <v>0.3146924328561479</v>
      </c>
      <c r="H235" s="123">
        <f t="shared" si="114"/>
        <v>0.54732078814740326</v>
      </c>
      <c r="I235" s="123">
        <f t="shared" si="114"/>
        <v>0.32067621260211665</v>
      </c>
      <c r="J235" s="123">
        <f t="shared" si="114"/>
        <v>0.33242461242455984</v>
      </c>
      <c r="K235" s="123">
        <f t="shared" si="114"/>
        <v>0.35851170194156606</v>
      </c>
      <c r="L235" s="123">
        <f t="shared" si="114"/>
        <v>0.45408609439132036</v>
      </c>
      <c r="M235" s="123">
        <f t="shared" si="114"/>
        <v>0.45971453562260756</v>
      </c>
      <c r="N235" s="123">
        <f t="shared" si="114"/>
        <v>0.5025736172556744</v>
      </c>
      <c r="O235" s="123">
        <f t="shared" si="114"/>
        <v>0.54154970837245509</v>
      </c>
      <c r="P235" s="123">
        <f t="shared" si="114"/>
        <v>0.55348314197127046</v>
      </c>
      <c r="Q235" s="123">
        <f t="shared" si="114"/>
        <v>0.57397360982229351</v>
      </c>
      <c r="R235" s="123">
        <f t="shared" si="114"/>
        <v>0.55883221721416443</v>
      </c>
      <c r="S235" s="123">
        <f t="shared" si="114"/>
        <v>0.49347279060389071</v>
      </c>
      <c r="T235" s="123">
        <f t="shared" si="114"/>
        <v>0.5428638890165538</v>
      </c>
      <c r="U235" s="123">
        <f t="shared" si="114"/>
        <v>0.55790556726482421</v>
      </c>
      <c r="V235" s="123">
        <f t="shared" si="114"/>
        <v>0.56522385822705179</v>
      </c>
      <c r="W235" s="123">
        <f t="shared" si="114"/>
        <v>0.58821225300365665</v>
      </c>
      <c r="X235" s="123">
        <f t="shared" si="114"/>
        <v>0.5897911637050518</v>
      </c>
      <c r="Y235" s="123">
        <f t="shared" si="114"/>
        <v>0.65623934677908002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0.27040335484730144</v>
      </c>
      <c r="C236" s="99">
        <f>RES_hhdet_fecs!C48</f>
        <v>0.2803363717975027</v>
      </c>
      <c r="D236" s="99">
        <f>RES_hhdet_fecs!D48</f>
        <v>0.31372005522277197</v>
      </c>
      <c r="E236" s="99">
        <f>RES_hhdet_fecs!E48</f>
        <v>0.68209405999638473</v>
      </c>
      <c r="F236" s="99">
        <f>RES_hhdet_fecs!F48</f>
        <v>0.26748877216664285</v>
      </c>
      <c r="G236" s="99">
        <f>RES_hhdet_fecs!G48</f>
        <v>0.3146924328561479</v>
      </c>
      <c r="H236" s="99">
        <f>RES_hhdet_fecs!H48</f>
        <v>0.54732078814740326</v>
      </c>
      <c r="I236" s="99">
        <f>RES_hhdet_fecs!I48</f>
        <v>0.32067621260211665</v>
      </c>
      <c r="J236" s="99">
        <f>RES_hhdet_fecs!J48</f>
        <v>0.33242461242455984</v>
      </c>
      <c r="K236" s="99">
        <f>RES_hhdet_fecs!K48</f>
        <v>0.35851170194156606</v>
      </c>
      <c r="L236" s="99">
        <f>RES_hhdet_fecs!L48</f>
        <v>0.45408609439132036</v>
      </c>
      <c r="M236" s="99">
        <f>RES_hhdet_fecs!M48</f>
        <v>0.45971453562260756</v>
      </c>
      <c r="N236" s="99">
        <f>RES_hhdet_fecs!N48</f>
        <v>0.5025736172556744</v>
      </c>
      <c r="O236" s="99">
        <f>RES_hhdet_fecs!O48</f>
        <v>0.54154970837245509</v>
      </c>
      <c r="P236" s="99">
        <f>RES_hhdet_fecs!P48</f>
        <v>0.55348314197127046</v>
      </c>
      <c r="Q236" s="99">
        <f>RES_hhdet_fecs!Q48</f>
        <v>0.57397360982229351</v>
      </c>
      <c r="R236" s="99">
        <f>RES_hhdet_fecs!R48</f>
        <v>0.55883221721416443</v>
      </c>
      <c r="S236" s="99">
        <f>RES_hhdet_fecs!S48</f>
        <v>0.49347279060389071</v>
      </c>
      <c r="T236" s="99">
        <f>RES_hhdet_fecs!T48</f>
        <v>0.5428638890165538</v>
      </c>
      <c r="U236" s="99">
        <f>RES_hhdet_fecs!U48</f>
        <v>0.55790556726482421</v>
      </c>
      <c r="V236" s="99">
        <f>RES_hhdet_fecs!V48</f>
        <v>0.56522385822705179</v>
      </c>
      <c r="W236" s="99">
        <f>RES_hhdet_fecs!W48</f>
        <v>0.58821225300365665</v>
      </c>
      <c r="X236" s="99">
        <f>RES_hhdet_fecs!X48</f>
        <v>0.5897911637050518</v>
      </c>
      <c r="Y236" s="99">
        <f>RES_hhdet_fecs!Y48</f>
        <v>0.65623934677908002</v>
      </c>
      <c r="DA236" s="63" t="s">
        <v>2791</v>
      </c>
    </row>
    <row r="237" spans="1:105" ht="12" customHeight="1" x14ac:dyDescent="0.25">
      <c r="A237" s="121" t="s">
        <v>55</v>
      </c>
      <c r="B237" s="123">
        <v>14.677339785287367</v>
      </c>
      <c r="C237" s="123">
        <v>14.148801437781993</v>
      </c>
      <c r="D237" s="123">
        <v>14.297537135744017</v>
      </c>
      <c r="E237" s="123">
        <v>14.154471863948784</v>
      </c>
      <c r="F237" s="123">
        <v>14.0089596640337</v>
      </c>
      <c r="G237" s="123">
        <v>13.266157093172088</v>
      </c>
      <c r="H237" s="123">
        <v>13.395585907428838</v>
      </c>
      <c r="I237" s="123">
        <v>13.046107977394817</v>
      </c>
      <c r="J237" s="123">
        <v>12.974638490871122</v>
      </c>
      <c r="K237" s="123">
        <v>12.520227217065729</v>
      </c>
      <c r="L237" s="123">
        <v>12.294635066879183</v>
      </c>
      <c r="M237" s="123">
        <v>13.086185488661176</v>
      </c>
      <c r="N237" s="123">
        <v>13.027074004630098</v>
      </c>
      <c r="O237" s="123">
        <v>13.561040686691431</v>
      </c>
      <c r="P237" s="123">
        <v>13.961054247397781</v>
      </c>
      <c r="Q237" s="123">
        <v>12.521500734823412</v>
      </c>
      <c r="R237" s="123">
        <v>12.39203281858061</v>
      </c>
      <c r="S237" s="123">
        <v>9.7856161998801259</v>
      </c>
      <c r="T237" s="123">
        <v>11.637515562144246</v>
      </c>
      <c r="U237" s="123">
        <v>12.400612147227474</v>
      </c>
      <c r="V237" s="123">
        <v>9.5889464454547184</v>
      </c>
      <c r="W237" s="123">
        <v>10.48621679929941</v>
      </c>
      <c r="X237" s="123">
        <v>10.074910479498346</v>
      </c>
      <c r="Y237" s="123">
        <v>8.627648705637494</v>
      </c>
      <c r="DA237" s="130" t="s">
        <v>2792</v>
      </c>
    </row>
    <row r="238" spans="1:105" ht="12" customHeight="1" x14ac:dyDescent="0.25">
      <c r="A238" s="97" t="s">
        <v>138</v>
      </c>
      <c r="B238" s="99">
        <v>15.521968883895719</v>
      </c>
      <c r="C238" s="99">
        <v>15.231816731131964</v>
      </c>
      <c r="D238" s="99">
        <v>15.277442203958962</v>
      </c>
      <c r="E238" s="99">
        <v>15.098433373236745</v>
      </c>
      <c r="F238" s="99">
        <v>14.761164891427017</v>
      </c>
      <c r="G238" s="99">
        <v>13.889575596931595</v>
      </c>
      <c r="H238" s="99">
        <v>14.279206239628131</v>
      </c>
      <c r="I238" s="99">
        <v>13.690752970749253</v>
      </c>
      <c r="J238" s="99">
        <v>13.533115976839943</v>
      </c>
      <c r="K238" s="99">
        <v>13.049003016620574</v>
      </c>
      <c r="L238" s="99">
        <v>12.821870730379608</v>
      </c>
      <c r="M238" s="99">
        <v>13.55143857692825</v>
      </c>
      <c r="N238" s="99">
        <v>13.98562205272621</v>
      </c>
      <c r="O238" s="99">
        <v>14.068578172885472</v>
      </c>
      <c r="P238" s="99">
        <v>13.757899473176861</v>
      </c>
      <c r="Q238" s="99">
        <v>13.528931617481394</v>
      </c>
      <c r="R238" s="99">
        <v>13.226262772724063</v>
      </c>
      <c r="S238" s="99">
        <v>9.9835960402228991</v>
      </c>
      <c r="T238" s="99">
        <v>12.163826057853038</v>
      </c>
      <c r="U238" s="99">
        <v>13.023563992096532</v>
      </c>
      <c r="V238" s="99">
        <v>9.8537867857157195</v>
      </c>
      <c r="W238" s="99">
        <v>11.095389667231798</v>
      </c>
      <c r="X238" s="99">
        <v>10.40966237089758</v>
      </c>
      <c r="Y238" s="99">
        <v>8.802744790907342</v>
      </c>
      <c r="DA238" s="63" t="s">
        <v>2793</v>
      </c>
    </row>
    <row r="239" spans="1:105" ht="12" customHeight="1" x14ac:dyDescent="0.25">
      <c r="A239" s="97" t="s">
        <v>137</v>
      </c>
      <c r="B239" s="99">
        <v>0</v>
      </c>
      <c r="C239" s="99">
        <v>11.483487425734147</v>
      </c>
      <c r="D239" s="99">
        <v>11.555876118429305</v>
      </c>
      <c r="E239" s="99">
        <v>11.431750637603368</v>
      </c>
      <c r="F239" s="99">
        <v>11.256966958078214</v>
      </c>
      <c r="G239" s="99">
        <v>10.617712153205204</v>
      </c>
      <c r="H239" s="99">
        <v>10.867015136343669</v>
      </c>
      <c r="I239" s="99">
        <v>10.424423548806127</v>
      </c>
      <c r="J239" s="99">
        <v>10.282891093487956</v>
      </c>
      <c r="K239" s="99">
        <v>9.7822783590517108</v>
      </c>
      <c r="L239" s="99">
        <v>9.8027226033157238</v>
      </c>
      <c r="M239" s="99">
        <v>10.597031361665485</v>
      </c>
      <c r="N239" s="99">
        <v>10.641570500808911</v>
      </c>
      <c r="O239" s="99">
        <v>11.359843440364354</v>
      </c>
      <c r="P239" s="99">
        <v>11.464404122243595</v>
      </c>
      <c r="Q239" s="99">
        <v>10.472439694342027</v>
      </c>
      <c r="R239" s="99">
        <v>10.247704805152818</v>
      </c>
      <c r="S239" s="99">
        <v>7.8052833478151582</v>
      </c>
      <c r="T239" s="99">
        <v>9.8748978399771001</v>
      </c>
      <c r="U239" s="99">
        <v>11.130515442560286</v>
      </c>
      <c r="V239" s="99">
        <v>8.2919564276051094</v>
      </c>
      <c r="W239" s="99">
        <v>9.4388554195826249</v>
      </c>
      <c r="X239" s="99">
        <v>9.0908352806210289</v>
      </c>
      <c r="Y239" s="99">
        <v>7.7177527672763775</v>
      </c>
      <c r="DA239" s="63" t="s">
        <v>2794</v>
      </c>
    </row>
    <row r="240" spans="1:105" ht="12" customHeight="1" x14ac:dyDescent="0.25">
      <c r="A240" s="100" t="s">
        <v>211</v>
      </c>
      <c r="B240" s="102">
        <v>0</v>
      </c>
      <c r="C240" s="102">
        <v>7.3386157759460229</v>
      </c>
      <c r="D240" s="102">
        <v>7.4037539788312925</v>
      </c>
      <c r="E240" s="102">
        <v>7.2857859007555712</v>
      </c>
      <c r="F240" s="102">
        <v>7.2436163573263199</v>
      </c>
      <c r="G240" s="102">
        <v>6.807890120110188</v>
      </c>
      <c r="H240" s="102">
        <v>6.8205242861034696</v>
      </c>
      <c r="I240" s="102">
        <v>6.4821030030740676</v>
      </c>
      <c r="J240" s="102">
        <v>6.2719416019513563</v>
      </c>
      <c r="K240" s="102">
        <v>5.6810587555253989</v>
      </c>
      <c r="L240" s="102">
        <v>5.9500591871803259</v>
      </c>
      <c r="M240" s="102">
        <v>6.7167771959030524</v>
      </c>
      <c r="N240" s="102">
        <v>6.2082368278037086</v>
      </c>
      <c r="O240" s="102">
        <v>7.6483249493357146</v>
      </c>
      <c r="P240" s="102">
        <v>8.2603920093586574</v>
      </c>
      <c r="Q240" s="102">
        <v>5.9053018090552563</v>
      </c>
      <c r="R240" s="102">
        <v>5.6310365617350771</v>
      </c>
      <c r="S240" s="102">
        <v>4.1849500160056063</v>
      </c>
      <c r="T240" s="102">
        <v>5.8343191556616798</v>
      </c>
      <c r="U240" s="102">
        <v>7.3496071427838716</v>
      </c>
      <c r="V240" s="102">
        <v>5.0324943579117427</v>
      </c>
      <c r="W240" s="102">
        <v>5.8131734727619744</v>
      </c>
      <c r="X240" s="102">
        <v>5.7517213541018579</v>
      </c>
      <c r="Y240" s="102">
        <v>4.6771901372225884</v>
      </c>
      <c r="DA240" s="131" t="s">
        <v>2795</v>
      </c>
    </row>
    <row r="241" spans="1:105" ht="12" customHeight="1" x14ac:dyDescent="0.25">
      <c r="A241" s="103" t="s">
        <v>52</v>
      </c>
      <c r="B241" s="105">
        <v>0</v>
      </c>
      <c r="C241" s="105">
        <v>4.1448716497881248</v>
      </c>
      <c r="D241" s="105">
        <v>4.1521221395980135</v>
      </c>
      <c r="E241" s="105">
        <v>4.1459647368477981</v>
      </c>
      <c r="F241" s="105">
        <v>4.0133506007518935</v>
      </c>
      <c r="G241" s="105">
        <v>3.8098220330950143</v>
      </c>
      <c r="H241" s="105">
        <v>4.0464908502401986</v>
      </c>
      <c r="I241" s="105">
        <v>3.9423205457320614</v>
      </c>
      <c r="J241" s="105">
        <v>4.0109494915366009</v>
      </c>
      <c r="K241" s="105">
        <v>4.1012196035263111</v>
      </c>
      <c r="L241" s="105">
        <v>3.8526634161353979</v>
      </c>
      <c r="M241" s="105">
        <v>3.8802541657624321</v>
      </c>
      <c r="N241" s="105">
        <v>4.4333336730052029</v>
      </c>
      <c r="O241" s="105">
        <v>3.711518491028639</v>
      </c>
      <c r="P241" s="105">
        <v>3.2040121128849353</v>
      </c>
      <c r="Q241" s="105">
        <v>4.5671378852867708</v>
      </c>
      <c r="R241" s="105">
        <v>4.61666824341774</v>
      </c>
      <c r="S241" s="105">
        <v>3.6203333318095527</v>
      </c>
      <c r="T241" s="105">
        <v>4.0405786843154194</v>
      </c>
      <c r="U241" s="105">
        <v>3.7809082997764154</v>
      </c>
      <c r="V241" s="105">
        <v>3.2594620696933658</v>
      </c>
      <c r="W241" s="105">
        <v>3.6256819468206487</v>
      </c>
      <c r="X241" s="105">
        <v>3.3391139265191723</v>
      </c>
      <c r="Y241" s="105">
        <v>3.04056263005379</v>
      </c>
      <c r="DA241" s="132" t="s">
        <v>2796</v>
      </c>
    </row>
    <row r="242" spans="1:105" ht="12" customHeight="1" x14ac:dyDescent="0.25">
      <c r="A242" s="106" t="s">
        <v>122</v>
      </c>
      <c r="B242" s="102">
        <v>13.095136134273632</v>
      </c>
      <c r="C242" s="102">
        <v>12.056099228795288</v>
      </c>
      <c r="D242" s="102">
        <v>12.261413043322539</v>
      </c>
      <c r="E242" s="102">
        <v>12.006522049665467</v>
      </c>
      <c r="F242" s="102">
        <v>12.154271355605216</v>
      </c>
      <c r="G242" s="102">
        <v>11.548695385422665</v>
      </c>
      <c r="H242" s="102">
        <v>10.867658986391703</v>
      </c>
      <c r="I242" s="102">
        <v>10.830756681780118</v>
      </c>
      <c r="J242" s="102">
        <v>10.753522668973689</v>
      </c>
      <c r="K242" s="102">
        <v>9.8009111208818567</v>
      </c>
      <c r="L242" s="102">
        <v>9.2928795710209311</v>
      </c>
      <c r="M242" s="102">
        <v>10.937714837782799</v>
      </c>
      <c r="N242" s="102">
        <v>9.3281944570455391</v>
      </c>
      <c r="O242" s="102">
        <v>12.621366499229806</v>
      </c>
      <c r="P242" s="102">
        <v>15.449585602589025</v>
      </c>
      <c r="Q242" s="102">
        <v>9.5044647986944195</v>
      </c>
      <c r="R242" s="102">
        <v>9.570557485010438</v>
      </c>
      <c r="S242" s="102">
        <v>9.7733674257832561</v>
      </c>
      <c r="T242" s="102">
        <v>10.241805964224488</v>
      </c>
      <c r="U242" s="102">
        <v>10.350557842410799</v>
      </c>
      <c r="V242" s="102">
        <v>9.3371498340754506</v>
      </c>
      <c r="W242" s="102">
        <v>8.4567343229208944</v>
      </c>
      <c r="X242" s="102">
        <v>9.1698179706008816</v>
      </c>
      <c r="Y242" s="102">
        <v>8.6904196823984066</v>
      </c>
      <c r="DA242" s="131" t="s">
        <v>2797</v>
      </c>
    </row>
    <row r="243" spans="1:105" ht="12" customHeight="1" x14ac:dyDescent="0.25">
      <c r="A243" s="107" t="s">
        <v>121</v>
      </c>
      <c r="B243" s="105">
        <v>11.053572438297913</v>
      </c>
      <c r="C243" s="105">
        <v>9.9706559905522543</v>
      </c>
      <c r="D243" s="105">
        <v>10.167312466623802</v>
      </c>
      <c r="E243" s="105">
        <v>9.9754742182574496</v>
      </c>
      <c r="F243" s="105">
        <v>10.171983030353573</v>
      </c>
      <c r="G243" s="105">
        <v>9.7118646067032817</v>
      </c>
      <c r="H243" s="105">
        <v>9.1782267126878541</v>
      </c>
      <c r="I243" s="105">
        <v>9.159002015439988</v>
      </c>
      <c r="J243" s="105">
        <v>9.0423439482947483</v>
      </c>
      <c r="K243" s="105">
        <v>8.2067505139162549</v>
      </c>
      <c r="L243" s="105">
        <v>7.7433179002458257</v>
      </c>
      <c r="M243" s="105">
        <v>9.2343649090334665</v>
      </c>
      <c r="N243" s="105">
        <v>7.7662836520652023</v>
      </c>
      <c r="O243" s="105">
        <v>10.961946191194363</v>
      </c>
      <c r="P243" s="105">
        <v>13.813027228545073</v>
      </c>
      <c r="Q243" s="105">
        <v>8.0513029256088622</v>
      </c>
      <c r="R243" s="105">
        <v>8.120384774777671</v>
      </c>
      <c r="S243" s="105">
        <v>8.279989674724245</v>
      </c>
      <c r="T243" s="105">
        <v>8.7892750043201993</v>
      </c>
      <c r="U243" s="105">
        <v>9.1590787493460954</v>
      </c>
      <c r="V243" s="105">
        <v>8.0924515992147388</v>
      </c>
      <c r="W243" s="105">
        <v>7.499485456360075</v>
      </c>
      <c r="X243" s="105">
        <v>8.2808914035581864</v>
      </c>
      <c r="Y243" s="105">
        <v>7.7822605956584132</v>
      </c>
      <c r="DA243" s="132" t="s">
        <v>2798</v>
      </c>
    </row>
    <row r="244" spans="1:105" ht="12" customHeight="1" x14ac:dyDescent="0.25">
      <c r="A244" s="108" t="s">
        <v>53</v>
      </c>
      <c r="B244" s="99">
        <v>6.7666864202850396</v>
      </c>
      <c r="C244" s="99">
        <v>5.8635875367011092</v>
      </c>
      <c r="D244" s="99">
        <v>5.9985621892070817</v>
      </c>
      <c r="E244" s="99">
        <v>5.8516043792332262</v>
      </c>
      <c r="F244" s="99">
        <v>6.0413534041877517</v>
      </c>
      <c r="G244" s="99">
        <v>5.743521989408336</v>
      </c>
      <c r="H244" s="99">
        <v>5.3076248097647794</v>
      </c>
      <c r="I244" s="99">
        <v>5.2283465675364278</v>
      </c>
      <c r="J244" s="99">
        <v>4.9979630467016634</v>
      </c>
      <c r="K244" s="99">
        <v>4.4024177209047668</v>
      </c>
      <c r="L244" s="99">
        <v>4.0592550573109651</v>
      </c>
      <c r="M244" s="99">
        <v>5.2385159140546724</v>
      </c>
      <c r="N244" s="99">
        <v>4.0813658054723891</v>
      </c>
      <c r="O244" s="99">
        <v>6.8747113872661556</v>
      </c>
      <c r="P244" s="99">
        <v>9.3599593691702498</v>
      </c>
      <c r="Q244" s="99">
        <v>4.0368106225249214</v>
      </c>
      <c r="R244" s="99">
        <v>4.0138251901832396</v>
      </c>
      <c r="S244" s="99">
        <v>4.1010210055187555</v>
      </c>
      <c r="T244" s="99">
        <v>4.8809318130463879</v>
      </c>
      <c r="U244" s="99">
        <v>5.4514639673872098</v>
      </c>
      <c r="V244" s="99">
        <v>4.6287794113374527</v>
      </c>
      <c r="W244" s="99">
        <v>4.1910413754952414</v>
      </c>
      <c r="X244" s="99">
        <v>4.964356562215503</v>
      </c>
      <c r="Y244" s="99">
        <v>4.5863007945403433</v>
      </c>
      <c r="DA244" s="63" t="s">
        <v>2799</v>
      </c>
    </row>
    <row r="245" spans="1:105" ht="12" customHeight="1" x14ac:dyDescent="0.25">
      <c r="A245" s="108" t="s">
        <v>52</v>
      </c>
      <c r="B245" s="99">
        <v>4.2868860180128738</v>
      </c>
      <c r="C245" s="99">
        <v>4.1070684538511459</v>
      </c>
      <c r="D245" s="99">
        <v>4.1687502774167227</v>
      </c>
      <c r="E245" s="99">
        <v>4.1238698390242234</v>
      </c>
      <c r="F245" s="99">
        <v>4.1306296261658213</v>
      </c>
      <c r="G245" s="99">
        <v>3.9683426172949434</v>
      </c>
      <c r="H245" s="99">
        <v>3.870601902923076</v>
      </c>
      <c r="I245" s="99">
        <v>3.9306554479035629</v>
      </c>
      <c r="J245" s="99">
        <v>4.0443809015930841</v>
      </c>
      <c r="K245" s="99">
        <v>3.804332793011485</v>
      </c>
      <c r="L245" s="99">
        <v>3.6840628429348601</v>
      </c>
      <c r="M245" s="99">
        <v>3.9958489949787928</v>
      </c>
      <c r="N245" s="99">
        <v>3.6849178465928136</v>
      </c>
      <c r="O245" s="99">
        <v>4.0872348039282054</v>
      </c>
      <c r="P245" s="99">
        <v>4.4530678593748227</v>
      </c>
      <c r="Q245" s="99">
        <v>4.0144923030839399</v>
      </c>
      <c r="R245" s="99">
        <v>4.1065595845944332</v>
      </c>
      <c r="S245" s="99">
        <v>4.1789686692054868</v>
      </c>
      <c r="T245" s="99">
        <v>3.9083431912738122</v>
      </c>
      <c r="U245" s="99">
        <v>3.7076147819588869</v>
      </c>
      <c r="V245" s="99">
        <v>3.4636721878772874</v>
      </c>
      <c r="W245" s="99">
        <v>3.3084440808648341</v>
      </c>
      <c r="X245" s="99">
        <v>3.3165348413426852</v>
      </c>
      <c r="Y245" s="99">
        <v>3.1959598011180694</v>
      </c>
      <c r="DA245" s="63" t="s">
        <v>2800</v>
      </c>
    </row>
    <row r="246" spans="1:105" ht="12" customHeight="1" x14ac:dyDescent="0.25">
      <c r="A246" s="121" t="s">
        <v>54</v>
      </c>
      <c r="B246" s="123">
        <v>6.4697971619340082</v>
      </c>
      <c r="C246" s="123">
        <v>6.6132899567746577</v>
      </c>
      <c r="D246" s="123">
        <v>5.5996098143524859</v>
      </c>
      <c r="E246" s="123">
        <v>5.0723287525073513</v>
      </c>
      <c r="F246" s="123">
        <v>5.5929834336500814</v>
      </c>
      <c r="G246" s="123">
        <v>5.8987021061582174</v>
      </c>
      <c r="H246" s="123">
        <v>5.8616763196752446</v>
      </c>
      <c r="I246" s="123">
        <v>5.1381827728714038</v>
      </c>
      <c r="J246" s="123">
        <v>5.4410727622918138</v>
      </c>
      <c r="K246" s="123">
        <v>6.1029572885878327</v>
      </c>
      <c r="L246" s="123">
        <v>5.2616262114516674</v>
      </c>
      <c r="M246" s="123">
        <v>6.1778590831875428</v>
      </c>
      <c r="N246" s="123">
        <v>6.1154734713671273</v>
      </c>
      <c r="O246" s="123">
        <v>6.2898530073567374</v>
      </c>
      <c r="P246" s="123">
        <v>6.6282494036669179</v>
      </c>
      <c r="Q246" s="123">
        <v>4.5983479782865313</v>
      </c>
      <c r="R246" s="123">
        <v>4.6556304833267168</v>
      </c>
      <c r="S246" s="123">
        <v>4.0365671719340668</v>
      </c>
      <c r="T246" s="123">
        <v>4.668424793749077</v>
      </c>
      <c r="U246" s="123">
        <v>5.0820735835536848</v>
      </c>
      <c r="V246" s="123">
        <v>3.0228980024542591</v>
      </c>
      <c r="W246" s="123">
        <v>2.3095305563859396</v>
      </c>
      <c r="X246" s="123">
        <v>2.6203261269256202</v>
      </c>
      <c r="Y246" s="123">
        <v>2.502651475724528</v>
      </c>
      <c r="DA246" s="130" t="s">
        <v>2801</v>
      </c>
    </row>
    <row r="247" spans="1:105" ht="12" customHeight="1" x14ac:dyDescent="0.25">
      <c r="A247" s="97" t="s">
        <v>50</v>
      </c>
      <c r="B247" s="99">
        <v>7.0484701493402442</v>
      </c>
      <c r="C247" s="99">
        <v>8.9939919163385422</v>
      </c>
      <c r="D247" s="99">
        <v>5.1896383093273908</v>
      </c>
      <c r="E247" s="99">
        <v>3.1143556470332072</v>
      </c>
      <c r="F247" s="99">
        <v>5.9350521283725435</v>
      </c>
      <c r="G247" s="99">
        <v>8.7940727651930537</v>
      </c>
      <c r="H247" s="99">
        <v>9.3480393884923672</v>
      </c>
      <c r="I247" s="99">
        <v>3.5954625747535163</v>
      </c>
      <c r="J247" s="99">
        <v>3.9632455798941724</v>
      </c>
      <c r="K247" s="99">
        <v>10.315937949606951</v>
      </c>
      <c r="L247" s="99">
        <v>9.0328282177497439</v>
      </c>
      <c r="M247" s="99">
        <v>5.6149270390915156</v>
      </c>
      <c r="N247" s="99">
        <v>4.4605921936772033</v>
      </c>
      <c r="O247" s="99">
        <v>6.411156368419447</v>
      </c>
      <c r="P247" s="99">
        <v>7.7486467119228744</v>
      </c>
      <c r="Q247" s="99">
        <v>6.3049151159248193</v>
      </c>
      <c r="R247" s="99">
        <v>6.2440104941523717</v>
      </c>
      <c r="S247" s="99">
        <v>4.7791082003153296</v>
      </c>
      <c r="T247" s="99">
        <v>5.2853778024765736</v>
      </c>
      <c r="U247" s="99">
        <v>6.5269317921038814</v>
      </c>
      <c r="V247" s="99">
        <v>5.4805340035595727</v>
      </c>
      <c r="W247" s="99">
        <v>2.8521317472825385</v>
      </c>
      <c r="X247" s="99">
        <v>3.9639502658418739</v>
      </c>
      <c r="Y247" s="99">
        <v>2.8194211383992194</v>
      </c>
      <c r="DA247" s="63" t="s">
        <v>2802</v>
      </c>
    </row>
    <row r="248" spans="1:105" ht="12" customHeight="1" x14ac:dyDescent="0.25">
      <c r="A248" s="109" t="s">
        <v>120</v>
      </c>
      <c r="B248" s="110">
        <v>6.0929712360957264</v>
      </c>
      <c r="C248" s="110">
        <v>5.3898540226842924</v>
      </c>
      <c r="D248" s="110">
        <v>5.7149851379835628</v>
      </c>
      <c r="E248" s="110">
        <v>5.4836883505355516</v>
      </c>
      <c r="F248" s="110">
        <v>5.5187789365823825</v>
      </c>
      <c r="G248" s="110">
        <v>5.2569750774123971</v>
      </c>
      <c r="H248" s="110">
        <v>5.1433772475336177</v>
      </c>
      <c r="I248" s="110">
        <v>5.4130775385110645</v>
      </c>
      <c r="J248" s="110">
        <v>5.6928957444752228</v>
      </c>
      <c r="K248" s="110">
        <v>5.3580346554604414</v>
      </c>
      <c r="L248" s="110">
        <v>4.6217645388668647</v>
      </c>
      <c r="M248" s="110">
        <v>6.2452155769682314</v>
      </c>
      <c r="N248" s="110">
        <v>6.2252195185262185</v>
      </c>
      <c r="O248" s="110">
        <v>6.283719715698969</v>
      </c>
      <c r="P248" s="110">
        <v>6.5729424223930346</v>
      </c>
      <c r="Q248" s="110">
        <v>4.5137212590549867</v>
      </c>
      <c r="R248" s="110">
        <v>4.5743285065429422</v>
      </c>
      <c r="S248" s="110">
        <v>3.9966235593878765</v>
      </c>
      <c r="T248" s="110">
        <v>4.6294414545712526</v>
      </c>
      <c r="U248" s="110">
        <v>4.9738908716721024</v>
      </c>
      <c r="V248" s="110">
        <v>2.8364883493616113</v>
      </c>
      <c r="W248" s="110">
        <v>2.2781263532021421</v>
      </c>
      <c r="X248" s="110">
        <v>2.564338545079742</v>
      </c>
      <c r="Y248" s="110">
        <v>2.4922782842320292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114.22520411544994</v>
      </c>
      <c r="C250" s="118">
        <f t="shared" si="115"/>
        <v>122.48426276929423</v>
      </c>
      <c r="D250" s="118">
        <f t="shared" si="115"/>
        <v>115.26190911115802</v>
      </c>
      <c r="E250" s="118">
        <f t="shared" si="115"/>
        <v>119.8935082182531</v>
      </c>
      <c r="F250" s="118">
        <f t="shared" si="115"/>
        <v>127.0099478373382</v>
      </c>
      <c r="G250" s="118">
        <f t="shared" si="115"/>
        <v>122.77392082854124</v>
      </c>
      <c r="H250" s="118">
        <f t="shared" si="115"/>
        <v>122.21736652774325</v>
      </c>
      <c r="I250" s="118">
        <f t="shared" si="115"/>
        <v>117.01373773027858</v>
      </c>
      <c r="J250" s="118">
        <f t="shared" si="115"/>
        <v>119.548214678191</v>
      </c>
      <c r="K250" s="118">
        <f t="shared" si="115"/>
        <v>123.12344263047697</v>
      </c>
      <c r="L250" s="118">
        <f t="shared" si="115"/>
        <v>112.08067630294583</v>
      </c>
      <c r="M250" s="118">
        <f t="shared" si="115"/>
        <v>105.10969162944899</v>
      </c>
      <c r="N250" s="118">
        <f t="shared" si="115"/>
        <v>116.30057554820789</v>
      </c>
      <c r="O250" s="118">
        <f t="shared" si="115"/>
        <v>113.2706396104909</v>
      </c>
      <c r="P250" s="118">
        <f t="shared" si="115"/>
        <v>99.579894082551803</v>
      </c>
      <c r="Q250" s="118">
        <f t="shared" si="115"/>
        <v>111.85475856193241</v>
      </c>
      <c r="R250" s="118">
        <f t="shared" ref="R250:V250" si="116">R251+R254+R256+R265</f>
        <v>114.5778068489777</v>
      </c>
      <c r="S250" s="118">
        <f t="shared" si="116"/>
        <v>108.05496904672822</v>
      </c>
      <c r="T250" s="118">
        <f t="shared" si="116"/>
        <v>105.93888936977764</v>
      </c>
      <c r="U250" s="118">
        <f t="shared" si="116"/>
        <v>89.84763783497371</v>
      </c>
      <c r="V250" s="118">
        <f t="shared" si="116"/>
        <v>100.35804660898813</v>
      </c>
      <c r="W250" s="118">
        <f t="shared" ref="W250:Y250" si="117">W251+W254+W256+W265</f>
        <v>97.407575903644783</v>
      </c>
      <c r="X250" s="118">
        <f t="shared" si="117"/>
        <v>92.151370478752781</v>
      </c>
      <c r="Y250" s="118">
        <f t="shared" si="117"/>
        <v>94.538689202939011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100.65972566625415</v>
      </c>
      <c r="C251" s="123">
        <f t="shared" si="118"/>
        <v>109.11021453788584</v>
      </c>
      <c r="D251" s="123">
        <f t="shared" si="118"/>
        <v>102.17479940538738</v>
      </c>
      <c r="E251" s="123">
        <f t="shared" si="118"/>
        <v>106.35927247623805</v>
      </c>
      <c r="F251" s="123">
        <f t="shared" si="118"/>
        <v>114.07768906626995</v>
      </c>
      <c r="G251" s="123">
        <f t="shared" si="118"/>
        <v>109.94723647750699</v>
      </c>
      <c r="H251" s="123">
        <f t="shared" si="118"/>
        <v>108.59908923392952</v>
      </c>
      <c r="I251" s="123">
        <f t="shared" si="118"/>
        <v>104.55791877390496</v>
      </c>
      <c r="J251" s="123">
        <f t="shared" si="118"/>
        <v>106.83691738687514</v>
      </c>
      <c r="K251" s="123">
        <f t="shared" si="118"/>
        <v>110.21891907767333</v>
      </c>
      <c r="L251" s="123">
        <f t="shared" si="118"/>
        <v>99.566409239951128</v>
      </c>
      <c r="M251" s="123">
        <f t="shared" si="118"/>
        <v>91.099220975654063</v>
      </c>
      <c r="N251" s="123">
        <f t="shared" si="118"/>
        <v>101.96908323234547</v>
      </c>
      <c r="O251" s="123">
        <f t="shared" si="118"/>
        <v>97.997956306930291</v>
      </c>
      <c r="P251" s="123">
        <f t="shared" si="118"/>
        <v>83.474821544607323</v>
      </c>
      <c r="Q251" s="123">
        <f t="shared" si="118"/>
        <v>98.183519138703403</v>
      </c>
      <c r="R251" s="123">
        <f t="shared" ref="R251:V251" si="119">SUM(R252:R253)</f>
        <v>100.83029533115447</v>
      </c>
      <c r="S251" s="123">
        <f t="shared" si="119"/>
        <v>96.487190728126464</v>
      </c>
      <c r="T251" s="123">
        <f t="shared" si="119"/>
        <v>92.282417655094548</v>
      </c>
      <c r="U251" s="123">
        <f t="shared" si="119"/>
        <v>75.059542244991903</v>
      </c>
      <c r="V251" s="123">
        <f t="shared" si="119"/>
        <v>88.771934804710867</v>
      </c>
      <c r="W251" s="123">
        <f t="shared" ref="W251:Y251" si="120">SUM(W252:W253)</f>
        <v>85.41053673038293</v>
      </c>
      <c r="X251" s="123">
        <f t="shared" si="120"/>
        <v>79.908908992150998</v>
      </c>
      <c r="Y251" s="123">
        <f t="shared" si="120"/>
        <v>82.941966678729344</v>
      </c>
      <c r="DA251" s="130" t="s">
        <v>2955</v>
      </c>
    </row>
    <row r="252" spans="1:105" ht="12" customHeight="1" x14ac:dyDescent="0.25">
      <c r="A252" s="97" t="s">
        <v>211</v>
      </c>
      <c r="B252" s="99">
        <v>98.204610406101608</v>
      </c>
      <c r="C252" s="99">
        <v>106.50299804532986</v>
      </c>
      <c r="D252" s="99">
        <v>99.780541756424313</v>
      </c>
      <c r="E252" s="99">
        <v>103.97351191059603</v>
      </c>
      <c r="F252" s="99">
        <v>111.48691537117729</v>
      </c>
      <c r="G252" s="99">
        <v>107.50029841363171</v>
      </c>
      <c r="H252" s="99">
        <v>106.26454114230904</v>
      </c>
      <c r="I252" s="99">
        <v>102.29416093287114</v>
      </c>
      <c r="J252" s="99">
        <v>104.54657361774538</v>
      </c>
      <c r="K252" s="99">
        <v>107.89964114727688</v>
      </c>
      <c r="L252" s="99">
        <v>97.512780936766745</v>
      </c>
      <c r="M252" s="99">
        <v>89.228666590710219</v>
      </c>
      <c r="N252" s="99">
        <v>99.934191667128218</v>
      </c>
      <c r="O252" s="99">
        <v>96.045522679713784</v>
      </c>
      <c r="P252" s="99">
        <v>81.808195244002505</v>
      </c>
      <c r="Q252" s="99">
        <v>96.265394138728198</v>
      </c>
      <c r="R252" s="99">
        <v>98.872022616866758</v>
      </c>
      <c r="S252" s="99">
        <v>94.642095394551546</v>
      </c>
      <c r="T252" s="99">
        <v>90.506239678727155</v>
      </c>
      <c r="U252" s="99">
        <v>73.599770910648147</v>
      </c>
      <c r="V252" s="99">
        <v>87.078583791962728</v>
      </c>
      <c r="W252" s="99">
        <v>83.788196296303028</v>
      </c>
      <c r="X252" s="99">
        <v>78.38623719797657</v>
      </c>
      <c r="Y252" s="99">
        <v>81.395563031405501</v>
      </c>
      <c r="DA252" s="63" t="s">
        <v>2956</v>
      </c>
    </row>
    <row r="253" spans="1:105" ht="12" customHeight="1" x14ac:dyDescent="0.25">
      <c r="A253" s="97" t="s">
        <v>53</v>
      </c>
      <c r="B253" s="99">
        <v>2.4551152601525406</v>
      </c>
      <c r="C253" s="99">
        <v>2.6072164925559798</v>
      </c>
      <c r="D253" s="99">
        <v>2.3942576489630691</v>
      </c>
      <c r="E253" s="99">
        <v>2.3857605656420153</v>
      </c>
      <c r="F253" s="99">
        <v>2.590773695092663</v>
      </c>
      <c r="G253" s="99">
        <v>2.4469380638752738</v>
      </c>
      <c r="H253" s="99">
        <v>2.3345480916204702</v>
      </c>
      <c r="I253" s="99">
        <v>2.2637578410338159</v>
      </c>
      <c r="J253" s="99">
        <v>2.2903437691297621</v>
      </c>
      <c r="K253" s="99">
        <v>2.3192779303964559</v>
      </c>
      <c r="L253" s="99">
        <v>2.0536283031843752</v>
      </c>
      <c r="M253" s="99">
        <v>1.8705543849438426</v>
      </c>
      <c r="N253" s="99">
        <v>2.034891565217245</v>
      </c>
      <c r="O253" s="99">
        <v>1.9524336272165117</v>
      </c>
      <c r="P253" s="99">
        <v>1.6666263006048254</v>
      </c>
      <c r="Q253" s="99">
        <v>1.9181249999752064</v>
      </c>
      <c r="R253" s="99">
        <v>1.9582727142877221</v>
      </c>
      <c r="S253" s="99">
        <v>1.8450953335749118</v>
      </c>
      <c r="T253" s="99">
        <v>1.7761779763673871</v>
      </c>
      <c r="U253" s="99">
        <v>1.4597713343437604</v>
      </c>
      <c r="V253" s="99">
        <v>1.6933510127481453</v>
      </c>
      <c r="W253" s="99">
        <v>1.622340434079899</v>
      </c>
      <c r="X253" s="99">
        <v>1.522671794174425</v>
      </c>
      <c r="Y253" s="99">
        <v>1.5464036473238387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0.49911951745175787</v>
      </c>
      <c r="C254" s="123">
        <f t="shared" si="121"/>
        <v>0.54241842343727575</v>
      </c>
      <c r="D254" s="123">
        <f t="shared" si="121"/>
        <v>0.63528641408950015</v>
      </c>
      <c r="E254" s="123">
        <f t="shared" si="121"/>
        <v>1.4722565147367521</v>
      </c>
      <c r="F254" s="123">
        <f t="shared" si="121"/>
        <v>0.60713233458793181</v>
      </c>
      <c r="G254" s="123">
        <f t="shared" si="121"/>
        <v>0.76343459477038911</v>
      </c>
      <c r="H254" s="123">
        <f t="shared" si="121"/>
        <v>1.4659378191337473</v>
      </c>
      <c r="I254" s="123">
        <f t="shared" si="121"/>
        <v>0.9012172433237573</v>
      </c>
      <c r="J254" s="123">
        <f t="shared" si="121"/>
        <v>0.95832690270815235</v>
      </c>
      <c r="K254" s="123">
        <f t="shared" si="121"/>
        <v>1.0708735425308189</v>
      </c>
      <c r="L254" s="123">
        <f t="shared" si="121"/>
        <v>1.4056845560562035</v>
      </c>
      <c r="M254" s="123">
        <f t="shared" si="121"/>
        <v>1.4854271672512589</v>
      </c>
      <c r="N254" s="123">
        <f t="shared" si="121"/>
        <v>1.6957545065256718</v>
      </c>
      <c r="O254" s="123">
        <f t="shared" si="121"/>
        <v>1.9052558792097221</v>
      </c>
      <c r="P254" s="123">
        <f t="shared" si="121"/>
        <v>2.0278121116092396</v>
      </c>
      <c r="Q254" s="123">
        <f t="shared" si="121"/>
        <v>2.1629549194195987</v>
      </c>
      <c r="R254" s="123">
        <f t="shared" si="121"/>
        <v>2.1565770640398889</v>
      </c>
      <c r="S254" s="123">
        <f t="shared" si="121"/>
        <v>1.9501741163282684</v>
      </c>
      <c r="T254" s="123">
        <f t="shared" si="121"/>
        <v>2.2012603684456735</v>
      </c>
      <c r="U254" s="123">
        <f t="shared" si="121"/>
        <v>2.3179733701773131</v>
      </c>
      <c r="V254" s="123">
        <f t="shared" si="121"/>
        <v>2.4013546421705727</v>
      </c>
      <c r="W254" s="123">
        <f t="shared" si="121"/>
        <v>2.5308325950763906</v>
      </c>
      <c r="X254" s="123">
        <f t="shared" si="121"/>
        <v>2.5585594720902085</v>
      </c>
      <c r="Y254" s="123">
        <f t="shared" si="121"/>
        <v>2.8682521253472721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0.49911951745175787</v>
      </c>
      <c r="C255" s="99">
        <f>RES_hhdet_tess!C48</f>
        <v>0.54241842343727575</v>
      </c>
      <c r="D255" s="99">
        <f>RES_hhdet_tess!D48</f>
        <v>0.63528641408950015</v>
      </c>
      <c r="E255" s="99">
        <f>RES_hhdet_tess!E48</f>
        <v>1.4722565147367521</v>
      </c>
      <c r="F255" s="99">
        <f>RES_hhdet_tess!F48</f>
        <v>0.60713233458793181</v>
      </c>
      <c r="G255" s="99">
        <f>RES_hhdet_tess!G48</f>
        <v>0.76343459477038911</v>
      </c>
      <c r="H255" s="99">
        <f>RES_hhdet_tess!H48</f>
        <v>1.4659378191337473</v>
      </c>
      <c r="I255" s="99">
        <f>RES_hhdet_tess!I48</f>
        <v>0.9012172433237573</v>
      </c>
      <c r="J255" s="99">
        <f>RES_hhdet_tess!J48</f>
        <v>0.95832690270815235</v>
      </c>
      <c r="K255" s="99">
        <f>RES_hhdet_tess!K48</f>
        <v>1.0708735425308189</v>
      </c>
      <c r="L255" s="99">
        <f>RES_hhdet_tess!L48</f>
        <v>1.4056845560562035</v>
      </c>
      <c r="M255" s="99">
        <f>RES_hhdet_tess!M48</f>
        <v>1.4854271672512589</v>
      </c>
      <c r="N255" s="99">
        <f>RES_hhdet_tess!N48</f>
        <v>1.6957545065256718</v>
      </c>
      <c r="O255" s="99">
        <f>RES_hhdet_tess!O48</f>
        <v>1.9052558792097221</v>
      </c>
      <c r="P255" s="99">
        <f>RES_hhdet_tess!P48</f>
        <v>2.0278121116092396</v>
      </c>
      <c r="Q255" s="99">
        <f>RES_hhdet_tess!Q48</f>
        <v>2.1629549194195987</v>
      </c>
      <c r="R255" s="99">
        <f>RES_hhdet_tess!R48</f>
        <v>2.1565770640398889</v>
      </c>
      <c r="S255" s="99">
        <f>RES_hhdet_tess!S48</f>
        <v>1.9501741163282684</v>
      </c>
      <c r="T255" s="99">
        <f>RES_hhdet_tess!T48</f>
        <v>2.2012603684456735</v>
      </c>
      <c r="U255" s="99">
        <f>RES_hhdet_tess!U48</f>
        <v>2.3179733701773131</v>
      </c>
      <c r="V255" s="99">
        <f>RES_hhdet_tess!V48</f>
        <v>2.4013546421705727</v>
      </c>
      <c r="W255" s="99">
        <f>RES_hhdet_tess!W48</f>
        <v>2.5308325950763906</v>
      </c>
      <c r="X255" s="99">
        <f>RES_hhdet_tess!X48</f>
        <v>2.5585594720902085</v>
      </c>
      <c r="Y255" s="99">
        <f>RES_hhdet_tess!Y48</f>
        <v>2.8682521253472721</v>
      </c>
      <c r="DA255" s="63" t="s">
        <v>2959</v>
      </c>
    </row>
    <row r="256" spans="1:105" ht="12" customHeight="1" x14ac:dyDescent="0.25">
      <c r="A256" s="121" t="s">
        <v>55</v>
      </c>
      <c r="B256" s="123">
        <v>8.5633798796797862</v>
      </c>
      <c r="C256" s="123">
        <v>8.2484780076339757</v>
      </c>
      <c r="D256" s="123">
        <v>8.3409270049350912</v>
      </c>
      <c r="E256" s="123">
        <v>8.2532119560773882</v>
      </c>
      <c r="F256" s="123">
        <v>8.1870270918496786</v>
      </c>
      <c r="G256" s="123">
        <v>7.7599809076641861</v>
      </c>
      <c r="H256" s="123">
        <v>7.8619213254522187</v>
      </c>
      <c r="I256" s="123">
        <v>7.652522968581696</v>
      </c>
      <c r="J256" s="123">
        <v>7.615816114489296</v>
      </c>
      <c r="K256" s="123">
        <v>7.329067815040303</v>
      </c>
      <c r="L256" s="123">
        <v>7.2145971779218296</v>
      </c>
      <c r="M256" s="123">
        <v>7.7907338390004925</v>
      </c>
      <c r="N256" s="123">
        <v>7.8817906944062601</v>
      </c>
      <c r="O256" s="123">
        <v>8.4642392993110427</v>
      </c>
      <c r="P256" s="123">
        <v>8.8995110976173244</v>
      </c>
      <c r="Q256" s="123">
        <v>7.9084577209848019</v>
      </c>
      <c r="R256" s="123">
        <v>7.9251571135745289</v>
      </c>
      <c r="S256" s="123">
        <v>6.412589731746051</v>
      </c>
      <c r="T256" s="123">
        <v>7.7120413502196268</v>
      </c>
      <c r="U256" s="123">
        <v>8.356039751338157</v>
      </c>
      <c r="V256" s="123">
        <v>6.7149075501291833</v>
      </c>
      <c r="W256" s="123">
        <v>7.5153992885032892</v>
      </c>
      <c r="X256" s="123">
        <v>7.4365069189747626</v>
      </c>
      <c r="Y256" s="123">
        <v>6.5431515788721306</v>
      </c>
      <c r="DA256" s="130" t="s">
        <v>2960</v>
      </c>
    </row>
    <row r="257" spans="1:105" ht="12" customHeight="1" x14ac:dyDescent="0.25">
      <c r="A257" s="97" t="s">
        <v>138</v>
      </c>
      <c r="B257" s="99">
        <v>8.399406815259022</v>
      </c>
      <c r="C257" s="99">
        <v>8.2734040410254384</v>
      </c>
      <c r="D257" s="99">
        <v>8.3303219338154957</v>
      </c>
      <c r="E257" s="99">
        <v>8.2674428214806905</v>
      </c>
      <c r="F257" s="99">
        <v>8.1206971159076442</v>
      </c>
      <c r="G257" s="99">
        <v>7.6824690071982831</v>
      </c>
      <c r="H257" s="99">
        <v>7.9471453097684419</v>
      </c>
      <c r="I257" s="99">
        <v>7.6663625782968623</v>
      </c>
      <c r="J257" s="99">
        <v>7.6306300400350251</v>
      </c>
      <c r="K257" s="99">
        <v>7.40591756289421</v>
      </c>
      <c r="L257" s="99">
        <v>7.3211339407380844</v>
      </c>
      <c r="M257" s="99">
        <v>7.8020675549818383</v>
      </c>
      <c r="N257" s="99">
        <v>8.1522448597658599</v>
      </c>
      <c r="O257" s="99">
        <v>8.293824430008458</v>
      </c>
      <c r="P257" s="99">
        <v>8.1534236395730861</v>
      </c>
      <c r="Q257" s="99">
        <v>8.159948008897711</v>
      </c>
      <c r="R257" s="99">
        <v>8.1302904415551787</v>
      </c>
      <c r="S257" s="99">
        <v>6.2379306960746099</v>
      </c>
      <c r="T257" s="99">
        <v>7.7519576475078509</v>
      </c>
      <c r="U257" s="99">
        <v>8.4786642384406505</v>
      </c>
      <c r="V257" s="99">
        <v>6.6228068176182138</v>
      </c>
      <c r="W257" s="99">
        <v>7.7087012502492893</v>
      </c>
      <c r="X257" s="99">
        <v>7.4655571707687525</v>
      </c>
      <c r="Y257" s="99">
        <v>6.4422115353895233</v>
      </c>
      <c r="DA257" s="63" t="s">
        <v>2961</v>
      </c>
    </row>
    <row r="258" spans="1:105" ht="12" customHeight="1" x14ac:dyDescent="0.25">
      <c r="A258" s="97" t="s">
        <v>137</v>
      </c>
      <c r="B258" s="99">
        <v>0</v>
      </c>
      <c r="C258" s="99">
        <v>8.271527314148976</v>
      </c>
      <c r="D258" s="99">
        <v>8.3270482630925731</v>
      </c>
      <c r="E258" s="99">
        <v>8.2634468500720324</v>
      </c>
      <c r="F258" s="99">
        <v>8.1163685784772266</v>
      </c>
      <c r="G258" s="99">
        <v>7.6773771910875439</v>
      </c>
      <c r="H258" s="99">
        <v>7.939460929748833</v>
      </c>
      <c r="I258" s="99">
        <v>7.6578284906372334</v>
      </c>
      <c r="J258" s="99">
        <v>7.6219752967802084</v>
      </c>
      <c r="K258" s="99">
        <v>7.3975415303806864</v>
      </c>
      <c r="L258" s="99">
        <v>7.3137352809355214</v>
      </c>
      <c r="M258" s="99">
        <v>7.7960932412182951</v>
      </c>
      <c r="N258" s="99">
        <v>8.1392154803431058</v>
      </c>
      <c r="O258" s="99">
        <v>8.2824456522009502</v>
      </c>
      <c r="P258" s="99">
        <v>8.1436969205897931</v>
      </c>
      <c r="Q258" s="99">
        <v>8.1537445516362297</v>
      </c>
      <c r="R258" s="99">
        <v>8.1214200486626531</v>
      </c>
      <c r="S258" s="99">
        <v>6.2350762505226669</v>
      </c>
      <c r="T258" s="99">
        <v>7.7487932689292052</v>
      </c>
      <c r="U258" s="99">
        <v>8.4809762738076202</v>
      </c>
      <c r="V258" s="99">
        <v>6.6178929886354272</v>
      </c>
      <c r="W258" s="99">
        <v>7.6947051301031228</v>
      </c>
      <c r="X258" s="99">
        <v>7.4596064980220893</v>
      </c>
      <c r="Y258" s="99">
        <v>6.4426366496205629</v>
      </c>
      <c r="DA258" s="63" t="s">
        <v>2962</v>
      </c>
    </row>
    <row r="259" spans="1:105" ht="12" customHeight="1" x14ac:dyDescent="0.25">
      <c r="A259" s="100" t="s">
        <v>211</v>
      </c>
      <c r="B259" s="102">
        <v>0</v>
      </c>
      <c r="C259" s="102">
        <v>4.1266556643608503</v>
      </c>
      <c r="D259" s="102">
        <v>4.1749261234945605</v>
      </c>
      <c r="E259" s="102">
        <v>4.1174821132242361</v>
      </c>
      <c r="F259" s="102">
        <v>4.1030179777253313</v>
      </c>
      <c r="G259" s="102">
        <v>3.86755515799253</v>
      </c>
      <c r="H259" s="102">
        <v>3.8929700795086326</v>
      </c>
      <c r="I259" s="102">
        <v>3.7155079449051729</v>
      </c>
      <c r="J259" s="102">
        <v>3.6110258052436066</v>
      </c>
      <c r="K259" s="102">
        <v>3.2963219268543731</v>
      </c>
      <c r="L259" s="102">
        <v>3.4610718648001253</v>
      </c>
      <c r="M259" s="102">
        <v>3.915839075455863</v>
      </c>
      <c r="N259" s="102">
        <v>3.7058818073379038</v>
      </c>
      <c r="O259" s="102">
        <v>4.5709271611723103</v>
      </c>
      <c r="P259" s="102">
        <v>4.9396848077048556</v>
      </c>
      <c r="Q259" s="102">
        <v>3.5866066663494598</v>
      </c>
      <c r="R259" s="102">
        <v>3.5047518052449118</v>
      </c>
      <c r="S259" s="102">
        <v>2.6147429187131146</v>
      </c>
      <c r="T259" s="102">
        <v>3.7082145846137853</v>
      </c>
      <c r="U259" s="102">
        <v>4.7000679740312039</v>
      </c>
      <c r="V259" s="102">
        <v>3.3584309189420614</v>
      </c>
      <c r="W259" s="102">
        <v>4.0690231832824741</v>
      </c>
      <c r="X259" s="102">
        <v>4.1204925715029157</v>
      </c>
      <c r="Y259" s="102">
        <v>3.4020740195667734</v>
      </c>
      <c r="DA259" s="131" t="s">
        <v>2963</v>
      </c>
    </row>
    <row r="260" spans="1:105" ht="12" customHeight="1" x14ac:dyDescent="0.25">
      <c r="A260" s="103" t="s">
        <v>52</v>
      </c>
      <c r="B260" s="105">
        <v>0</v>
      </c>
      <c r="C260" s="105">
        <v>4.1448716497881248</v>
      </c>
      <c r="D260" s="105">
        <v>4.1521221395980135</v>
      </c>
      <c r="E260" s="105">
        <v>4.1459647368477981</v>
      </c>
      <c r="F260" s="105">
        <v>4.0133506007518935</v>
      </c>
      <c r="G260" s="105">
        <v>3.8098220330950143</v>
      </c>
      <c r="H260" s="105">
        <v>4.0464908502401986</v>
      </c>
      <c r="I260" s="105">
        <v>3.9423205457320614</v>
      </c>
      <c r="J260" s="105">
        <v>4.0109494915366009</v>
      </c>
      <c r="K260" s="105">
        <v>4.1012196035263111</v>
      </c>
      <c r="L260" s="105">
        <v>3.8526634161353979</v>
      </c>
      <c r="M260" s="105">
        <v>3.8802541657624321</v>
      </c>
      <c r="N260" s="105">
        <v>4.4333336730052029</v>
      </c>
      <c r="O260" s="105">
        <v>3.711518491028639</v>
      </c>
      <c r="P260" s="105">
        <v>3.2040121128849353</v>
      </c>
      <c r="Q260" s="105">
        <v>4.5671378852867708</v>
      </c>
      <c r="R260" s="105">
        <v>4.61666824341774</v>
      </c>
      <c r="S260" s="105">
        <v>3.6203333318095527</v>
      </c>
      <c r="T260" s="105">
        <v>4.0405786843154194</v>
      </c>
      <c r="U260" s="105">
        <v>3.7809082997764154</v>
      </c>
      <c r="V260" s="105">
        <v>3.2594620696933658</v>
      </c>
      <c r="W260" s="105">
        <v>3.6256819468206487</v>
      </c>
      <c r="X260" s="105">
        <v>3.3391139265191723</v>
      </c>
      <c r="Y260" s="105">
        <v>3.04056263005379</v>
      </c>
      <c r="DA260" s="132" t="s">
        <v>2964</v>
      </c>
    </row>
    <row r="261" spans="1:105" ht="12" customHeight="1" x14ac:dyDescent="0.25">
      <c r="A261" s="106" t="s">
        <v>122</v>
      </c>
      <c r="B261" s="102">
        <v>8.870633177965388</v>
      </c>
      <c r="C261" s="102">
        <v>8.1999335257710229</v>
      </c>
      <c r="D261" s="102">
        <v>8.3636992263520344</v>
      </c>
      <c r="E261" s="102">
        <v>8.2195773156988832</v>
      </c>
      <c r="F261" s="102">
        <v>8.3625278658951299</v>
      </c>
      <c r="G261" s="102">
        <v>7.9955481918809213</v>
      </c>
      <c r="H261" s="102">
        <v>7.5973521927595069</v>
      </c>
      <c r="I261" s="102">
        <v>7.5995051119077175</v>
      </c>
      <c r="J261" s="102">
        <v>7.548984700465474</v>
      </c>
      <c r="K261" s="102">
        <v>6.8868373832883103</v>
      </c>
      <c r="L261" s="102">
        <v>6.5372600088881754</v>
      </c>
      <c r="M261" s="102">
        <v>7.7289381718541952</v>
      </c>
      <c r="N261" s="102">
        <v>6.6361559882452594</v>
      </c>
      <c r="O261" s="102">
        <v>9.0804506814602188</v>
      </c>
      <c r="P261" s="102">
        <v>11.258794657190052</v>
      </c>
      <c r="Q261" s="102">
        <v>6.9498593201499732</v>
      </c>
      <c r="R261" s="102">
        <v>7.0146349312283398</v>
      </c>
      <c r="S261" s="102">
        <v>7.1657195143791164</v>
      </c>
      <c r="T261" s="102">
        <v>7.5398792518937139</v>
      </c>
      <c r="U261" s="102">
        <v>7.8204086641662567</v>
      </c>
      <c r="V261" s="102">
        <v>7.1507248349850157</v>
      </c>
      <c r="W261" s="102">
        <v>6.6765078816559456</v>
      </c>
      <c r="X261" s="102">
        <v>7.3257626769196893</v>
      </c>
      <c r="Y261" s="102">
        <v>6.966758394139192</v>
      </c>
      <c r="DA261" s="131" t="s">
        <v>2965</v>
      </c>
    </row>
    <row r="262" spans="1:105" ht="12" customHeight="1" x14ac:dyDescent="0.25">
      <c r="A262" s="107" t="s">
        <v>121</v>
      </c>
      <c r="B262" s="105">
        <v>8.8706331779653862</v>
      </c>
      <c r="C262" s="105">
        <v>8.1974763335882113</v>
      </c>
      <c r="D262" s="105">
        <v>8.3598075222140764</v>
      </c>
      <c r="E262" s="105">
        <v>8.2157077848552547</v>
      </c>
      <c r="F262" s="105">
        <v>8.3586444586469959</v>
      </c>
      <c r="G262" s="105">
        <v>7.9920446692129659</v>
      </c>
      <c r="H262" s="105">
        <v>7.5949633828576868</v>
      </c>
      <c r="I262" s="105">
        <v>7.6004173959850325</v>
      </c>
      <c r="J262" s="105">
        <v>7.5536030828577667</v>
      </c>
      <c r="K262" s="105">
        <v>6.8976225159315634</v>
      </c>
      <c r="L262" s="105">
        <v>6.5435917831978418</v>
      </c>
      <c r="M262" s="105">
        <v>7.7177282627673716</v>
      </c>
      <c r="N262" s="105">
        <v>6.6125671729059521</v>
      </c>
      <c r="O262" s="105">
        <v>9.0600694267565007</v>
      </c>
      <c r="P262" s="105">
        <v>11.258212103897636</v>
      </c>
      <c r="Q262" s="105">
        <v>6.9557987786030635</v>
      </c>
      <c r="R262" s="105">
        <v>7.0356131808430593</v>
      </c>
      <c r="S262" s="105">
        <v>7.1880650344165762</v>
      </c>
      <c r="T262" s="105">
        <v>7.5374981260422906</v>
      </c>
      <c r="U262" s="105">
        <v>7.820005002164871</v>
      </c>
      <c r="V262" s="105">
        <v>7.0869403495909458</v>
      </c>
      <c r="W262" s="105">
        <v>6.6352428543537201</v>
      </c>
      <c r="X262" s="105">
        <v>7.286898586218248</v>
      </c>
      <c r="Y262" s="105">
        <v>6.9078030032426501</v>
      </c>
      <c r="DA262" s="132" t="s">
        <v>2966</v>
      </c>
    </row>
    <row r="263" spans="1:105" ht="12" customHeight="1" x14ac:dyDescent="0.25">
      <c r="A263" s="108" t="s">
        <v>53</v>
      </c>
      <c r="B263" s="99">
        <v>4.5837471599525141</v>
      </c>
      <c r="C263" s="99">
        <v>4.0904078797370635</v>
      </c>
      <c r="D263" s="99">
        <v>4.1910572447973538</v>
      </c>
      <c r="E263" s="99">
        <v>4.091837945831033</v>
      </c>
      <c r="F263" s="99">
        <v>4.2280148324811737</v>
      </c>
      <c r="G263" s="99">
        <v>4.0237020519180229</v>
      </c>
      <c r="H263" s="99">
        <v>3.7243614799346112</v>
      </c>
      <c r="I263" s="99">
        <v>3.6697619480814692</v>
      </c>
      <c r="J263" s="99">
        <v>3.5092221812646818</v>
      </c>
      <c r="K263" s="99">
        <v>3.0932897229200775</v>
      </c>
      <c r="L263" s="99">
        <v>2.8595289402629818</v>
      </c>
      <c r="M263" s="99">
        <v>3.721879267788577</v>
      </c>
      <c r="N263" s="99">
        <v>2.9276493263131393</v>
      </c>
      <c r="O263" s="99">
        <v>4.9728346228282936</v>
      </c>
      <c r="P263" s="99">
        <v>6.8051442445228156</v>
      </c>
      <c r="Q263" s="99">
        <v>2.9413064755191236</v>
      </c>
      <c r="R263" s="99">
        <v>2.9290535962486266</v>
      </c>
      <c r="S263" s="99">
        <v>3.0090963652110889</v>
      </c>
      <c r="T263" s="99">
        <v>3.6291549347684788</v>
      </c>
      <c r="U263" s="99">
        <v>4.1123902202059845</v>
      </c>
      <c r="V263" s="99">
        <v>3.6232681617136588</v>
      </c>
      <c r="W263" s="99">
        <v>3.3267987734888873</v>
      </c>
      <c r="X263" s="99">
        <v>3.9703637448755638</v>
      </c>
      <c r="Y263" s="99">
        <v>3.7118432021245797</v>
      </c>
      <c r="DA263" s="63" t="s">
        <v>2967</v>
      </c>
    </row>
    <row r="264" spans="1:105" ht="12" customHeight="1" x14ac:dyDescent="0.25">
      <c r="A264" s="108" t="s">
        <v>52</v>
      </c>
      <c r="B264" s="99">
        <v>4.2868860180128738</v>
      </c>
      <c r="C264" s="99">
        <v>4.1070684538511459</v>
      </c>
      <c r="D264" s="99">
        <v>4.1687502774167227</v>
      </c>
      <c r="E264" s="99">
        <v>4.1238698390242234</v>
      </c>
      <c r="F264" s="99">
        <v>4.1306296261658213</v>
      </c>
      <c r="G264" s="99">
        <v>3.9683426172949434</v>
      </c>
      <c r="H264" s="99">
        <v>3.870601902923076</v>
      </c>
      <c r="I264" s="99">
        <v>3.9306554479035629</v>
      </c>
      <c r="J264" s="99">
        <v>4.0443809015930841</v>
      </c>
      <c r="K264" s="99">
        <v>3.804332793011485</v>
      </c>
      <c r="L264" s="99">
        <v>3.6840628429348601</v>
      </c>
      <c r="M264" s="99">
        <v>3.9958489949787928</v>
      </c>
      <c r="N264" s="99">
        <v>3.6849178465928136</v>
      </c>
      <c r="O264" s="99">
        <v>4.0872348039282054</v>
      </c>
      <c r="P264" s="99">
        <v>4.4530678593748227</v>
      </c>
      <c r="Q264" s="99">
        <v>4.0144923030839399</v>
      </c>
      <c r="R264" s="99">
        <v>4.1065595845944332</v>
      </c>
      <c r="S264" s="99">
        <v>4.1789686692054868</v>
      </c>
      <c r="T264" s="99">
        <v>3.9083431912738122</v>
      </c>
      <c r="U264" s="99">
        <v>3.7076147819588869</v>
      </c>
      <c r="V264" s="99">
        <v>3.4636721878772874</v>
      </c>
      <c r="W264" s="99">
        <v>3.3084440808648341</v>
      </c>
      <c r="X264" s="99">
        <v>3.3165348413426852</v>
      </c>
      <c r="Y264" s="99">
        <v>3.1959598011180694</v>
      </c>
      <c r="DA264" s="63" t="s">
        <v>2968</v>
      </c>
    </row>
    <row r="265" spans="1:105" ht="12" customHeight="1" x14ac:dyDescent="0.25">
      <c r="A265" s="121" t="s">
        <v>54</v>
      </c>
      <c r="B265" s="123">
        <v>4.502979052064247</v>
      </c>
      <c r="C265" s="123">
        <v>4.5831518003371459</v>
      </c>
      <c r="D265" s="123">
        <v>4.1108962867460459</v>
      </c>
      <c r="E265" s="123">
        <v>3.8087672712009106</v>
      </c>
      <c r="F265" s="123">
        <v>4.1380993446306462</v>
      </c>
      <c r="G265" s="123">
        <v>4.303268848599676</v>
      </c>
      <c r="H265" s="123">
        <v>4.2904181492277775</v>
      </c>
      <c r="I265" s="123">
        <v>3.9020787444681693</v>
      </c>
      <c r="J265" s="123">
        <v>4.1371542741184211</v>
      </c>
      <c r="K265" s="123">
        <v>4.5045821952325111</v>
      </c>
      <c r="L265" s="123">
        <v>3.8939853290166724</v>
      </c>
      <c r="M265" s="123">
        <v>4.7343096475431752</v>
      </c>
      <c r="N265" s="123">
        <v>4.7539471149304786</v>
      </c>
      <c r="O265" s="123">
        <v>4.9031881250398515</v>
      </c>
      <c r="P265" s="123">
        <v>5.1777493287179182</v>
      </c>
      <c r="Q265" s="123">
        <v>3.5998267828246</v>
      </c>
      <c r="R265" s="123">
        <v>3.665777340208801</v>
      </c>
      <c r="S265" s="123">
        <v>3.2050144705274346</v>
      </c>
      <c r="T265" s="123">
        <v>3.7431699960178002</v>
      </c>
      <c r="U265" s="123">
        <v>4.1140824684663375</v>
      </c>
      <c r="V265" s="123">
        <v>2.469849611977514</v>
      </c>
      <c r="W265" s="123">
        <v>1.9508072896821764</v>
      </c>
      <c r="X265" s="123">
        <v>2.2473950955368198</v>
      </c>
      <c r="Y265" s="123">
        <v>2.1853188199902673</v>
      </c>
      <c r="DA265" s="130" t="s">
        <v>2969</v>
      </c>
    </row>
    <row r="266" spans="1:105" ht="12" customHeight="1" x14ac:dyDescent="0.25">
      <c r="A266" s="97" t="s">
        <v>50</v>
      </c>
      <c r="B266" s="99">
        <v>4.3180296809520726</v>
      </c>
      <c r="C266" s="99">
        <v>5.5115551580495925</v>
      </c>
      <c r="D266" s="99">
        <v>3.1804539500310289</v>
      </c>
      <c r="E266" s="99">
        <v>1.9086366244963189</v>
      </c>
      <c r="F266" s="99">
        <v>3.642220564911002</v>
      </c>
      <c r="G266" s="99">
        <v>5.4181244549009993</v>
      </c>
      <c r="H266" s="99">
        <v>5.7813169316076021</v>
      </c>
      <c r="I266" s="99">
        <v>2.2270046530191427</v>
      </c>
      <c r="J266" s="99">
        <v>2.4548726437942685</v>
      </c>
      <c r="K266" s="99">
        <v>6.3902460514142501</v>
      </c>
      <c r="L266" s="99">
        <v>5.5955921018786245</v>
      </c>
      <c r="M266" s="99">
        <v>3.4784965059866324</v>
      </c>
      <c r="N266" s="99">
        <v>2.7638405313751782</v>
      </c>
      <c r="O266" s="99">
        <v>3.9738121223488294</v>
      </c>
      <c r="P266" s="99">
        <v>4.8043492410703168</v>
      </c>
      <c r="Q266" s="99">
        <v>3.9096363920857984</v>
      </c>
      <c r="R266" s="99">
        <v>3.8730849915195793</v>
      </c>
      <c r="S266" s="99">
        <v>2.9664266399828634</v>
      </c>
      <c r="T266" s="99">
        <v>3.2848165033360717</v>
      </c>
      <c r="U266" s="99">
        <v>4.0628377575678867</v>
      </c>
      <c r="V266" s="99">
        <v>3.4165288543733707</v>
      </c>
      <c r="W266" s="99">
        <v>1.7793788747863655</v>
      </c>
      <c r="X266" s="99">
        <v>2.4747997114066074</v>
      </c>
      <c r="Y266" s="99">
        <v>1.7609077996797586</v>
      </c>
      <c r="DA266" s="63" t="s">
        <v>2970</v>
      </c>
    </row>
    <row r="267" spans="1:105" ht="12" customHeight="1" x14ac:dyDescent="0.25">
      <c r="A267" s="109" t="s">
        <v>120</v>
      </c>
      <c r="B267" s="110">
        <v>4.6234161893063677</v>
      </c>
      <c r="C267" s="110">
        <v>4.1060479677500439</v>
      </c>
      <c r="D267" s="110">
        <v>4.3727439625058029</v>
      </c>
      <c r="E267" s="110">
        <v>4.2079744803521226</v>
      </c>
      <c r="F267" s="110">
        <v>4.2456696544056891</v>
      </c>
      <c r="G267" s="110">
        <v>4.0561733779455471</v>
      </c>
      <c r="H267" s="110">
        <v>3.9832466955088579</v>
      </c>
      <c r="I267" s="110">
        <v>4.2005574318929648</v>
      </c>
      <c r="J267" s="110">
        <v>4.4238164644384534</v>
      </c>
      <c r="K267" s="110">
        <v>4.1711665453728077</v>
      </c>
      <c r="L267" s="110">
        <v>3.6052728829724812</v>
      </c>
      <c r="M267" s="110">
        <v>4.8845714259338404</v>
      </c>
      <c r="N267" s="110">
        <v>4.8859241539573235</v>
      </c>
      <c r="O267" s="110">
        <v>4.9501788599568144</v>
      </c>
      <c r="P267" s="110">
        <v>5.1961817468458582</v>
      </c>
      <c r="Q267" s="110">
        <v>3.5844636774184657</v>
      </c>
      <c r="R267" s="110">
        <v>3.6551662007213386</v>
      </c>
      <c r="S267" s="110">
        <v>3.2178488587932037</v>
      </c>
      <c r="T267" s="110">
        <v>3.772131925720366</v>
      </c>
      <c r="U267" s="110">
        <v>4.1179193790792796</v>
      </c>
      <c r="V267" s="110">
        <v>2.3980447763201367</v>
      </c>
      <c r="W267" s="110">
        <v>1.9607290754489357</v>
      </c>
      <c r="X267" s="110">
        <v>2.2379193543869103</v>
      </c>
      <c r="Y267" s="110">
        <v>2.199216921052201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59.356136728651371</v>
      </c>
      <c r="C269" s="118">
        <f t="shared" si="122"/>
        <v>63.603725968351199</v>
      </c>
      <c r="D269" s="118">
        <f t="shared" si="122"/>
        <v>59.031591904114329</v>
      </c>
      <c r="E269" s="118">
        <f t="shared" si="122"/>
        <v>60.812912230751749</v>
      </c>
      <c r="F269" s="118">
        <f t="shared" si="122"/>
        <v>64.501946048073066</v>
      </c>
      <c r="G269" s="118">
        <f t="shared" si="122"/>
        <v>61.658859347587224</v>
      </c>
      <c r="H269" s="118">
        <f t="shared" si="122"/>
        <v>60.114115404106926</v>
      </c>
      <c r="I269" s="118">
        <f t="shared" si="122"/>
        <v>57.080117943849174</v>
      </c>
      <c r="J269" s="118">
        <f t="shared" si="122"/>
        <v>57.621550456969352</v>
      </c>
      <c r="K269" s="118">
        <f t="shared" si="122"/>
        <v>58.940305681057822</v>
      </c>
      <c r="L269" s="118">
        <f t="shared" si="122"/>
        <v>52.859040715622754</v>
      </c>
      <c r="M269" s="118">
        <f t="shared" si="122"/>
        <v>47.70730775229832</v>
      </c>
      <c r="N269" s="118">
        <f t="shared" si="122"/>
        <v>51.600327868486694</v>
      </c>
      <c r="O269" s="118">
        <f t="shared" si="122"/>
        <v>48.351161037828462</v>
      </c>
      <c r="P269" s="118">
        <f t="shared" si="122"/>
        <v>41.177974572013298</v>
      </c>
      <c r="Q269" s="118">
        <f t="shared" si="122"/>
        <v>47.464695366363806</v>
      </c>
      <c r="R269" s="118">
        <f t="shared" ref="R269:V269" si="123">R270+R273+R275+R284</f>
        <v>48.027794123702442</v>
      </c>
      <c r="S269" s="118">
        <f t="shared" si="123"/>
        <v>44.746709245752314</v>
      </c>
      <c r="T269" s="118">
        <f t="shared" si="123"/>
        <v>42.617103346880803</v>
      </c>
      <c r="U269" s="118">
        <f t="shared" si="123"/>
        <v>34.750706636001169</v>
      </c>
      <c r="V269" s="118">
        <f t="shared" si="123"/>
        <v>38.857705436977866</v>
      </c>
      <c r="W269" s="118">
        <f t="shared" ref="W269:Y269" si="124">W270+W273+W275+W284</f>
        <v>36.740830111037639</v>
      </c>
      <c r="X269" s="118">
        <f t="shared" si="124"/>
        <v>33.588143533304638</v>
      </c>
      <c r="Y269" s="118">
        <f t="shared" si="124"/>
        <v>33.742650478502405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56.025315084247168</v>
      </c>
      <c r="C270" s="123">
        <f t="shared" si="125"/>
        <v>60.225658541136852</v>
      </c>
      <c r="D270" s="123">
        <f t="shared" si="125"/>
        <v>55.997128577440854</v>
      </c>
      <c r="E270" s="123">
        <f t="shared" si="125"/>
        <v>57.856620614300418</v>
      </c>
      <c r="F270" s="123">
        <f t="shared" si="125"/>
        <v>61.406549140209819</v>
      </c>
      <c r="G270" s="123">
        <f t="shared" si="125"/>
        <v>58.511439542375456</v>
      </c>
      <c r="H270" s="123">
        <f t="shared" si="125"/>
        <v>56.871930682750914</v>
      </c>
      <c r="I270" s="123">
        <f t="shared" si="125"/>
        <v>54.06448819505475</v>
      </c>
      <c r="J270" s="123">
        <f t="shared" si="125"/>
        <v>54.544448525545249</v>
      </c>
      <c r="K270" s="123">
        <f t="shared" si="125"/>
        <v>55.631782670957726</v>
      </c>
      <c r="L270" s="123">
        <f t="shared" si="125"/>
        <v>49.614909722268884</v>
      </c>
      <c r="M270" s="123">
        <f t="shared" si="125"/>
        <v>44.503654390025595</v>
      </c>
      <c r="N270" s="123">
        <f t="shared" si="125"/>
        <v>48.482782014611722</v>
      </c>
      <c r="O270" s="123">
        <f t="shared" si="125"/>
        <v>45.363625609631853</v>
      </c>
      <c r="P270" s="123">
        <f t="shared" si="125"/>
        <v>38.317061634276278</v>
      </c>
      <c r="Q270" s="123">
        <f t="shared" si="125"/>
        <v>44.55464627349911</v>
      </c>
      <c r="R270" s="123">
        <f t="shared" ref="R270:V270" si="126">SUM(R271:R272)</f>
        <v>45.101500403572402</v>
      </c>
      <c r="S270" s="123">
        <f t="shared" si="126"/>
        <v>42.535638626641635</v>
      </c>
      <c r="T270" s="123">
        <f t="shared" si="126"/>
        <v>39.921276564625273</v>
      </c>
      <c r="U270" s="123">
        <f t="shared" si="126"/>
        <v>31.832226055297749</v>
      </c>
      <c r="V270" s="123">
        <f t="shared" si="126"/>
        <v>36.650191620451267</v>
      </c>
      <c r="W270" s="123">
        <f t="shared" ref="W270:Y270" si="127">SUM(W271:W272)</f>
        <v>34.299328147022216</v>
      </c>
      <c r="X270" s="123">
        <f t="shared" si="127"/>
        <v>31.269978115778475</v>
      </c>
      <c r="Y270" s="123">
        <f t="shared" si="127"/>
        <v>31.876777099154971</v>
      </c>
      <c r="DA270" s="130" t="s">
        <v>3123</v>
      </c>
    </row>
    <row r="271" spans="1:105" ht="12" customHeight="1" x14ac:dyDescent="0.25">
      <c r="A271" s="97" t="s">
        <v>211</v>
      </c>
      <c r="B271" s="99">
        <v>56.025315084247168</v>
      </c>
      <c r="C271" s="99">
        <v>60.225658541136852</v>
      </c>
      <c r="D271" s="99">
        <v>55.997128577440854</v>
      </c>
      <c r="E271" s="99">
        <v>57.856620614300418</v>
      </c>
      <c r="F271" s="99">
        <v>61.406549140209819</v>
      </c>
      <c r="G271" s="99">
        <v>58.511439542375456</v>
      </c>
      <c r="H271" s="99">
        <v>56.871930682750914</v>
      </c>
      <c r="I271" s="99">
        <v>54.06448819505475</v>
      </c>
      <c r="J271" s="99">
        <v>54.544448525545249</v>
      </c>
      <c r="K271" s="99">
        <v>55.631782670957726</v>
      </c>
      <c r="L271" s="99">
        <v>49.614909722268884</v>
      </c>
      <c r="M271" s="99">
        <v>44.503654390025595</v>
      </c>
      <c r="N271" s="99">
        <v>48.482782014611722</v>
      </c>
      <c r="O271" s="99">
        <v>45.363625609631853</v>
      </c>
      <c r="P271" s="99">
        <v>38.317061634276278</v>
      </c>
      <c r="Q271" s="99">
        <v>44.55464627349911</v>
      </c>
      <c r="R271" s="99">
        <v>45.101500403572402</v>
      </c>
      <c r="S271" s="99">
        <v>42.535638626641635</v>
      </c>
      <c r="T271" s="99">
        <v>39.921276564625273</v>
      </c>
      <c r="U271" s="99">
        <v>31.832226055297749</v>
      </c>
      <c r="V271" s="99">
        <v>36.650191620451267</v>
      </c>
      <c r="W271" s="99">
        <v>34.299328147022216</v>
      </c>
      <c r="X271" s="99">
        <v>31.269978115778475</v>
      </c>
      <c r="Y271" s="99">
        <v>31.876777099154971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2.6993740657407206</v>
      </c>
      <c r="C275" s="123">
        <v>2.6845391289004974</v>
      </c>
      <c r="D275" s="123">
        <v>2.7755611103627453</v>
      </c>
      <c r="E275" s="123">
        <v>2.8334641053335337</v>
      </c>
      <c r="F275" s="123">
        <v>2.855066800360273</v>
      </c>
      <c r="G275" s="123">
        <v>2.7849889264261063</v>
      </c>
      <c r="H275" s="123">
        <v>2.8794187060893521</v>
      </c>
      <c r="I275" s="123">
        <v>2.892105786683556</v>
      </c>
      <c r="J275" s="123">
        <v>2.9460269109759212</v>
      </c>
      <c r="K275" s="123">
        <v>2.9564330027934123</v>
      </c>
      <c r="L275" s="123">
        <v>2.9464861378226184</v>
      </c>
      <c r="M275" s="123">
        <v>3.0673470274538999</v>
      </c>
      <c r="N275" s="123">
        <v>3.05452848493002</v>
      </c>
      <c r="O275" s="123">
        <v>2.9174435833250705</v>
      </c>
      <c r="P275" s="123">
        <v>2.778111176912279</v>
      </c>
      <c r="Q275" s="123">
        <v>2.8423822338734626</v>
      </c>
      <c r="R275" s="123">
        <v>2.8572279549938604</v>
      </c>
      <c r="S275" s="123">
        <v>2.1556526964953142</v>
      </c>
      <c r="T275" s="123">
        <v>2.6244716467016493</v>
      </c>
      <c r="U275" s="123">
        <v>2.8152006591717336</v>
      </c>
      <c r="V275" s="123">
        <v>2.1197421821906355</v>
      </c>
      <c r="W275" s="123">
        <v>2.4060554731116777</v>
      </c>
      <c r="X275" s="123">
        <v>2.2821453770482667</v>
      </c>
      <c r="Y275" s="123">
        <v>1.8455653974158326</v>
      </c>
      <c r="DA275" s="130" t="s">
        <v>3128</v>
      </c>
    </row>
    <row r="276" spans="1:105" ht="12" customHeight="1" x14ac:dyDescent="0.25">
      <c r="A276" s="97" t="s">
        <v>138</v>
      </c>
      <c r="B276" s="99">
        <v>4.1399595372301645</v>
      </c>
      <c r="C276" s="99">
        <v>4.062534669386431</v>
      </c>
      <c r="D276" s="99">
        <v>4.0747559804498472</v>
      </c>
      <c r="E276" s="99">
        <v>4.0269599647862924</v>
      </c>
      <c r="F276" s="99">
        <v>3.9369993267618768</v>
      </c>
      <c r="G276" s="99">
        <v>3.7043358997864662</v>
      </c>
      <c r="H276" s="99">
        <v>3.8085785031047545</v>
      </c>
      <c r="I276" s="99">
        <v>3.6516959328076721</v>
      </c>
      <c r="J276" s="99">
        <v>3.6096258715036362</v>
      </c>
      <c r="K276" s="99">
        <v>3.4806795532556256</v>
      </c>
      <c r="L276" s="99">
        <v>3.4200055382801193</v>
      </c>
      <c r="M276" s="99">
        <v>3.6144571425489769</v>
      </c>
      <c r="N276" s="99">
        <v>3.7303700559121742</v>
      </c>
      <c r="O276" s="99">
        <v>3.7524911426399359</v>
      </c>
      <c r="P276" s="99">
        <v>3.6697504420066971</v>
      </c>
      <c r="Q276" s="99">
        <v>3.6084493299124967</v>
      </c>
      <c r="R276" s="99">
        <v>3.5279356237669375</v>
      </c>
      <c r="S276" s="99">
        <v>2.6629608582714277</v>
      </c>
      <c r="T276" s="99">
        <v>3.2444930390250781</v>
      </c>
      <c r="U276" s="99">
        <v>3.4735644853464414</v>
      </c>
      <c r="V276" s="99">
        <v>2.6282879908495467</v>
      </c>
      <c r="W276" s="99">
        <v>2.9593888462175735</v>
      </c>
      <c r="X276" s="99">
        <v>2.776447321889755</v>
      </c>
      <c r="Y276" s="99">
        <v>2.3480295782194274</v>
      </c>
      <c r="DA276" s="63" t="s">
        <v>3129</v>
      </c>
    </row>
    <row r="277" spans="1:105" ht="12" customHeight="1" x14ac:dyDescent="0.25">
      <c r="A277" s="97" t="s">
        <v>137</v>
      </c>
      <c r="B277" s="99">
        <v>0</v>
      </c>
      <c r="C277" s="99">
        <v>1.9573095935530811</v>
      </c>
      <c r="D277" s="99">
        <v>1.9747082266954583</v>
      </c>
      <c r="E277" s="99">
        <v>1.9432193664777169</v>
      </c>
      <c r="F277" s="99">
        <v>1.9319689829274773</v>
      </c>
      <c r="G277" s="99">
        <v>1.8156574761936528</v>
      </c>
      <c r="H277" s="99">
        <v>1.8191839056058117</v>
      </c>
      <c r="I277" s="99">
        <v>1.7289530548786567</v>
      </c>
      <c r="J277" s="99">
        <v>1.6728861785938813</v>
      </c>
      <c r="K277" s="99">
        <v>1.5153606008071989</v>
      </c>
      <c r="L277" s="99">
        <v>1.5870722612291344</v>
      </c>
      <c r="M277" s="99">
        <v>1.7915074604680779</v>
      </c>
      <c r="N277" s="99">
        <v>1.6559163886411301</v>
      </c>
      <c r="O277" s="99">
        <v>2.0400264529736671</v>
      </c>
      <c r="P277" s="99">
        <v>2.2033579534865404</v>
      </c>
      <c r="Q277" s="99">
        <v>1.575067637143063</v>
      </c>
      <c r="R277" s="99">
        <v>1.5020066383262782</v>
      </c>
      <c r="S277" s="99">
        <v>1.116266928423969</v>
      </c>
      <c r="T277" s="99">
        <v>1.5562050787280088</v>
      </c>
      <c r="U277" s="99">
        <v>1.9602417869574948</v>
      </c>
      <c r="V277" s="99">
        <v>1.3423108062467395</v>
      </c>
      <c r="W277" s="99">
        <v>1.5505035201446669</v>
      </c>
      <c r="X277" s="99">
        <v>1.5340892702243571</v>
      </c>
      <c r="Y277" s="99">
        <v>1.247585957109502</v>
      </c>
      <c r="DA277" s="63" t="s">
        <v>3130</v>
      </c>
    </row>
    <row r="278" spans="1:105" ht="12" customHeight="1" x14ac:dyDescent="0.25">
      <c r="A278" s="100" t="s">
        <v>211</v>
      </c>
      <c r="B278" s="102">
        <v>0</v>
      </c>
      <c r="C278" s="102">
        <v>1.9573095935530811</v>
      </c>
      <c r="D278" s="102">
        <v>1.9747082266954583</v>
      </c>
      <c r="E278" s="102">
        <v>1.9432193664777169</v>
      </c>
      <c r="F278" s="102">
        <v>1.9319689829274773</v>
      </c>
      <c r="G278" s="102">
        <v>1.8156574761936528</v>
      </c>
      <c r="H278" s="102">
        <v>1.8191839056058117</v>
      </c>
      <c r="I278" s="102">
        <v>1.7289530548786567</v>
      </c>
      <c r="J278" s="102">
        <v>1.6728861785938813</v>
      </c>
      <c r="K278" s="102">
        <v>1.5153606008071989</v>
      </c>
      <c r="L278" s="102">
        <v>1.5870722612291344</v>
      </c>
      <c r="M278" s="102">
        <v>1.7915074604680779</v>
      </c>
      <c r="N278" s="102">
        <v>1.6559163886411301</v>
      </c>
      <c r="O278" s="102">
        <v>2.0400264529736671</v>
      </c>
      <c r="P278" s="102">
        <v>2.2033579534865404</v>
      </c>
      <c r="Q278" s="102">
        <v>1.575067637143063</v>
      </c>
      <c r="R278" s="102">
        <v>1.5020066383262782</v>
      </c>
      <c r="S278" s="102">
        <v>1.116266928423969</v>
      </c>
      <c r="T278" s="102">
        <v>1.5562050787280088</v>
      </c>
      <c r="U278" s="102">
        <v>1.9602417869574948</v>
      </c>
      <c r="V278" s="102">
        <v>1.3423108062467395</v>
      </c>
      <c r="W278" s="102">
        <v>1.5505035201446669</v>
      </c>
      <c r="X278" s="102">
        <v>1.5340892702243571</v>
      </c>
      <c r="Y278" s="102">
        <v>1.247585957109502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0.63144757866348278</v>
      </c>
      <c r="C284" s="123">
        <v>0.6935282983138481</v>
      </c>
      <c r="D284" s="123">
        <v>0.25890221631073224</v>
      </c>
      <c r="E284" s="123">
        <v>0.12282751111779602</v>
      </c>
      <c r="F284" s="123">
        <v>0.24033010750297618</v>
      </c>
      <c r="G284" s="123">
        <v>0.36243087878566194</v>
      </c>
      <c r="H284" s="123">
        <v>0.36276601526665764</v>
      </c>
      <c r="I284" s="123">
        <v>0.12352396211086905</v>
      </c>
      <c r="J284" s="123">
        <v>0.13107502044818192</v>
      </c>
      <c r="K284" s="123">
        <v>0.35209000730668777</v>
      </c>
      <c r="L284" s="123">
        <v>0.29764485553124975</v>
      </c>
      <c r="M284" s="123">
        <v>0.13630633481882853</v>
      </c>
      <c r="N284" s="123">
        <v>6.301736894495652E-2</v>
      </c>
      <c r="O284" s="123">
        <v>7.0091844871544129E-2</v>
      </c>
      <c r="P284" s="123">
        <v>8.2801760824742318E-2</v>
      </c>
      <c r="Q284" s="123">
        <v>6.766685899122804E-2</v>
      </c>
      <c r="R284" s="123">
        <v>6.9065765136177029E-2</v>
      </c>
      <c r="S284" s="123">
        <v>5.5417922615365503E-2</v>
      </c>
      <c r="T284" s="123">
        <v>7.1355135553881621E-2</v>
      </c>
      <c r="U284" s="123">
        <v>0.10327992153168862</v>
      </c>
      <c r="V284" s="123">
        <v>8.7771634335965104E-2</v>
      </c>
      <c r="W284" s="123">
        <v>3.5446490903743626E-2</v>
      </c>
      <c r="X284" s="123">
        <v>3.6020040477890779E-2</v>
      </c>
      <c r="Y284" s="123">
        <v>2.0307981931601531E-2</v>
      </c>
      <c r="DA284" s="130" t="s">
        <v>3137</v>
      </c>
    </row>
    <row r="285" spans="1:105" ht="12" customHeight="1" x14ac:dyDescent="0.25">
      <c r="A285" s="97" t="s">
        <v>50</v>
      </c>
      <c r="B285" s="99">
        <v>1.6011304791241303</v>
      </c>
      <c r="C285" s="99">
        <v>2.043075203715464</v>
      </c>
      <c r="D285" s="99">
        <v>1.1788782383468102</v>
      </c>
      <c r="E285" s="99">
        <v>0.70745702878006367</v>
      </c>
      <c r="F285" s="99">
        <v>1.3482064414811075</v>
      </c>
      <c r="G285" s="99">
        <v>1.9976615693412547</v>
      </c>
      <c r="H285" s="99">
        <v>2.1235006274899271</v>
      </c>
      <c r="I285" s="99">
        <v>0.81674527848100875</v>
      </c>
      <c r="J285" s="99">
        <v>0.90029086592876029</v>
      </c>
      <c r="K285" s="99">
        <v>2.3433684646327158</v>
      </c>
      <c r="L285" s="99">
        <v>2.0518972579440322</v>
      </c>
      <c r="M285" s="99">
        <v>1.2754868262000287</v>
      </c>
      <c r="N285" s="99">
        <v>1.0132681227157134</v>
      </c>
      <c r="O285" s="99">
        <v>1.4563582806501616</v>
      </c>
      <c r="P285" s="99">
        <v>1.7601825870804007</v>
      </c>
      <c r="Q285" s="99">
        <v>1.432224517733482</v>
      </c>
      <c r="R285" s="99">
        <v>1.4183894238516528</v>
      </c>
      <c r="S285" s="99">
        <v>1.0856222187836304</v>
      </c>
      <c r="T285" s="99">
        <v>1.2006264216105782</v>
      </c>
      <c r="U285" s="99">
        <v>1.4826578258943179</v>
      </c>
      <c r="V285" s="99">
        <v>1.2449581042485927</v>
      </c>
      <c r="W285" s="99">
        <v>0.64789024771270143</v>
      </c>
      <c r="X285" s="99">
        <v>0.90045094238864021</v>
      </c>
      <c r="Y285" s="99">
        <v>0.64045970579876677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7.1545364392672202</v>
      </c>
      <c r="D290" s="117">
        <f t="shared" si="129"/>
        <v>5.1240849740892873</v>
      </c>
      <c r="E290" s="117">
        <f t="shared" si="129"/>
        <v>5.1978425658020297</v>
      </c>
      <c r="F290" s="117">
        <f t="shared" si="129"/>
        <v>6.3422161142498625</v>
      </c>
      <c r="G290" s="117">
        <f t="shared" si="129"/>
        <v>6.8341387277088934</v>
      </c>
      <c r="H290" s="117">
        <f t="shared" si="129"/>
        <v>13.484881855226764</v>
      </c>
      <c r="I290" s="117">
        <f t="shared" si="129"/>
        <v>5.9335164946333201</v>
      </c>
      <c r="J290" s="117">
        <f t="shared" si="129"/>
        <v>5.9341638380462669</v>
      </c>
      <c r="K290" s="117">
        <f t="shared" si="129"/>
        <v>3.9098081208944606</v>
      </c>
      <c r="L290" s="117">
        <f t="shared" si="129"/>
        <v>2.2705161070900184</v>
      </c>
      <c r="M290" s="117">
        <f t="shared" si="129"/>
        <v>4.9994178460821557</v>
      </c>
      <c r="N290" s="117">
        <f t="shared" si="129"/>
        <v>10.089194127482523</v>
      </c>
      <c r="O290" s="117">
        <f t="shared" si="129"/>
        <v>5.4485376249048771</v>
      </c>
      <c r="P290" s="117">
        <f t="shared" si="129"/>
        <v>3.7380930630719265</v>
      </c>
      <c r="Q290" s="117">
        <f t="shared" si="129"/>
        <v>3.7618545184949248</v>
      </c>
      <c r="R290" s="117">
        <f t="shared" ref="R290:V290" si="130">R291+R294+R296+R305</f>
        <v>4.0023267146034103</v>
      </c>
      <c r="S290" s="117">
        <f t="shared" si="130"/>
        <v>2.1733556335274593</v>
      </c>
      <c r="T290" s="117">
        <f t="shared" si="130"/>
        <v>3.2475758757894551</v>
      </c>
      <c r="U290" s="117">
        <f t="shared" si="130"/>
        <v>2.2258847048237809</v>
      </c>
      <c r="V290" s="117">
        <f t="shared" si="130"/>
        <v>5.7908403195167892</v>
      </c>
      <c r="W290" s="117">
        <f t="shared" ref="W290:Y290" si="131">W291+W294+W296+W305</f>
        <v>4.0784249830865642</v>
      </c>
      <c r="X290" s="117">
        <f t="shared" si="131"/>
        <v>3.7695728393282462</v>
      </c>
      <c r="Y290" s="117">
        <f t="shared" si="131"/>
        <v>2.6809240742911626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6.5320713789531268</v>
      </c>
      <c r="D291" s="122">
        <f t="shared" si="132"/>
        <v>4.6383371783393219</v>
      </c>
      <c r="E291" s="122">
        <f t="shared" si="132"/>
        <v>4.6959538855099749</v>
      </c>
      <c r="F291" s="122">
        <f t="shared" si="132"/>
        <v>5.7923994048764333</v>
      </c>
      <c r="G291" s="122">
        <f t="shared" si="132"/>
        <v>6.2008743356867848</v>
      </c>
      <c r="H291" s="122">
        <f t="shared" si="132"/>
        <v>12.191736070018369</v>
      </c>
      <c r="I291" s="122">
        <f t="shared" si="132"/>
        <v>5.3471278520080014</v>
      </c>
      <c r="J291" s="122">
        <f t="shared" si="132"/>
        <v>5.3442576945230247</v>
      </c>
      <c r="K291" s="122">
        <f t="shared" si="132"/>
        <v>3.5289622046519722</v>
      </c>
      <c r="L291" s="122">
        <f t="shared" si="132"/>
        <v>2.0336027573178743</v>
      </c>
      <c r="M291" s="122">
        <f t="shared" si="132"/>
        <v>4.3805918124846697</v>
      </c>
      <c r="N291" s="122">
        <f t="shared" si="132"/>
        <v>8.9899844872977539</v>
      </c>
      <c r="O291" s="122">
        <f t="shared" si="132"/>
        <v>4.74853541878411</v>
      </c>
      <c r="P291" s="122">
        <f t="shared" si="132"/>
        <v>3.0922893596191643</v>
      </c>
      <c r="Q291" s="122">
        <f t="shared" si="132"/>
        <v>3.270792509993786</v>
      </c>
      <c r="R291" s="122">
        <f t="shared" ref="R291:V291" si="133">SUM(R292:R293)</f>
        <v>3.4865462017927742</v>
      </c>
      <c r="S291" s="122">
        <f t="shared" si="133"/>
        <v>1.9302997517081439</v>
      </c>
      <c r="T291" s="122">
        <f t="shared" si="133"/>
        <v>2.7942027363410595</v>
      </c>
      <c r="U291" s="122">
        <f t="shared" si="133"/>
        <v>1.8231452241503945</v>
      </c>
      <c r="V291" s="122">
        <f t="shared" si="133"/>
        <v>5.0375849993843271</v>
      </c>
      <c r="W291" s="122">
        <f t="shared" ref="W291:Y291" si="134">SUM(W292:W293)</f>
        <v>3.4822971345688347</v>
      </c>
      <c r="X291" s="122">
        <f t="shared" si="134"/>
        <v>3.1061255041626237</v>
      </c>
      <c r="Y291" s="122">
        <f t="shared" si="134"/>
        <v>2.1917403318140405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6.4498349936860446</v>
      </c>
      <c r="D292" s="98">
        <v>4.5805530273592492</v>
      </c>
      <c r="E292" s="98">
        <v>4.6394372154173906</v>
      </c>
      <c r="F292" s="98">
        <v>5.7211350484992316</v>
      </c>
      <c r="G292" s="98">
        <v>6.1253905826658581</v>
      </c>
      <c r="H292" s="98">
        <v>12.046981324489511</v>
      </c>
      <c r="I292" s="98">
        <v>5.282510588165624</v>
      </c>
      <c r="J292" s="98">
        <v>5.2795946184669358</v>
      </c>
      <c r="K292" s="98">
        <v>3.4865369706866951</v>
      </c>
      <c r="L292" s="98">
        <v>2.0093169994774818</v>
      </c>
      <c r="M292" s="98">
        <v>4.3272489658074988</v>
      </c>
      <c r="N292" s="98">
        <v>8.8796674192044271</v>
      </c>
      <c r="O292" s="98">
        <v>4.6874519536913057</v>
      </c>
      <c r="P292" s="98">
        <v>3.0502402922222904</v>
      </c>
      <c r="Q292" s="98">
        <v>3.2254746920280692</v>
      </c>
      <c r="R292" s="98">
        <v>3.4377962600559986</v>
      </c>
      <c r="S292" s="98">
        <v>1.9035404519531749</v>
      </c>
      <c r="T292" s="98">
        <v>2.7551234979206094</v>
      </c>
      <c r="U292" s="98">
        <v>1.7973618867206846</v>
      </c>
      <c r="V292" s="98">
        <v>4.967579707993127</v>
      </c>
      <c r="W292" s="98">
        <v>3.4339814647358784</v>
      </c>
      <c r="X292" s="98">
        <v>3.0628225530818751</v>
      </c>
      <c r="Y292" s="98">
        <v>2.1618165114803154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8.2236385267081866E-2</v>
      </c>
      <c r="D293" s="98">
        <v>5.7784150980072786E-2</v>
      </c>
      <c r="E293" s="98">
        <v>5.6516670092584556E-2</v>
      </c>
      <c r="F293" s="98">
        <v>7.1264356377201507E-2</v>
      </c>
      <c r="G293" s="98">
        <v>7.5483753020926844E-2</v>
      </c>
      <c r="H293" s="98">
        <v>0.14475474552885795</v>
      </c>
      <c r="I293" s="98">
        <v>6.4617263842377481E-2</v>
      </c>
      <c r="J293" s="98">
        <v>6.4663076056089328E-2</v>
      </c>
      <c r="K293" s="98">
        <v>4.242523396527715E-2</v>
      </c>
      <c r="L293" s="98">
        <v>2.4285757840392368E-2</v>
      </c>
      <c r="M293" s="98">
        <v>5.3342846677170694E-2</v>
      </c>
      <c r="N293" s="98">
        <v>0.11031706809332713</v>
      </c>
      <c r="O293" s="98">
        <v>6.1083465092804205E-2</v>
      </c>
      <c r="P293" s="98">
        <v>4.2049067396874008E-2</v>
      </c>
      <c r="Q293" s="98">
        <v>4.5317817965716933E-2</v>
      </c>
      <c r="R293" s="98">
        <v>4.8749941736775541E-2</v>
      </c>
      <c r="S293" s="98">
        <v>2.6759299754969015E-2</v>
      </c>
      <c r="T293" s="98">
        <v>3.9079238420450239E-2</v>
      </c>
      <c r="U293" s="98">
        <v>2.578333742970992E-2</v>
      </c>
      <c r="V293" s="98">
        <v>7.0005291391200167E-2</v>
      </c>
      <c r="W293" s="98">
        <v>4.8315669832956258E-2</v>
      </c>
      <c r="X293" s="98">
        <v>4.3302951080748407E-2</v>
      </c>
      <c r="Y293" s="98">
        <v>2.9923820333724992E-2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5.0019812887675376E-3</v>
      </c>
      <c r="D294" s="122">
        <f t="shared" si="135"/>
        <v>2.6219844972097866E-4</v>
      </c>
      <c r="E294" s="122">
        <f t="shared" si="135"/>
        <v>3.070013490821704E-2</v>
      </c>
      <c r="F294" s="122">
        <f t="shared" si="135"/>
        <v>2.1676710446360693E-4</v>
      </c>
      <c r="G294" s="122">
        <f t="shared" si="135"/>
        <v>1.976150540800083E-3</v>
      </c>
      <c r="H294" s="122">
        <f t="shared" si="135"/>
        <v>6.596278272535043E-2</v>
      </c>
      <c r="I294" s="122">
        <f t="shared" si="135"/>
        <v>8.9497309468960611E-3</v>
      </c>
      <c r="J294" s="122">
        <f t="shared" si="135"/>
        <v>6.7209238632026129E-3</v>
      </c>
      <c r="K294" s="122">
        <f t="shared" si="135"/>
        <v>6.1397112479755107E-3</v>
      </c>
      <c r="L294" s="122">
        <f t="shared" si="135"/>
        <v>1.8198901842263103E-2</v>
      </c>
      <c r="M294" s="122">
        <f t="shared" si="135"/>
        <v>3.3951747354917107E-2</v>
      </c>
      <c r="N294" s="122">
        <f t="shared" si="135"/>
        <v>3.0799518126721128E-2</v>
      </c>
      <c r="O294" s="122">
        <f t="shared" si="135"/>
        <v>1.7810613198620852E-2</v>
      </c>
      <c r="P294" s="122">
        <f t="shared" si="135"/>
        <v>8.4765573325905688E-3</v>
      </c>
      <c r="Q294" s="122">
        <f t="shared" si="135"/>
        <v>1.7582516882547711E-2</v>
      </c>
      <c r="R294" s="122">
        <f t="shared" si="135"/>
        <v>1.0285140595873434E-2</v>
      </c>
      <c r="S294" s="122">
        <f t="shared" si="135"/>
        <v>4.1233365087596152E-3</v>
      </c>
      <c r="T294" s="122">
        <f t="shared" si="135"/>
        <v>1.5694474504630445E-2</v>
      </c>
      <c r="U294" s="122">
        <f t="shared" si="135"/>
        <v>7.9399845692310362E-3</v>
      </c>
      <c r="V294" s="122">
        <f t="shared" si="135"/>
        <v>4.7231076276549121E-2</v>
      </c>
      <c r="W294" s="122">
        <f t="shared" si="135"/>
        <v>2.6072519669118874E-2</v>
      </c>
      <c r="X294" s="122">
        <f t="shared" si="135"/>
        <v>3.0629271570818895E-2</v>
      </c>
      <c r="Y294" s="122">
        <f t="shared" si="135"/>
        <v>3.4926709079233516E-2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5.0019812887675376E-3</v>
      </c>
      <c r="D295" s="98">
        <v>2.6219844972097866E-4</v>
      </c>
      <c r="E295" s="98">
        <v>3.070013490821704E-2</v>
      </c>
      <c r="F295" s="98">
        <v>2.1676710446360693E-4</v>
      </c>
      <c r="G295" s="98">
        <v>1.976150540800083E-3</v>
      </c>
      <c r="H295" s="98">
        <v>6.596278272535043E-2</v>
      </c>
      <c r="I295" s="98">
        <v>8.9497309468960611E-3</v>
      </c>
      <c r="J295" s="98">
        <v>6.7209238632026129E-3</v>
      </c>
      <c r="K295" s="98">
        <v>6.1397112479755107E-3</v>
      </c>
      <c r="L295" s="98">
        <v>1.8198901842263103E-2</v>
      </c>
      <c r="M295" s="98">
        <v>3.3951747354917107E-2</v>
      </c>
      <c r="N295" s="98">
        <v>3.0799518126721128E-2</v>
      </c>
      <c r="O295" s="98">
        <v>1.7810613198620852E-2</v>
      </c>
      <c r="P295" s="98">
        <v>8.4765573325905688E-3</v>
      </c>
      <c r="Q295" s="98">
        <v>1.7582516882547711E-2</v>
      </c>
      <c r="R295" s="98">
        <v>1.0285140595873434E-2</v>
      </c>
      <c r="S295" s="98">
        <v>4.1233365087596152E-3</v>
      </c>
      <c r="T295" s="98">
        <v>1.5694474504630445E-2</v>
      </c>
      <c r="U295" s="98">
        <v>7.9399845692310362E-3</v>
      </c>
      <c r="V295" s="98">
        <v>4.7231076276549121E-2</v>
      </c>
      <c r="W295" s="98">
        <v>2.6072519669118874E-2</v>
      </c>
      <c r="X295" s="98">
        <v>3.0629271570818895E-2</v>
      </c>
      <c r="Y295" s="98">
        <v>3.4926709079233516E-2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0.43283528934541193</v>
      </c>
      <c r="D296" s="122">
        <v>0.34056740066306967</v>
      </c>
      <c r="E296" s="122">
        <v>0.33341471933484707</v>
      </c>
      <c r="F296" s="122">
        <v>0.38517092219372173</v>
      </c>
      <c r="G296" s="122">
        <v>0.41416149971102384</v>
      </c>
      <c r="H296" s="122">
        <v>0.81097674912822648</v>
      </c>
      <c r="I296" s="122">
        <v>0.41016152210550255</v>
      </c>
      <c r="J296" s="122">
        <v>0.40574430441019488</v>
      </c>
      <c r="K296" s="122">
        <v>0.25470858290424747</v>
      </c>
      <c r="L296" s="122">
        <v>0.15430065710195162</v>
      </c>
      <c r="M296" s="122">
        <v>0.37781641305721136</v>
      </c>
      <c r="N296" s="122">
        <v>0.67302931715472558</v>
      </c>
      <c r="O296" s="122">
        <v>0.44459330760972576</v>
      </c>
      <c r="P296" s="122">
        <v>0.42855133577857613</v>
      </c>
      <c r="Q296" s="122">
        <v>0.33641031530425353</v>
      </c>
      <c r="R296" s="122">
        <v>0.35439166899170732</v>
      </c>
      <c r="S296" s="122">
        <v>0.15982682485107366</v>
      </c>
      <c r="T296" s="122">
        <v>0.29346743058136737</v>
      </c>
      <c r="U296" s="122">
        <v>0.26164292789372995</v>
      </c>
      <c r="V296" s="122">
        <v>0.51476769588499205</v>
      </c>
      <c r="W296" s="122">
        <v>0.4535125802026812</v>
      </c>
      <c r="X296" s="122">
        <v>0.48902210968838106</v>
      </c>
      <c r="Y296" s="122">
        <v>0.33961269559731211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0.21749402578428104</v>
      </c>
      <c r="D297" s="98">
        <v>0.20686050842806769</v>
      </c>
      <c r="E297" s="98">
        <v>0.20825408863399933</v>
      </c>
      <c r="F297" s="98">
        <v>0.23088098736512866</v>
      </c>
      <c r="G297" s="98">
        <v>0.2660387519149493</v>
      </c>
      <c r="H297" s="98">
        <v>0.43432476155207522</v>
      </c>
      <c r="I297" s="98">
        <v>0.40649483398804598</v>
      </c>
      <c r="J297" s="98">
        <v>0.40359701280675958</v>
      </c>
      <c r="K297" s="98">
        <v>0.2510645795330213</v>
      </c>
      <c r="L297" s="98">
        <v>0.13008662235790683</v>
      </c>
      <c r="M297" s="98">
        <v>0.22428700398270274</v>
      </c>
      <c r="N297" s="98">
        <v>0.40927132354350981</v>
      </c>
      <c r="O297" s="98">
        <v>0.17276835274153785</v>
      </c>
      <c r="P297" s="98">
        <v>7.967168762070409E-2</v>
      </c>
      <c r="Q297" s="98">
        <v>0.33380930219969318</v>
      </c>
      <c r="R297" s="98">
        <v>0.34953915891910342</v>
      </c>
      <c r="S297" s="98">
        <v>0.12974720082310343</v>
      </c>
      <c r="T297" s="98">
        <v>0.19781898843270659</v>
      </c>
      <c r="U297" s="98">
        <v>0.13444332013414911</v>
      </c>
      <c r="V297" s="98">
        <v>0.28999422311415657</v>
      </c>
      <c r="W297" s="98">
        <v>0.33985511807107904</v>
      </c>
      <c r="X297" s="98">
        <v>0.42469664398770252</v>
      </c>
      <c r="Y297" s="98">
        <v>0.17397172001952524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1.3013928902015412E-4</v>
      </c>
      <c r="D298" s="98">
        <v>3.9129387483969821E-4</v>
      </c>
      <c r="E298" s="98">
        <v>3.8521011363295345E-4</v>
      </c>
      <c r="F298" s="98">
        <v>3.7743855082511351E-4</v>
      </c>
      <c r="G298" s="98">
        <v>5.9060751726369601E-4</v>
      </c>
      <c r="H298" s="98">
        <v>1.5661023766635179E-3</v>
      </c>
      <c r="I298" s="98">
        <v>1.8415681885234144E-3</v>
      </c>
      <c r="J298" s="98">
        <v>2.1472916034353052E-3</v>
      </c>
      <c r="K298" s="98">
        <v>3.6440033712261928E-3</v>
      </c>
      <c r="L298" s="98">
        <v>8.518594912510192E-4</v>
      </c>
      <c r="M298" s="98">
        <v>5.6723699765063294E-4</v>
      </c>
      <c r="N298" s="98">
        <v>9.6660118242778859E-3</v>
      </c>
      <c r="O298" s="98">
        <v>0</v>
      </c>
      <c r="P298" s="98">
        <v>0</v>
      </c>
      <c r="Q298" s="98">
        <v>2.6010131045603288E-3</v>
      </c>
      <c r="R298" s="98">
        <v>4.6812574337584054E-3</v>
      </c>
      <c r="S298" s="98">
        <v>0</v>
      </c>
      <c r="T298" s="98">
        <v>1.8103913408902316E-3</v>
      </c>
      <c r="U298" s="98">
        <v>0</v>
      </c>
      <c r="V298" s="98">
        <v>4.1606661153652672E-3</v>
      </c>
      <c r="W298" s="98">
        <v>6.2876363298943836E-3</v>
      </c>
      <c r="X298" s="98">
        <v>2.8496287101564535E-3</v>
      </c>
      <c r="Y298" s="98">
        <v>8.3001652003106079E-4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8.3166568139699562E-5</v>
      </c>
      <c r="D299" s="101">
        <v>2.5061468029012162E-4</v>
      </c>
      <c r="E299" s="101">
        <v>2.4524257203581559E-4</v>
      </c>
      <c r="F299" s="101">
        <v>2.4244506812131852E-4</v>
      </c>
      <c r="G299" s="101">
        <v>3.7777076811238835E-4</v>
      </c>
      <c r="H299" s="101">
        <v>9.8031522145115195E-4</v>
      </c>
      <c r="I299" s="101">
        <v>1.1414157824983075E-3</v>
      </c>
      <c r="J299" s="101">
        <v>1.3042941929998714E-3</v>
      </c>
      <c r="K299" s="101">
        <v>2.1069076876141643E-3</v>
      </c>
      <c r="L299" s="101">
        <v>5.1360903826953614E-4</v>
      </c>
      <c r="M299" s="101">
        <v>3.5521152214175092E-4</v>
      </c>
      <c r="N299" s="101">
        <v>5.5494748009057787E-3</v>
      </c>
      <c r="O299" s="101">
        <v>0</v>
      </c>
      <c r="P299" s="101">
        <v>0</v>
      </c>
      <c r="Q299" s="101">
        <v>1.3700669578337575E-3</v>
      </c>
      <c r="R299" s="101">
        <v>2.396279124032649E-3</v>
      </c>
      <c r="S299" s="101">
        <v>0</v>
      </c>
      <c r="T299" s="101">
        <v>9.9252019187648496E-4</v>
      </c>
      <c r="U299" s="101">
        <v>0</v>
      </c>
      <c r="V299" s="101">
        <v>2.3686368430643609E-3</v>
      </c>
      <c r="W299" s="101">
        <v>3.6981303741609713E-3</v>
      </c>
      <c r="X299" s="101">
        <v>1.7380117909705428E-3</v>
      </c>
      <c r="Y299" s="101">
        <v>4.8626017711990947E-4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4.6972720880454556E-5</v>
      </c>
      <c r="D300" s="104">
        <v>1.4067919454957656E-4</v>
      </c>
      <c r="E300" s="104">
        <v>1.3996754159713786E-4</v>
      </c>
      <c r="F300" s="104">
        <v>1.3499348270379496E-4</v>
      </c>
      <c r="G300" s="104">
        <v>2.1283674915130766E-4</v>
      </c>
      <c r="H300" s="104">
        <v>5.8578715521236579E-4</v>
      </c>
      <c r="I300" s="104">
        <v>7.0015240602510687E-4</v>
      </c>
      <c r="J300" s="104">
        <v>8.4299741043543364E-4</v>
      </c>
      <c r="K300" s="104">
        <v>1.5370956836120284E-3</v>
      </c>
      <c r="L300" s="104">
        <v>3.3825045298148306E-4</v>
      </c>
      <c r="M300" s="104">
        <v>2.1202547550888199E-4</v>
      </c>
      <c r="N300" s="104">
        <v>4.1165370233721072E-3</v>
      </c>
      <c r="O300" s="104">
        <v>0</v>
      </c>
      <c r="P300" s="104">
        <v>0</v>
      </c>
      <c r="Q300" s="104">
        <v>1.2309461467265713E-3</v>
      </c>
      <c r="R300" s="104">
        <v>2.2849783097257568E-3</v>
      </c>
      <c r="S300" s="104">
        <v>0</v>
      </c>
      <c r="T300" s="104">
        <v>8.1787114901374673E-4</v>
      </c>
      <c r="U300" s="104">
        <v>0</v>
      </c>
      <c r="V300" s="104">
        <v>1.7920292723009061E-3</v>
      </c>
      <c r="W300" s="104">
        <v>2.5895059557334127E-3</v>
      </c>
      <c r="X300" s="104">
        <v>1.1116169191859107E-3</v>
      </c>
      <c r="Y300" s="104">
        <v>3.4375634291115132E-4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0.20504368661707714</v>
      </c>
      <c r="D301" s="101">
        <v>0.11138385086699623</v>
      </c>
      <c r="E301" s="101">
        <v>0.10783098491910599</v>
      </c>
      <c r="F301" s="101">
        <v>0.1369308784139569</v>
      </c>
      <c r="G301" s="101">
        <v>0.12758710496811221</v>
      </c>
      <c r="H301" s="101">
        <v>0.33229870672451911</v>
      </c>
      <c r="I301" s="101">
        <v>0</v>
      </c>
      <c r="J301" s="101">
        <v>0</v>
      </c>
      <c r="K301" s="101">
        <v>0</v>
      </c>
      <c r="L301" s="101">
        <v>1.5835930546791208E-2</v>
      </c>
      <c r="M301" s="101">
        <v>9.4742099961816248E-2</v>
      </c>
      <c r="N301" s="101">
        <v>0.1134324528761334</v>
      </c>
      <c r="O301" s="101">
        <v>0.13996522369854439</v>
      </c>
      <c r="P301" s="101">
        <v>0.23996592458432323</v>
      </c>
      <c r="Q301" s="101">
        <v>0</v>
      </c>
      <c r="R301" s="101">
        <v>0</v>
      </c>
      <c r="S301" s="101">
        <v>0</v>
      </c>
      <c r="T301" s="101">
        <v>1.986872118366835E-2</v>
      </c>
      <c r="U301" s="101">
        <v>9.3025229823833031E-2</v>
      </c>
      <c r="V301" s="101">
        <v>3.3316166893512826E-3</v>
      </c>
      <c r="W301" s="101">
        <v>6.4850781587379988E-2</v>
      </c>
      <c r="X301" s="101">
        <v>7.1261384990258334E-3</v>
      </c>
      <c r="Y301" s="101">
        <v>1.4672480565876781E-2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1.0167437655033574E-2</v>
      </c>
      <c r="D302" s="104">
        <v>2.1931747493166082E-2</v>
      </c>
      <c r="E302" s="104">
        <v>1.6944435668108746E-2</v>
      </c>
      <c r="F302" s="104">
        <v>1.6981617863811013E-2</v>
      </c>
      <c r="G302" s="104">
        <v>1.994503531069864E-2</v>
      </c>
      <c r="H302" s="104">
        <v>4.2787178474968712E-2</v>
      </c>
      <c r="I302" s="104">
        <v>1.8251199289331256E-3</v>
      </c>
      <c r="J302" s="104">
        <v>0</v>
      </c>
      <c r="K302" s="104">
        <v>0</v>
      </c>
      <c r="L302" s="104">
        <v>7.5262447060025469E-3</v>
      </c>
      <c r="M302" s="104">
        <v>5.8220072115041738E-2</v>
      </c>
      <c r="N302" s="104">
        <v>0.14065952891080449</v>
      </c>
      <c r="O302" s="104">
        <v>0.1318597311696435</v>
      </c>
      <c r="P302" s="104">
        <v>0.10891372357354884</v>
      </c>
      <c r="Q302" s="104">
        <v>0</v>
      </c>
      <c r="R302" s="104">
        <v>1.7125263884548776E-4</v>
      </c>
      <c r="S302" s="104">
        <v>3.007962402797023E-2</v>
      </c>
      <c r="T302" s="104">
        <v>7.3969329624102215E-2</v>
      </c>
      <c r="U302" s="104">
        <v>3.4174377935747811E-2</v>
      </c>
      <c r="V302" s="104">
        <v>0.217281189966119</v>
      </c>
      <c r="W302" s="104">
        <v>4.251904421432777E-2</v>
      </c>
      <c r="X302" s="104">
        <v>5.4349698491496269E-2</v>
      </c>
      <c r="Y302" s="104">
        <v>0.15013847849187906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5.977466138217296E-3</v>
      </c>
      <c r="D303" s="98">
        <v>1.2935771367072316E-2</v>
      </c>
      <c r="E303" s="98">
        <v>9.9335795708489945E-3</v>
      </c>
      <c r="F303" s="98">
        <v>1.0076409968002008E-2</v>
      </c>
      <c r="G303" s="98">
        <v>1.1780783459023279E-2</v>
      </c>
      <c r="H303" s="98">
        <v>2.4708920034460229E-2</v>
      </c>
      <c r="I303" s="98">
        <v>1.0396090113804473E-3</v>
      </c>
      <c r="J303" s="98">
        <v>0</v>
      </c>
      <c r="K303" s="98">
        <v>0</v>
      </c>
      <c r="L303" s="98">
        <v>3.9279431963982819E-3</v>
      </c>
      <c r="M303" s="98">
        <v>3.2934275854592833E-2</v>
      </c>
      <c r="N303" s="98">
        <v>7.3699409997294796E-2</v>
      </c>
      <c r="O303" s="98">
        <v>8.2324121772882952E-2</v>
      </c>
      <c r="P303" s="98">
        <v>7.3206931462096517E-2</v>
      </c>
      <c r="Q303" s="98">
        <v>0</v>
      </c>
      <c r="R303" s="98">
        <v>8.2524895103450614E-5</v>
      </c>
      <c r="S303" s="98">
        <v>1.4484406270730806E-2</v>
      </c>
      <c r="T303" s="98">
        <v>4.0115660792768265E-2</v>
      </c>
      <c r="U303" s="98">
        <v>1.9938098090503946E-2</v>
      </c>
      <c r="V303" s="98">
        <v>0.12310954709121748</v>
      </c>
      <c r="W303" s="98">
        <v>2.3579359072753277E-2</v>
      </c>
      <c r="X303" s="98">
        <v>3.2255614346160866E-2</v>
      </c>
      <c r="Y303" s="98">
        <v>8.749674888132955E-2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4.1899715168162779E-3</v>
      </c>
      <c r="D304" s="98">
        <v>8.9959761260937667E-3</v>
      </c>
      <c r="E304" s="98">
        <v>7.0108560972597517E-3</v>
      </c>
      <c r="F304" s="98">
        <v>6.9052078958090068E-3</v>
      </c>
      <c r="G304" s="98">
        <v>8.1642518516753613E-3</v>
      </c>
      <c r="H304" s="98">
        <v>1.8078258440508487E-2</v>
      </c>
      <c r="I304" s="98">
        <v>7.8551091755267827E-4</v>
      </c>
      <c r="J304" s="98">
        <v>0</v>
      </c>
      <c r="K304" s="98">
        <v>0</v>
      </c>
      <c r="L304" s="98">
        <v>3.598301509604265E-3</v>
      </c>
      <c r="M304" s="98">
        <v>2.5285796260448908E-2</v>
      </c>
      <c r="N304" s="98">
        <v>6.6960118913509697E-2</v>
      </c>
      <c r="O304" s="98">
        <v>4.9535609396760563E-2</v>
      </c>
      <c r="P304" s="98">
        <v>3.5706792111452314E-2</v>
      </c>
      <c r="Q304" s="98">
        <v>0</v>
      </c>
      <c r="R304" s="98">
        <v>8.8727743742037147E-5</v>
      </c>
      <c r="S304" s="98">
        <v>1.5595217757239424E-2</v>
      </c>
      <c r="T304" s="98">
        <v>3.3853668831333943E-2</v>
      </c>
      <c r="U304" s="98">
        <v>1.4236279845243864E-2</v>
      </c>
      <c r="V304" s="98">
        <v>9.4171642874901512E-2</v>
      </c>
      <c r="W304" s="98">
        <v>1.8939685141574496E-2</v>
      </c>
      <c r="X304" s="98">
        <v>2.2094084145335403E-2</v>
      </c>
      <c r="Y304" s="98">
        <v>6.2641729610549521E-2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0.18462778967991317</v>
      </c>
      <c r="D305" s="122">
        <v>0.14491819663717465</v>
      </c>
      <c r="E305" s="122">
        <v>0.13777382604898983</v>
      </c>
      <c r="F305" s="122">
        <v>0.16442902007524346</v>
      </c>
      <c r="G305" s="122">
        <v>0.21712674177028457</v>
      </c>
      <c r="H305" s="122">
        <v>0.41620625335481876</v>
      </c>
      <c r="I305" s="122">
        <v>0.1672773895729201</v>
      </c>
      <c r="J305" s="122">
        <v>0.17744091524984484</v>
      </c>
      <c r="K305" s="122">
        <v>0.11999762209026588</v>
      </c>
      <c r="L305" s="122">
        <v>6.4413790827929598E-2</v>
      </c>
      <c r="M305" s="122">
        <v>0.20705787318535779</v>
      </c>
      <c r="N305" s="122">
        <v>0.39538080490332261</v>
      </c>
      <c r="O305" s="122">
        <v>0.23759828531242108</v>
      </c>
      <c r="P305" s="122">
        <v>0.20877581034159509</v>
      </c>
      <c r="Q305" s="122">
        <v>0.13706917631433713</v>
      </c>
      <c r="R305" s="122">
        <v>0.15110370322305527</v>
      </c>
      <c r="S305" s="122">
        <v>7.9105720459482165E-2</v>
      </c>
      <c r="T305" s="122">
        <v>0.14421123436239791</v>
      </c>
      <c r="U305" s="122">
        <v>0.13315656821042524</v>
      </c>
      <c r="V305" s="122">
        <v>0.19125654797092029</v>
      </c>
      <c r="W305" s="122">
        <v>0.11654274864592908</v>
      </c>
      <c r="X305" s="122">
        <v>0.14379595390642241</v>
      </c>
      <c r="Y305" s="122">
        <v>0.11464433780057666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1.8091695798046366E-2</v>
      </c>
      <c r="D306" s="98">
        <v>5.8217878446923121E-5</v>
      </c>
      <c r="E306" s="98">
        <v>3.4881191020235877E-5</v>
      </c>
      <c r="F306" s="98">
        <v>3.2171114296725589E-2</v>
      </c>
      <c r="G306" s="98">
        <v>0.10468164154839689</v>
      </c>
      <c r="H306" s="98">
        <v>0.15214564006874098</v>
      </c>
      <c r="I306" s="98">
        <v>5.5481195145462838E-3</v>
      </c>
      <c r="J306" s="98">
        <v>3.6580079789681279E-3</v>
      </c>
      <c r="K306" s="98">
        <v>1.9733836507261342E-2</v>
      </c>
      <c r="L306" s="98">
        <v>3.3534155886051592E-3</v>
      </c>
      <c r="M306" s="98">
        <v>3.2222582127144133E-3</v>
      </c>
      <c r="N306" s="98">
        <v>8.2402150414036743E-3</v>
      </c>
      <c r="O306" s="98">
        <v>1.5684270738439643E-2</v>
      </c>
      <c r="P306" s="98">
        <v>2.4406807978836185E-2</v>
      </c>
      <c r="Q306" s="98">
        <v>6.6946285222369136E-3</v>
      </c>
      <c r="R306" s="98">
        <v>1.0653914194246153E-2</v>
      </c>
      <c r="S306" s="98">
        <v>6.8043080232475092E-3</v>
      </c>
      <c r="T306" s="98">
        <v>1.481788242494028E-2</v>
      </c>
      <c r="U306" s="98">
        <v>1.6761751857614859E-2</v>
      </c>
      <c r="V306" s="98">
        <v>2.124184098182472E-2</v>
      </c>
      <c r="W306" s="98">
        <v>2.9132762898098527E-4</v>
      </c>
      <c r="X306" s="98">
        <v>2.7040774914188938E-4</v>
      </c>
      <c r="Y306" s="98">
        <v>0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0.1665360938818668</v>
      </c>
      <c r="D307" s="33">
        <v>0.14485997875872772</v>
      </c>
      <c r="E307" s="33">
        <v>0.13773894485796959</v>
      </c>
      <c r="F307" s="33">
        <v>0.13225790577851787</v>
      </c>
      <c r="G307" s="33">
        <v>0.11244510022188769</v>
      </c>
      <c r="H307" s="33">
        <v>0.26406061328607777</v>
      </c>
      <c r="I307" s="33">
        <v>0.16172927005837381</v>
      </c>
      <c r="J307" s="33">
        <v>0.17378290727087672</v>
      </c>
      <c r="K307" s="33">
        <v>0.10026378558300454</v>
      </c>
      <c r="L307" s="33">
        <v>6.1060375239324442E-2</v>
      </c>
      <c r="M307" s="33">
        <v>0.20383561497264338</v>
      </c>
      <c r="N307" s="33">
        <v>0.38714058986191896</v>
      </c>
      <c r="O307" s="33">
        <v>0.22191401457398144</v>
      </c>
      <c r="P307" s="33">
        <v>0.18436900236275891</v>
      </c>
      <c r="Q307" s="33">
        <v>0.13037454779210023</v>
      </c>
      <c r="R307" s="33">
        <v>0.14044978902880911</v>
      </c>
      <c r="S307" s="33">
        <v>7.2301412436234655E-2</v>
      </c>
      <c r="T307" s="33">
        <v>0.12939335193745763</v>
      </c>
      <c r="U307" s="33">
        <v>0.11639481635281038</v>
      </c>
      <c r="V307" s="33">
        <v>0.17001470698909557</v>
      </c>
      <c r="W307" s="33">
        <v>0.11625142101694809</v>
      </c>
      <c r="X307" s="33">
        <v>0.14352554615728053</v>
      </c>
      <c r="Y307" s="33">
        <v>0.11464433780057666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3.8673251717071371</v>
      </c>
      <c r="D309" s="117">
        <f t="shared" si="136"/>
        <v>2.7915703029636187</v>
      </c>
      <c r="E309" s="117">
        <f t="shared" si="136"/>
        <v>2.9152671925169793</v>
      </c>
      <c r="F309" s="117">
        <f t="shared" si="136"/>
        <v>3.5027582496408338</v>
      </c>
      <c r="G309" s="117">
        <f t="shared" si="136"/>
        <v>3.8082322173912408</v>
      </c>
      <c r="H309" s="117">
        <f t="shared" si="136"/>
        <v>7.7502123713620943</v>
      </c>
      <c r="I309" s="117">
        <f t="shared" si="136"/>
        <v>3.3796427804842009</v>
      </c>
      <c r="J309" s="117">
        <f t="shared" si="136"/>
        <v>3.4123918129627095</v>
      </c>
      <c r="K309" s="117">
        <f t="shared" si="136"/>
        <v>2.2773362154498278</v>
      </c>
      <c r="L309" s="117">
        <f t="shared" si="136"/>
        <v>1.3854485985760057</v>
      </c>
      <c r="M309" s="117">
        <f t="shared" si="136"/>
        <v>3.1343072060695403</v>
      </c>
      <c r="N309" s="117">
        <f t="shared" si="136"/>
        <v>6.4182819090706626</v>
      </c>
      <c r="O309" s="117">
        <f t="shared" si="136"/>
        <v>3.6462782198578556</v>
      </c>
      <c r="P309" s="117">
        <f t="shared" si="136"/>
        <v>2.6273006037391076</v>
      </c>
      <c r="Q309" s="117">
        <f t="shared" si="136"/>
        <v>2.742319066679817</v>
      </c>
      <c r="R309" s="117">
        <f t="shared" ref="R309:V309" si="137">R310+R313+R315+R324</f>
        <v>2.9337693299985355</v>
      </c>
      <c r="S309" s="117">
        <f t="shared" si="137"/>
        <v>1.604896787092108</v>
      </c>
      <c r="T309" s="117">
        <f t="shared" si="137"/>
        <v>2.449713710937055</v>
      </c>
      <c r="U309" s="117">
        <f t="shared" si="137"/>
        <v>1.6787871535142598</v>
      </c>
      <c r="V309" s="117">
        <f t="shared" si="137"/>
        <v>4.4621367095704558</v>
      </c>
      <c r="W309" s="117">
        <f t="shared" ref="W309:Y309" si="138">W310+W313+W315+W324</f>
        <v>3.12402562967466</v>
      </c>
      <c r="X309" s="117">
        <f t="shared" si="138"/>
        <v>2.9286607761021437</v>
      </c>
      <c r="Y309" s="117">
        <f t="shared" si="138"/>
        <v>2.1503367528263619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3.4415360845293823</v>
      </c>
      <c r="D310" s="122">
        <f t="shared" si="139"/>
        <v>2.4659351251343229</v>
      </c>
      <c r="E310" s="122">
        <f t="shared" si="139"/>
        <v>2.5195621054325108</v>
      </c>
      <c r="F310" s="122">
        <f t="shared" si="139"/>
        <v>3.1379325425856912</v>
      </c>
      <c r="G310" s="122">
        <f t="shared" si="139"/>
        <v>3.3916796530836129</v>
      </c>
      <c r="H310" s="122">
        <f t="shared" si="139"/>
        <v>6.7337372843801102</v>
      </c>
      <c r="I310" s="122">
        <f t="shared" si="139"/>
        <v>2.9845270999206512</v>
      </c>
      <c r="J310" s="122">
        <f t="shared" si="139"/>
        <v>3.0163173789454993</v>
      </c>
      <c r="K310" s="122">
        <f t="shared" si="139"/>
        <v>2.016172088728891</v>
      </c>
      <c r="L310" s="122">
        <f t="shared" si="139"/>
        <v>1.1774505153096173</v>
      </c>
      <c r="M310" s="122">
        <f t="shared" si="139"/>
        <v>2.5978885276088342</v>
      </c>
      <c r="N310" s="122">
        <f t="shared" si="139"/>
        <v>5.5280244366022826</v>
      </c>
      <c r="O310" s="122">
        <f t="shared" si="139"/>
        <v>3.0659453206481349</v>
      </c>
      <c r="P310" s="122">
        <f t="shared" si="139"/>
        <v>2.1060740465918562</v>
      </c>
      <c r="Q310" s="122">
        <f t="shared" si="139"/>
        <v>2.3196938925350303</v>
      </c>
      <c r="R310" s="122">
        <f t="shared" ref="R310:V310" si="140">SUM(R311:R312)</f>
        <v>2.5101054550941555</v>
      </c>
      <c r="S310" s="122">
        <f t="shared" si="140"/>
        <v>1.3993475633620833</v>
      </c>
      <c r="T310" s="122">
        <f t="shared" si="140"/>
        <v>2.0303858338197696</v>
      </c>
      <c r="U310" s="122">
        <f t="shared" si="140"/>
        <v>1.3257456558373915</v>
      </c>
      <c r="V310" s="122">
        <f t="shared" si="140"/>
        <v>3.6699450477658928</v>
      </c>
      <c r="W310" s="122">
        <f t="shared" ref="W310:Y310" si="141">SUM(W311:W312)</f>
        <v>2.543650645840664</v>
      </c>
      <c r="X310" s="122">
        <f t="shared" si="141"/>
        <v>2.2725130853817515</v>
      </c>
      <c r="Y310" s="122">
        <f t="shared" si="141"/>
        <v>1.6049758504613441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3.3592996992623005</v>
      </c>
      <c r="D311" s="98">
        <v>2.4081509741542502</v>
      </c>
      <c r="E311" s="98">
        <v>2.463045435339926</v>
      </c>
      <c r="F311" s="98">
        <v>3.0666681862084899</v>
      </c>
      <c r="G311" s="98">
        <v>3.3161959000626862</v>
      </c>
      <c r="H311" s="98">
        <v>6.5889825388512522</v>
      </c>
      <c r="I311" s="98">
        <v>2.9199098360782738</v>
      </c>
      <c r="J311" s="98">
        <v>2.95165430288941</v>
      </c>
      <c r="K311" s="98">
        <v>1.9737468547636137</v>
      </c>
      <c r="L311" s="98">
        <v>1.153164757469225</v>
      </c>
      <c r="M311" s="98">
        <v>2.5445456809316633</v>
      </c>
      <c r="N311" s="98">
        <v>5.4177073685089558</v>
      </c>
      <c r="O311" s="98">
        <v>3.0048618555553306</v>
      </c>
      <c r="P311" s="98">
        <v>2.0640249791949823</v>
      </c>
      <c r="Q311" s="98">
        <v>2.2743760745693136</v>
      </c>
      <c r="R311" s="98">
        <v>2.4613555133573799</v>
      </c>
      <c r="S311" s="98">
        <v>1.3725882636071143</v>
      </c>
      <c r="T311" s="98">
        <v>1.9913065953993194</v>
      </c>
      <c r="U311" s="98">
        <v>1.2999623184076816</v>
      </c>
      <c r="V311" s="98">
        <v>3.5999397563746927</v>
      </c>
      <c r="W311" s="98">
        <v>2.4953349760077077</v>
      </c>
      <c r="X311" s="98">
        <v>2.2292101343010029</v>
      </c>
      <c r="Y311" s="98">
        <v>1.575052030127619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8.2236385267081866E-2</v>
      </c>
      <c r="D312" s="98">
        <v>5.7784150980072786E-2</v>
      </c>
      <c r="E312" s="98">
        <v>5.6516670092584556E-2</v>
      </c>
      <c r="F312" s="98">
        <v>7.1264356377201507E-2</v>
      </c>
      <c r="G312" s="98">
        <v>7.5483753020926844E-2</v>
      </c>
      <c r="H312" s="98">
        <v>0.14475474552885795</v>
      </c>
      <c r="I312" s="98">
        <v>6.4617263842377481E-2</v>
      </c>
      <c r="J312" s="98">
        <v>6.4663076056089328E-2</v>
      </c>
      <c r="K312" s="98">
        <v>4.242523396527715E-2</v>
      </c>
      <c r="L312" s="98">
        <v>2.4285757840392368E-2</v>
      </c>
      <c r="M312" s="98">
        <v>5.3342846677170694E-2</v>
      </c>
      <c r="N312" s="98">
        <v>0.11031706809332713</v>
      </c>
      <c r="O312" s="98">
        <v>6.1083465092804205E-2</v>
      </c>
      <c r="P312" s="98">
        <v>4.2049067396874008E-2</v>
      </c>
      <c r="Q312" s="98">
        <v>4.5317817965716933E-2</v>
      </c>
      <c r="R312" s="98">
        <v>4.8749941736775541E-2</v>
      </c>
      <c r="S312" s="98">
        <v>2.6759299754969015E-2</v>
      </c>
      <c r="T312" s="98">
        <v>3.9079238420450239E-2</v>
      </c>
      <c r="U312" s="98">
        <v>2.578333742970992E-2</v>
      </c>
      <c r="V312" s="98">
        <v>7.0005291391200167E-2</v>
      </c>
      <c r="W312" s="98">
        <v>4.8315669832956258E-2</v>
      </c>
      <c r="X312" s="98">
        <v>4.3302951080748407E-2</v>
      </c>
      <c r="Y312" s="98">
        <v>2.9923820333724992E-2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1.2158873316497953E-2</v>
      </c>
      <c r="D313" s="122">
        <f t="shared" si="142"/>
        <v>6.6533828439440019E-4</v>
      </c>
      <c r="E313" s="122">
        <f t="shared" si="142"/>
        <v>8.1228342322882938E-2</v>
      </c>
      <c r="F313" s="122">
        <f t="shared" si="142"/>
        <v>5.9720603004521661E-4</v>
      </c>
      <c r="G313" s="122">
        <f t="shared" si="142"/>
        <v>5.6631666447418882E-3</v>
      </c>
      <c r="H313" s="122">
        <f t="shared" si="142"/>
        <v>0.19642781406721857</v>
      </c>
      <c r="I313" s="122">
        <f t="shared" si="142"/>
        <v>2.766805328728545E-2</v>
      </c>
      <c r="J313" s="122">
        <f t="shared" si="142"/>
        <v>2.1555770512924791E-2</v>
      </c>
      <c r="K313" s="122">
        <f t="shared" si="142"/>
        <v>2.0418416463642411E-2</v>
      </c>
      <c r="L313" s="122">
        <f t="shared" si="142"/>
        <v>6.2725483539553276E-2</v>
      </c>
      <c r="M313" s="122">
        <f t="shared" si="142"/>
        <v>0.12172911901361669</v>
      </c>
      <c r="N313" s="122">
        <f t="shared" si="142"/>
        <v>0.11538004566684397</v>
      </c>
      <c r="O313" s="122">
        <f t="shared" si="142"/>
        <v>6.9974312597105084E-2</v>
      </c>
      <c r="P313" s="122">
        <f t="shared" si="142"/>
        <v>3.4885156645266258E-2</v>
      </c>
      <c r="Q313" s="122">
        <f t="shared" si="142"/>
        <v>7.4879833072616309E-2</v>
      </c>
      <c r="R313" s="122">
        <f t="shared" si="142"/>
        <v>4.4121320584522498E-2</v>
      </c>
      <c r="S313" s="122">
        <f t="shared" si="142"/>
        <v>1.7702562366657515E-2</v>
      </c>
      <c r="T313" s="122">
        <f t="shared" si="142"/>
        <v>6.7440638705852624E-2</v>
      </c>
      <c r="U313" s="122">
        <f t="shared" si="142"/>
        <v>3.4152677041713521E-2</v>
      </c>
      <c r="V313" s="122">
        <f t="shared" si="142"/>
        <v>0.20373230347741067</v>
      </c>
      <c r="W313" s="122">
        <f t="shared" si="142"/>
        <v>0.11350578363665165</v>
      </c>
      <c r="X313" s="122">
        <f t="shared" si="142"/>
        <v>0.13479267037608897</v>
      </c>
      <c r="Y313" s="122">
        <f t="shared" si="142"/>
        <v>0.15556747875652274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1.2158873316497953E-2</v>
      </c>
      <c r="D314" s="98">
        <v>6.6533828439440019E-4</v>
      </c>
      <c r="E314" s="98">
        <v>8.1228342322882938E-2</v>
      </c>
      <c r="F314" s="98">
        <v>5.9720603004521661E-4</v>
      </c>
      <c r="G314" s="98">
        <v>5.6631666447418882E-3</v>
      </c>
      <c r="H314" s="98">
        <v>0.19642781406721857</v>
      </c>
      <c r="I314" s="98">
        <v>2.766805328728545E-2</v>
      </c>
      <c r="J314" s="98">
        <v>2.1555770512924791E-2</v>
      </c>
      <c r="K314" s="98">
        <v>2.0418416463642411E-2</v>
      </c>
      <c r="L314" s="98">
        <v>6.2725483539553276E-2</v>
      </c>
      <c r="M314" s="98">
        <v>0.12172911901361669</v>
      </c>
      <c r="N314" s="98">
        <v>0.11538004566684397</v>
      </c>
      <c r="O314" s="98">
        <v>6.9974312597105084E-2</v>
      </c>
      <c r="P314" s="98">
        <v>3.4885156645266258E-2</v>
      </c>
      <c r="Q314" s="98">
        <v>7.4879833072616309E-2</v>
      </c>
      <c r="R314" s="98">
        <v>4.4121320584522498E-2</v>
      </c>
      <c r="S314" s="98">
        <v>1.7702562366657515E-2</v>
      </c>
      <c r="T314" s="98">
        <v>6.7440638705852624E-2</v>
      </c>
      <c r="U314" s="98">
        <v>3.4152677041713521E-2</v>
      </c>
      <c r="V314" s="98">
        <v>0.20373230347741067</v>
      </c>
      <c r="W314" s="98">
        <v>0.11350578363665165</v>
      </c>
      <c r="X314" s="98">
        <v>0.13479267037608897</v>
      </c>
      <c r="Y314" s="98">
        <v>0.15556747875652274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0.27390269868481709</v>
      </c>
      <c r="D315" s="122">
        <v>0.21295294729945166</v>
      </c>
      <c r="E315" s="122">
        <v>0.207799857351461</v>
      </c>
      <c r="F315" s="122">
        <v>0.24172195844049182</v>
      </c>
      <c r="G315" s="122">
        <v>0.25868253926078938</v>
      </c>
      <c r="H315" s="122">
        <v>0.52024727122147862</v>
      </c>
      <c r="I315" s="122">
        <v>0.2378800662313896</v>
      </c>
      <c r="J315" s="122">
        <v>0.23644732177758165</v>
      </c>
      <c r="K315" s="122">
        <v>0.14998934516326776</v>
      </c>
      <c r="L315" s="122">
        <v>9.5257564347359588E-2</v>
      </c>
      <c r="M315" s="122">
        <v>0.25212079819400213</v>
      </c>
      <c r="N315" s="122">
        <v>0.46337496751207152</v>
      </c>
      <c r="O315" s="122">
        <v>0.32387016643594074</v>
      </c>
      <c r="P315" s="122">
        <v>0.32310199870481837</v>
      </c>
      <c r="Q315" s="122">
        <v>0.23772170116868832</v>
      </c>
      <c r="R315" s="122">
        <v>0.25719994794054829</v>
      </c>
      <c r="S315" s="122">
        <v>0.12296147637840178</v>
      </c>
      <c r="T315" s="122">
        <v>0.23202810524014245</v>
      </c>
      <c r="U315" s="122">
        <v>0.20712533884580758</v>
      </c>
      <c r="V315" s="122">
        <v>0.42504825442628708</v>
      </c>
      <c r="W315" s="122">
        <v>0.36293165421742979</v>
      </c>
      <c r="X315" s="122">
        <v>0.39206692793422165</v>
      </c>
      <c r="Y315" s="122">
        <v>0.28593356745780196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0.12230139591299807</v>
      </c>
      <c r="D316" s="98">
        <v>0.11675611304929269</v>
      </c>
      <c r="E316" s="98">
        <v>0.11804052335966018</v>
      </c>
      <c r="F316" s="98">
        <v>0.13142680128111359</v>
      </c>
      <c r="G316" s="98">
        <v>0.15215807196501738</v>
      </c>
      <c r="H316" s="98">
        <v>0.24968427496896892</v>
      </c>
      <c r="I316" s="98">
        <v>0.23500115882459094</v>
      </c>
      <c r="J316" s="98">
        <v>0.23484538052872114</v>
      </c>
      <c r="K316" s="98">
        <v>0.14721682131550498</v>
      </c>
      <c r="L316" s="98">
        <v>7.6964050301087036E-2</v>
      </c>
      <c r="M316" s="98">
        <v>0.1351044870185262</v>
      </c>
      <c r="N316" s="98">
        <v>0.25377720072311161</v>
      </c>
      <c r="O316" s="98">
        <v>0.11159861603845758</v>
      </c>
      <c r="P316" s="98">
        <v>5.3963004791101478E-2</v>
      </c>
      <c r="Q316" s="98">
        <v>0.23552408404187386</v>
      </c>
      <c r="R316" s="98">
        <v>0.25302831044719698</v>
      </c>
      <c r="S316" s="98">
        <v>9.6136810213522939E-2</v>
      </c>
      <c r="T316" s="98">
        <v>0.14960110575141805</v>
      </c>
      <c r="U316" s="98">
        <v>0.10342471555991145</v>
      </c>
      <c r="V316" s="98">
        <v>0.22606142128619483</v>
      </c>
      <c r="W316" s="98">
        <v>0.2670723766640048</v>
      </c>
      <c r="X316" s="98">
        <v>0.33519625482434545</v>
      </c>
      <c r="Y316" s="98">
        <v>0.13761015328758625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9.3739004874236992E-5</v>
      </c>
      <c r="D317" s="98">
        <v>2.8213101716240141E-4</v>
      </c>
      <c r="E317" s="98">
        <v>2.7897351138653833E-4</v>
      </c>
      <c r="F317" s="98">
        <v>2.7300302672560455E-4</v>
      </c>
      <c r="G317" s="98">
        <v>4.2889877510420682E-4</v>
      </c>
      <c r="H317" s="98">
        <v>1.1493499933853107E-3</v>
      </c>
      <c r="I317" s="98">
        <v>1.3600231083319106E-3</v>
      </c>
      <c r="J317" s="98">
        <v>1.6019412488605081E-3</v>
      </c>
      <c r="K317" s="98">
        <v>2.7725238477627695E-3</v>
      </c>
      <c r="L317" s="98">
        <v>6.4212052924276337E-4</v>
      </c>
      <c r="M317" s="98">
        <v>4.2599538740681884E-4</v>
      </c>
      <c r="N317" s="98">
        <v>7.5576043531421482E-3</v>
      </c>
      <c r="O317" s="98">
        <v>0</v>
      </c>
      <c r="P317" s="98">
        <v>0</v>
      </c>
      <c r="Q317" s="98">
        <v>2.1976171268144624E-3</v>
      </c>
      <c r="R317" s="98">
        <v>4.0196236066614207E-3</v>
      </c>
      <c r="S317" s="98">
        <v>0</v>
      </c>
      <c r="T317" s="98">
        <v>1.5684670314501888E-3</v>
      </c>
      <c r="U317" s="98">
        <v>0</v>
      </c>
      <c r="V317" s="98">
        <v>3.6384709203581213E-3</v>
      </c>
      <c r="W317" s="98">
        <v>5.4956515916921734E-3</v>
      </c>
      <c r="X317" s="98">
        <v>2.4833608484615749E-3</v>
      </c>
      <c r="Y317" s="98">
        <v>7.2838401402694898E-4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4.6766283993782442E-5</v>
      </c>
      <c r="D318" s="101">
        <v>1.4145182261282482E-4</v>
      </c>
      <c r="E318" s="101">
        <v>1.3900596978940047E-4</v>
      </c>
      <c r="F318" s="101">
        <v>1.3800954402180956E-4</v>
      </c>
      <c r="G318" s="101">
        <v>2.1606202595289916E-4</v>
      </c>
      <c r="H318" s="101">
        <v>5.6356283817294499E-4</v>
      </c>
      <c r="I318" s="101">
        <v>6.5987070230680376E-4</v>
      </c>
      <c r="J318" s="101">
        <v>7.5894383842507447E-4</v>
      </c>
      <c r="K318" s="101">
        <v>1.235428164150741E-3</v>
      </c>
      <c r="L318" s="101">
        <v>3.0387007626128031E-4</v>
      </c>
      <c r="M318" s="101">
        <v>2.1396991189793688E-4</v>
      </c>
      <c r="N318" s="101">
        <v>3.441067329770041E-3</v>
      </c>
      <c r="O318" s="101">
        <v>0</v>
      </c>
      <c r="P318" s="101">
        <v>0</v>
      </c>
      <c r="Q318" s="101">
        <v>9.6667098008789082E-4</v>
      </c>
      <c r="R318" s="101">
        <v>1.7346452969356639E-3</v>
      </c>
      <c r="S318" s="101">
        <v>0</v>
      </c>
      <c r="T318" s="101">
        <v>7.5059588243644223E-4</v>
      </c>
      <c r="U318" s="101">
        <v>0</v>
      </c>
      <c r="V318" s="101">
        <v>1.8464416480572152E-3</v>
      </c>
      <c r="W318" s="101">
        <v>2.9061456359587611E-3</v>
      </c>
      <c r="X318" s="101">
        <v>1.3717439292756644E-3</v>
      </c>
      <c r="Y318" s="101">
        <v>3.8462767111579761E-4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4.6972720880454556E-5</v>
      </c>
      <c r="D319" s="104">
        <v>1.4067919454957656E-4</v>
      </c>
      <c r="E319" s="104">
        <v>1.3996754159713786E-4</v>
      </c>
      <c r="F319" s="104">
        <v>1.3499348270379496E-4</v>
      </c>
      <c r="G319" s="104">
        <v>2.1283674915130766E-4</v>
      </c>
      <c r="H319" s="104">
        <v>5.8578715521236579E-4</v>
      </c>
      <c r="I319" s="104">
        <v>7.0015240602510687E-4</v>
      </c>
      <c r="J319" s="104">
        <v>8.4299741043543364E-4</v>
      </c>
      <c r="K319" s="104">
        <v>1.5370956836120284E-3</v>
      </c>
      <c r="L319" s="104">
        <v>3.3825045298148306E-4</v>
      </c>
      <c r="M319" s="104">
        <v>2.1202547550888199E-4</v>
      </c>
      <c r="N319" s="104">
        <v>4.1165370233721072E-3</v>
      </c>
      <c r="O319" s="104">
        <v>0</v>
      </c>
      <c r="P319" s="104">
        <v>0</v>
      </c>
      <c r="Q319" s="104">
        <v>1.2309461467265713E-3</v>
      </c>
      <c r="R319" s="104">
        <v>2.2849783097257568E-3</v>
      </c>
      <c r="S319" s="104">
        <v>0</v>
      </c>
      <c r="T319" s="104">
        <v>8.1787114901374673E-4</v>
      </c>
      <c r="U319" s="104">
        <v>0</v>
      </c>
      <c r="V319" s="104">
        <v>1.7920292723009061E-3</v>
      </c>
      <c r="W319" s="104">
        <v>2.5895059557334127E-3</v>
      </c>
      <c r="X319" s="104">
        <v>1.1116169191859107E-3</v>
      </c>
      <c r="Y319" s="104">
        <v>3.4375634291115132E-4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0.14314461760876637</v>
      </c>
      <c r="D320" s="101">
        <v>7.7874613545691196E-2</v>
      </c>
      <c r="E320" s="101">
        <v>7.5513104658783969E-2</v>
      </c>
      <c r="F320" s="101">
        <v>9.604893868179526E-2</v>
      </c>
      <c r="G320" s="101">
        <v>8.9653171333256662E-2</v>
      </c>
      <c r="H320" s="101">
        <v>0.23394016840602669</v>
      </c>
      <c r="I320" s="101">
        <v>0</v>
      </c>
      <c r="J320" s="101">
        <v>0</v>
      </c>
      <c r="K320" s="101">
        <v>0</v>
      </c>
      <c r="L320" s="101">
        <v>1.1260130068071528E-2</v>
      </c>
      <c r="M320" s="101">
        <v>6.7752408076574205E-2</v>
      </c>
      <c r="N320" s="101">
        <v>8.1880554364566066E-2</v>
      </c>
      <c r="O320" s="101">
        <v>0.10246722503794957</v>
      </c>
      <c r="P320" s="101">
        <v>0.17886535519199612</v>
      </c>
      <c r="Q320" s="101">
        <v>0</v>
      </c>
      <c r="R320" s="101">
        <v>0</v>
      </c>
      <c r="S320" s="101">
        <v>0</v>
      </c>
      <c r="T320" s="101">
        <v>1.5569494906641376E-2</v>
      </c>
      <c r="U320" s="101">
        <v>7.3673830819822608E-2</v>
      </c>
      <c r="V320" s="101">
        <v>2.6659201534085944E-3</v>
      </c>
      <c r="W320" s="101">
        <v>5.237918148338111E-2</v>
      </c>
      <c r="X320" s="101">
        <v>5.8434680914397638E-3</v>
      </c>
      <c r="Y320" s="101">
        <v>1.2200108173538398E-2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8.362946158178397E-3</v>
      </c>
      <c r="D321" s="104">
        <v>1.8040089687305395E-2</v>
      </c>
      <c r="E321" s="104">
        <v>1.3967255821630345E-2</v>
      </c>
      <c r="F321" s="104">
        <v>1.3973215450857364E-2</v>
      </c>
      <c r="G321" s="104">
        <v>1.6442397187411147E-2</v>
      </c>
      <c r="H321" s="104">
        <v>3.5473477853097783E-2</v>
      </c>
      <c r="I321" s="104">
        <v>1.5188842984667575E-3</v>
      </c>
      <c r="J321" s="104">
        <v>0</v>
      </c>
      <c r="K321" s="104">
        <v>0</v>
      </c>
      <c r="L321" s="104">
        <v>6.3912634489582693E-3</v>
      </c>
      <c r="M321" s="104">
        <v>4.8837907711494918E-2</v>
      </c>
      <c r="N321" s="104">
        <v>0.1201596080712517</v>
      </c>
      <c r="O321" s="104">
        <v>0.10980432535953361</v>
      </c>
      <c r="P321" s="104">
        <v>9.0273638721720756E-2</v>
      </c>
      <c r="Q321" s="104">
        <v>0</v>
      </c>
      <c r="R321" s="104">
        <v>1.5201388668991973E-4</v>
      </c>
      <c r="S321" s="104">
        <v>2.6824666164878844E-2</v>
      </c>
      <c r="T321" s="104">
        <v>6.5289037550632797E-2</v>
      </c>
      <c r="U321" s="104">
        <v>3.0026792466073531E-2</v>
      </c>
      <c r="V321" s="104">
        <v>0.19268244206632551</v>
      </c>
      <c r="W321" s="104">
        <v>3.7984444478351677E-2</v>
      </c>
      <c r="X321" s="104">
        <v>4.8543844169974856E-2</v>
      </c>
      <c r="Y321" s="104">
        <v>0.13539492198265041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4.17297464136212E-3</v>
      </c>
      <c r="D322" s="98">
        <v>9.044113561211627E-3</v>
      </c>
      <c r="E322" s="98">
        <v>6.9563997243705933E-3</v>
      </c>
      <c r="F322" s="98">
        <v>7.0680075550483574E-3</v>
      </c>
      <c r="G322" s="98">
        <v>8.2781453357357853E-3</v>
      </c>
      <c r="H322" s="98">
        <v>1.7395219412589296E-2</v>
      </c>
      <c r="I322" s="98">
        <v>7.333733809140792E-4</v>
      </c>
      <c r="J322" s="98">
        <v>0</v>
      </c>
      <c r="K322" s="98">
        <v>0</v>
      </c>
      <c r="L322" s="98">
        <v>2.7929619393540039E-3</v>
      </c>
      <c r="M322" s="98">
        <v>2.3552111451046014E-2</v>
      </c>
      <c r="N322" s="98">
        <v>5.319948915774201E-2</v>
      </c>
      <c r="O322" s="98">
        <v>6.0268715962773035E-2</v>
      </c>
      <c r="P322" s="98">
        <v>5.4566846610268435E-2</v>
      </c>
      <c r="Q322" s="98">
        <v>0</v>
      </c>
      <c r="R322" s="98">
        <v>6.3286142947882593E-5</v>
      </c>
      <c r="S322" s="98">
        <v>1.122944840763942E-2</v>
      </c>
      <c r="T322" s="98">
        <v>3.1435368719298855E-2</v>
      </c>
      <c r="U322" s="98">
        <v>1.5790512620829665E-2</v>
      </c>
      <c r="V322" s="98">
        <v>9.8510799191424012E-2</v>
      </c>
      <c r="W322" s="98">
        <v>1.904475933677718E-2</v>
      </c>
      <c r="X322" s="98">
        <v>2.6449760024639456E-2</v>
      </c>
      <c r="Y322" s="98">
        <v>7.27531923721009E-2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4.1899715168162779E-3</v>
      </c>
      <c r="D323" s="98">
        <v>8.9959761260937667E-3</v>
      </c>
      <c r="E323" s="98">
        <v>7.0108560972597517E-3</v>
      </c>
      <c r="F323" s="98">
        <v>6.9052078958090068E-3</v>
      </c>
      <c r="G323" s="98">
        <v>8.1642518516753613E-3</v>
      </c>
      <c r="H323" s="98">
        <v>1.8078258440508487E-2</v>
      </c>
      <c r="I323" s="98">
        <v>7.8551091755267827E-4</v>
      </c>
      <c r="J323" s="98">
        <v>0</v>
      </c>
      <c r="K323" s="98">
        <v>0</v>
      </c>
      <c r="L323" s="98">
        <v>3.598301509604265E-3</v>
      </c>
      <c r="M323" s="98">
        <v>2.5285796260448908E-2</v>
      </c>
      <c r="N323" s="98">
        <v>6.6960118913509697E-2</v>
      </c>
      <c r="O323" s="98">
        <v>4.9535609396760563E-2</v>
      </c>
      <c r="P323" s="98">
        <v>3.5706792111452314E-2</v>
      </c>
      <c r="Q323" s="98">
        <v>0</v>
      </c>
      <c r="R323" s="98">
        <v>8.8727743742037147E-5</v>
      </c>
      <c r="S323" s="98">
        <v>1.5595217757239424E-2</v>
      </c>
      <c r="T323" s="98">
        <v>3.3853668831333943E-2</v>
      </c>
      <c r="U323" s="98">
        <v>1.4236279845243864E-2</v>
      </c>
      <c r="V323" s="98">
        <v>9.4171642874901512E-2</v>
      </c>
      <c r="W323" s="98">
        <v>1.8939685141574496E-2</v>
      </c>
      <c r="X323" s="98">
        <v>2.2094084145335403E-2</v>
      </c>
      <c r="Y323" s="98">
        <v>6.2641729610549521E-2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0.1397275151764393</v>
      </c>
      <c r="D324" s="122">
        <v>0.11201689224544953</v>
      </c>
      <c r="E324" s="122">
        <v>0.10667688741012485</v>
      </c>
      <c r="F324" s="122">
        <v>0.12250654258460528</v>
      </c>
      <c r="G324" s="122">
        <v>0.15220685840209719</v>
      </c>
      <c r="H324" s="122">
        <v>0.2998000016932868</v>
      </c>
      <c r="I324" s="122">
        <v>0.12956756104487432</v>
      </c>
      <c r="J324" s="122">
        <v>0.13807134172670377</v>
      </c>
      <c r="K324" s="122">
        <v>9.0756365094026209E-2</v>
      </c>
      <c r="L324" s="122">
        <v>5.0015035379475499E-2</v>
      </c>
      <c r="M324" s="122">
        <v>0.16256876125308747</v>
      </c>
      <c r="N324" s="122">
        <v>0.31150245928946524</v>
      </c>
      <c r="O324" s="122">
        <v>0.18648842017667466</v>
      </c>
      <c r="P324" s="122">
        <v>0.1632394017971672</v>
      </c>
      <c r="Q324" s="122">
        <v>0.1100236399034818</v>
      </c>
      <c r="R324" s="122">
        <v>0.12234260637930895</v>
      </c>
      <c r="S324" s="122">
        <v>6.488518498496533E-2</v>
      </c>
      <c r="T324" s="122">
        <v>0.1198591331712906</v>
      </c>
      <c r="U324" s="122">
        <v>0.11176348178934703</v>
      </c>
      <c r="V324" s="122">
        <v>0.16341110390086466</v>
      </c>
      <c r="W324" s="122">
        <v>0.10393754597991492</v>
      </c>
      <c r="X324" s="122">
        <v>0.12928809241008168</v>
      </c>
      <c r="Y324" s="122">
        <v>0.10385985615069347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1.1197319665061647E-2</v>
      </c>
      <c r="D325" s="98">
        <v>3.6038806242057426E-5</v>
      </c>
      <c r="E325" s="98">
        <v>2.1596558093256092E-5</v>
      </c>
      <c r="F325" s="98">
        <v>1.9922257125804151E-2</v>
      </c>
      <c r="G325" s="98">
        <v>6.4836886980567152E-2</v>
      </c>
      <c r="H325" s="98">
        <v>9.4251946204760434E-2</v>
      </c>
      <c r="I325" s="98">
        <v>3.4376036384620593E-3</v>
      </c>
      <c r="J325" s="98">
        <v>2.2669075913752871E-3</v>
      </c>
      <c r="K325" s="98">
        <v>1.2231504328385981E-2</v>
      </c>
      <c r="L325" s="98">
        <v>2.0789062748100009E-3</v>
      </c>
      <c r="M325" s="98">
        <v>1.9978735457972358E-3</v>
      </c>
      <c r="N325" s="98">
        <v>5.1095165056559587E-3</v>
      </c>
      <c r="O325" s="98">
        <v>9.7258076083337613E-3</v>
      </c>
      <c r="P325" s="98">
        <v>1.5136600941387917E-2</v>
      </c>
      <c r="Q325" s="98">
        <v>4.1540512864464696E-3</v>
      </c>
      <c r="R325" s="98">
        <v>6.6199220866360693E-3</v>
      </c>
      <c r="S325" s="98">
        <v>4.2361393520009552E-3</v>
      </c>
      <c r="T325" s="98">
        <v>9.2447469122084076E-3</v>
      </c>
      <c r="U325" s="98">
        <v>1.0477746391234043E-2</v>
      </c>
      <c r="V325" s="98">
        <v>1.3296440171559799E-2</v>
      </c>
      <c r="W325" s="98">
        <v>1.8247797757994243E-4</v>
      </c>
      <c r="X325" s="98">
        <v>1.6947848387092665E-4</v>
      </c>
      <c r="Y325" s="98">
        <v>0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0.12853019551137765</v>
      </c>
      <c r="D326" s="33">
        <v>0.11198085343920747</v>
      </c>
      <c r="E326" s="33">
        <v>0.1066552908520316</v>
      </c>
      <c r="F326" s="33">
        <v>0.10258428545880112</v>
      </c>
      <c r="G326" s="33">
        <v>8.7369971421530024E-2</v>
      </c>
      <c r="H326" s="33">
        <v>0.20554805548852637</v>
      </c>
      <c r="I326" s="33">
        <v>0.12612995740641225</v>
      </c>
      <c r="J326" s="33">
        <v>0.13580443413532847</v>
      </c>
      <c r="K326" s="33">
        <v>7.8524860765640234E-2</v>
      </c>
      <c r="L326" s="33">
        <v>4.7936129104665499E-2</v>
      </c>
      <c r="M326" s="33">
        <v>0.16057088770729025</v>
      </c>
      <c r="N326" s="33">
        <v>0.3063929427838093</v>
      </c>
      <c r="O326" s="33">
        <v>0.17676261256834092</v>
      </c>
      <c r="P326" s="33">
        <v>0.14810280085577929</v>
      </c>
      <c r="Q326" s="33">
        <v>0.10586958861703533</v>
      </c>
      <c r="R326" s="33">
        <v>0.11572268429267288</v>
      </c>
      <c r="S326" s="33">
        <v>6.0649045632964381E-2</v>
      </c>
      <c r="T326" s="33">
        <v>0.1106143862590822</v>
      </c>
      <c r="U326" s="33">
        <v>0.10128573539811299</v>
      </c>
      <c r="V326" s="33">
        <v>0.15011466372930488</v>
      </c>
      <c r="W326" s="33">
        <v>0.10375506800233497</v>
      </c>
      <c r="X326" s="33">
        <v>0.12911861392621077</v>
      </c>
      <c r="Y326" s="33">
        <v>0.10385985615069347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0.54054168352285803</v>
      </c>
      <c r="D328" s="119">
        <f t="shared" si="143"/>
        <v>0.54479391287998102</v>
      </c>
      <c r="E328" s="119">
        <f t="shared" si="143"/>
        <v>0.56086100254311033</v>
      </c>
      <c r="F328" s="119">
        <f t="shared" si="143"/>
        <v>0.55229247735200038</v>
      </c>
      <c r="G328" s="119">
        <f t="shared" si="143"/>
        <v>0.55723659836620398</v>
      </c>
      <c r="H328" s="119">
        <f t="shared" si="143"/>
        <v>0.57473342774286884</v>
      </c>
      <c r="I328" s="119">
        <f t="shared" si="143"/>
        <v>0.56958513278609435</v>
      </c>
      <c r="J328" s="119">
        <f t="shared" si="143"/>
        <v>0.57504172552239263</v>
      </c>
      <c r="K328" s="119">
        <f t="shared" si="143"/>
        <v>0.58246751375840755</v>
      </c>
      <c r="L328" s="119">
        <f t="shared" si="143"/>
        <v>0.61019104610169461</v>
      </c>
      <c r="M328" s="119">
        <f t="shared" si="143"/>
        <v>0.62693443568150076</v>
      </c>
      <c r="N328" s="119">
        <f t="shared" si="143"/>
        <v>0.63615407018361791</v>
      </c>
      <c r="O328" s="119">
        <f t="shared" si="143"/>
        <v>0.66922144451953081</v>
      </c>
      <c r="P328" s="119">
        <f t="shared" si="143"/>
        <v>0.70284515644990897</v>
      </c>
      <c r="Q328" s="119">
        <f t="shared" si="143"/>
        <v>0.72898062729363267</v>
      </c>
      <c r="R328" s="119">
        <f t="shared" ref="R328:V328" si="144">IF(R309=0,"",R309/R290)</f>
        <v>0.73301595276917364</v>
      </c>
      <c r="S328" s="119">
        <f t="shared" si="144"/>
        <v>0.73844186489041574</v>
      </c>
      <c r="T328" s="119">
        <f t="shared" si="144"/>
        <v>0.75432070092636483</v>
      </c>
      <c r="U328" s="119">
        <f t="shared" si="144"/>
        <v>0.75421119066774223</v>
      </c>
      <c r="V328" s="119">
        <f t="shared" si="144"/>
        <v>0.77055081186261998</v>
      </c>
      <c r="W328" s="119">
        <f t="shared" ref="W328:Y328" si="145">IF(W309=0,"",W309/W290)</f>
        <v>0.76598825346307786</v>
      </c>
      <c r="X328" s="119">
        <f t="shared" si="145"/>
        <v>0.77692112632688737</v>
      </c>
      <c r="Y328" s="119">
        <f t="shared" si="145"/>
        <v>0.8020878970229367</v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0.52686749499068486</v>
      </c>
      <c r="D329" s="124">
        <f t="shared" si="146"/>
        <v>0.5316420584191357</v>
      </c>
      <c r="E329" s="124">
        <f t="shared" si="146"/>
        <v>0.53653893689351884</v>
      </c>
      <c r="F329" s="124">
        <f t="shared" si="146"/>
        <v>0.54173276448167018</v>
      </c>
      <c r="G329" s="124">
        <f t="shared" si="146"/>
        <v>0.54696797088179716</v>
      </c>
      <c r="H329" s="124">
        <f t="shared" si="146"/>
        <v>0.55231980463713937</v>
      </c>
      <c r="I329" s="124">
        <f t="shared" si="146"/>
        <v>0.55815517835427764</v>
      </c>
      <c r="J329" s="124">
        <f t="shared" si="146"/>
        <v>0.56440343100160062</v>
      </c>
      <c r="K329" s="124">
        <f t="shared" si="146"/>
        <v>0.5713215307523325</v>
      </c>
      <c r="L329" s="124">
        <f t="shared" si="146"/>
        <v>0.57899730469610533</v>
      </c>
      <c r="M329" s="124">
        <f t="shared" si="146"/>
        <v>0.59304510413521339</v>
      </c>
      <c r="N329" s="124">
        <f t="shared" si="146"/>
        <v>0.61490922975595907</v>
      </c>
      <c r="O329" s="124">
        <f t="shared" si="146"/>
        <v>0.64566125136604502</v>
      </c>
      <c r="P329" s="124">
        <f t="shared" si="146"/>
        <v>0.68107275926184119</v>
      </c>
      <c r="Q329" s="124">
        <f t="shared" si="146"/>
        <v>0.70921462778433397</v>
      </c>
      <c r="R329" s="124">
        <f t="shared" ref="R329:V329" si="147">IF(R310=0,"",R310/R291)</f>
        <v>0.71994039654586106</v>
      </c>
      <c r="S329" s="124">
        <f t="shared" si="147"/>
        <v>0.72493795957015739</v>
      </c>
      <c r="T329" s="124">
        <f t="shared" si="147"/>
        <v>0.72664227524109803</v>
      </c>
      <c r="U329" s="124">
        <f t="shared" si="147"/>
        <v>0.72717501506507987</v>
      </c>
      <c r="V329" s="124">
        <f t="shared" si="147"/>
        <v>0.72851277908252032</v>
      </c>
      <c r="W329" s="124">
        <f t="shared" ref="W329:Y329" si="148">IF(W310=0,"",W310/W291)</f>
        <v>0.73045192513579393</v>
      </c>
      <c r="X329" s="124">
        <f t="shared" si="148"/>
        <v>0.73162307264670401</v>
      </c>
      <c r="Y329" s="124">
        <f t="shared" si="148"/>
        <v>0.73228375969745996</v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>
        <f t="shared" ref="C330:Q330" si="149">IF(C311=0,"",C311/C292)</f>
        <v>0.52083498299581765</v>
      </c>
      <c r="D330" s="111">
        <f t="shared" si="149"/>
        <v>0.52573367446475816</v>
      </c>
      <c r="E330" s="111">
        <f t="shared" si="149"/>
        <v>0.5308931495300635</v>
      </c>
      <c r="F330" s="111">
        <f t="shared" si="149"/>
        <v>0.53602443574775227</v>
      </c>
      <c r="G330" s="111">
        <f t="shared" si="149"/>
        <v>0.5413852154093054</v>
      </c>
      <c r="H330" s="111">
        <f t="shared" si="149"/>
        <v>0.54694054563336503</v>
      </c>
      <c r="I330" s="111">
        <f t="shared" si="149"/>
        <v>0.5527503991415994</v>
      </c>
      <c r="J330" s="111">
        <f t="shared" si="149"/>
        <v>0.55906835963600887</v>
      </c>
      <c r="K330" s="111">
        <f t="shared" si="149"/>
        <v>0.56610524177945887</v>
      </c>
      <c r="L330" s="111">
        <f t="shared" si="149"/>
        <v>0.57390882462503567</v>
      </c>
      <c r="M330" s="111">
        <f t="shared" si="149"/>
        <v>0.58802849132042745</v>
      </c>
      <c r="N330" s="111">
        <f t="shared" si="149"/>
        <v>0.61012503202449386</v>
      </c>
      <c r="O330" s="111">
        <f t="shared" si="149"/>
        <v>0.64104376647296446</v>
      </c>
      <c r="P330" s="111">
        <f t="shared" si="149"/>
        <v>0.67667618989165323</v>
      </c>
      <c r="Q330" s="111">
        <f t="shared" si="149"/>
        <v>0.70512910245135507</v>
      </c>
      <c r="R330" s="111">
        <f t="shared" ref="R330:V330" si="150">IF(R311=0,"",R311/R292)</f>
        <v>0.71596898919114149</v>
      </c>
      <c r="S330" s="111">
        <f t="shared" si="150"/>
        <v>0.72107123449818789</v>
      </c>
      <c r="T330" s="111">
        <f t="shared" si="150"/>
        <v>0.72276491304372747</v>
      </c>
      <c r="U330" s="111">
        <f t="shared" si="150"/>
        <v>0.72326131315685316</v>
      </c>
      <c r="V330" s="111">
        <f t="shared" si="150"/>
        <v>0.72468686321875797</v>
      </c>
      <c r="W330" s="111">
        <f t="shared" ref="W330:Y330" si="151">IF(W311=0,"",W311/W292)</f>
        <v>0.72665941899591302</v>
      </c>
      <c r="X330" s="111">
        <f t="shared" si="151"/>
        <v>0.72782869254306803</v>
      </c>
      <c r="Y330" s="111">
        <f t="shared" si="151"/>
        <v>0.7285780369255731</v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2.4308114354209902</v>
      </c>
      <c r="D332" s="124">
        <f t="shared" si="155"/>
        <v>2.5375370643969375</v>
      </c>
      <c r="E332" s="124">
        <f t="shared" si="155"/>
        <v>2.6458627157739878</v>
      </c>
      <c r="F332" s="124">
        <f t="shared" si="155"/>
        <v>2.7550583909999204</v>
      </c>
      <c r="G332" s="124">
        <f t="shared" si="155"/>
        <v>2.8657566960708598</v>
      </c>
      <c r="H332" s="124">
        <f t="shared" si="155"/>
        <v>2.9778582096071666</v>
      </c>
      <c r="I332" s="124">
        <f t="shared" si="155"/>
        <v>3.0914955378498012</v>
      </c>
      <c r="J332" s="124">
        <f t="shared" si="155"/>
        <v>3.207263012001027</v>
      </c>
      <c r="K332" s="124">
        <f t="shared" si="155"/>
        <v>3.3256313919282632</v>
      </c>
      <c r="L332" s="124">
        <f t="shared" si="155"/>
        <v>3.4466631054565391</v>
      </c>
      <c r="M332" s="124">
        <f t="shared" si="155"/>
        <v>3.5853565279310171</v>
      </c>
      <c r="N332" s="124">
        <f t="shared" si="155"/>
        <v>3.7461639884145539</v>
      </c>
      <c r="O332" s="124">
        <f t="shared" si="155"/>
        <v>3.9287986223025424</v>
      </c>
      <c r="P332" s="124">
        <f t="shared" si="155"/>
        <v>4.115486426445818</v>
      </c>
      <c r="Q332" s="124">
        <f t="shared" si="155"/>
        <v>4.2587664537914662</v>
      </c>
      <c r="R332" s="124">
        <f t="shared" ref="R332:V332" si="156">IF(R313=0,"",R313/R294)</f>
        <v>4.2898121005973113</v>
      </c>
      <c r="S332" s="124">
        <f t="shared" si="156"/>
        <v>4.2932616169090725</v>
      </c>
      <c r="T332" s="124">
        <f t="shared" si="156"/>
        <v>4.2970944128110284</v>
      </c>
      <c r="U332" s="124">
        <f t="shared" si="156"/>
        <v>4.3013530749243136</v>
      </c>
      <c r="V332" s="124">
        <f t="shared" si="156"/>
        <v>4.3135223572825199</v>
      </c>
      <c r="W332" s="124">
        <f t="shared" ref="W332:Y332" si="157">IF(W313=0,"",W313/W294)</f>
        <v>4.3534643017679464</v>
      </c>
      <c r="X332" s="124">
        <f t="shared" si="157"/>
        <v>4.4007794982793049</v>
      </c>
      <c r="Y332" s="124">
        <f t="shared" si="157"/>
        <v>4.4541121353176383</v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2.4308114354209902</v>
      </c>
      <c r="D333" s="111">
        <f t="shared" si="158"/>
        <v>2.5375370643969375</v>
      </c>
      <c r="E333" s="111">
        <f t="shared" si="158"/>
        <v>2.6458627157739878</v>
      </c>
      <c r="F333" s="111">
        <f t="shared" si="158"/>
        <v>2.7550583909999204</v>
      </c>
      <c r="G333" s="111">
        <f t="shared" si="158"/>
        <v>2.8657566960708598</v>
      </c>
      <c r="H333" s="111">
        <f t="shared" si="158"/>
        <v>2.9778582096071666</v>
      </c>
      <c r="I333" s="111">
        <f t="shared" si="158"/>
        <v>3.0914955378498012</v>
      </c>
      <c r="J333" s="111">
        <f t="shared" si="158"/>
        <v>3.207263012001027</v>
      </c>
      <c r="K333" s="111">
        <f t="shared" si="158"/>
        <v>3.3256313919282632</v>
      </c>
      <c r="L333" s="111">
        <f t="shared" si="158"/>
        <v>3.4466631054565391</v>
      </c>
      <c r="M333" s="111">
        <f t="shared" si="158"/>
        <v>3.5853565279310171</v>
      </c>
      <c r="N333" s="111">
        <f t="shared" si="158"/>
        <v>3.7461639884145539</v>
      </c>
      <c r="O333" s="111">
        <f t="shared" si="158"/>
        <v>3.9287986223025424</v>
      </c>
      <c r="P333" s="111">
        <f t="shared" si="158"/>
        <v>4.115486426445818</v>
      </c>
      <c r="Q333" s="111">
        <f t="shared" si="158"/>
        <v>4.2587664537914662</v>
      </c>
      <c r="R333" s="111">
        <f t="shared" ref="R333:V333" si="159">IF(R314=0,"",R314/R295)</f>
        <v>4.2898121005973113</v>
      </c>
      <c r="S333" s="111">
        <f t="shared" si="159"/>
        <v>4.2932616169090725</v>
      </c>
      <c r="T333" s="111">
        <f t="shared" si="159"/>
        <v>4.2970944128110284</v>
      </c>
      <c r="U333" s="111">
        <f t="shared" si="159"/>
        <v>4.3013530749243136</v>
      </c>
      <c r="V333" s="111">
        <f t="shared" si="159"/>
        <v>4.3135223572825199</v>
      </c>
      <c r="W333" s="111">
        <f t="shared" ref="W333:Y333" si="160">IF(W314=0,"",W314/W295)</f>
        <v>4.3534643017679464</v>
      </c>
      <c r="X333" s="111">
        <f t="shared" si="160"/>
        <v>4.4007794982793049</v>
      </c>
      <c r="Y333" s="111">
        <f t="shared" si="160"/>
        <v>4.4541121353176383</v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0.6328104603001462</v>
      </c>
      <c r="D334" s="124">
        <f t="shared" si="161"/>
        <v>0.62528870022451266</v>
      </c>
      <c r="E334" s="124">
        <f t="shared" si="161"/>
        <v>0.6232474012125675</v>
      </c>
      <c r="F334" s="124">
        <f t="shared" si="161"/>
        <v>0.62757063036788052</v>
      </c>
      <c r="G334" s="124">
        <f t="shared" si="161"/>
        <v>0.62459340001734098</v>
      </c>
      <c r="H334" s="124">
        <f t="shared" si="161"/>
        <v>0.64150701210697769</v>
      </c>
      <c r="I334" s="124">
        <f t="shared" si="161"/>
        <v>0.5799668018839701</v>
      </c>
      <c r="J334" s="124">
        <f t="shared" si="161"/>
        <v>0.58274957703051511</v>
      </c>
      <c r="K334" s="124">
        <f t="shared" si="161"/>
        <v>0.58886647419986315</v>
      </c>
      <c r="L334" s="124">
        <f t="shared" si="161"/>
        <v>0.61735034792768073</v>
      </c>
      <c r="M334" s="124">
        <f t="shared" si="161"/>
        <v>0.6673103377216818</v>
      </c>
      <c r="N334" s="124">
        <f t="shared" si="161"/>
        <v>0.68849150505214063</v>
      </c>
      <c r="O334" s="124">
        <f t="shared" si="161"/>
        <v>0.72846388124276806</v>
      </c>
      <c r="P334" s="124">
        <f t="shared" si="161"/>
        <v>0.75394001075231443</v>
      </c>
      <c r="Q334" s="124">
        <f t="shared" si="161"/>
        <v>0.70664212824059802</v>
      </c>
      <c r="R334" s="124">
        <f t="shared" ref="R334:V334" si="162">IF(R315=0,"",R315/R296)</f>
        <v>0.7257505478961096</v>
      </c>
      <c r="S334" s="124">
        <f t="shared" si="162"/>
        <v>0.7693419205003732</v>
      </c>
      <c r="T334" s="124">
        <f t="shared" si="162"/>
        <v>0.79064346179911049</v>
      </c>
      <c r="U334" s="124">
        <f t="shared" si="162"/>
        <v>0.79163362263678128</v>
      </c>
      <c r="V334" s="124">
        <f t="shared" si="162"/>
        <v>0.82570887377760038</v>
      </c>
      <c r="W334" s="124">
        <f t="shared" ref="W334:Y334" si="163">IF(W315=0,"",W315/W296)</f>
        <v>0.80026810734826914</v>
      </c>
      <c r="X334" s="124">
        <f t="shared" si="163"/>
        <v>0.80173660897266585</v>
      </c>
      <c r="Y334" s="124">
        <f t="shared" si="163"/>
        <v>0.84194016055524934</v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0.56232071419884111</v>
      </c>
      <c r="D335" s="111">
        <f t="shared" si="164"/>
        <v>0.56441954018445573</v>
      </c>
      <c r="E335" s="111">
        <f t="shared" si="164"/>
        <v>0.56681011227161582</v>
      </c>
      <c r="F335" s="111">
        <f t="shared" si="164"/>
        <v>0.56924046791807759</v>
      </c>
      <c r="G335" s="111">
        <f t="shared" si="164"/>
        <v>0.57193950456383602</v>
      </c>
      <c r="H335" s="111">
        <f t="shared" si="164"/>
        <v>0.57487920807626336</v>
      </c>
      <c r="I335" s="111">
        <f t="shared" si="164"/>
        <v>0.57811597879126242</v>
      </c>
      <c r="J335" s="111">
        <f t="shared" si="164"/>
        <v>0.58188086897750169</v>
      </c>
      <c r="K335" s="111">
        <f t="shared" si="164"/>
        <v>0.58637033383732362</v>
      </c>
      <c r="L335" s="111">
        <f t="shared" si="164"/>
        <v>0.59163693319160937</v>
      </c>
      <c r="M335" s="111">
        <f t="shared" si="164"/>
        <v>0.60237322992171949</v>
      </c>
      <c r="N335" s="111">
        <f t="shared" si="164"/>
        <v>0.62007080908059864</v>
      </c>
      <c r="O335" s="111">
        <f t="shared" si="164"/>
        <v>0.6459436249033963</v>
      </c>
      <c r="P335" s="111">
        <f t="shared" si="164"/>
        <v>0.67731720517839566</v>
      </c>
      <c r="Q335" s="111">
        <f t="shared" si="164"/>
        <v>0.70556477153227259</v>
      </c>
      <c r="R335" s="111">
        <f t="shared" ref="R335:V335" si="165">IF(R316=0,"",R316/R297)</f>
        <v>0.72389116924595365</v>
      </c>
      <c r="S335" s="111">
        <f t="shared" si="165"/>
        <v>0.7409547921160573</v>
      </c>
      <c r="T335" s="111">
        <f t="shared" si="165"/>
        <v>0.75625250607480921</v>
      </c>
      <c r="U335" s="111">
        <f t="shared" si="165"/>
        <v>0.76928117705448706</v>
      </c>
      <c r="V335" s="111">
        <f t="shared" si="165"/>
        <v>0.7795376709873475</v>
      </c>
      <c r="W335" s="111">
        <f t="shared" ref="W335:Y335" si="166">IF(W316=0,"",W316/W297)</f>
        <v>0.78584185572908716</v>
      </c>
      <c r="X335" s="111">
        <f t="shared" si="166"/>
        <v>0.78926042757722237</v>
      </c>
      <c r="Y335" s="111">
        <f t="shared" si="166"/>
        <v>0.79099150868969936</v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0.7202975026221331</v>
      </c>
      <c r="D336" s="111">
        <f t="shared" si="167"/>
        <v>0.72102078591948915</v>
      </c>
      <c r="E336" s="111">
        <f t="shared" si="167"/>
        <v>0.72421128499330523</v>
      </c>
      <c r="F336" s="111">
        <f t="shared" si="167"/>
        <v>0.72330456475311322</v>
      </c>
      <c r="G336" s="111">
        <f t="shared" si="167"/>
        <v>0.72619931607255683</v>
      </c>
      <c r="H336" s="111">
        <f t="shared" si="167"/>
        <v>0.73389199231912805</v>
      </c>
      <c r="I336" s="111">
        <f t="shared" si="167"/>
        <v>0.73851357598785916</v>
      </c>
      <c r="J336" s="111">
        <f t="shared" si="167"/>
        <v>0.74602873978442041</v>
      </c>
      <c r="K336" s="111">
        <f t="shared" si="167"/>
        <v>0.76084557705275291</v>
      </c>
      <c r="L336" s="111">
        <f t="shared" si="167"/>
        <v>0.75378690480957311</v>
      </c>
      <c r="M336" s="111">
        <f t="shared" si="167"/>
        <v>0.75100070900028593</v>
      </c>
      <c r="N336" s="111">
        <f t="shared" si="167"/>
        <v>0.78187410594304241</v>
      </c>
      <c r="O336" s="111" t="str">
        <f t="shared" si="167"/>
        <v/>
      </c>
      <c r="P336" s="111" t="str">
        <f t="shared" si="167"/>
        <v/>
      </c>
      <c r="Q336" s="111">
        <f t="shared" si="167"/>
        <v>0.84490813328137537</v>
      </c>
      <c r="R336" s="111">
        <f t="shared" ref="R336:V336" si="168">IF(R317=0,"",R317/R298)</f>
        <v>0.85866322532794703</v>
      </c>
      <c r="S336" s="111" t="str">
        <f t="shared" si="168"/>
        <v/>
      </c>
      <c r="T336" s="111">
        <f t="shared" si="168"/>
        <v>0.86636905293577005</v>
      </c>
      <c r="U336" s="111" t="str">
        <f t="shared" si="168"/>
        <v/>
      </c>
      <c r="V336" s="111">
        <f t="shared" si="168"/>
        <v>0.87449240565622699</v>
      </c>
      <c r="W336" s="111">
        <f t="shared" ref="W336:Y336" si="169">IF(W317=0,"",W317/W298)</f>
        <v>0.87404094374276353</v>
      </c>
      <c r="X336" s="111">
        <f t="shared" si="169"/>
        <v>0.87146821605584912</v>
      </c>
      <c r="Y336" s="111">
        <f t="shared" si="169"/>
        <v>0.87755363471523606</v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>
        <f t="shared" ref="C337:Q337" si="170">IF(C318=0,"",C318/C299)</f>
        <v>0.56232071419884111</v>
      </c>
      <c r="D337" s="112">
        <f t="shared" si="170"/>
        <v>0.56441954018445573</v>
      </c>
      <c r="E337" s="112">
        <f t="shared" si="170"/>
        <v>0.56681011227161582</v>
      </c>
      <c r="F337" s="112">
        <f t="shared" si="170"/>
        <v>0.56924046791807759</v>
      </c>
      <c r="G337" s="112">
        <f t="shared" si="170"/>
        <v>0.57193950456383602</v>
      </c>
      <c r="H337" s="112">
        <f t="shared" si="170"/>
        <v>0.57487920807626336</v>
      </c>
      <c r="I337" s="112">
        <f t="shared" si="170"/>
        <v>0.57811597879126242</v>
      </c>
      <c r="J337" s="112">
        <f t="shared" si="170"/>
        <v>0.58188086897750169</v>
      </c>
      <c r="K337" s="112">
        <f t="shared" si="170"/>
        <v>0.58637033383732362</v>
      </c>
      <c r="L337" s="112">
        <f t="shared" si="170"/>
        <v>0.59163693319160937</v>
      </c>
      <c r="M337" s="112">
        <f t="shared" si="170"/>
        <v>0.60237322992171949</v>
      </c>
      <c r="N337" s="112">
        <f t="shared" si="170"/>
        <v>0.62007080908059875</v>
      </c>
      <c r="O337" s="112" t="str">
        <f t="shared" si="170"/>
        <v/>
      </c>
      <c r="P337" s="112" t="str">
        <f t="shared" si="170"/>
        <v/>
      </c>
      <c r="Q337" s="112">
        <f t="shared" si="170"/>
        <v>0.70556477153227259</v>
      </c>
      <c r="R337" s="112">
        <f t="shared" ref="R337:V337" si="171">IF(R318=0,"",R318/R299)</f>
        <v>0.72389116924595365</v>
      </c>
      <c r="S337" s="112" t="str">
        <f t="shared" si="171"/>
        <v/>
      </c>
      <c r="T337" s="112">
        <f t="shared" si="171"/>
        <v>0.75625250607480921</v>
      </c>
      <c r="U337" s="112" t="str">
        <f t="shared" si="171"/>
        <v/>
      </c>
      <c r="V337" s="112">
        <f t="shared" si="171"/>
        <v>0.7795376709873475</v>
      </c>
      <c r="W337" s="112">
        <f t="shared" ref="W337:Y337" si="172">IF(W318=0,"",W318/W299)</f>
        <v>0.78584185572908716</v>
      </c>
      <c r="X337" s="112">
        <f t="shared" si="172"/>
        <v>0.78926042757722226</v>
      </c>
      <c r="Y337" s="112">
        <f t="shared" si="172"/>
        <v>0.79099150868969936</v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 t="str">
        <f t="shared" si="173"/>
        <v/>
      </c>
      <c r="P338" s="113" t="str">
        <f t="shared" si="173"/>
        <v/>
      </c>
      <c r="Q338" s="113">
        <f t="shared" si="173"/>
        <v>1</v>
      </c>
      <c r="R338" s="113">
        <f t="shared" ref="R338:V338" si="174">IF(R319=0,"",R319/R300)</f>
        <v>1</v>
      </c>
      <c r="S338" s="113" t="str">
        <f t="shared" si="174"/>
        <v/>
      </c>
      <c r="T338" s="113">
        <f t="shared" si="174"/>
        <v>1</v>
      </c>
      <c r="U338" s="113" t="str">
        <f t="shared" si="174"/>
        <v/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0.69811765468347031</v>
      </c>
      <c r="D339" s="112">
        <f t="shared" si="176"/>
        <v>0.6991553348131363</v>
      </c>
      <c r="E339" s="112">
        <f t="shared" si="176"/>
        <v>0.70029133755416728</v>
      </c>
      <c r="F339" s="112">
        <f t="shared" si="176"/>
        <v>0.70144104671138452</v>
      </c>
      <c r="G339" s="112">
        <f t="shared" si="176"/>
        <v>0.70268207242153224</v>
      </c>
      <c r="H339" s="112">
        <f t="shared" si="176"/>
        <v>0.70400565416574667</v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>
        <f t="shared" si="176"/>
        <v>0.71104947289334619</v>
      </c>
      <c r="M339" s="112">
        <f t="shared" si="176"/>
        <v>0.71512461834686314</v>
      </c>
      <c r="N339" s="112">
        <f t="shared" si="176"/>
        <v>0.72184416618389136</v>
      </c>
      <c r="O339" s="112">
        <f t="shared" si="176"/>
        <v>0.7320906031532689</v>
      </c>
      <c r="P339" s="112">
        <f t="shared" si="176"/>
        <v>0.74537814275852909</v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>
        <f t="shared" si="177"/>
        <v>0.78361836993510969</v>
      </c>
      <c r="U339" s="112">
        <f t="shared" si="177"/>
        <v>0.7919768750837034</v>
      </c>
      <c r="V339" s="112">
        <f t="shared" si="177"/>
        <v>0.80018813746778605</v>
      </c>
      <c r="W339" s="112">
        <f t="shared" ref="W339:Y339" si="178">IF(W320=0,"",W320/W301)</f>
        <v>0.80768774409920352</v>
      </c>
      <c r="X339" s="112">
        <f t="shared" si="178"/>
        <v>0.82000484445237565</v>
      </c>
      <c r="Y339" s="112">
        <f t="shared" si="178"/>
        <v>0.83149595044696922</v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0.82252249208906325</v>
      </c>
      <c r="D340" s="113">
        <f t="shared" si="179"/>
        <v>0.82255596335525361</v>
      </c>
      <c r="E340" s="113">
        <f t="shared" si="179"/>
        <v>0.82429749182607626</v>
      </c>
      <c r="F340" s="113">
        <f t="shared" si="179"/>
        <v>0.8228435925787283</v>
      </c>
      <c r="G340" s="113">
        <f t="shared" si="179"/>
        <v>0.82438546391498957</v>
      </c>
      <c r="H340" s="113">
        <f t="shared" si="179"/>
        <v>0.82906793851458149</v>
      </c>
      <c r="I340" s="113">
        <f t="shared" si="179"/>
        <v>0.83221068072749704</v>
      </c>
      <c r="J340" s="113" t="str">
        <f t="shared" si="179"/>
        <v/>
      </c>
      <c r="K340" s="113" t="str">
        <f t="shared" si="179"/>
        <v/>
      </c>
      <c r="L340" s="113">
        <f t="shared" si="179"/>
        <v>0.84919687023475665</v>
      </c>
      <c r="M340" s="113">
        <f t="shared" si="179"/>
        <v>0.83885000374084318</v>
      </c>
      <c r="N340" s="113">
        <f t="shared" si="179"/>
        <v>0.85425857033438324</v>
      </c>
      <c r="O340" s="113">
        <f t="shared" si="179"/>
        <v>0.83273585032768938</v>
      </c>
      <c r="P340" s="113">
        <f t="shared" si="179"/>
        <v>0.82885458103688348</v>
      </c>
      <c r="Q340" s="113" t="str">
        <f t="shared" si="179"/>
        <v/>
      </c>
      <c r="R340" s="113">
        <f t="shared" ref="R340:V340" si="180">IF(R321=0,"",R321/R302)</f>
        <v>0.88765865282270984</v>
      </c>
      <c r="S340" s="113">
        <f t="shared" si="180"/>
        <v>0.89178861211613925</v>
      </c>
      <c r="T340" s="113">
        <f t="shared" si="180"/>
        <v>0.88265011839932883</v>
      </c>
      <c r="U340" s="113">
        <f t="shared" si="180"/>
        <v>0.87863464618222842</v>
      </c>
      <c r="V340" s="113">
        <f t="shared" si="180"/>
        <v>0.88678841503201811</v>
      </c>
      <c r="W340" s="113">
        <f t="shared" ref="W340:Y340" si="181">IF(W321=0,"",W321/W302)</f>
        <v>0.89335132480593116</v>
      </c>
      <c r="X340" s="113">
        <f t="shared" si="181"/>
        <v>0.89317596081181916</v>
      </c>
      <c r="Y340" s="113">
        <f t="shared" si="181"/>
        <v>0.90180028026575398</v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0.69811765468347042</v>
      </c>
      <c r="D341" s="111">
        <f t="shared" si="182"/>
        <v>0.6991553348131363</v>
      </c>
      <c r="E341" s="111">
        <f t="shared" si="182"/>
        <v>0.70029133755416728</v>
      </c>
      <c r="F341" s="111">
        <f t="shared" si="182"/>
        <v>0.70144104671138452</v>
      </c>
      <c r="G341" s="111">
        <f t="shared" si="182"/>
        <v>0.70268207242153224</v>
      </c>
      <c r="H341" s="111">
        <f t="shared" si="182"/>
        <v>0.70400565416574667</v>
      </c>
      <c r="I341" s="111">
        <f t="shared" si="182"/>
        <v>0.7054319199679383</v>
      </c>
      <c r="J341" s="111" t="str">
        <f t="shared" si="182"/>
        <v/>
      </c>
      <c r="K341" s="111" t="str">
        <f t="shared" si="182"/>
        <v/>
      </c>
      <c r="L341" s="111">
        <f t="shared" si="182"/>
        <v>0.71104947289334619</v>
      </c>
      <c r="M341" s="111">
        <f t="shared" si="182"/>
        <v>0.71512461834686325</v>
      </c>
      <c r="N341" s="111">
        <f t="shared" si="182"/>
        <v>0.72184416618389136</v>
      </c>
      <c r="O341" s="111">
        <f t="shared" si="182"/>
        <v>0.7320906031532689</v>
      </c>
      <c r="P341" s="111">
        <f t="shared" si="182"/>
        <v>0.74537814275852909</v>
      </c>
      <c r="Q341" s="111" t="str">
        <f t="shared" si="182"/>
        <v/>
      </c>
      <c r="R341" s="111">
        <f t="shared" ref="R341:V341" si="183">IF(R322=0,"",R322/R303)</f>
        <v>0.76687335219934627</v>
      </c>
      <c r="S341" s="111">
        <f t="shared" si="183"/>
        <v>0.77527847519240023</v>
      </c>
      <c r="T341" s="111">
        <f t="shared" si="183"/>
        <v>0.78361836993510958</v>
      </c>
      <c r="U341" s="111">
        <f t="shared" si="183"/>
        <v>0.79197687508370318</v>
      </c>
      <c r="V341" s="111">
        <f t="shared" si="183"/>
        <v>0.80018813746778605</v>
      </c>
      <c r="W341" s="111">
        <f t="shared" ref="W341:Y341" si="184">IF(W322=0,"",W322/W303)</f>
        <v>0.80768774409920352</v>
      </c>
      <c r="X341" s="111">
        <f t="shared" si="184"/>
        <v>0.82000484445237565</v>
      </c>
      <c r="Y341" s="111">
        <f t="shared" si="184"/>
        <v>0.83149595044696911</v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0.75680652093968681</v>
      </c>
      <c r="D343" s="124">
        <f t="shared" si="188"/>
        <v>0.77296636892260895</v>
      </c>
      <c r="E343" s="124">
        <f t="shared" si="188"/>
        <v>0.77428993931105983</v>
      </c>
      <c r="F343" s="124">
        <f t="shared" si="188"/>
        <v>0.74504210101444213</v>
      </c>
      <c r="G343" s="124">
        <f t="shared" si="188"/>
        <v>0.70100466281177276</v>
      </c>
      <c r="H343" s="124">
        <f t="shared" si="188"/>
        <v>0.72031594738607929</v>
      </c>
      <c r="I343" s="124">
        <f t="shared" si="188"/>
        <v>0.77456709107953181</v>
      </c>
      <c r="J343" s="124">
        <f t="shared" si="188"/>
        <v>0.77812573009045327</v>
      </c>
      <c r="K343" s="124">
        <f t="shared" si="188"/>
        <v>0.7563180295835904</v>
      </c>
      <c r="L343" s="124">
        <f t="shared" si="188"/>
        <v>0.77646470944525048</v>
      </c>
      <c r="M343" s="124">
        <f t="shared" si="188"/>
        <v>0.78513682552682384</v>
      </c>
      <c r="N343" s="124">
        <f t="shared" si="188"/>
        <v>0.7878542797889061</v>
      </c>
      <c r="O343" s="124">
        <f t="shared" si="188"/>
        <v>0.78488958761406302</v>
      </c>
      <c r="P343" s="124">
        <f t="shared" si="188"/>
        <v>0.78188848377634335</v>
      </c>
      <c r="Q343" s="124">
        <f t="shared" si="188"/>
        <v>0.80268695604595652</v>
      </c>
      <c r="R343" s="124">
        <f t="shared" ref="R343:V343" si="189">IF(R324=0,"",R324/R305)</f>
        <v>0.80965988106002962</v>
      </c>
      <c r="S343" s="124">
        <f t="shared" si="189"/>
        <v>0.82023379103410643</v>
      </c>
      <c r="T343" s="124">
        <f t="shared" si="189"/>
        <v>0.83113589382425423</v>
      </c>
      <c r="U343" s="124">
        <f t="shared" si="189"/>
        <v>0.83933885719200085</v>
      </c>
      <c r="V343" s="124">
        <f t="shared" si="189"/>
        <v>0.85440789157038743</v>
      </c>
      <c r="W343" s="124">
        <f t="shared" ref="W343:Y343" si="190">IF(W324=0,"",W324/W305)</f>
        <v>0.89184052364930677</v>
      </c>
      <c r="X343" s="124">
        <f t="shared" si="190"/>
        <v>0.89910799920154949</v>
      </c>
      <c r="Y343" s="124">
        <f t="shared" si="190"/>
        <v>0.9059309700175272</v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0.61892040359592992</v>
      </c>
      <c r="D344" s="111">
        <f t="shared" si="191"/>
        <v>0.61903331422346108</v>
      </c>
      <c r="E344" s="111">
        <f t="shared" si="191"/>
        <v>0.61914623502182375</v>
      </c>
      <c r="F344" s="111">
        <f t="shared" si="191"/>
        <v>0.61925915720711788</v>
      </c>
      <c r="G344" s="111">
        <f t="shared" si="191"/>
        <v>0.61937208875914951</v>
      </c>
      <c r="H344" s="111">
        <f t="shared" si="191"/>
        <v>0.61948502870129185</v>
      </c>
      <c r="I344" s="111">
        <f t="shared" si="191"/>
        <v>0.61959797899976943</v>
      </c>
      <c r="J344" s="111">
        <f t="shared" si="191"/>
        <v>0.61971094770950985</v>
      </c>
      <c r="K344" s="111">
        <f t="shared" si="191"/>
        <v>0.61982394167931953</v>
      </c>
      <c r="L344" s="111">
        <f t="shared" si="191"/>
        <v>0.61993696274153554</v>
      </c>
      <c r="M344" s="111">
        <f t="shared" si="191"/>
        <v>0.6200227957877521</v>
      </c>
      <c r="N344" s="111">
        <f t="shared" si="191"/>
        <v>0.62007077242314068</v>
      </c>
      <c r="O344" s="111">
        <f t="shared" si="191"/>
        <v>0.62009944679782658</v>
      </c>
      <c r="P344" s="111">
        <f t="shared" si="191"/>
        <v>0.62017945790015971</v>
      </c>
      <c r="Q344" s="111">
        <f t="shared" si="191"/>
        <v>0.62050512177760886</v>
      </c>
      <c r="R344" s="111">
        <f t="shared" ref="R344:V344" si="192">IF(R325=0,"",R325/R306)</f>
        <v>0.62136055969094284</v>
      </c>
      <c r="S344" s="111">
        <f t="shared" si="192"/>
        <v>0.62256725261816737</v>
      </c>
      <c r="T344" s="111">
        <f t="shared" si="192"/>
        <v>0.6238912313576187</v>
      </c>
      <c r="U344" s="111">
        <f t="shared" si="192"/>
        <v>0.62509852670763677</v>
      </c>
      <c r="V344" s="111">
        <f t="shared" si="192"/>
        <v>0.62595516946655938</v>
      </c>
      <c r="W344" s="111">
        <f t="shared" ref="W344:Y344" si="193">IF(W325=0,"",W325/W306)</f>
        <v>0.62636687848049122</v>
      </c>
      <c r="X344" s="111">
        <f t="shared" si="193"/>
        <v>0.62675157945269255</v>
      </c>
      <c r="Y344" s="111" t="str">
        <f t="shared" si="193"/>
        <v/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0.7717858184097387</v>
      </c>
      <c r="D345" s="45">
        <f t="shared" si="194"/>
        <v>0.77302823318590808</v>
      </c>
      <c r="E345" s="45">
        <f t="shared" si="194"/>
        <v>0.77432922810618232</v>
      </c>
      <c r="F345" s="45">
        <f t="shared" si="194"/>
        <v>0.77563821122792553</v>
      </c>
      <c r="G345" s="45">
        <f t="shared" si="194"/>
        <v>0.77700114321676117</v>
      </c>
      <c r="H345" s="45">
        <f t="shared" si="194"/>
        <v>0.77841239907232918</v>
      </c>
      <c r="I345" s="45">
        <f t="shared" si="194"/>
        <v>0.77988330350398227</v>
      </c>
      <c r="J345" s="45">
        <f t="shared" si="194"/>
        <v>0.78146024984867513</v>
      </c>
      <c r="K345" s="45">
        <f t="shared" si="194"/>
        <v>0.78318268464571905</v>
      </c>
      <c r="L345" s="45">
        <f t="shared" si="194"/>
        <v>0.78506116146160543</v>
      </c>
      <c r="M345" s="45">
        <f t="shared" si="194"/>
        <v>0.78774696820690704</v>
      </c>
      <c r="N345" s="45">
        <f t="shared" si="194"/>
        <v>0.79142552035964542</v>
      </c>
      <c r="O345" s="45">
        <f t="shared" si="194"/>
        <v>0.79653650044446378</v>
      </c>
      <c r="P345" s="45">
        <f t="shared" si="194"/>
        <v>0.80329555921974705</v>
      </c>
      <c r="Q345" s="45">
        <f t="shared" si="194"/>
        <v>0.81204184720056438</v>
      </c>
      <c r="R345" s="45">
        <f t="shared" ref="R345:V345" si="195">IF(R326=0,"",R326/R307)</f>
        <v>0.82394345404773661</v>
      </c>
      <c r="S345" s="45">
        <f t="shared" si="195"/>
        <v>0.83883624938106238</v>
      </c>
      <c r="T345" s="45">
        <f t="shared" si="195"/>
        <v>0.85486916138124114</v>
      </c>
      <c r="U345" s="45">
        <f t="shared" si="195"/>
        <v>0.87019111822901574</v>
      </c>
      <c r="V345" s="45">
        <f t="shared" si="195"/>
        <v>0.8829510481051086</v>
      </c>
      <c r="W345" s="45">
        <f t="shared" ref="W345:Y345" si="196">IF(W326=0,"",W326/W307)</f>
        <v>0.89250580418461034</v>
      </c>
      <c r="X345" s="45">
        <f t="shared" si="196"/>
        <v>0.89962112936130467</v>
      </c>
      <c r="Y345" s="45">
        <f t="shared" si="196"/>
        <v>0.9059309700175272</v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20.729313040705811</v>
      </c>
      <c r="D347" s="117">
        <f t="shared" si="197"/>
        <v>14.851107659289733</v>
      </c>
      <c r="E347" s="117">
        <f t="shared" si="197"/>
        <v>15.037814665308121</v>
      </c>
      <c r="F347" s="117">
        <f t="shared" si="197"/>
        <v>18.548159276818463</v>
      </c>
      <c r="G347" s="117">
        <f t="shared" si="197"/>
        <v>20.102083242435068</v>
      </c>
      <c r="H347" s="117">
        <f t="shared" si="197"/>
        <v>39.121713274440289</v>
      </c>
      <c r="I347" s="117">
        <f t="shared" si="197"/>
        <v>17.665704034087831</v>
      </c>
      <c r="J347" s="117">
        <f t="shared" si="197"/>
        <v>17.643064067625634</v>
      </c>
      <c r="K347" s="117">
        <f t="shared" si="197"/>
        <v>11.65336784866974</v>
      </c>
      <c r="L347" s="117">
        <f t="shared" si="197"/>
        <v>6.6470863882668096</v>
      </c>
      <c r="M347" s="117">
        <f t="shared" si="197"/>
        <v>14.128336176410519</v>
      </c>
      <c r="N347" s="117">
        <f t="shared" si="197"/>
        <v>28.853806447099139</v>
      </c>
      <c r="O347" s="117">
        <f t="shared" si="197"/>
        <v>15.118095715029844</v>
      </c>
      <c r="P347" s="117">
        <f t="shared" si="197"/>
        <v>9.773965608679255</v>
      </c>
      <c r="Q347" s="117">
        <f t="shared" si="197"/>
        <v>11.062708866225057</v>
      </c>
      <c r="R347" s="117">
        <f t="shared" ref="R347:V347" si="198">R348+R351+R353+R362</f>
        <v>11.784473983220378</v>
      </c>
      <c r="S347" s="117">
        <f t="shared" si="198"/>
        <v>6.3254624764784966</v>
      </c>
      <c r="T347" s="117">
        <f t="shared" si="198"/>
        <v>9.2025606699530496</v>
      </c>
      <c r="U347" s="117">
        <f t="shared" si="198"/>
        <v>6.0365136239564645</v>
      </c>
      <c r="V347" s="117">
        <f t="shared" si="198"/>
        <v>16.372749750950451</v>
      </c>
      <c r="W347" s="117">
        <f t="shared" ref="W347:Y347" si="199">W348+W351+W353+W362</f>
        <v>11.71861203677785</v>
      </c>
      <c r="X347" s="117">
        <f t="shared" si="199"/>
        <v>10.824158852726939</v>
      </c>
      <c r="Y347" s="117">
        <f t="shared" si="199"/>
        <v>7.2475135235118913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20.006618626125711</v>
      </c>
      <c r="D348" s="122">
        <f t="shared" si="200"/>
        <v>14.208511604528026</v>
      </c>
      <c r="E348" s="122">
        <f t="shared" si="200"/>
        <v>14.390982388952576</v>
      </c>
      <c r="F348" s="122">
        <f t="shared" si="200"/>
        <v>17.746251135947062</v>
      </c>
      <c r="G348" s="122">
        <f t="shared" si="200"/>
        <v>18.999181250586837</v>
      </c>
      <c r="H348" s="122">
        <f t="shared" si="200"/>
        <v>37.369457855386329</v>
      </c>
      <c r="I348" s="122">
        <f t="shared" si="200"/>
        <v>16.386543847376434</v>
      </c>
      <c r="J348" s="122">
        <f t="shared" si="200"/>
        <v>16.377389553090726</v>
      </c>
      <c r="K348" s="122">
        <f t="shared" si="200"/>
        <v>10.815851105778178</v>
      </c>
      <c r="L348" s="122">
        <f t="shared" si="200"/>
        <v>6.2330927388437543</v>
      </c>
      <c r="M348" s="122">
        <f t="shared" si="200"/>
        <v>13.422990294140446</v>
      </c>
      <c r="N348" s="122">
        <f t="shared" si="200"/>
        <v>27.545238895841859</v>
      </c>
      <c r="O348" s="122">
        <f t="shared" si="200"/>
        <v>14.540723349756131</v>
      </c>
      <c r="P348" s="122">
        <f t="shared" si="200"/>
        <v>9.4623316979962393</v>
      </c>
      <c r="Q348" s="122">
        <f t="shared" si="200"/>
        <v>10.00530801571705</v>
      </c>
      <c r="R348" s="122">
        <f t="shared" ref="R348:V348" si="201">SUM(R349:R350)</f>
        <v>10.664570128433347</v>
      </c>
      <c r="S348" s="122">
        <f t="shared" si="201"/>
        <v>5.9049960030364632</v>
      </c>
      <c r="T348" s="122">
        <f t="shared" si="201"/>
        <v>8.5466797535166421</v>
      </c>
      <c r="U348" s="122">
        <f t="shared" si="201"/>
        <v>5.5752039652204211</v>
      </c>
      <c r="V348" s="122">
        <f t="shared" si="201"/>
        <v>15.40970585724993</v>
      </c>
      <c r="W348" s="122">
        <f t="shared" ref="W348:Y348" si="202">SUM(W349:W350)</f>
        <v>10.652146603083391</v>
      </c>
      <c r="X348" s="122">
        <f t="shared" si="202"/>
        <v>9.5006724473506345</v>
      </c>
      <c r="Y348" s="122">
        <f t="shared" si="202"/>
        <v>6.7063157424873729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20.006618626125711</v>
      </c>
      <c r="D349" s="98">
        <v>14.208511604528026</v>
      </c>
      <c r="E349" s="98">
        <v>14.390982388952576</v>
      </c>
      <c r="F349" s="98">
        <v>17.746251135947062</v>
      </c>
      <c r="G349" s="98">
        <v>18.999181250586837</v>
      </c>
      <c r="H349" s="98">
        <v>37.369457855386329</v>
      </c>
      <c r="I349" s="98">
        <v>16.386543847376434</v>
      </c>
      <c r="J349" s="98">
        <v>16.377389553090726</v>
      </c>
      <c r="K349" s="98">
        <v>10.815851105778178</v>
      </c>
      <c r="L349" s="98">
        <v>6.2330927388437543</v>
      </c>
      <c r="M349" s="98">
        <v>13.422990294140446</v>
      </c>
      <c r="N349" s="98">
        <v>27.545238895841859</v>
      </c>
      <c r="O349" s="98">
        <v>14.540723349756131</v>
      </c>
      <c r="P349" s="98">
        <v>9.4623316979962393</v>
      </c>
      <c r="Q349" s="98">
        <v>10.00530801571705</v>
      </c>
      <c r="R349" s="98">
        <v>10.664570128433347</v>
      </c>
      <c r="S349" s="98">
        <v>5.9049960030364632</v>
      </c>
      <c r="T349" s="98">
        <v>8.5466797535166421</v>
      </c>
      <c r="U349" s="98">
        <v>5.5752039652204211</v>
      </c>
      <c r="V349" s="98">
        <v>15.40970585724993</v>
      </c>
      <c r="W349" s="98">
        <v>10.652146603083391</v>
      </c>
      <c r="X349" s="98">
        <v>9.5006724473506345</v>
      </c>
      <c r="Y349" s="98">
        <v>6.7063157424873729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0.67489849172875849</v>
      </c>
      <c r="D353" s="122">
        <v>0.64244225064860006</v>
      </c>
      <c r="E353" s="122">
        <v>0.64674012475551923</v>
      </c>
      <c r="F353" s="122">
        <v>0.71691621340742018</v>
      </c>
      <c r="G353" s="122">
        <v>0.82634661974545387</v>
      </c>
      <c r="H353" s="122">
        <v>1.3503062952090463</v>
      </c>
      <c r="I353" s="122">
        <v>1.2645027717710053</v>
      </c>
      <c r="J353" s="122">
        <v>1.2560105300691033</v>
      </c>
      <c r="K353" s="122">
        <v>0.78538249645105518</v>
      </c>
      <c r="L353" s="122">
        <v>0.40513435869925507</v>
      </c>
      <c r="M353" s="122">
        <v>0.69683309238784275</v>
      </c>
      <c r="N353" s="122">
        <v>1.2867979677536738</v>
      </c>
      <c r="O353" s="122">
        <v>0.53593654839053384</v>
      </c>
      <c r="P353" s="122">
        <v>0.2471542773625203</v>
      </c>
      <c r="Q353" s="122">
        <v>1.0397145068982623</v>
      </c>
      <c r="R353" s="122">
        <v>1.0917575899715468</v>
      </c>
      <c r="S353" s="122">
        <v>0.40249037076121025</v>
      </c>
      <c r="T353" s="122">
        <v>0.61673398554012338</v>
      </c>
      <c r="U353" s="122">
        <v>0.41702727594656552</v>
      </c>
      <c r="V353" s="122">
        <v>0.90692569427239511</v>
      </c>
      <c r="W353" s="122">
        <v>1.0656957837382215</v>
      </c>
      <c r="X353" s="122">
        <v>1.3227720230397524</v>
      </c>
      <c r="Y353" s="122">
        <v>0.54119778102451832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0.67464051895692112</v>
      </c>
      <c r="D354" s="98">
        <v>0.64166486381956467</v>
      </c>
      <c r="E354" s="98">
        <v>0.64597941146825655</v>
      </c>
      <c r="F354" s="98">
        <v>0.71616417888471107</v>
      </c>
      <c r="G354" s="98">
        <v>0.82517488462135391</v>
      </c>
      <c r="H354" s="98">
        <v>1.3472653800315204</v>
      </c>
      <c r="I354" s="98">
        <v>1.2609620576624718</v>
      </c>
      <c r="J354" s="98">
        <v>1.2519645879780426</v>
      </c>
      <c r="K354" s="98">
        <v>0.77884649811389539</v>
      </c>
      <c r="L354" s="98">
        <v>0.40354109453642018</v>
      </c>
      <c r="M354" s="98">
        <v>0.69573123740983001</v>
      </c>
      <c r="N354" s="98">
        <v>1.2695831778385918</v>
      </c>
      <c r="O354" s="98">
        <v>0.53593654839053384</v>
      </c>
      <c r="P354" s="98">
        <v>0.2471542773625203</v>
      </c>
      <c r="Q354" s="98">
        <v>1.035464607821651</v>
      </c>
      <c r="R354" s="98">
        <v>1.0843239653956882</v>
      </c>
      <c r="S354" s="98">
        <v>0.40249037076121025</v>
      </c>
      <c r="T354" s="98">
        <v>0.61365508463594631</v>
      </c>
      <c r="U354" s="98">
        <v>0.41702727594656552</v>
      </c>
      <c r="V354" s="98">
        <v>0.89957805232604926</v>
      </c>
      <c r="W354" s="98">
        <v>1.0542242521334613</v>
      </c>
      <c r="X354" s="98">
        <v>1.3173808257211126</v>
      </c>
      <c r="Y354" s="98">
        <v>0.53968932077201937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2.5797277183734082E-4</v>
      </c>
      <c r="D355" s="98">
        <v>7.7738682903539245E-4</v>
      </c>
      <c r="E355" s="98">
        <v>7.6071328726265365E-4</v>
      </c>
      <c r="F355" s="98">
        <v>7.5203452270915043E-4</v>
      </c>
      <c r="G355" s="98">
        <v>1.1717351240999551E-3</v>
      </c>
      <c r="H355" s="98">
        <v>3.040915177526009E-3</v>
      </c>
      <c r="I355" s="98">
        <v>3.5407141085335714E-3</v>
      </c>
      <c r="J355" s="98">
        <v>4.0459420910607113E-3</v>
      </c>
      <c r="K355" s="98">
        <v>6.5359983371597414E-3</v>
      </c>
      <c r="L355" s="98">
        <v>1.5932641628348732E-3</v>
      </c>
      <c r="M355" s="98">
        <v>1.1018549780127639E-3</v>
      </c>
      <c r="N355" s="98">
        <v>1.7214789915082171E-2</v>
      </c>
      <c r="O355" s="98">
        <v>0</v>
      </c>
      <c r="P355" s="98">
        <v>0</v>
      </c>
      <c r="Q355" s="98">
        <v>4.2498990766112873E-3</v>
      </c>
      <c r="R355" s="98">
        <v>7.4336245758585889E-3</v>
      </c>
      <c r="S355" s="98">
        <v>0</v>
      </c>
      <c r="T355" s="98">
        <v>3.0789009041770521E-3</v>
      </c>
      <c r="U355" s="98">
        <v>0</v>
      </c>
      <c r="V355" s="98">
        <v>7.34764194634587E-3</v>
      </c>
      <c r="W355" s="98">
        <v>1.1471531604760185E-2</v>
      </c>
      <c r="X355" s="98">
        <v>5.391197318639753E-3</v>
      </c>
      <c r="Y355" s="98">
        <v>1.5084602524989275E-3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2.5797277183734082E-4</v>
      </c>
      <c r="D356" s="101">
        <v>7.7738682903539245E-4</v>
      </c>
      <c r="E356" s="101">
        <v>7.6071328726265365E-4</v>
      </c>
      <c r="F356" s="101">
        <v>7.5203452270915043E-4</v>
      </c>
      <c r="G356" s="101">
        <v>1.1717351240999551E-3</v>
      </c>
      <c r="H356" s="101">
        <v>3.040915177526009E-3</v>
      </c>
      <c r="I356" s="101">
        <v>3.5407141085335714E-3</v>
      </c>
      <c r="J356" s="101">
        <v>4.0459420910607113E-3</v>
      </c>
      <c r="K356" s="101">
        <v>6.5359983371597414E-3</v>
      </c>
      <c r="L356" s="101">
        <v>1.5932641628348732E-3</v>
      </c>
      <c r="M356" s="101">
        <v>1.1018549780127639E-3</v>
      </c>
      <c r="N356" s="101">
        <v>1.7214789915082171E-2</v>
      </c>
      <c r="O356" s="101">
        <v>0</v>
      </c>
      <c r="P356" s="101">
        <v>0</v>
      </c>
      <c r="Q356" s="101">
        <v>4.2498990766112873E-3</v>
      </c>
      <c r="R356" s="101">
        <v>7.4336245758585889E-3</v>
      </c>
      <c r="S356" s="101">
        <v>0</v>
      </c>
      <c r="T356" s="101">
        <v>3.0789009041770521E-3</v>
      </c>
      <c r="U356" s="101">
        <v>0</v>
      </c>
      <c r="V356" s="101">
        <v>7.34764194634587E-3</v>
      </c>
      <c r="W356" s="101">
        <v>1.1471531604760185E-2</v>
      </c>
      <c r="X356" s="101">
        <v>5.391197318639753E-3</v>
      </c>
      <c r="Y356" s="101">
        <v>1.5084602524989275E-3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4.7795922851341398E-2</v>
      </c>
      <c r="D362" s="122">
        <v>1.5380411310687557E-4</v>
      </c>
      <c r="E362" s="122">
        <v>9.2151600025583384E-5</v>
      </c>
      <c r="F362" s="122">
        <v>8.4991927463981889E-2</v>
      </c>
      <c r="G362" s="122">
        <v>0.27655537210277659</v>
      </c>
      <c r="H362" s="122">
        <v>0.40194912384491688</v>
      </c>
      <c r="I362" s="122">
        <v>1.4657414940390004E-2</v>
      </c>
      <c r="J362" s="122">
        <v>9.6639844658029123E-3</v>
      </c>
      <c r="K362" s="122">
        <v>5.2134246440507737E-2</v>
      </c>
      <c r="L362" s="122">
        <v>8.8592907238007838E-3</v>
      </c>
      <c r="M362" s="122">
        <v>8.5127898822303979E-3</v>
      </c>
      <c r="N362" s="122">
        <v>2.1769583503605163E-2</v>
      </c>
      <c r="O362" s="122">
        <v>4.1435816883178135E-2</v>
      </c>
      <c r="P362" s="122">
        <v>6.4479633320494348E-2</v>
      </c>
      <c r="Q362" s="122">
        <v>1.7686343609744856E-2</v>
      </c>
      <c r="R362" s="122">
        <v>2.8146264815484445E-2</v>
      </c>
      <c r="S362" s="122">
        <v>1.7976102680823319E-2</v>
      </c>
      <c r="T362" s="122">
        <v>3.9146930896282919E-2</v>
      </c>
      <c r="U362" s="122">
        <v>4.4282382789478464E-2</v>
      </c>
      <c r="V362" s="122">
        <v>5.611819942812607E-2</v>
      </c>
      <c r="W362" s="122">
        <v>7.6964995623809887E-4</v>
      </c>
      <c r="X362" s="122">
        <v>7.1438233655168274E-4</v>
      </c>
      <c r="Y362" s="122">
        <v>0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4.7795922851341398E-2</v>
      </c>
      <c r="D363" s="98">
        <v>1.5380411310687557E-4</v>
      </c>
      <c r="E363" s="98">
        <v>9.2151600025583384E-5</v>
      </c>
      <c r="F363" s="98">
        <v>8.4991927463981889E-2</v>
      </c>
      <c r="G363" s="98">
        <v>0.27655537210277659</v>
      </c>
      <c r="H363" s="98">
        <v>0.40194912384491688</v>
      </c>
      <c r="I363" s="98">
        <v>1.4657414940390004E-2</v>
      </c>
      <c r="J363" s="98">
        <v>9.6639844658029123E-3</v>
      </c>
      <c r="K363" s="98">
        <v>5.2134246440507737E-2</v>
      </c>
      <c r="L363" s="98">
        <v>8.8592907238007838E-3</v>
      </c>
      <c r="M363" s="98">
        <v>8.5127898822303979E-3</v>
      </c>
      <c r="N363" s="98">
        <v>2.1769583503605163E-2</v>
      </c>
      <c r="O363" s="98">
        <v>4.1435816883178135E-2</v>
      </c>
      <c r="P363" s="98">
        <v>6.4479633320494348E-2</v>
      </c>
      <c r="Q363" s="98">
        <v>1.7686343609744856E-2</v>
      </c>
      <c r="R363" s="98">
        <v>2.8146264815484445E-2</v>
      </c>
      <c r="S363" s="98">
        <v>1.7976102680823319E-2</v>
      </c>
      <c r="T363" s="98">
        <v>3.9146930896282919E-2</v>
      </c>
      <c r="U363" s="98">
        <v>4.4282382789478464E-2</v>
      </c>
      <c r="V363" s="98">
        <v>5.611819942812607E-2</v>
      </c>
      <c r="W363" s="98">
        <v>7.6964995623809887E-4</v>
      </c>
      <c r="X363" s="98">
        <v>7.1438233655168274E-4</v>
      </c>
      <c r="Y363" s="98">
        <v>0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28330.697578712206</v>
      </c>
      <c r="D366" s="117">
        <f t="shared" si="204"/>
        <v>26356.969592507034</v>
      </c>
      <c r="E366" s="117">
        <f t="shared" si="204"/>
        <v>26974.97056683516</v>
      </c>
      <c r="F366" s="117">
        <f t="shared" si="204"/>
        <v>28131.187417515597</v>
      </c>
      <c r="G366" s="117">
        <f t="shared" si="204"/>
        <v>26779.323922929394</v>
      </c>
      <c r="H366" s="117">
        <f t="shared" si="204"/>
        <v>26038.382197623654</v>
      </c>
      <c r="I366" s="117">
        <f t="shared" si="204"/>
        <v>24627.693373513746</v>
      </c>
      <c r="J366" s="117">
        <f t="shared" si="204"/>
        <v>24577.751223816987</v>
      </c>
      <c r="K366" s="117">
        <f t="shared" si="204"/>
        <v>24685.704910967746</v>
      </c>
      <c r="L366" s="117">
        <f t="shared" si="204"/>
        <v>21751.319872699267</v>
      </c>
      <c r="M366" s="117">
        <f t="shared" si="204"/>
        <v>19576.844966308239</v>
      </c>
      <c r="N366" s="117">
        <f t="shared" si="204"/>
        <v>20488.445556595383</v>
      </c>
      <c r="O366" s="117">
        <f t="shared" si="204"/>
        <v>18730.85798925324</v>
      </c>
      <c r="P366" s="117">
        <f t="shared" si="204"/>
        <v>15509.818881029791</v>
      </c>
      <c r="Q366" s="117">
        <f t="shared" si="204"/>
        <v>16161.938696008852</v>
      </c>
      <c r="R366" s="117">
        <f t="shared" ref="R366:V366" si="205">R367+R370+R372+R381</f>
        <v>15789.368958900155</v>
      </c>
      <c r="S366" s="117">
        <f t="shared" si="205"/>
        <v>14128.633883691644</v>
      </c>
      <c r="T366" s="117">
        <f t="shared" si="205"/>
        <v>13336.619857143844</v>
      </c>
      <c r="U366" s="117">
        <f t="shared" si="205"/>
        <v>10822.340768018636</v>
      </c>
      <c r="V366" s="117">
        <f t="shared" si="205"/>
        <v>11526.180543553013</v>
      </c>
      <c r="W366" s="117">
        <f t="shared" ref="W366:Y366" si="206">W367+W370+W372+W381</f>
        <v>10193.871169846709</v>
      </c>
      <c r="X366" s="117">
        <f t="shared" si="206"/>
        <v>8662.3458054509974</v>
      </c>
      <c r="Y366" s="117">
        <f t="shared" si="206"/>
        <v>7549.4302624712409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25865.846148186876</v>
      </c>
      <c r="D367" s="122">
        <f t="shared" si="207"/>
        <v>23858.408396323004</v>
      </c>
      <c r="E367" s="122">
        <f t="shared" si="207"/>
        <v>24370.345242517182</v>
      </c>
      <c r="F367" s="122">
        <f t="shared" si="207"/>
        <v>25692.450449547261</v>
      </c>
      <c r="G367" s="122">
        <f t="shared" si="207"/>
        <v>24297.900446104217</v>
      </c>
      <c r="H367" s="122">
        <f t="shared" si="207"/>
        <v>23541.406358013221</v>
      </c>
      <c r="I367" s="122">
        <f t="shared" si="207"/>
        <v>22193.824739062475</v>
      </c>
      <c r="J367" s="122">
        <f t="shared" si="207"/>
        <v>22134.514596617802</v>
      </c>
      <c r="K367" s="122">
        <f t="shared" si="207"/>
        <v>22281.124017428036</v>
      </c>
      <c r="L367" s="122">
        <f t="shared" si="207"/>
        <v>19481.713400005661</v>
      </c>
      <c r="M367" s="122">
        <f t="shared" si="207"/>
        <v>17153.630565386095</v>
      </c>
      <c r="N367" s="122">
        <f t="shared" si="207"/>
        <v>18256.245780910231</v>
      </c>
      <c r="O367" s="122">
        <f t="shared" si="207"/>
        <v>16324.406420472715</v>
      </c>
      <c r="P367" s="122">
        <f t="shared" si="207"/>
        <v>12830.297985148371</v>
      </c>
      <c r="Q367" s="122">
        <f t="shared" si="207"/>
        <v>14052.204245004701</v>
      </c>
      <c r="R367" s="122">
        <f t="shared" ref="R367:V367" si="208">SUM(R368:R369)</f>
        <v>13754.590341536621</v>
      </c>
      <c r="S367" s="122">
        <f t="shared" si="208"/>
        <v>12548.566859902578</v>
      </c>
      <c r="T367" s="122">
        <f t="shared" si="208"/>
        <v>11474.780304959932</v>
      </c>
      <c r="U367" s="122">
        <f t="shared" si="208"/>
        <v>8864.205249527211</v>
      </c>
      <c r="V367" s="122">
        <f t="shared" si="208"/>
        <v>10026.889190970345</v>
      </c>
      <c r="W367" s="122">
        <f t="shared" ref="W367:Y367" si="209">SUM(W368:W369)</f>
        <v>8703.8718407555443</v>
      </c>
      <c r="X367" s="122">
        <f t="shared" si="209"/>
        <v>7137.7671632901229</v>
      </c>
      <c r="Y367" s="122">
        <f t="shared" si="209"/>
        <v>6171.8983193698041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25540.204622597445</v>
      </c>
      <c r="D368" s="98">
        <v>23561.18164891113</v>
      </c>
      <c r="E368" s="98">
        <v>24077.043648060797</v>
      </c>
      <c r="F368" s="98">
        <v>25376.354162488966</v>
      </c>
      <c r="G368" s="98">
        <v>24002.1201066051</v>
      </c>
      <c r="H368" s="98">
        <v>23261.894870299355</v>
      </c>
      <c r="I368" s="98">
        <v>21925.623890209208</v>
      </c>
      <c r="J368" s="98">
        <v>21866.697084319967</v>
      </c>
      <c r="K368" s="98">
        <v>22013.260026648353</v>
      </c>
      <c r="L368" s="98">
        <v>19249.058240463848</v>
      </c>
      <c r="M368" s="98">
        <v>16944.749317286602</v>
      </c>
      <c r="N368" s="98">
        <v>18032.221422271257</v>
      </c>
      <c r="O368" s="98">
        <v>16114.415081711464</v>
      </c>
      <c r="P368" s="98">
        <v>12655.831109006507</v>
      </c>
      <c r="Q368" s="98">
        <v>13857.506711594548</v>
      </c>
      <c r="R368" s="98">
        <v>13562.269506258908</v>
      </c>
      <c r="S368" s="98">
        <v>12374.608974966697</v>
      </c>
      <c r="T368" s="98">
        <v>11314.296003113237</v>
      </c>
      <c r="U368" s="98">
        <v>8738.8456281611889</v>
      </c>
      <c r="V368" s="98">
        <v>9887.5495471436025</v>
      </c>
      <c r="W368" s="98">
        <v>8583.108625591718</v>
      </c>
      <c r="X368" s="98">
        <v>7038.2585047109678</v>
      </c>
      <c r="Y368" s="98">
        <v>6087.6334209482011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325.64152558943209</v>
      </c>
      <c r="D369" s="98">
        <v>297.2267474118737</v>
      </c>
      <c r="E369" s="98">
        <v>293.30159445638481</v>
      </c>
      <c r="F369" s="98">
        <v>316.09628705829653</v>
      </c>
      <c r="G369" s="98">
        <v>295.78033949911702</v>
      </c>
      <c r="H369" s="98">
        <v>279.51148771386653</v>
      </c>
      <c r="I369" s="98">
        <v>268.20084885326554</v>
      </c>
      <c r="J369" s="98">
        <v>267.81751229783436</v>
      </c>
      <c r="K369" s="98">
        <v>267.86399077968144</v>
      </c>
      <c r="L369" s="98">
        <v>232.65515954181487</v>
      </c>
      <c r="M369" s="98">
        <v>208.88124809949335</v>
      </c>
      <c r="N369" s="98">
        <v>224.0243586389723</v>
      </c>
      <c r="O369" s="98">
        <v>209.99133876125123</v>
      </c>
      <c r="P369" s="98">
        <v>174.46687614186396</v>
      </c>
      <c r="Q369" s="98">
        <v>194.69753341015439</v>
      </c>
      <c r="R369" s="98">
        <v>192.32083527771357</v>
      </c>
      <c r="S369" s="98">
        <v>173.95788493588017</v>
      </c>
      <c r="T369" s="98">
        <v>160.48430184669363</v>
      </c>
      <c r="U369" s="98">
        <v>125.35962136602272</v>
      </c>
      <c r="V369" s="98">
        <v>139.33964382674276</v>
      </c>
      <c r="W369" s="98">
        <v>120.76321516382576</v>
      </c>
      <c r="X369" s="98">
        <v>99.508658579155096</v>
      </c>
      <c r="Y369" s="98">
        <v>84.264898421603306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19.806960295664442</v>
      </c>
      <c r="D370" s="122">
        <f t="shared" si="210"/>
        <v>1.3486811013953923</v>
      </c>
      <c r="E370" s="122">
        <f t="shared" si="210"/>
        <v>159.32287772537447</v>
      </c>
      <c r="F370" s="122">
        <f t="shared" si="210"/>
        <v>0.96148032986718113</v>
      </c>
      <c r="G370" s="122">
        <f t="shared" si="210"/>
        <v>7.7434739856822654</v>
      </c>
      <c r="H370" s="122">
        <f t="shared" si="210"/>
        <v>127.36961034298947</v>
      </c>
      <c r="I370" s="122">
        <f t="shared" si="210"/>
        <v>37.146813316345892</v>
      </c>
      <c r="J370" s="122">
        <f t="shared" si="210"/>
        <v>27.836305031711674</v>
      </c>
      <c r="K370" s="122">
        <f t="shared" si="210"/>
        <v>38.764843547206944</v>
      </c>
      <c r="L370" s="122">
        <f t="shared" si="210"/>
        <v>174.34368074589776</v>
      </c>
      <c r="M370" s="122">
        <f t="shared" si="210"/>
        <v>132.94909822817709</v>
      </c>
      <c r="N370" s="122">
        <f t="shared" si="210"/>
        <v>62.545555406629433</v>
      </c>
      <c r="O370" s="122">
        <f t="shared" si="210"/>
        <v>61.228918563393592</v>
      </c>
      <c r="P370" s="122">
        <f t="shared" si="210"/>
        <v>35.170303880852053</v>
      </c>
      <c r="Q370" s="122">
        <f t="shared" si="210"/>
        <v>75.539221035844065</v>
      </c>
      <c r="R370" s="122">
        <f t="shared" si="210"/>
        <v>40.575368090233397</v>
      </c>
      <c r="S370" s="122">
        <f t="shared" si="210"/>
        <v>26.805144548280783</v>
      </c>
      <c r="T370" s="122">
        <f t="shared" si="210"/>
        <v>64.451531952278273</v>
      </c>
      <c r="U370" s="122">
        <f t="shared" si="210"/>
        <v>38.604523637189359</v>
      </c>
      <c r="V370" s="122">
        <f t="shared" si="210"/>
        <v>94.009484356711667</v>
      </c>
      <c r="W370" s="122">
        <f t="shared" si="210"/>
        <v>65.167290726811189</v>
      </c>
      <c r="X370" s="122">
        <f t="shared" si="210"/>
        <v>70.384988810239818</v>
      </c>
      <c r="Y370" s="122">
        <f t="shared" si="210"/>
        <v>98.352936220698737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19.806960295664442</v>
      </c>
      <c r="D371" s="98">
        <f>RES_hhdet_in_fech!D48</f>
        <v>1.3486811013953923</v>
      </c>
      <c r="E371" s="98">
        <f>RES_hhdet_in_fech!E48</f>
        <v>159.32287772537447</v>
      </c>
      <c r="F371" s="98">
        <f>RES_hhdet_in_fech!F48</f>
        <v>0.96148032986718113</v>
      </c>
      <c r="G371" s="98">
        <f>RES_hhdet_in_fech!G48</f>
        <v>7.7434739856822654</v>
      </c>
      <c r="H371" s="98">
        <f>RES_hhdet_in_fech!H48</f>
        <v>127.36961034298947</v>
      </c>
      <c r="I371" s="98">
        <f>RES_hhdet_in_fech!I48</f>
        <v>37.146813316345892</v>
      </c>
      <c r="J371" s="98">
        <f>RES_hhdet_in_fech!J48</f>
        <v>27.836305031711674</v>
      </c>
      <c r="K371" s="98">
        <f>RES_hhdet_in_fech!K48</f>
        <v>38.764843547206944</v>
      </c>
      <c r="L371" s="98">
        <f>RES_hhdet_in_fech!L48</f>
        <v>174.34368074589776</v>
      </c>
      <c r="M371" s="98">
        <f>RES_hhdet_in_fech!M48</f>
        <v>132.94909822817709</v>
      </c>
      <c r="N371" s="98">
        <f>RES_hhdet_in_fech!N48</f>
        <v>62.545555406629433</v>
      </c>
      <c r="O371" s="98">
        <f>RES_hhdet_in_fech!O48</f>
        <v>61.228918563393592</v>
      </c>
      <c r="P371" s="98">
        <f>RES_hhdet_in_fech!P48</f>
        <v>35.170303880852053</v>
      </c>
      <c r="Q371" s="98">
        <f>RES_hhdet_in_fech!Q48</f>
        <v>75.539221035844065</v>
      </c>
      <c r="R371" s="98">
        <f>RES_hhdet_in_fech!R48</f>
        <v>40.575368090233397</v>
      </c>
      <c r="S371" s="98">
        <f>RES_hhdet_in_fech!S48</f>
        <v>26.805144548280783</v>
      </c>
      <c r="T371" s="98">
        <f>RES_hhdet_in_fech!T48</f>
        <v>64.451531952278273</v>
      </c>
      <c r="U371" s="98">
        <f>RES_hhdet_in_fech!U48</f>
        <v>38.604523637189359</v>
      </c>
      <c r="V371" s="98">
        <f>RES_hhdet_in_fech!V48</f>
        <v>94.009484356711667</v>
      </c>
      <c r="W371" s="98">
        <f>RES_hhdet_in_fech!W48</f>
        <v>65.167290726811189</v>
      </c>
      <c r="X371" s="98">
        <f>RES_hhdet_in_fech!X48</f>
        <v>70.384988810239818</v>
      </c>
      <c r="Y371" s="98">
        <f>RES_hhdet_in_fech!Y48</f>
        <v>98.352936220698737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1713.9511117082536</v>
      </c>
      <c r="D372" s="122">
        <v>1751.7907429064574</v>
      </c>
      <c r="E372" s="122">
        <v>1730.3048575922674</v>
      </c>
      <c r="F372" s="122">
        <v>1708.4431064504136</v>
      </c>
      <c r="G372" s="122">
        <v>1622.8767660509459</v>
      </c>
      <c r="H372" s="122">
        <v>1565.9404935017888</v>
      </c>
      <c r="I372" s="122">
        <v>1702.4191656270505</v>
      </c>
      <c r="J372" s="122">
        <v>1680.4865599325381</v>
      </c>
      <c r="K372" s="122">
        <v>1608.1763404866438</v>
      </c>
      <c r="L372" s="122">
        <v>1478.1850429124361</v>
      </c>
      <c r="M372" s="122">
        <v>1479.4629238570262</v>
      </c>
      <c r="N372" s="122">
        <v>1366.7419169738882</v>
      </c>
      <c r="O372" s="122">
        <v>1528.4127010053535</v>
      </c>
      <c r="P372" s="122">
        <v>1778.1134623991582</v>
      </c>
      <c r="Q372" s="122">
        <v>1445.3091861797077</v>
      </c>
      <c r="R372" s="122">
        <v>1398.0919641701346</v>
      </c>
      <c r="S372" s="122">
        <v>1039.0083694902105</v>
      </c>
      <c r="T372" s="122">
        <v>1205.1646248804034</v>
      </c>
      <c r="U372" s="122">
        <v>1272.1184161388292</v>
      </c>
      <c r="V372" s="122">
        <v>1024.6017975598934</v>
      </c>
      <c r="W372" s="122">
        <v>1133.5377837432156</v>
      </c>
      <c r="X372" s="122">
        <v>1123.7556087089254</v>
      </c>
      <c r="Y372" s="122">
        <v>956.34277234787885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1938.2800918553166</v>
      </c>
      <c r="D373" s="98">
        <v>1937.0271441372204</v>
      </c>
      <c r="E373" s="98">
        <v>1907.0827171759149</v>
      </c>
      <c r="F373" s="98">
        <v>1858.232445021762</v>
      </c>
      <c r="G373" s="98">
        <v>1743.1158787441466</v>
      </c>
      <c r="H373" s="98">
        <v>1786.7693586312823</v>
      </c>
      <c r="I373" s="98">
        <v>1707.9244650581554</v>
      </c>
      <c r="J373" s="98">
        <v>1682.9807310658348</v>
      </c>
      <c r="K373" s="98">
        <v>1614.9784623722553</v>
      </c>
      <c r="L373" s="98">
        <v>1575.9452271067253</v>
      </c>
      <c r="M373" s="98">
        <v>1643.6407412216968</v>
      </c>
      <c r="N373" s="98">
        <v>1664.2746478360209</v>
      </c>
      <c r="O373" s="98">
        <v>1619.094232380407</v>
      </c>
      <c r="P373" s="98">
        <v>1511.5525726407643</v>
      </c>
      <c r="Q373" s="98">
        <v>1447.5026788152243</v>
      </c>
      <c r="R373" s="98">
        <v>1401.7725580100596</v>
      </c>
      <c r="S373" s="98">
        <v>1046.4354684970128</v>
      </c>
      <c r="T373" s="98">
        <v>1268.9657117884049</v>
      </c>
      <c r="U373" s="98">
        <v>1357.2706711459673</v>
      </c>
      <c r="V373" s="98">
        <v>1043.189859207436</v>
      </c>
      <c r="W373" s="98">
        <v>1194.1133000503473</v>
      </c>
      <c r="X373" s="98">
        <v>1142.8093404851875</v>
      </c>
      <c r="Y373" s="98">
        <v>973.67233100436886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1513.5199313043922</v>
      </c>
      <c r="D374" s="98">
        <v>1516.9159214618967</v>
      </c>
      <c r="E374" s="98">
        <v>1493.3312071837497</v>
      </c>
      <c r="F374" s="98">
        <v>1463.2034486986902</v>
      </c>
      <c r="G374" s="98">
        <v>1373.753085155357</v>
      </c>
      <c r="H374" s="98">
        <v>1401.0592800459012</v>
      </c>
      <c r="I374" s="98">
        <v>1338.5898770329568</v>
      </c>
      <c r="J374" s="98">
        <v>1314.3684919975051</v>
      </c>
      <c r="K374" s="98">
        <v>1246.4635060988419</v>
      </c>
      <c r="L374" s="98">
        <v>1238.3907354061691</v>
      </c>
      <c r="M374" s="98">
        <v>1319.3932565353721</v>
      </c>
      <c r="N374" s="98">
        <v>1322.5378531335509</v>
      </c>
      <c r="O374" s="98">
        <v>0</v>
      </c>
      <c r="P374" s="98">
        <v>0</v>
      </c>
      <c r="Q374" s="98">
        <v>1209.9912962414649</v>
      </c>
      <c r="R374" s="98">
        <v>1183.5439990132663</v>
      </c>
      <c r="S374" s="98">
        <v>0</v>
      </c>
      <c r="T374" s="98">
        <v>1108.1500681343891</v>
      </c>
      <c r="U374" s="98">
        <v>0</v>
      </c>
      <c r="V374" s="98">
        <v>930.54897926342414</v>
      </c>
      <c r="W374" s="98">
        <v>1075.3707428922305</v>
      </c>
      <c r="X374" s="98">
        <v>1035.6619343474861</v>
      </c>
      <c r="Y374" s="98">
        <v>877.553829814658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967.22718746470593</v>
      </c>
      <c r="D375" s="101">
        <v>971.54957725803808</v>
      </c>
      <c r="E375" s="101">
        <v>950.72370425884526</v>
      </c>
      <c r="F375" s="101">
        <v>939.87871408364481</v>
      </c>
      <c r="G375" s="101">
        <v>878.69480662941533</v>
      </c>
      <c r="H375" s="101">
        <v>877.00507888283823</v>
      </c>
      <c r="I375" s="101">
        <v>829.66659690345728</v>
      </c>
      <c r="J375" s="101">
        <v>798.36534024150023</v>
      </c>
      <c r="K375" s="101">
        <v>720.68636491037444</v>
      </c>
      <c r="L375" s="101">
        <v>746.65913938433812</v>
      </c>
      <c r="M375" s="101">
        <v>826.22200050171273</v>
      </c>
      <c r="N375" s="101">
        <v>759.29872864157903</v>
      </c>
      <c r="O375" s="101">
        <v>0</v>
      </c>
      <c r="P375" s="101">
        <v>0</v>
      </c>
      <c r="Q375" s="101">
        <v>637.35514878426397</v>
      </c>
      <c r="R375" s="101">
        <v>605.84187418477632</v>
      </c>
      <c r="S375" s="101">
        <v>0</v>
      </c>
      <c r="T375" s="101">
        <v>607.52683323807992</v>
      </c>
      <c r="U375" s="101">
        <v>0</v>
      </c>
      <c r="V375" s="101">
        <v>529.75474009304844</v>
      </c>
      <c r="W375" s="101">
        <v>632.48906252194251</v>
      </c>
      <c r="X375" s="101">
        <v>631.65866028085657</v>
      </c>
      <c r="Y375" s="101">
        <v>514.10962362768612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546.29274383968652</v>
      </c>
      <c r="D376" s="104">
        <v>545.36634420385849</v>
      </c>
      <c r="E376" s="104">
        <v>542.60750292490445</v>
      </c>
      <c r="F376" s="104">
        <v>523.32473461504514</v>
      </c>
      <c r="G376" s="104">
        <v>495.05827852594166</v>
      </c>
      <c r="H376" s="104">
        <v>524.05420116306254</v>
      </c>
      <c r="I376" s="104">
        <v>508.92328012949963</v>
      </c>
      <c r="J376" s="104">
        <v>516.00315175600497</v>
      </c>
      <c r="K376" s="104">
        <v>525.77714118846734</v>
      </c>
      <c r="L376" s="104">
        <v>491.73159602183097</v>
      </c>
      <c r="M376" s="104">
        <v>493.17125603365946</v>
      </c>
      <c r="N376" s="104">
        <v>563.23912449197178</v>
      </c>
      <c r="O376" s="104">
        <v>0</v>
      </c>
      <c r="P376" s="104">
        <v>0</v>
      </c>
      <c r="Q376" s="104">
        <v>572.63614745720099</v>
      </c>
      <c r="R376" s="104">
        <v>577.70212482849024</v>
      </c>
      <c r="S376" s="104">
        <v>0</v>
      </c>
      <c r="T376" s="104">
        <v>500.62323489630916</v>
      </c>
      <c r="U376" s="104">
        <v>0</v>
      </c>
      <c r="V376" s="104">
        <v>400.7942391703757</v>
      </c>
      <c r="W376" s="104">
        <v>442.88168037028805</v>
      </c>
      <c r="X376" s="104">
        <v>404.00327406662944</v>
      </c>
      <c r="Y376" s="104">
        <v>363.44420618697183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1547.474416195073</v>
      </c>
      <c r="D377" s="101">
        <v>1570.1747704038378</v>
      </c>
      <c r="E377" s="101">
        <v>1534.974730243822</v>
      </c>
      <c r="F377" s="101">
        <v>1553.664503370067</v>
      </c>
      <c r="G377" s="101">
        <v>1477.9263254772361</v>
      </c>
      <c r="H377" s="101">
        <v>1398.2033137504188</v>
      </c>
      <c r="I377" s="101">
        <v>0</v>
      </c>
      <c r="J377" s="101">
        <v>0</v>
      </c>
      <c r="K377" s="101">
        <v>0</v>
      </c>
      <c r="L377" s="101">
        <v>1173.0692500584826</v>
      </c>
      <c r="M377" s="101">
        <v>1375.5937859624505</v>
      </c>
      <c r="N377" s="101">
        <v>1169.5207685721909</v>
      </c>
      <c r="O377" s="101">
        <v>1574.270359394653</v>
      </c>
      <c r="P377" s="101">
        <v>1918.0781463338001</v>
      </c>
      <c r="Q377" s="101">
        <v>0</v>
      </c>
      <c r="R377" s="101">
        <v>0</v>
      </c>
      <c r="S377" s="101">
        <v>0</v>
      </c>
      <c r="T377" s="101">
        <v>1197.2706081143158</v>
      </c>
      <c r="U377" s="101">
        <v>1228.0175060739823</v>
      </c>
      <c r="V377" s="101">
        <v>1107.0486313472975</v>
      </c>
      <c r="W377" s="101">
        <v>1020.5880782966566</v>
      </c>
      <c r="X377" s="101">
        <v>1090.4867203114534</v>
      </c>
      <c r="Y377" s="101">
        <v>1009.7097572848933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1313.8588880893385</v>
      </c>
      <c r="D378" s="104">
        <v>1335.4252531179138</v>
      </c>
      <c r="E378" s="104">
        <v>1305.0581908616207</v>
      </c>
      <c r="F378" s="104">
        <v>1325.4779580947793</v>
      </c>
      <c r="G378" s="104">
        <v>1260.6563079533978</v>
      </c>
      <c r="H378" s="104">
        <v>1187.6250254508022</v>
      </c>
      <c r="I378" s="104">
        <v>1179.230265194014</v>
      </c>
      <c r="J378" s="104">
        <v>0</v>
      </c>
      <c r="K378" s="104">
        <v>0</v>
      </c>
      <c r="L378" s="104">
        <v>983.48568461583852</v>
      </c>
      <c r="M378" s="104">
        <v>1173.4825627347234</v>
      </c>
      <c r="N378" s="104">
        <v>989.03888829060236</v>
      </c>
      <c r="O378" s="104">
        <v>1384.0511493708971</v>
      </c>
      <c r="P378" s="104">
        <v>1723.3559253882622</v>
      </c>
      <c r="Q378" s="104">
        <v>0</v>
      </c>
      <c r="R378" s="104">
        <v>995.83409488651137</v>
      </c>
      <c r="S378" s="104">
        <v>1008.1441713120859</v>
      </c>
      <c r="T378" s="104">
        <v>1066.0016152767146</v>
      </c>
      <c r="U378" s="104">
        <v>1107.0975359129443</v>
      </c>
      <c r="V378" s="104">
        <v>1001.5775819682775</v>
      </c>
      <c r="W378" s="104">
        <v>922.56806756088054</v>
      </c>
      <c r="X378" s="104">
        <v>1001.7226520698916</v>
      </c>
      <c r="Y378" s="104">
        <v>932.75133806653491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772.42145763852398</v>
      </c>
      <c r="D379" s="98">
        <v>787.65979580654994</v>
      </c>
      <c r="E379" s="98">
        <v>765.08298284088607</v>
      </c>
      <c r="F379" s="98">
        <v>786.50099280445215</v>
      </c>
      <c r="G379" s="98">
        <v>744.62234580674306</v>
      </c>
      <c r="H379" s="98">
        <v>685.83470167248799</v>
      </c>
      <c r="I379" s="98">
        <v>671.70293346414462</v>
      </c>
      <c r="J379" s="98">
        <v>0</v>
      </c>
      <c r="K379" s="98">
        <v>0</v>
      </c>
      <c r="L379" s="98">
        <v>513.28066712485406</v>
      </c>
      <c r="M379" s="98">
        <v>663.82257918356095</v>
      </c>
      <c r="N379" s="98">
        <v>518.2129010087898</v>
      </c>
      <c r="O379" s="98">
        <v>864.10607961970106</v>
      </c>
      <c r="P379" s="98">
        <v>1158.3627386451462</v>
      </c>
      <c r="Q379" s="98">
        <v>0</v>
      </c>
      <c r="R379" s="98">
        <v>479.88226502656534</v>
      </c>
      <c r="S379" s="98">
        <v>485.45718999596329</v>
      </c>
      <c r="T379" s="98">
        <v>578.1228438908239</v>
      </c>
      <c r="U379" s="98">
        <v>645.9055175280248</v>
      </c>
      <c r="V379" s="98">
        <v>567.48475333763747</v>
      </c>
      <c r="W379" s="98">
        <v>511.61930226888171</v>
      </c>
      <c r="X379" s="98">
        <v>594.50522162575407</v>
      </c>
      <c r="Y379" s="98">
        <v>543.58290036851633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541.43743045081465</v>
      </c>
      <c r="D380" s="98">
        <v>547.76545731136389</v>
      </c>
      <c r="E380" s="98">
        <v>539.9752080207345</v>
      </c>
      <c r="F380" s="98">
        <v>538.97696529032726</v>
      </c>
      <c r="G380" s="98">
        <v>516.03396214665463</v>
      </c>
      <c r="H380" s="98">
        <v>501.79032377831436</v>
      </c>
      <c r="I380" s="98">
        <v>507.52733172986933</v>
      </c>
      <c r="J380" s="98">
        <v>0</v>
      </c>
      <c r="K380" s="98">
        <v>0</v>
      </c>
      <c r="L380" s="98">
        <v>470.20501749098429</v>
      </c>
      <c r="M380" s="98">
        <v>509.65998355116261</v>
      </c>
      <c r="N380" s="98">
        <v>470.8259872818125</v>
      </c>
      <c r="O380" s="98">
        <v>519.94506975119612</v>
      </c>
      <c r="P380" s="98">
        <v>564.99318674311621</v>
      </c>
      <c r="Q380" s="98">
        <v>0</v>
      </c>
      <c r="R380" s="98">
        <v>515.95182985994609</v>
      </c>
      <c r="S380" s="98">
        <v>522.68698131612246</v>
      </c>
      <c r="T380" s="98">
        <v>487.87877138589062</v>
      </c>
      <c r="U380" s="98">
        <v>461.19201838491955</v>
      </c>
      <c r="V380" s="98">
        <v>434.09282863063993</v>
      </c>
      <c r="W380" s="98">
        <v>410.94876529199888</v>
      </c>
      <c r="X380" s="98">
        <v>407.21743044413745</v>
      </c>
      <c r="Y380" s="98">
        <v>389.16843769801869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731.09335852141294</v>
      </c>
      <c r="D381" s="122">
        <v>745.42177217617916</v>
      </c>
      <c r="E381" s="122">
        <v>714.99758900033544</v>
      </c>
      <c r="F381" s="122">
        <v>729.33238118805548</v>
      </c>
      <c r="G381" s="122">
        <v>850.80323678854757</v>
      </c>
      <c r="H381" s="122">
        <v>803.66573576565531</v>
      </c>
      <c r="I381" s="122">
        <v>694.30265550787328</v>
      </c>
      <c r="J381" s="122">
        <v>734.91376223493421</v>
      </c>
      <c r="K381" s="122">
        <v>757.63970950585883</v>
      </c>
      <c r="L381" s="122">
        <v>617.07774903527286</v>
      </c>
      <c r="M381" s="122">
        <v>810.80237883693974</v>
      </c>
      <c r="N381" s="122">
        <v>802.91230330463452</v>
      </c>
      <c r="O381" s="122">
        <v>816.8099492117816</v>
      </c>
      <c r="P381" s="122">
        <v>866.23712960140961</v>
      </c>
      <c r="Q381" s="122">
        <v>588.88604378860032</v>
      </c>
      <c r="R381" s="122">
        <v>596.11128510316576</v>
      </c>
      <c r="S381" s="122">
        <v>514.25350975057438</v>
      </c>
      <c r="T381" s="122">
        <v>592.2233953512316</v>
      </c>
      <c r="U381" s="122">
        <v>647.4125787154037</v>
      </c>
      <c r="V381" s="122">
        <v>380.68007066606248</v>
      </c>
      <c r="W381" s="122">
        <v>291.29425462113801</v>
      </c>
      <c r="X381" s="122">
        <v>330.43804464170967</v>
      </c>
      <c r="Y381" s="122">
        <v>322.83623453285873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1175.4548722417835</v>
      </c>
      <c r="D382" s="98">
        <v>677.07392633771587</v>
      </c>
      <c r="E382" s="98">
        <v>405.66825156534327</v>
      </c>
      <c r="F382" s="98">
        <v>773.0373125432202</v>
      </c>
      <c r="G382" s="98">
        <v>1148.535369064015</v>
      </c>
      <c r="H382" s="98">
        <v>1223.6886542181589</v>
      </c>
      <c r="I382" s="98">
        <v>470.98270039542541</v>
      </c>
      <c r="J382" s="98">
        <v>518.81259506584547</v>
      </c>
      <c r="K382" s="98">
        <v>1350.0265798791143</v>
      </c>
      <c r="L382" s="98">
        <v>1181.8249483478182</v>
      </c>
      <c r="M382" s="98">
        <v>734.80123556605156</v>
      </c>
      <c r="N382" s="98">
        <v>584.35183494832154</v>
      </c>
      <c r="O382" s="98">
        <v>840.59017828595881</v>
      </c>
      <c r="P382" s="98">
        <v>1017.3877304439601</v>
      </c>
      <c r="Q382" s="98">
        <v>828.28223099590753</v>
      </c>
      <c r="R382" s="98">
        <v>820.56306012637583</v>
      </c>
      <c r="S382" s="98">
        <v>628.0484310346709</v>
      </c>
      <c r="T382" s="98">
        <v>694.88698629861074</v>
      </c>
      <c r="U382" s="98">
        <v>858.76288151568633</v>
      </c>
      <c r="V382" s="98">
        <v>722.34681467433188</v>
      </c>
      <c r="W382" s="98">
        <v>376.46003611653987</v>
      </c>
      <c r="X382" s="98">
        <v>524.14035375336232</v>
      </c>
      <c r="Y382" s="98">
        <v>0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702.25336180062038</v>
      </c>
      <c r="D383" s="33">
        <v>745.45201458584222</v>
      </c>
      <c r="E383" s="33">
        <v>715.13568245454746</v>
      </c>
      <c r="F383" s="33">
        <v>719.43846782233993</v>
      </c>
      <c r="G383" s="33">
        <v>685.39649663551052</v>
      </c>
      <c r="H383" s="33">
        <v>670.96896056742059</v>
      </c>
      <c r="I383" s="33">
        <v>705.78289335042689</v>
      </c>
      <c r="J383" s="33">
        <v>741.41423754963182</v>
      </c>
      <c r="K383" s="33">
        <v>697.40898703967866</v>
      </c>
      <c r="L383" s="33">
        <v>601.29734465143383</v>
      </c>
      <c r="M383" s="33">
        <v>812.13025081597902</v>
      </c>
      <c r="N383" s="33">
        <v>809.35557434731572</v>
      </c>
      <c r="O383" s="33">
        <v>815.18003458477699</v>
      </c>
      <c r="P383" s="33">
        <v>849.52911944488358</v>
      </c>
      <c r="Q383" s="33">
        <v>580.27401103028149</v>
      </c>
      <c r="R383" s="33">
        <v>583.99393865035756</v>
      </c>
      <c r="S383" s="33">
        <v>505.6316456003662</v>
      </c>
      <c r="T383" s="33">
        <v>582.37023337176174</v>
      </c>
      <c r="U383" s="33">
        <v>625.25252387214061</v>
      </c>
      <c r="V383" s="33">
        <v>359.43847341995667</v>
      </c>
      <c r="W383" s="33">
        <v>291.1292046569996</v>
      </c>
      <c r="X383" s="33">
        <v>330.20813092169584</v>
      </c>
      <c r="Y383" s="33">
        <v>322.83623453285873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15313.922964574054</v>
      </c>
      <c r="D385" s="117">
        <f t="shared" si="211"/>
        <v>14359.116595960586</v>
      </c>
      <c r="E385" s="117">
        <f t="shared" si="211"/>
        <v>15129.209035686064</v>
      </c>
      <c r="F385" s="117">
        <f t="shared" si="211"/>
        <v>15536.643189673112</v>
      </c>
      <c r="G385" s="117">
        <f t="shared" si="211"/>
        <v>14922.419369359886</v>
      </c>
      <c r="H385" s="117">
        <f t="shared" si="211"/>
        <v>14965.128653319134</v>
      </c>
      <c r="I385" s="117">
        <f t="shared" si="211"/>
        <v>14027.568000368039</v>
      </c>
      <c r="J385" s="117">
        <f t="shared" si="211"/>
        <v>14133.232473203814</v>
      </c>
      <c r="K385" s="117">
        <f t="shared" si="211"/>
        <v>14378.621164865086</v>
      </c>
      <c r="L385" s="117">
        <f t="shared" si="211"/>
        <v>13272.460627214947</v>
      </c>
      <c r="M385" s="117">
        <f t="shared" si="211"/>
        <v>12273.398251376684</v>
      </c>
      <c r="N385" s="117">
        <f t="shared" si="211"/>
        <v>13033.808032563613</v>
      </c>
      <c r="O385" s="117">
        <f t="shared" si="211"/>
        <v>12535.09184065825</v>
      </c>
      <c r="P385" s="117">
        <f t="shared" si="211"/>
        <v>10901.001077947138</v>
      </c>
      <c r="Q385" s="117">
        <f t="shared" si="211"/>
        <v>11781.740208897772</v>
      </c>
      <c r="R385" s="117">
        <f t="shared" ref="R385:V385" si="212">R386+R389+R391+R400</f>
        <v>11573.859331032212</v>
      </c>
      <c r="S385" s="117">
        <f t="shared" si="212"/>
        <v>10433.174753427176</v>
      </c>
      <c r="T385" s="117">
        <f t="shared" si="212"/>
        <v>10060.08843862922</v>
      </c>
      <c r="U385" s="117">
        <f t="shared" si="212"/>
        <v>8162.3305164593812</v>
      </c>
      <c r="V385" s="117">
        <f t="shared" si="212"/>
        <v>8881.5077755099082</v>
      </c>
      <c r="W385" s="117">
        <f t="shared" ref="W385:Y385" si="213">W386+W389+W391+W400</f>
        <v>7808.3855734185026</v>
      </c>
      <c r="X385" s="117">
        <f t="shared" si="213"/>
        <v>6729.9594598039776</v>
      </c>
      <c r="Y385" s="117">
        <f t="shared" si="213"/>
        <v>6055.3066429468736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13627.873565909675</v>
      </c>
      <c r="D386" s="122">
        <f t="shared" si="214"/>
        <v>12684.133350425553</v>
      </c>
      <c r="E386" s="122">
        <f t="shared" si="214"/>
        <v>13075.639128148192</v>
      </c>
      <c r="F386" s="122">
        <f t="shared" si="214"/>
        <v>13918.442208341568</v>
      </c>
      <c r="G386" s="122">
        <f t="shared" si="214"/>
        <v>13290.173303693538</v>
      </c>
      <c r="H386" s="122">
        <f t="shared" si="214"/>
        <v>13002.384960541371</v>
      </c>
      <c r="I386" s="122">
        <f t="shared" si="214"/>
        <v>12387.598205594993</v>
      </c>
      <c r="J386" s="122">
        <f t="shared" si="214"/>
        <v>12492.795981886095</v>
      </c>
      <c r="K386" s="122">
        <f t="shared" si="214"/>
        <v>12729.685880519544</v>
      </c>
      <c r="L386" s="122">
        <f t="shared" si="214"/>
        <v>11279.85954946528</v>
      </c>
      <c r="M386" s="122">
        <f t="shared" si="214"/>
        <v>10172.876624946377</v>
      </c>
      <c r="N386" s="122">
        <f t="shared" si="214"/>
        <v>11225.934031374985</v>
      </c>
      <c r="O386" s="122">
        <f t="shared" si="214"/>
        <v>10540.036677250313</v>
      </c>
      <c r="P386" s="122">
        <f t="shared" si="214"/>
        <v>8738.3664508966431</v>
      </c>
      <c r="Q386" s="122">
        <f t="shared" si="214"/>
        <v>9966.0288031704476</v>
      </c>
      <c r="R386" s="122">
        <f t="shared" ref="R386:V386" si="215">SUM(R387:R388)</f>
        <v>9902.485224811744</v>
      </c>
      <c r="S386" s="122">
        <f t="shared" si="215"/>
        <v>9096.9324549474732</v>
      </c>
      <c r="T386" s="122">
        <f t="shared" si="215"/>
        <v>8338.0604686878251</v>
      </c>
      <c r="U386" s="122">
        <f t="shared" si="215"/>
        <v>6445.8285858649097</v>
      </c>
      <c r="V386" s="122">
        <f t="shared" si="215"/>
        <v>7304.7169100662904</v>
      </c>
      <c r="W386" s="122">
        <f t="shared" ref="W386:Y386" si="216">SUM(W387:W388)</f>
        <v>6357.7599422151125</v>
      </c>
      <c r="X386" s="122">
        <f t="shared" si="216"/>
        <v>5222.1551438430679</v>
      </c>
      <c r="Y386" s="122">
        <f t="shared" si="216"/>
        <v>4519.5809057785536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13302.232040320243</v>
      </c>
      <c r="D387" s="98">
        <v>12386.906603013678</v>
      </c>
      <c r="E387" s="98">
        <v>12782.337533691807</v>
      </c>
      <c r="F387" s="98">
        <v>13602.345921283271</v>
      </c>
      <c r="G387" s="98">
        <v>12994.392964194421</v>
      </c>
      <c r="H387" s="98">
        <v>12722.873472827505</v>
      </c>
      <c r="I387" s="98">
        <v>12119.397356741729</v>
      </c>
      <c r="J387" s="98">
        <v>12224.978469588261</v>
      </c>
      <c r="K387" s="98">
        <v>12461.821889739862</v>
      </c>
      <c r="L387" s="98">
        <v>11047.204389923465</v>
      </c>
      <c r="M387" s="98">
        <v>9963.995376846884</v>
      </c>
      <c r="N387" s="98">
        <v>11001.909672736014</v>
      </c>
      <c r="O387" s="98">
        <v>10330.045338489062</v>
      </c>
      <c r="P387" s="98">
        <v>8563.8995747547797</v>
      </c>
      <c r="Q387" s="98">
        <v>9771.3312697602942</v>
      </c>
      <c r="R387" s="98">
        <v>9710.1643895340312</v>
      </c>
      <c r="S387" s="98">
        <v>8922.9745700115927</v>
      </c>
      <c r="T387" s="98">
        <v>8177.5761668411315</v>
      </c>
      <c r="U387" s="98">
        <v>6320.4689644988866</v>
      </c>
      <c r="V387" s="98">
        <v>7165.3772662395477</v>
      </c>
      <c r="W387" s="98">
        <v>6236.9967270512871</v>
      </c>
      <c r="X387" s="98">
        <v>5122.6464852639128</v>
      </c>
      <c r="Y387" s="98">
        <v>4435.3160073569506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325.64152558943209</v>
      </c>
      <c r="D388" s="98">
        <v>297.2267474118737</v>
      </c>
      <c r="E388" s="98">
        <v>293.30159445638481</v>
      </c>
      <c r="F388" s="98">
        <v>316.09628705829653</v>
      </c>
      <c r="G388" s="98">
        <v>295.78033949911702</v>
      </c>
      <c r="H388" s="98">
        <v>279.51148771386653</v>
      </c>
      <c r="I388" s="98">
        <v>268.20084885326554</v>
      </c>
      <c r="J388" s="98">
        <v>267.81751229783436</v>
      </c>
      <c r="K388" s="98">
        <v>267.86399077968144</v>
      </c>
      <c r="L388" s="98">
        <v>232.65515954181487</v>
      </c>
      <c r="M388" s="98">
        <v>208.88124809949335</v>
      </c>
      <c r="N388" s="98">
        <v>224.0243586389723</v>
      </c>
      <c r="O388" s="98">
        <v>209.99133876125123</v>
      </c>
      <c r="P388" s="98">
        <v>174.46687614186396</v>
      </c>
      <c r="Q388" s="98">
        <v>194.69753341015439</v>
      </c>
      <c r="R388" s="98">
        <v>192.32083527771357</v>
      </c>
      <c r="S388" s="98">
        <v>173.95788493588017</v>
      </c>
      <c r="T388" s="98">
        <v>160.48430184669363</v>
      </c>
      <c r="U388" s="98">
        <v>125.35962136602272</v>
      </c>
      <c r="V388" s="98">
        <v>139.33964382674276</v>
      </c>
      <c r="W388" s="98">
        <v>120.76321516382576</v>
      </c>
      <c r="X388" s="98">
        <v>99.508658579155096</v>
      </c>
      <c r="Y388" s="98">
        <v>84.264898421603306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48.146985587630645</v>
      </c>
      <c r="D389" s="122">
        <f t="shared" si="217"/>
        <v>3.4223282828424924</v>
      </c>
      <c r="E389" s="122">
        <f t="shared" si="217"/>
        <v>421.54646194338625</v>
      </c>
      <c r="F389" s="122">
        <f t="shared" si="217"/>
        <v>2.6489344505819488</v>
      </c>
      <c r="G389" s="122">
        <f t="shared" si="217"/>
        <v>22.190912425319457</v>
      </c>
      <c r="H389" s="122">
        <f t="shared" si="217"/>
        <v>379.28863981433705</v>
      </c>
      <c r="I389" s="122">
        <f t="shared" si="217"/>
        <v>114.83920761282289</v>
      </c>
      <c r="J389" s="122">
        <f t="shared" si="217"/>
        <v>89.278351518986938</v>
      </c>
      <c r="K389" s="122">
        <f t="shared" si="217"/>
        <v>128.91758060377919</v>
      </c>
      <c r="L389" s="122">
        <f t="shared" si="217"/>
        <v>600.90393209637932</v>
      </c>
      <c r="M389" s="122">
        <f t="shared" si="217"/>
        <v>476.66991721493667</v>
      </c>
      <c r="N389" s="122">
        <f t="shared" si="217"/>
        <v>234.30590729970234</v>
      </c>
      <c r="O389" s="122">
        <f t="shared" si="217"/>
        <v>240.5560908969353</v>
      </c>
      <c r="P389" s="122">
        <f t="shared" si="217"/>
        <v>144.74290823562134</v>
      </c>
      <c r="Q389" s="122">
        <f t="shared" si="217"/>
        <v>321.70390049299135</v>
      </c>
      <c r="R389" s="122">
        <f t="shared" si="217"/>
        <v>174.06070501967324</v>
      </c>
      <c r="S389" s="122">
        <f t="shared" si="217"/>
        <v>115.08149822483335</v>
      </c>
      <c r="T389" s="122">
        <f t="shared" si="217"/>
        <v>276.95431784924648</v>
      </c>
      <c r="U389" s="122">
        <f t="shared" si="217"/>
        <v>166.05168645281282</v>
      </c>
      <c r="V389" s="122">
        <f t="shared" si="217"/>
        <v>405.51201256927715</v>
      </c>
      <c r="W389" s="122">
        <f t="shared" si="217"/>
        <v>283.70347382210588</v>
      </c>
      <c r="X389" s="122">
        <f t="shared" si="217"/>
        <v>309.74881574272172</v>
      </c>
      <c r="Y389" s="122">
        <f t="shared" si="217"/>
        <v>438.07500676473597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48.146985587630645</v>
      </c>
      <c r="D390" s="98">
        <f>RES_hhdet_in_tesh!D48</f>
        <v>3.4223282828424924</v>
      </c>
      <c r="E390" s="98">
        <f>RES_hhdet_in_tesh!E48</f>
        <v>421.54646194338625</v>
      </c>
      <c r="F390" s="98">
        <f>RES_hhdet_in_tesh!F48</f>
        <v>2.6489344505819488</v>
      </c>
      <c r="G390" s="98">
        <f>RES_hhdet_in_tesh!G48</f>
        <v>22.190912425319457</v>
      </c>
      <c r="H390" s="98">
        <f>RES_hhdet_in_tesh!H48</f>
        <v>379.28863981433705</v>
      </c>
      <c r="I390" s="98">
        <f>RES_hhdet_in_tesh!I48</f>
        <v>114.83920761282289</v>
      </c>
      <c r="J390" s="98">
        <f>RES_hhdet_in_tesh!J48</f>
        <v>89.278351518986938</v>
      </c>
      <c r="K390" s="98">
        <f>RES_hhdet_in_tesh!K48</f>
        <v>128.91758060377919</v>
      </c>
      <c r="L390" s="98">
        <f>RES_hhdet_in_tesh!L48</f>
        <v>600.90393209637932</v>
      </c>
      <c r="M390" s="98">
        <f>RES_hhdet_in_tesh!M48</f>
        <v>476.66991721493667</v>
      </c>
      <c r="N390" s="98">
        <f>RES_hhdet_in_tesh!N48</f>
        <v>234.30590729970234</v>
      </c>
      <c r="O390" s="98">
        <f>RES_hhdet_in_tesh!O48</f>
        <v>240.5560908969353</v>
      </c>
      <c r="P390" s="98">
        <f>RES_hhdet_in_tesh!P48</f>
        <v>144.74290823562134</v>
      </c>
      <c r="Q390" s="98">
        <f>RES_hhdet_in_tesh!Q48</f>
        <v>321.70390049299135</v>
      </c>
      <c r="R390" s="98">
        <f>RES_hhdet_in_tesh!R48</f>
        <v>174.06070501967324</v>
      </c>
      <c r="S390" s="98">
        <f>RES_hhdet_in_tesh!S48</f>
        <v>115.08149822483335</v>
      </c>
      <c r="T390" s="98">
        <f>RES_hhdet_in_tesh!T48</f>
        <v>276.95431784924648</v>
      </c>
      <c r="U390" s="98">
        <f>RES_hhdet_in_tesh!U48</f>
        <v>166.05168645281282</v>
      </c>
      <c r="V390" s="98">
        <f>RES_hhdet_in_tesh!V48</f>
        <v>405.51201256927715</v>
      </c>
      <c r="W390" s="98">
        <f>RES_hhdet_in_tesh!W48</f>
        <v>283.70347382210588</v>
      </c>
      <c r="X390" s="98">
        <f>RES_hhdet_in_tesh!X48</f>
        <v>309.74881574272172</v>
      </c>
      <c r="Y390" s="98">
        <f>RES_hhdet_in_tesh!Y48</f>
        <v>438.07500676473597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1084.6061919320473</v>
      </c>
      <c r="D391" s="122">
        <v>1095.3749566973122</v>
      </c>
      <c r="E391" s="122">
        <v>1078.4080057998624</v>
      </c>
      <c r="F391" s="122">
        <v>1072.168717262746</v>
      </c>
      <c r="G391" s="122">
        <v>1013.6381171169072</v>
      </c>
      <c r="H391" s="122">
        <v>1004.5618071236587</v>
      </c>
      <c r="I391" s="122">
        <v>987.34659895469701</v>
      </c>
      <c r="J391" s="122">
        <v>979.3028320061519</v>
      </c>
      <c r="K391" s="122">
        <v>947.00113151400865</v>
      </c>
      <c r="L391" s="122">
        <v>912.55805054348605</v>
      </c>
      <c r="M391" s="122">
        <v>987.26090336573895</v>
      </c>
      <c r="N391" s="122">
        <v>940.99019943520011</v>
      </c>
      <c r="O391" s="122">
        <v>1113.3934483151022</v>
      </c>
      <c r="P391" s="122">
        <v>1340.5908829600562</v>
      </c>
      <c r="Q391" s="122">
        <v>1021.3163592877152</v>
      </c>
      <c r="R391" s="122">
        <v>1014.6660090056229</v>
      </c>
      <c r="S391" s="122">
        <v>799.35269439955982</v>
      </c>
      <c r="T391" s="122">
        <v>952.85553105326869</v>
      </c>
      <c r="U391" s="122">
        <v>1007.0517101909456</v>
      </c>
      <c r="V391" s="122">
        <v>846.0227963336846</v>
      </c>
      <c r="W391" s="122">
        <v>907.13413680393455</v>
      </c>
      <c r="X391" s="122">
        <v>900.95601104030789</v>
      </c>
      <c r="Y391" s="122">
        <v>805.18338729642539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1089.9350455694769</v>
      </c>
      <c r="D392" s="98">
        <v>1093.2959700187391</v>
      </c>
      <c r="E392" s="98">
        <v>1080.9537690337384</v>
      </c>
      <c r="F392" s="98">
        <v>1057.7811065047413</v>
      </c>
      <c r="G392" s="98">
        <v>996.95683208628293</v>
      </c>
      <c r="H392" s="98">
        <v>1027.1765539048845</v>
      </c>
      <c r="I392" s="98">
        <v>987.37842381863891</v>
      </c>
      <c r="J392" s="98">
        <v>979.29429026497928</v>
      </c>
      <c r="K392" s="98">
        <v>946.97546012130692</v>
      </c>
      <c r="L392" s="98">
        <v>932.38740104337728</v>
      </c>
      <c r="M392" s="98">
        <v>990.08518212064257</v>
      </c>
      <c r="N392" s="98">
        <v>1031.9681274160098</v>
      </c>
      <c r="O392" s="98">
        <v>1045.843597523982</v>
      </c>
      <c r="P392" s="98">
        <v>1023.8005639812566</v>
      </c>
      <c r="Q392" s="98">
        <v>1021.3068968706164</v>
      </c>
      <c r="R392" s="98">
        <v>1014.7307760347933</v>
      </c>
      <c r="S392" s="98">
        <v>775.36137502307338</v>
      </c>
      <c r="T392" s="98">
        <v>959.65849966298504</v>
      </c>
      <c r="U392" s="98">
        <v>1044.1227794807032</v>
      </c>
      <c r="V392" s="98">
        <v>813.20579324418361</v>
      </c>
      <c r="W392" s="98">
        <v>938.38421166234923</v>
      </c>
      <c r="X392" s="98">
        <v>901.97418871058244</v>
      </c>
      <c r="Y392" s="98">
        <v>770.16654607056205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1090.1846266873763</v>
      </c>
      <c r="D393" s="98">
        <v>1093.7279098662427</v>
      </c>
      <c r="E393" s="98">
        <v>1081.4873124751468</v>
      </c>
      <c r="F393" s="98">
        <v>1058.3417336062603</v>
      </c>
      <c r="G393" s="98">
        <v>997.6185508923852</v>
      </c>
      <c r="H393" s="98">
        <v>1028.2261863900897</v>
      </c>
      <c r="I393" s="98">
        <v>988.56679686875759</v>
      </c>
      <c r="J393" s="98">
        <v>980.5566696972478</v>
      </c>
      <c r="K393" s="98">
        <v>948.36624557297091</v>
      </c>
      <c r="L393" s="98">
        <v>933.48271938666721</v>
      </c>
      <c r="M393" s="98">
        <v>990.86527110826069</v>
      </c>
      <c r="N393" s="98">
        <v>1034.0581014946258</v>
      </c>
      <c r="O393" s="98">
        <v>0</v>
      </c>
      <c r="P393" s="98">
        <v>0</v>
      </c>
      <c r="Q393" s="98">
        <v>1022.3314873940878</v>
      </c>
      <c r="R393" s="98">
        <v>1016.2657075102679</v>
      </c>
      <c r="S393" s="98">
        <v>0</v>
      </c>
      <c r="T393" s="98">
        <v>960.06692504029991</v>
      </c>
      <c r="U393" s="98">
        <v>0</v>
      </c>
      <c r="V393" s="98">
        <v>813.75801545701825</v>
      </c>
      <c r="W393" s="98">
        <v>939.91805899088195</v>
      </c>
      <c r="X393" s="98">
        <v>902.54645836275358</v>
      </c>
      <c r="Y393" s="98">
        <v>770.1005530121289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543.89188284768989</v>
      </c>
      <c r="D394" s="101">
        <v>548.36156566238424</v>
      </c>
      <c r="E394" s="101">
        <v>538.8798095502425</v>
      </c>
      <c r="F394" s="101">
        <v>535.01699899121513</v>
      </c>
      <c r="G394" s="101">
        <v>502.56027236644343</v>
      </c>
      <c r="H394" s="101">
        <v>504.17198522702699</v>
      </c>
      <c r="I394" s="101">
        <v>479.64351673925796</v>
      </c>
      <c r="J394" s="101">
        <v>464.55351794124294</v>
      </c>
      <c r="K394" s="101">
        <v>422.58910438450346</v>
      </c>
      <c r="L394" s="101">
        <v>441.75112336483625</v>
      </c>
      <c r="M394" s="101">
        <v>497.69401507460123</v>
      </c>
      <c r="N394" s="101">
        <v>470.81897700265381</v>
      </c>
      <c r="O394" s="101">
        <v>0</v>
      </c>
      <c r="P394" s="101">
        <v>0</v>
      </c>
      <c r="Q394" s="101">
        <v>449.6953399368868</v>
      </c>
      <c r="R394" s="101">
        <v>438.56358268177758</v>
      </c>
      <c r="S394" s="101">
        <v>0</v>
      </c>
      <c r="T394" s="101">
        <v>459.44369014399069</v>
      </c>
      <c r="U394" s="101">
        <v>0</v>
      </c>
      <c r="V394" s="101">
        <v>412.9637762866426</v>
      </c>
      <c r="W394" s="101">
        <v>497.03637862059395</v>
      </c>
      <c r="X394" s="101">
        <v>498.54318429612425</v>
      </c>
      <c r="Y394" s="101">
        <v>406.65634682515696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546.29274383968652</v>
      </c>
      <c r="D395" s="104">
        <v>545.36634420385849</v>
      </c>
      <c r="E395" s="104">
        <v>542.60750292490445</v>
      </c>
      <c r="F395" s="104">
        <v>523.32473461504514</v>
      </c>
      <c r="G395" s="104">
        <v>495.05827852594166</v>
      </c>
      <c r="H395" s="104">
        <v>524.05420116306254</v>
      </c>
      <c r="I395" s="104">
        <v>508.92328012949963</v>
      </c>
      <c r="J395" s="104">
        <v>516.00315175600497</v>
      </c>
      <c r="K395" s="104">
        <v>525.77714118846734</v>
      </c>
      <c r="L395" s="104">
        <v>491.73159602183097</v>
      </c>
      <c r="M395" s="104">
        <v>493.17125603365946</v>
      </c>
      <c r="N395" s="104">
        <v>563.23912449197178</v>
      </c>
      <c r="O395" s="104">
        <v>0</v>
      </c>
      <c r="P395" s="104">
        <v>0</v>
      </c>
      <c r="Q395" s="104">
        <v>572.63614745720099</v>
      </c>
      <c r="R395" s="104">
        <v>577.70212482849024</v>
      </c>
      <c r="S395" s="104">
        <v>0</v>
      </c>
      <c r="T395" s="104">
        <v>500.62323489630916</v>
      </c>
      <c r="U395" s="104">
        <v>0</v>
      </c>
      <c r="V395" s="104">
        <v>400.7942391703757</v>
      </c>
      <c r="W395" s="104">
        <v>442.88168037028805</v>
      </c>
      <c r="X395" s="104">
        <v>404.00327406662944</v>
      </c>
      <c r="Y395" s="104">
        <v>363.44420618697183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1080.3192101167767</v>
      </c>
      <c r="D396" s="101">
        <v>1097.7960673168348</v>
      </c>
      <c r="E396" s="101">
        <v>1074.9295069542934</v>
      </c>
      <c r="F396" s="101">
        <v>1089.8040554822235</v>
      </c>
      <c r="G396" s="101">
        <v>1038.5123332726844</v>
      </c>
      <c r="H396" s="101">
        <v>984.34303855357825</v>
      </c>
      <c r="I396" s="101">
        <v>0</v>
      </c>
      <c r="J396" s="101">
        <v>0</v>
      </c>
      <c r="K396" s="101">
        <v>0</v>
      </c>
      <c r="L396" s="101">
        <v>834.11027192147696</v>
      </c>
      <c r="M396" s="101">
        <v>983.7209811867142</v>
      </c>
      <c r="N396" s="101">
        <v>844.21174402473696</v>
      </c>
      <c r="O396" s="101">
        <v>1152.5085369355447</v>
      </c>
      <c r="P396" s="101">
        <v>1429.6935263800101</v>
      </c>
      <c r="Q396" s="101">
        <v>0</v>
      </c>
      <c r="R396" s="101">
        <v>0</v>
      </c>
      <c r="S396" s="101">
        <v>0</v>
      </c>
      <c r="T396" s="101">
        <v>938.20324230175754</v>
      </c>
      <c r="U396" s="101">
        <v>972.56146700855504</v>
      </c>
      <c r="V396" s="101">
        <v>885.84718240405584</v>
      </c>
      <c r="W396" s="101">
        <v>824.31648261396799</v>
      </c>
      <c r="X396" s="101">
        <v>894.20439346637431</v>
      </c>
      <c r="Y396" s="101">
        <v>839.56957430918089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1080.6784868846084</v>
      </c>
      <c r="D397" s="104">
        <v>1098.462005567339</v>
      </c>
      <c r="E397" s="104">
        <v>1075.7561934143107</v>
      </c>
      <c r="F397" s="104">
        <v>1090.661044922625</v>
      </c>
      <c r="G397" s="104">
        <v>1039.2667352695198</v>
      </c>
      <c r="H397" s="104">
        <v>984.62183157882396</v>
      </c>
      <c r="I397" s="104">
        <v>981.36802173157719</v>
      </c>
      <c r="J397" s="104">
        <v>0</v>
      </c>
      <c r="K397" s="104">
        <v>0</v>
      </c>
      <c r="L397" s="104">
        <v>835.17296529645694</v>
      </c>
      <c r="M397" s="104">
        <v>984.37585213983698</v>
      </c>
      <c r="N397" s="104">
        <v>844.89494671623777</v>
      </c>
      <c r="O397" s="104">
        <v>1152.54901076839</v>
      </c>
      <c r="P397" s="104">
        <v>1428.4114535151189</v>
      </c>
      <c r="Q397" s="104">
        <v>0</v>
      </c>
      <c r="R397" s="104">
        <v>883.96075110188326</v>
      </c>
      <c r="S397" s="104">
        <v>899.05149134738031</v>
      </c>
      <c r="T397" s="104">
        <v>940.90645193786793</v>
      </c>
      <c r="U397" s="104">
        <v>972.73425175608679</v>
      </c>
      <c r="V397" s="104">
        <v>888.18739644524999</v>
      </c>
      <c r="W397" s="104">
        <v>824.17740537916052</v>
      </c>
      <c r="X397" s="104">
        <v>894.71459222948909</v>
      </c>
      <c r="Y397" s="104">
        <v>841.15541808665819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539.24105643379391</v>
      </c>
      <c r="D398" s="98">
        <v>550.69654825597502</v>
      </c>
      <c r="E398" s="98">
        <v>535.7809853935762</v>
      </c>
      <c r="F398" s="98">
        <v>551.68407963229788</v>
      </c>
      <c r="G398" s="98">
        <v>523.23277312286507</v>
      </c>
      <c r="H398" s="98">
        <v>482.8315078005096</v>
      </c>
      <c r="I398" s="98">
        <v>473.8406900017078</v>
      </c>
      <c r="J398" s="98">
        <v>0</v>
      </c>
      <c r="K398" s="98">
        <v>0</v>
      </c>
      <c r="L398" s="98">
        <v>364.96794780547265</v>
      </c>
      <c r="M398" s="98">
        <v>474.71586858867437</v>
      </c>
      <c r="N398" s="98">
        <v>374.06895943442538</v>
      </c>
      <c r="O398" s="98">
        <v>632.60394101719351</v>
      </c>
      <c r="P398" s="98">
        <v>863.41826677200254</v>
      </c>
      <c r="Q398" s="98">
        <v>0</v>
      </c>
      <c r="R398" s="98">
        <v>368.00892124193729</v>
      </c>
      <c r="S398" s="98">
        <v>376.36451003125779</v>
      </c>
      <c r="T398" s="98">
        <v>453.02768055197731</v>
      </c>
      <c r="U398" s="98">
        <v>511.54223337116713</v>
      </c>
      <c r="V398" s="98">
        <v>454.09456781461006</v>
      </c>
      <c r="W398" s="98">
        <v>413.22864008716158</v>
      </c>
      <c r="X398" s="98">
        <v>487.49716178535158</v>
      </c>
      <c r="Y398" s="98">
        <v>451.98698038863967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541.43743045081465</v>
      </c>
      <c r="D399" s="98">
        <v>547.76545731136389</v>
      </c>
      <c r="E399" s="98">
        <v>539.9752080207345</v>
      </c>
      <c r="F399" s="98">
        <v>538.97696529032726</v>
      </c>
      <c r="G399" s="98">
        <v>516.03396214665463</v>
      </c>
      <c r="H399" s="98">
        <v>501.79032377831436</v>
      </c>
      <c r="I399" s="98">
        <v>507.52733172986933</v>
      </c>
      <c r="J399" s="98">
        <v>0</v>
      </c>
      <c r="K399" s="98">
        <v>0</v>
      </c>
      <c r="L399" s="98">
        <v>470.20501749098429</v>
      </c>
      <c r="M399" s="98">
        <v>509.65998355116261</v>
      </c>
      <c r="N399" s="98">
        <v>470.8259872818125</v>
      </c>
      <c r="O399" s="98">
        <v>519.94506975119612</v>
      </c>
      <c r="P399" s="98">
        <v>564.99318674311621</v>
      </c>
      <c r="Q399" s="98">
        <v>0</v>
      </c>
      <c r="R399" s="98">
        <v>515.95182985994609</v>
      </c>
      <c r="S399" s="98">
        <v>522.68698131612246</v>
      </c>
      <c r="T399" s="98">
        <v>487.87877138589062</v>
      </c>
      <c r="U399" s="98">
        <v>461.19201838491955</v>
      </c>
      <c r="V399" s="98">
        <v>434.09282863063993</v>
      </c>
      <c r="W399" s="98">
        <v>410.94876529199888</v>
      </c>
      <c r="X399" s="98">
        <v>407.21743044413745</v>
      </c>
      <c r="Y399" s="98">
        <v>389.16843769801869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553.2962211447018</v>
      </c>
      <c r="D400" s="122">
        <v>576.18596055487751</v>
      </c>
      <c r="E400" s="122">
        <v>553.61543979462385</v>
      </c>
      <c r="F400" s="122">
        <v>543.38332961821482</v>
      </c>
      <c r="G400" s="122">
        <v>596.41703612412073</v>
      </c>
      <c r="H400" s="122">
        <v>578.89324583976838</v>
      </c>
      <c r="I400" s="122">
        <v>537.78398820552763</v>
      </c>
      <c r="J400" s="122">
        <v>571.85530779258011</v>
      </c>
      <c r="K400" s="122">
        <v>573.01657222775509</v>
      </c>
      <c r="L400" s="122">
        <v>479.13909510980238</v>
      </c>
      <c r="M400" s="122">
        <v>636.59080584963203</v>
      </c>
      <c r="N400" s="122">
        <v>632.57789445372464</v>
      </c>
      <c r="O400" s="122">
        <v>641.10562419589894</v>
      </c>
      <c r="P400" s="122">
        <v>677.30083585481793</v>
      </c>
      <c r="Q400" s="122">
        <v>472.69114594661738</v>
      </c>
      <c r="R400" s="122">
        <v>482.64739219517065</v>
      </c>
      <c r="S400" s="122">
        <v>421.80810585530838</v>
      </c>
      <c r="T400" s="122">
        <v>492.21812103888055</v>
      </c>
      <c r="U400" s="122">
        <v>543.39853395071316</v>
      </c>
      <c r="V400" s="122">
        <v>325.25605654065652</v>
      </c>
      <c r="W400" s="122">
        <v>259.78802057735015</v>
      </c>
      <c r="X400" s="122">
        <v>297.09948917787989</v>
      </c>
      <c r="Y400" s="122">
        <v>292.46734310715857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727.51300393668691</v>
      </c>
      <c r="D401" s="98">
        <v>419.13131659512788</v>
      </c>
      <c r="E401" s="98">
        <v>251.16797062456837</v>
      </c>
      <c r="F401" s="98">
        <v>478.71043465516999</v>
      </c>
      <c r="G401" s="98">
        <v>711.37075055093953</v>
      </c>
      <c r="H401" s="98">
        <v>758.05680107978128</v>
      </c>
      <c r="I401" s="98">
        <v>291.81992930885951</v>
      </c>
      <c r="J401" s="98">
        <v>321.51384497188525</v>
      </c>
      <c r="K401" s="98">
        <v>836.7787961125232</v>
      </c>
      <c r="L401" s="98">
        <v>732.65696897091846</v>
      </c>
      <c r="M401" s="98">
        <v>455.59351642395791</v>
      </c>
      <c r="N401" s="98">
        <v>362.3394936632854</v>
      </c>
      <c r="O401" s="98">
        <v>521.24950453880945</v>
      </c>
      <c r="P401" s="98">
        <v>630.96297114100889</v>
      </c>
      <c r="Q401" s="98">
        <v>513.95336661034514</v>
      </c>
      <c r="R401" s="98">
        <v>509.86552230183764</v>
      </c>
      <c r="S401" s="98">
        <v>391.0023862204057</v>
      </c>
      <c r="T401" s="98">
        <v>433.53389753622491</v>
      </c>
      <c r="U401" s="98">
        <v>536.81141202666038</v>
      </c>
      <c r="V401" s="98">
        <v>452.1567227931007</v>
      </c>
      <c r="W401" s="98">
        <v>235.80209769497003</v>
      </c>
      <c r="X401" s="98">
        <v>328.50579456981279</v>
      </c>
      <c r="Y401" s="98">
        <v>0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541.98918556828221</v>
      </c>
      <c r="D402" s="33">
        <v>576.25545376016942</v>
      </c>
      <c r="E402" s="33">
        <v>553.7504609862176</v>
      </c>
      <c r="F402" s="33">
        <v>558.02396627027917</v>
      </c>
      <c r="G402" s="33">
        <v>532.55386144255453</v>
      </c>
      <c r="H402" s="33">
        <v>522.29055829835306</v>
      </c>
      <c r="I402" s="33">
        <v>550.42829442272966</v>
      </c>
      <c r="J402" s="33">
        <v>579.38575531690014</v>
      </c>
      <c r="K402" s="33">
        <v>546.1986427657871</v>
      </c>
      <c r="L402" s="33">
        <v>472.05519177583386</v>
      </c>
      <c r="M402" s="33">
        <v>639.75314286940238</v>
      </c>
      <c r="N402" s="33">
        <v>640.54465658380411</v>
      </c>
      <c r="O402" s="33">
        <v>649.32065198035525</v>
      </c>
      <c r="P402" s="33">
        <v>682.42296907793707</v>
      </c>
      <c r="Q402" s="33">
        <v>471.20677979951046</v>
      </c>
      <c r="R402" s="33">
        <v>481.17798295451757</v>
      </c>
      <c r="S402" s="33">
        <v>424.14215316378579</v>
      </c>
      <c r="T402" s="33">
        <v>497.85035301591563</v>
      </c>
      <c r="U402" s="33">
        <v>544.08919292381245</v>
      </c>
      <c r="V402" s="33">
        <v>317.36657683545099</v>
      </c>
      <c r="W402" s="33">
        <v>259.83450492402147</v>
      </c>
      <c r="X402" s="33">
        <v>297.06221166406158</v>
      </c>
      <c r="Y402" s="33">
        <v>292.46734310715857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7057.9887779046012</v>
      </c>
      <c r="D404" s="117">
        <f t="shared" si="218"/>
        <v>6568.3802119813054</v>
      </c>
      <c r="E404" s="117">
        <f t="shared" si="218"/>
        <v>6710.3144423507892</v>
      </c>
      <c r="F404" s="117">
        <f t="shared" si="218"/>
        <v>7074.0500674364857</v>
      </c>
      <c r="G404" s="117">
        <f t="shared" si="218"/>
        <v>6772.9390978554811</v>
      </c>
      <c r="H404" s="117">
        <f t="shared" si="218"/>
        <v>6495.3865639117212</v>
      </c>
      <c r="I404" s="117">
        <f t="shared" si="218"/>
        <v>6304.676671694443</v>
      </c>
      <c r="J404" s="117">
        <f t="shared" si="218"/>
        <v>6283.1424742256522</v>
      </c>
      <c r="K404" s="117">
        <f t="shared" si="218"/>
        <v>6326.4754878771664</v>
      </c>
      <c r="L404" s="117">
        <f t="shared" si="218"/>
        <v>5475.3594631522319</v>
      </c>
      <c r="M404" s="117">
        <f t="shared" si="218"/>
        <v>4757.0155476129685</v>
      </c>
      <c r="N404" s="117">
        <f t="shared" si="218"/>
        <v>5038.2061196261811</v>
      </c>
      <c r="O404" s="117">
        <f t="shared" si="218"/>
        <v>4468.8429544870951</v>
      </c>
      <c r="P404" s="117">
        <f t="shared" si="218"/>
        <v>3486.9659681338762</v>
      </c>
      <c r="Q404" s="117">
        <f t="shared" si="218"/>
        <v>4086.7044204747167</v>
      </c>
      <c r="R404" s="117">
        <f t="shared" ref="R404:V404" si="219">R405+R408+R410+R419</f>
        <v>3997.4470770761122</v>
      </c>
      <c r="S404" s="117">
        <f t="shared" si="219"/>
        <v>3535.7532009382321</v>
      </c>
      <c r="T404" s="117">
        <f t="shared" si="219"/>
        <v>3249.4917619890712</v>
      </c>
      <c r="U404" s="117">
        <f t="shared" si="219"/>
        <v>2523.6260969717664</v>
      </c>
      <c r="V404" s="117">
        <f t="shared" si="219"/>
        <v>2802.1135976297196</v>
      </c>
      <c r="W404" s="117">
        <f t="shared" ref="W404:Y404" si="220">W405+W408+W410+W419</f>
        <v>2518.5067777300346</v>
      </c>
      <c r="X404" s="117">
        <f t="shared" si="220"/>
        <v>2138.7391528802486</v>
      </c>
      <c r="Y404" s="117">
        <f t="shared" si="220"/>
        <v>1754.8458894701917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6811.9232639175052</v>
      </c>
      <c r="D405" s="122">
        <f t="shared" si="221"/>
        <v>6284.1714305740934</v>
      </c>
      <c r="E405" s="122">
        <f t="shared" si="221"/>
        <v>6421.6788884214975</v>
      </c>
      <c r="F405" s="122">
        <f t="shared" si="221"/>
        <v>6768.2117223291625</v>
      </c>
      <c r="G405" s="122">
        <f t="shared" si="221"/>
        <v>6401.3413917071557</v>
      </c>
      <c r="H405" s="122">
        <f t="shared" si="221"/>
        <v>6204.4592155713653</v>
      </c>
      <c r="I405" s="122">
        <f t="shared" si="221"/>
        <v>5848.1598313263503</v>
      </c>
      <c r="J405" s="122">
        <f t="shared" si="221"/>
        <v>5832.4036869981219</v>
      </c>
      <c r="K405" s="122">
        <f t="shared" si="221"/>
        <v>5871.7975601401622</v>
      </c>
      <c r="L405" s="122">
        <f t="shared" si="221"/>
        <v>5134.343277466025</v>
      </c>
      <c r="M405" s="122">
        <f t="shared" si="221"/>
        <v>4519.525351562439</v>
      </c>
      <c r="N405" s="122">
        <f t="shared" si="221"/>
        <v>4809.7151904735219</v>
      </c>
      <c r="O405" s="122">
        <f t="shared" si="221"/>
        <v>4298.1742092096156</v>
      </c>
      <c r="P405" s="122">
        <f t="shared" si="221"/>
        <v>3375.787262931231</v>
      </c>
      <c r="Q405" s="122">
        <f t="shared" si="221"/>
        <v>3696.0871871876802</v>
      </c>
      <c r="R405" s="122">
        <f t="shared" ref="R405:V405" si="222">SUM(R406:R407)</f>
        <v>3617.5611019109047</v>
      </c>
      <c r="S405" s="122">
        <f t="shared" si="222"/>
        <v>3300.7244287515168</v>
      </c>
      <c r="T405" s="122">
        <f t="shared" si="222"/>
        <v>3017.895393190905</v>
      </c>
      <c r="U405" s="122">
        <f t="shared" si="222"/>
        <v>2330.7708884700755</v>
      </c>
      <c r="V405" s="122">
        <f t="shared" si="222"/>
        <v>2637.2934891750692</v>
      </c>
      <c r="W405" s="122">
        <f t="shared" ref="W405:Y405" si="223">SUM(W406:W407)</f>
        <v>2289.3072433018247</v>
      </c>
      <c r="X405" s="122">
        <f t="shared" si="223"/>
        <v>1877.2322559475665</v>
      </c>
      <c r="Y405" s="122">
        <f t="shared" si="223"/>
        <v>1623.8052645247876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6811.9232639175052</v>
      </c>
      <c r="D406" s="98">
        <v>6284.1714305740934</v>
      </c>
      <c r="E406" s="98">
        <v>6421.6788884214975</v>
      </c>
      <c r="F406" s="98">
        <v>6768.2117223291625</v>
      </c>
      <c r="G406" s="98">
        <v>6401.3413917071557</v>
      </c>
      <c r="H406" s="98">
        <v>6204.4592155713653</v>
      </c>
      <c r="I406" s="98">
        <v>5848.1598313263503</v>
      </c>
      <c r="J406" s="98">
        <v>5832.4036869981219</v>
      </c>
      <c r="K406" s="98">
        <v>5871.7975601401622</v>
      </c>
      <c r="L406" s="98">
        <v>5134.343277466025</v>
      </c>
      <c r="M406" s="98">
        <v>4519.525351562439</v>
      </c>
      <c r="N406" s="98">
        <v>4809.7151904735219</v>
      </c>
      <c r="O406" s="98">
        <v>4298.1742092096156</v>
      </c>
      <c r="P406" s="98">
        <v>3375.787262931231</v>
      </c>
      <c r="Q406" s="98">
        <v>3696.0871871876802</v>
      </c>
      <c r="R406" s="98">
        <v>3617.5611019109047</v>
      </c>
      <c r="S406" s="98">
        <v>3300.7244287515168</v>
      </c>
      <c r="T406" s="98">
        <v>3017.895393190905</v>
      </c>
      <c r="U406" s="98">
        <v>2330.7708884700755</v>
      </c>
      <c r="V406" s="98">
        <v>2637.2934891750692</v>
      </c>
      <c r="W406" s="98">
        <v>2289.3072433018247</v>
      </c>
      <c r="X406" s="98">
        <v>1877.2322559475665</v>
      </c>
      <c r="Y406" s="98">
        <v>1623.8052645247876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229.79179153175295</v>
      </c>
      <c r="D410" s="122">
        <v>284.14075658938526</v>
      </c>
      <c r="E410" s="122">
        <v>288.59443317961586</v>
      </c>
      <c r="F410" s="122">
        <v>273.4234223521816</v>
      </c>
      <c r="G410" s="122">
        <v>278.41867242097499</v>
      </c>
      <c r="H410" s="122">
        <v>224.19164788461669</v>
      </c>
      <c r="I410" s="122">
        <v>451.28578578551225</v>
      </c>
      <c r="J410" s="122">
        <v>447.29719731805682</v>
      </c>
      <c r="K410" s="122">
        <v>426.37486235127858</v>
      </c>
      <c r="L410" s="122">
        <v>333.71858212459233</v>
      </c>
      <c r="M410" s="122">
        <v>234.62393683092347</v>
      </c>
      <c r="N410" s="122">
        <v>224.6897097526932</v>
      </c>
      <c r="O410" s="122">
        <v>158.42049908085542</v>
      </c>
      <c r="P410" s="122">
        <v>88.174911652700786</v>
      </c>
      <c r="Q410" s="122">
        <v>384.08367450988635</v>
      </c>
      <c r="R410" s="122">
        <v>370.33839551273638</v>
      </c>
      <c r="S410" s="122">
        <v>224.98064324271115</v>
      </c>
      <c r="T410" s="122">
        <v>217.77329997885715</v>
      </c>
      <c r="U410" s="122">
        <v>174.34250666662436</v>
      </c>
      <c r="V410" s="122">
        <v>155.21576147054512</v>
      </c>
      <c r="W410" s="122">
        <v>229.03412502433301</v>
      </c>
      <c r="X410" s="122">
        <v>261.36574254885443</v>
      </c>
      <c r="Y410" s="122">
        <v>131.04062494540395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516.96591490951801</v>
      </c>
      <c r="D411" s="98">
        <v>516.63837666631616</v>
      </c>
      <c r="E411" s="98">
        <v>508.64520588051693</v>
      </c>
      <c r="F411" s="98">
        <v>495.61534870914267</v>
      </c>
      <c r="G411" s="98">
        <v>464.88725894160785</v>
      </c>
      <c r="H411" s="98">
        <v>476.57070393757357</v>
      </c>
      <c r="I411" s="98">
        <v>455.54987632314737</v>
      </c>
      <c r="J411" s="98">
        <v>448.89372103909739</v>
      </c>
      <c r="K411" s="98">
        <v>430.77793037272977</v>
      </c>
      <c r="L411" s="98">
        <v>420.35530680877105</v>
      </c>
      <c r="M411" s="98">
        <v>438.3939744233333</v>
      </c>
      <c r="N411" s="98">
        <v>443.91020204146571</v>
      </c>
      <c r="O411" s="98">
        <v>431.85862078205793</v>
      </c>
      <c r="P411" s="98">
        <v>403.18805442499229</v>
      </c>
      <c r="Q411" s="98">
        <v>386.0792721184381</v>
      </c>
      <c r="R411" s="98">
        <v>373.9048156536856</v>
      </c>
      <c r="S411" s="98">
        <v>279.11953589543015</v>
      </c>
      <c r="T411" s="98">
        <v>338.47495015772</v>
      </c>
      <c r="U411" s="98">
        <v>362.00284370361589</v>
      </c>
      <c r="V411" s="98">
        <v>278.24870161647056</v>
      </c>
      <c r="W411" s="98">
        <v>318.49675291041126</v>
      </c>
      <c r="X411" s="98">
        <v>304.80815032880901</v>
      </c>
      <c r="Y411" s="98">
        <v>259.71574628104878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257.97277183734082</v>
      </c>
      <c r="D412" s="98">
        <v>259.1289430117975</v>
      </c>
      <c r="E412" s="98">
        <v>253.57109575421791</v>
      </c>
      <c r="F412" s="98">
        <v>250.67817423638348</v>
      </c>
      <c r="G412" s="98">
        <v>234.34702481999102</v>
      </c>
      <c r="H412" s="98">
        <v>233.91655211738529</v>
      </c>
      <c r="I412" s="98">
        <v>221.29463178334822</v>
      </c>
      <c r="J412" s="98">
        <v>212.94432058214269</v>
      </c>
      <c r="K412" s="98">
        <v>192.23524521058064</v>
      </c>
      <c r="L412" s="98">
        <v>199.15802035435917</v>
      </c>
      <c r="M412" s="98">
        <v>220.3709956025528</v>
      </c>
      <c r="N412" s="98">
        <v>202.52694017743733</v>
      </c>
      <c r="O412" s="98">
        <v>0</v>
      </c>
      <c r="P412" s="98">
        <v>0</v>
      </c>
      <c r="Q412" s="98">
        <v>169.9959630644515</v>
      </c>
      <c r="R412" s="98">
        <v>161.60053425779543</v>
      </c>
      <c r="S412" s="98">
        <v>0</v>
      </c>
      <c r="T412" s="98">
        <v>162.04741600931854</v>
      </c>
      <c r="U412" s="98">
        <v>0</v>
      </c>
      <c r="V412" s="98">
        <v>141.3008066604975</v>
      </c>
      <c r="W412" s="98">
        <v>168.69899418764976</v>
      </c>
      <c r="X412" s="98">
        <v>168.47491620749227</v>
      </c>
      <c r="Y412" s="98">
        <v>137.13275022717522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257.97277183734082</v>
      </c>
      <c r="D413" s="101">
        <v>259.1289430117975</v>
      </c>
      <c r="E413" s="101">
        <v>253.57109575421791</v>
      </c>
      <c r="F413" s="101">
        <v>250.67817423638348</v>
      </c>
      <c r="G413" s="101">
        <v>234.34702481999102</v>
      </c>
      <c r="H413" s="101">
        <v>233.91655211738529</v>
      </c>
      <c r="I413" s="101">
        <v>221.29463178334822</v>
      </c>
      <c r="J413" s="101">
        <v>212.94432058214269</v>
      </c>
      <c r="K413" s="101">
        <v>192.23524521058064</v>
      </c>
      <c r="L413" s="101">
        <v>199.15802035435917</v>
      </c>
      <c r="M413" s="101">
        <v>220.3709956025528</v>
      </c>
      <c r="N413" s="101">
        <v>202.52694017743733</v>
      </c>
      <c r="O413" s="101">
        <v>0</v>
      </c>
      <c r="P413" s="101">
        <v>0</v>
      </c>
      <c r="Q413" s="101">
        <v>169.9959630644515</v>
      </c>
      <c r="R413" s="101">
        <v>161.60053425779543</v>
      </c>
      <c r="S413" s="101">
        <v>0</v>
      </c>
      <c r="T413" s="101">
        <v>162.04741600931854</v>
      </c>
      <c r="U413" s="101">
        <v>0</v>
      </c>
      <c r="V413" s="101">
        <v>141.3008066604975</v>
      </c>
      <c r="W413" s="101">
        <v>168.69899418764976</v>
      </c>
      <c r="X413" s="101">
        <v>168.47491620749227</v>
      </c>
      <c r="Y413" s="101">
        <v>137.13275022717522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16.273722455342661</v>
      </c>
      <c r="D419" s="122">
        <v>6.802481782701264E-2</v>
      </c>
      <c r="E419" s="122">
        <v>4.1120749676744034E-2</v>
      </c>
      <c r="F419" s="122">
        <v>32.414922755141838</v>
      </c>
      <c r="G419" s="122">
        <v>93.1790337273506</v>
      </c>
      <c r="H419" s="122">
        <v>66.735700455739149</v>
      </c>
      <c r="I419" s="122">
        <v>5.2310545825803016</v>
      </c>
      <c r="J419" s="122">
        <v>3.4415899094739717</v>
      </c>
      <c r="K419" s="122">
        <v>28.303065385726239</v>
      </c>
      <c r="L419" s="122">
        <v>7.2976035616151425</v>
      </c>
      <c r="M419" s="122">
        <v>2.8662592196061945</v>
      </c>
      <c r="N419" s="122">
        <v>3.8012193999659796</v>
      </c>
      <c r="O419" s="122">
        <v>12.248246196623747</v>
      </c>
      <c r="P419" s="122">
        <v>23.003793549944472</v>
      </c>
      <c r="Q419" s="122">
        <v>6.5335587771499277</v>
      </c>
      <c r="R419" s="122">
        <v>9.5475796524709775</v>
      </c>
      <c r="S419" s="122">
        <v>10.048128944004091</v>
      </c>
      <c r="T419" s="122">
        <v>13.82306881930894</v>
      </c>
      <c r="U419" s="122">
        <v>18.512701835066245</v>
      </c>
      <c r="V419" s="122">
        <v>9.6043469841050957</v>
      </c>
      <c r="W419" s="122">
        <v>0.16540940387665998</v>
      </c>
      <c r="X419" s="122">
        <v>0.14115438382763937</v>
      </c>
      <c r="Y419" s="122">
        <v>0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267.01632877844355</v>
      </c>
      <c r="D420" s="98">
        <v>153.80411310687558</v>
      </c>
      <c r="E420" s="98">
        <v>92.151600025583377</v>
      </c>
      <c r="F420" s="98">
        <v>175.60315591731796</v>
      </c>
      <c r="G420" s="98">
        <v>260.90129443658168</v>
      </c>
      <c r="H420" s="98">
        <v>277.97311469219699</v>
      </c>
      <c r="I420" s="98">
        <v>106.98843022182486</v>
      </c>
      <c r="J420" s="98">
        <v>117.85346909515746</v>
      </c>
      <c r="K420" s="98">
        <v>306.67203788533959</v>
      </c>
      <c r="L420" s="98">
        <v>268.46335526669037</v>
      </c>
      <c r="M420" s="98">
        <v>166.91744867118427</v>
      </c>
      <c r="N420" s="98">
        <v>132.74136282686075</v>
      </c>
      <c r="O420" s="98">
        <v>190.94846489943842</v>
      </c>
      <c r="P420" s="98">
        <v>231.10979684765002</v>
      </c>
      <c r="Q420" s="98">
        <v>188.15259159303037</v>
      </c>
      <c r="R420" s="98">
        <v>186.39910473830756</v>
      </c>
      <c r="S420" s="98">
        <v>142.66748159383584</v>
      </c>
      <c r="T420" s="98">
        <v>157.85052780759241</v>
      </c>
      <c r="U420" s="98">
        <v>195.07657616510335</v>
      </c>
      <c r="V420" s="98">
        <v>164.08830242142125</v>
      </c>
      <c r="W420" s="98">
        <v>85.516661804233209</v>
      </c>
      <c r="X420" s="98">
        <v>119.06372275861379</v>
      </c>
      <c r="Y420" s="98">
        <v>0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226.40216182787404</v>
      </c>
      <c r="D423" s="118">
        <f t="shared" si="225"/>
        <v>209.32394660301512</v>
      </c>
      <c r="E423" s="118">
        <f t="shared" si="225"/>
        <v>213.59171415257364</v>
      </c>
      <c r="F423" s="118">
        <f t="shared" si="225"/>
        <v>221.3299592186049</v>
      </c>
      <c r="G423" s="118">
        <f t="shared" si="225"/>
        <v>209.57994383407259</v>
      </c>
      <c r="H423" s="118">
        <f t="shared" si="225"/>
        <v>203.04158864496293</v>
      </c>
      <c r="I423" s="118">
        <f t="shared" si="225"/>
        <v>190.69889015598625</v>
      </c>
      <c r="J423" s="118">
        <f t="shared" si="225"/>
        <v>189.2799918685009</v>
      </c>
      <c r="K423" s="118">
        <f t="shared" si="225"/>
        <v>188.43934763078019</v>
      </c>
      <c r="L423" s="118">
        <f t="shared" si="225"/>
        <v>165.41066232340938</v>
      </c>
      <c r="M423" s="118">
        <f t="shared" si="225"/>
        <v>147.60800064647464</v>
      </c>
      <c r="N423" s="118">
        <f t="shared" si="225"/>
        <v>153.79234604432784</v>
      </c>
      <c r="O423" s="118">
        <f t="shared" si="225"/>
        <v>140.2435564781876</v>
      </c>
      <c r="P423" s="118">
        <f t="shared" si="225"/>
        <v>115.76911680361336</v>
      </c>
      <c r="Q423" s="118">
        <f t="shared" si="225"/>
        <v>120.28870455053456</v>
      </c>
      <c r="R423" s="118">
        <f t="shared" ref="R423:V423" si="226">R424+R427+R429+R438</f>
        <v>117.16765123256619</v>
      </c>
      <c r="S423" s="118">
        <f t="shared" si="226"/>
        <v>104.59058929837184</v>
      </c>
      <c r="T423" s="118">
        <f t="shared" si="226"/>
        <v>98.470602688458371</v>
      </c>
      <c r="U423" s="118">
        <f t="shared" si="226"/>
        <v>79.708338476840439</v>
      </c>
      <c r="V423" s="118">
        <f t="shared" si="226"/>
        <v>84.653483236537241</v>
      </c>
      <c r="W423" s="118">
        <f t="shared" ref="W423:Y423" si="227">W424+W427+W429+W438</f>
        <v>74.017564158227628</v>
      </c>
      <c r="X423" s="118">
        <f t="shared" si="227"/>
        <v>62.473654535613427</v>
      </c>
      <c r="Y423" s="118">
        <f t="shared" si="227"/>
        <v>54.248368533427929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206.70452851316236</v>
      </c>
      <c r="D424" s="123">
        <f t="shared" si="228"/>
        <v>189.48066801293484</v>
      </c>
      <c r="E424" s="123">
        <f t="shared" si="228"/>
        <v>192.96791453181464</v>
      </c>
      <c r="F424" s="123">
        <f t="shared" si="228"/>
        <v>202.1425162694581</v>
      </c>
      <c r="G424" s="123">
        <f t="shared" si="228"/>
        <v>190.15986458194934</v>
      </c>
      <c r="H424" s="123">
        <f t="shared" si="228"/>
        <v>183.57071916333811</v>
      </c>
      <c r="I424" s="123">
        <f t="shared" si="228"/>
        <v>171.85278709890963</v>
      </c>
      <c r="J424" s="123">
        <f t="shared" si="228"/>
        <v>170.46395761387211</v>
      </c>
      <c r="K424" s="123">
        <f t="shared" si="228"/>
        <v>170.08388010257752</v>
      </c>
      <c r="L424" s="123">
        <f t="shared" si="228"/>
        <v>148.15115292081245</v>
      </c>
      <c r="M424" s="123">
        <f t="shared" si="228"/>
        <v>129.33713864223239</v>
      </c>
      <c r="N424" s="123">
        <f t="shared" si="228"/>
        <v>137.03679280365105</v>
      </c>
      <c r="O424" s="123">
        <f t="shared" si="228"/>
        <v>122.22573120334283</v>
      </c>
      <c r="P424" s="123">
        <f t="shared" si="228"/>
        <v>95.768511383750294</v>
      </c>
      <c r="Q424" s="123">
        <f t="shared" si="228"/>
        <v>104.5865521769711</v>
      </c>
      <c r="R424" s="123">
        <f t="shared" ref="R424:V424" si="229">SUM(R425:R426)</f>
        <v>102.06823643040929</v>
      </c>
      <c r="S424" s="123">
        <f t="shared" si="229"/>
        <v>92.893765492938044</v>
      </c>
      <c r="T424" s="123">
        <f t="shared" si="229"/>
        <v>84.723756427818046</v>
      </c>
      <c r="U424" s="123">
        <f t="shared" si="229"/>
        <v>65.28634493246112</v>
      </c>
      <c r="V424" s="123">
        <f t="shared" si="229"/>
        <v>73.642009409369663</v>
      </c>
      <c r="W424" s="123">
        <f t="shared" ref="W424:Y424" si="230">SUM(W425:W426)</f>
        <v>63.198698675314141</v>
      </c>
      <c r="X424" s="123">
        <f t="shared" si="230"/>
        <v>51.478249648544939</v>
      </c>
      <c r="Y424" s="123">
        <f t="shared" si="230"/>
        <v>44.349759245331271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204.10219423708114</v>
      </c>
      <c r="D425" s="99">
        <v>187.12012821013755</v>
      </c>
      <c r="E425" s="99">
        <v>190.64551013221006</v>
      </c>
      <c r="F425" s="99">
        <v>199.65554061196403</v>
      </c>
      <c r="G425" s="99">
        <v>187.84503291861634</v>
      </c>
      <c r="H425" s="99">
        <v>181.39114993821474</v>
      </c>
      <c r="I425" s="99">
        <v>169.77603539344068</v>
      </c>
      <c r="J425" s="99">
        <v>168.40142161990156</v>
      </c>
      <c r="K425" s="99">
        <v>168.03912926972308</v>
      </c>
      <c r="L425" s="99">
        <v>146.38189734193276</v>
      </c>
      <c r="M425" s="99">
        <v>127.76218908025908</v>
      </c>
      <c r="N425" s="99">
        <v>135.3551995568138</v>
      </c>
      <c r="O425" s="99">
        <v>120.65346301389894</v>
      </c>
      <c r="P425" s="99">
        <v>94.466247552214952</v>
      </c>
      <c r="Q425" s="99">
        <v>103.13747391268618</v>
      </c>
      <c r="R425" s="99">
        <v>100.64108752970081</v>
      </c>
      <c r="S425" s="99">
        <v>91.606000670923407</v>
      </c>
      <c r="T425" s="99">
        <v>83.5388245564627</v>
      </c>
      <c r="U425" s="99">
        <v>64.36305048578285</v>
      </c>
      <c r="V425" s="99">
        <v>72.61863604138351</v>
      </c>
      <c r="W425" s="99">
        <v>62.321838562270678</v>
      </c>
      <c r="X425" s="99">
        <v>50.76058382233601</v>
      </c>
      <c r="Y425" s="99">
        <v>43.744252193132787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2.6023342760812338</v>
      </c>
      <c r="D426" s="99">
        <v>2.3605398027972972</v>
      </c>
      <c r="E426" s="99">
        <v>2.3224043996045873</v>
      </c>
      <c r="F426" s="99">
        <v>2.4869756574940851</v>
      </c>
      <c r="G426" s="99">
        <v>2.3148316633330008</v>
      </c>
      <c r="H426" s="99">
        <v>2.1795692251233603</v>
      </c>
      <c r="I426" s="99">
        <v>2.0767517054689555</v>
      </c>
      <c r="J426" s="99">
        <v>2.0625359939705485</v>
      </c>
      <c r="K426" s="99">
        <v>2.0447508328544504</v>
      </c>
      <c r="L426" s="99">
        <v>1.7692555788797004</v>
      </c>
      <c r="M426" s="99">
        <v>1.574949561973304</v>
      </c>
      <c r="N426" s="99">
        <v>1.681593246837249</v>
      </c>
      <c r="O426" s="99">
        <v>1.5722681894438868</v>
      </c>
      <c r="P426" s="99">
        <v>1.3022638315353385</v>
      </c>
      <c r="Q426" s="99">
        <v>1.4490782642849263</v>
      </c>
      <c r="R426" s="99">
        <v>1.4271489007084801</v>
      </c>
      <c r="S426" s="99">
        <v>1.287764822014632</v>
      </c>
      <c r="T426" s="99">
        <v>1.1849318713553514</v>
      </c>
      <c r="U426" s="99">
        <v>0.92329444667827454</v>
      </c>
      <c r="V426" s="99">
        <v>1.0233733679861463</v>
      </c>
      <c r="W426" s="99">
        <v>0.87686011304346667</v>
      </c>
      <c r="X426" s="99">
        <v>0.71766582620892894</v>
      </c>
      <c r="Y426" s="99">
        <v>0.60550705219848633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0.15828549994994989</v>
      </c>
      <c r="D427" s="123">
        <f t="shared" si="231"/>
        <v>1.0711066378937675E-2</v>
      </c>
      <c r="E427" s="123">
        <f t="shared" si="231"/>
        <v>1.2615415639756973</v>
      </c>
      <c r="F427" s="123">
        <f t="shared" si="231"/>
        <v>7.5647145298421868E-3</v>
      </c>
      <c r="G427" s="123">
        <f t="shared" si="231"/>
        <v>6.060186013920716E-2</v>
      </c>
      <c r="H427" s="123">
        <f t="shared" si="231"/>
        <v>0.99320026232239056</v>
      </c>
      <c r="I427" s="123">
        <f t="shared" si="231"/>
        <v>0.28763782157029866</v>
      </c>
      <c r="J427" s="123">
        <f t="shared" si="231"/>
        <v>0.21437500697564754</v>
      </c>
      <c r="K427" s="123">
        <f t="shared" si="231"/>
        <v>0.2959130336926063</v>
      </c>
      <c r="L427" s="123">
        <f t="shared" si="231"/>
        <v>1.3258185651655925</v>
      </c>
      <c r="M427" s="123">
        <f t="shared" si="231"/>
        <v>1.0024266224198284</v>
      </c>
      <c r="N427" s="123">
        <f t="shared" si="231"/>
        <v>0.46948548019713471</v>
      </c>
      <c r="O427" s="123">
        <f t="shared" si="231"/>
        <v>0.45843929325449873</v>
      </c>
      <c r="P427" s="123">
        <f t="shared" si="231"/>
        <v>0.26251983013038233</v>
      </c>
      <c r="Q427" s="123">
        <f t="shared" si="231"/>
        <v>0.56221689811272846</v>
      </c>
      <c r="R427" s="123">
        <f t="shared" si="231"/>
        <v>0.3010963002640874</v>
      </c>
      <c r="S427" s="123">
        <f t="shared" si="231"/>
        <v>0.19843148938616192</v>
      </c>
      <c r="T427" s="123">
        <f t="shared" si="231"/>
        <v>0.47587629125798975</v>
      </c>
      <c r="U427" s="123">
        <f t="shared" si="231"/>
        <v>0.28432873282862225</v>
      </c>
      <c r="V427" s="123">
        <f t="shared" si="231"/>
        <v>0.69044817387644608</v>
      </c>
      <c r="W427" s="123">
        <f t="shared" si="231"/>
        <v>0.47317883873768374</v>
      </c>
      <c r="X427" s="123">
        <f t="shared" si="231"/>
        <v>0.50762317438965388</v>
      </c>
      <c r="Y427" s="123">
        <f t="shared" si="231"/>
        <v>0.70674026316506067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0.15828549994994989</v>
      </c>
      <c r="D428" s="99">
        <f>RES_hhdet_in_fecs!D48</f>
        <v>1.0711066378937675E-2</v>
      </c>
      <c r="E428" s="99">
        <f>RES_hhdet_in_fecs!E48</f>
        <v>1.2615415639756973</v>
      </c>
      <c r="F428" s="99">
        <f>RES_hhdet_in_fecs!F48</f>
        <v>7.5647145298421868E-3</v>
      </c>
      <c r="G428" s="99">
        <f>RES_hhdet_in_fecs!G48</f>
        <v>6.060186013920716E-2</v>
      </c>
      <c r="H428" s="99">
        <f>RES_hhdet_in_fecs!H48</f>
        <v>0.99320026232239056</v>
      </c>
      <c r="I428" s="99">
        <f>RES_hhdet_in_fecs!I48</f>
        <v>0.28763782157029866</v>
      </c>
      <c r="J428" s="99">
        <f>RES_hhdet_in_fecs!J48</f>
        <v>0.21437500697564754</v>
      </c>
      <c r="K428" s="99">
        <f>RES_hhdet_in_fecs!K48</f>
        <v>0.2959130336926063</v>
      </c>
      <c r="L428" s="99">
        <f>RES_hhdet_in_fecs!L48</f>
        <v>1.3258185651655925</v>
      </c>
      <c r="M428" s="99">
        <f>RES_hhdet_in_fecs!M48</f>
        <v>1.0024266224198284</v>
      </c>
      <c r="N428" s="99">
        <f>RES_hhdet_in_fecs!N48</f>
        <v>0.46948548019713471</v>
      </c>
      <c r="O428" s="99">
        <f>RES_hhdet_in_fecs!O48</f>
        <v>0.45843929325449873</v>
      </c>
      <c r="P428" s="99">
        <f>RES_hhdet_in_fecs!P48</f>
        <v>0.26251983013038233</v>
      </c>
      <c r="Q428" s="99">
        <f>RES_hhdet_in_fecs!Q48</f>
        <v>0.56221689811272846</v>
      </c>
      <c r="R428" s="99">
        <f>RES_hhdet_in_fecs!R48</f>
        <v>0.3010963002640874</v>
      </c>
      <c r="S428" s="99">
        <f>RES_hhdet_in_fecs!S48</f>
        <v>0.19843148938616192</v>
      </c>
      <c r="T428" s="99">
        <f>RES_hhdet_in_fecs!T48</f>
        <v>0.47587629125798975</v>
      </c>
      <c r="U428" s="99">
        <f>RES_hhdet_in_fecs!U48</f>
        <v>0.28432873282862225</v>
      </c>
      <c r="V428" s="99">
        <f>RES_hhdet_in_fecs!V48</f>
        <v>0.69044817387644608</v>
      </c>
      <c r="W428" s="99">
        <f>RES_hhdet_in_fecs!W48</f>
        <v>0.47317883873768374</v>
      </c>
      <c r="X428" s="99">
        <f>RES_hhdet_in_fecs!X48</f>
        <v>0.50762317438965388</v>
      </c>
      <c r="Y428" s="99">
        <f>RES_hhdet_in_fecs!Y48</f>
        <v>0.70674026316506067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13.696882538099347</v>
      </c>
      <c r="D429" s="123">
        <v>13.912515649449073</v>
      </c>
      <c r="E429" s="123">
        <v>13.700803847921236</v>
      </c>
      <c r="F429" s="123">
        <v>13.441652407553123</v>
      </c>
      <c r="G429" s="123">
        <v>12.700933841998674</v>
      </c>
      <c r="H429" s="123">
        <v>12.210860225912867</v>
      </c>
      <c r="I429" s="123">
        <v>13.182292005247566</v>
      </c>
      <c r="J429" s="123">
        <v>12.941887136155854</v>
      </c>
      <c r="K429" s="123">
        <v>12.27608049150412</v>
      </c>
      <c r="L429" s="123">
        <v>11.24104506833133</v>
      </c>
      <c r="M429" s="123">
        <v>11.155043859056772</v>
      </c>
      <c r="N429" s="123">
        <v>10.259169992565544</v>
      </c>
      <c r="O429" s="123">
        <v>11.44368469818126</v>
      </c>
      <c r="P429" s="123">
        <v>13.272277819462056</v>
      </c>
      <c r="Q429" s="123">
        <v>10.757024448030933</v>
      </c>
      <c r="R429" s="123">
        <v>10.374775082863755</v>
      </c>
      <c r="S429" s="123">
        <v>7.6915077951278388</v>
      </c>
      <c r="T429" s="123">
        <v>8.8983031849119616</v>
      </c>
      <c r="U429" s="123">
        <v>9.3693635665087349</v>
      </c>
      <c r="V429" s="123">
        <v>7.5251390316262938</v>
      </c>
      <c r="W429" s="123">
        <v>8.230602902081829</v>
      </c>
      <c r="X429" s="123">
        <v>8.1046313848104585</v>
      </c>
      <c r="Y429" s="123">
        <v>6.8720464134237087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15.489586933211029</v>
      </c>
      <c r="D430" s="99">
        <v>15.383641319798748</v>
      </c>
      <c r="E430" s="99">
        <v>15.100556480056332</v>
      </c>
      <c r="F430" s="99">
        <v>14.620161785964077</v>
      </c>
      <c r="G430" s="99">
        <v>13.641947385037483</v>
      </c>
      <c r="H430" s="99">
        <v>13.932835241651311</v>
      </c>
      <c r="I430" s="99">
        <v>13.224921027607296</v>
      </c>
      <c r="J430" s="99">
        <v>12.961095430988442</v>
      </c>
      <c r="K430" s="99">
        <v>12.328004769755546</v>
      </c>
      <c r="L430" s="99">
        <v>11.984474750349479</v>
      </c>
      <c r="M430" s="99">
        <v>12.392932773915511</v>
      </c>
      <c r="N430" s="99">
        <v>12.492538872496656</v>
      </c>
      <c r="O430" s="99">
        <v>12.122644544773577</v>
      </c>
      <c r="P430" s="99">
        <v>11.282601536429558</v>
      </c>
      <c r="Q430" s="99">
        <v>10.773349988705863</v>
      </c>
      <c r="R430" s="99">
        <v>10.402087544589591</v>
      </c>
      <c r="S430" s="99">
        <v>7.7464886707237062</v>
      </c>
      <c r="T430" s="99">
        <v>9.369376931281387</v>
      </c>
      <c r="U430" s="99">
        <v>9.9965240773136284</v>
      </c>
      <c r="V430" s="99">
        <v>7.6616581637997099</v>
      </c>
      <c r="W430" s="99">
        <v>8.6704409273006924</v>
      </c>
      <c r="X430" s="99">
        <v>8.2420486945483553</v>
      </c>
      <c r="Y430" s="99">
        <v>6.9965724043706325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12.095155209816259</v>
      </c>
      <c r="D431" s="99">
        <v>12.047167495144151</v>
      </c>
      <c r="E431" s="99">
        <v>11.82441224725798</v>
      </c>
      <c r="F431" s="99">
        <v>11.512161034033022</v>
      </c>
      <c r="G431" s="99">
        <v>10.751245821490816</v>
      </c>
      <c r="H431" s="99">
        <v>10.925152716755562</v>
      </c>
      <c r="I431" s="99">
        <v>10.365063428910265</v>
      </c>
      <c r="J431" s="99">
        <v>10.122311647308832</v>
      </c>
      <c r="K431" s="99">
        <v>9.5149306362518917</v>
      </c>
      <c r="L431" s="99">
        <v>9.4174989360444776</v>
      </c>
      <c r="M431" s="99">
        <v>9.9481300995537083</v>
      </c>
      <c r="N431" s="99">
        <v>9.9273611853078219</v>
      </c>
      <c r="O431" s="99">
        <v>0</v>
      </c>
      <c r="P431" s="99">
        <v>0</v>
      </c>
      <c r="Q431" s="99">
        <v>9.0056204444241992</v>
      </c>
      <c r="R431" s="99">
        <v>8.7826860500726838</v>
      </c>
      <c r="S431" s="99">
        <v>0</v>
      </c>
      <c r="T431" s="99">
        <v>8.1819986058910263</v>
      </c>
      <c r="U431" s="99">
        <v>0</v>
      </c>
      <c r="V431" s="99">
        <v>6.8343725936962016</v>
      </c>
      <c r="W431" s="99">
        <v>7.8082527853943349</v>
      </c>
      <c r="X431" s="99">
        <v>7.4692915008536032</v>
      </c>
      <c r="Y431" s="99">
        <v>6.3058882475355551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7.7295070342795924</v>
      </c>
      <c r="D432" s="102">
        <v>7.7159322553514915</v>
      </c>
      <c r="E432" s="102">
        <v>7.5279676459701159</v>
      </c>
      <c r="F432" s="102">
        <v>7.3947577957212101</v>
      </c>
      <c r="G432" s="102">
        <v>6.8768281361652548</v>
      </c>
      <c r="H432" s="102">
        <v>6.8386930921662081</v>
      </c>
      <c r="I432" s="102">
        <v>6.4243328365919909</v>
      </c>
      <c r="J432" s="102">
        <v>6.1484300875568731</v>
      </c>
      <c r="K432" s="102">
        <v>5.5013891213522337</v>
      </c>
      <c r="L432" s="102">
        <v>5.6780638369630845</v>
      </c>
      <c r="M432" s="102">
        <v>6.2296543592226641</v>
      </c>
      <c r="N432" s="102">
        <v>5.6995213474686173</v>
      </c>
      <c r="O432" s="102">
        <v>0</v>
      </c>
      <c r="P432" s="102">
        <v>0</v>
      </c>
      <c r="Q432" s="102">
        <v>4.7436527651725928</v>
      </c>
      <c r="R432" s="102">
        <v>4.4957508815799283</v>
      </c>
      <c r="S432" s="102">
        <v>0</v>
      </c>
      <c r="T432" s="102">
        <v>4.4856593394104598</v>
      </c>
      <c r="U432" s="102">
        <v>0</v>
      </c>
      <c r="V432" s="102">
        <v>3.8907584208393025</v>
      </c>
      <c r="W432" s="102">
        <v>4.5924947436135897</v>
      </c>
      <c r="X432" s="102">
        <v>4.5555818034858602</v>
      </c>
      <c r="Y432" s="102">
        <v>3.6942666346330646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4.3656481755366681</v>
      </c>
      <c r="D433" s="105">
        <v>4.3312352397926599</v>
      </c>
      <c r="E433" s="105">
        <v>4.2964446012878641</v>
      </c>
      <c r="F433" s="105">
        <v>4.1174032383118098</v>
      </c>
      <c r="G433" s="105">
        <v>3.8744176853255614</v>
      </c>
      <c r="H433" s="105">
        <v>4.0864596245893496</v>
      </c>
      <c r="I433" s="105">
        <v>3.9407305923182752</v>
      </c>
      <c r="J433" s="105">
        <v>3.973881559751959</v>
      </c>
      <c r="K433" s="105">
        <v>4.0135415148996572</v>
      </c>
      <c r="L433" s="105">
        <v>3.7394350990813918</v>
      </c>
      <c r="M433" s="105">
        <v>3.7184757403310447</v>
      </c>
      <c r="N433" s="105">
        <v>4.2278398378392037</v>
      </c>
      <c r="O433" s="105">
        <v>0</v>
      </c>
      <c r="P433" s="105">
        <v>0</v>
      </c>
      <c r="Q433" s="105">
        <v>4.2619676792516072</v>
      </c>
      <c r="R433" s="105">
        <v>4.2869351684927581</v>
      </c>
      <c r="S433" s="105">
        <v>0</v>
      </c>
      <c r="T433" s="105">
        <v>3.6963392664805661</v>
      </c>
      <c r="U433" s="105">
        <v>0</v>
      </c>
      <c r="V433" s="105">
        <v>2.9436141728568996</v>
      </c>
      <c r="W433" s="105">
        <v>3.2157580417807461</v>
      </c>
      <c r="X433" s="105">
        <v>2.9137096973677421</v>
      </c>
      <c r="Y433" s="105">
        <v>2.6116216129024905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12.366499350271816</v>
      </c>
      <c r="D434" s="102">
        <v>12.470142997427626</v>
      </c>
      <c r="E434" s="102">
        <v>12.154151679288681</v>
      </c>
      <c r="F434" s="102">
        <v>12.223888599746138</v>
      </c>
      <c r="G434" s="102">
        <v>11.566524874782333</v>
      </c>
      <c r="H434" s="102">
        <v>10.902882518501688</v>
      </c>
      <c r="I434" s="102">
        <v>0</v>
      </c>
      <c r="J434" s="102">
        <v>0</v>
      </c>
      <c r="K434" s="102">
        <v>0</v>
      </c>
      <c r="L434" s="102">
        <v>8.9207534411252816</v>
      </c>
      <c r="M434" s="102">
        <v>10.371878042507806</v>
      </c>
      <c r="N434" s="102">
        <v>8.7787695874459981</v>
      </c>
      <c r="O434" s="102">
        <v>11.787034752298752</v>
      </c>
      <c r="P434" s="102">
        <v>14.317008771325662</v>
      </c>
      <c r="Q434" s="102">
        <v>0</v>
      </c>
      <c r="R434" s="102">
        <v>0</v>
      </c>
      <c r="S434" s="102">
        <v>0</v>
      </c>
      <c r="T434" s="102">
        <v>8.8400179074641638</v>
      </c>
      <c r="U434" s="102">
        <v>9.0445530341169444</v>
      </c>
      <c r="V434" s="102">
        <v>8.1306658699015628</v>
      </c>
      <c r="W434" s="102">
        <v>7.4104765800744348</v>
      </c>
      <c r="X434" s="102">
        <v>7.8646930254783198</v>
      </c>
      <c r="Y434" s="102">
        <v>7.2555285790611173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10.499582361985537</v>
      </c>
      <c r="D435" s="105">
        <v>10.605789993984777</v>
      </c>
      <c r="E435" s="105">
        <v>10.333639303306736</v>
      </c>
      <c r="F435" s="105">
        <v>10.428567342579168</v>
      </c>
      <c r="G435" s="105">
        <v>9.8661295175087709</v>
      </c>
      <c r="H435" s="105">
        <v>9.2608392507600694</v>
      </c>
      <c r="I435" s="105">
        <v>9.1310988568948339</v>
      </c>
      <c r="J435" s="105">
        <v>0</v>
      </c>
      <c r="K435" s="105">
        <v>0</v>
      </c>
      <c r="L435" s="105">
        <v>7.4790412457719802</v>
      </c>
      <c r="M435" s="105">
        <v>8.8479739803261239</v>
      </c>
      <c r="N435" s="105">
        <v>7.4240190911077386</v>
      </c>
      <c r="O435" s="105">
        <v>10.362806425998446</v>
      </c>
      <c r="P435" s="105">
        <v>12.863554046043518</v>
      </c>
      <c r="Q435" s="105">
        <v>0</v>
      </c>
      <c r="R435" s="105">
        <v>7.3897533345935935</v>
      </c>
      <c r="S435" s="105">
        <v>7.463028191066619</v>
      </c>
      <c r="T435" s="105">
        <v>7.8707965472181076</v>
      </c>
      <c r="U435" s="105">
        <v>8.1539573564528354</v>
      </c>
      <c r="V435" s="105">
        <v>7.3560387784023877</v>
      </c>
      <c r="W435" s="105">
        <v>6.6987545745142478</v>
      </c>
      <c r="X435" s="105">
        <v>7.2245181976609691</v>
      </c>
      <c r="Y435" s="105">
        <v>6.7025241082123541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6.1727349764590107</v>
      </c>
      <c r="D436" s="99">
        <v>6.2555012806033785</v>
      </c>
      <c r="E436" s="99">
        <v>6.0580375933704556</v>
      </c>
      <c r="F436" s="99">
        <v>6.1880158160126166</v>
      </c>
      <c r="G436" s="99">
        <v>5.8275522511660709</v>
      </c>
      <c r="H436" s="99">
        <v>5.3479884548332199</v>
      </c>
      <c r="I436" s="99">
        <v>5.2011774705580986</v>
      </c>
      <c r="J436" s="99">
        <v>0</v>
      </c>
      <c r="K436" s="99">
        <v>0</v>
      </c>
      <c r="L436" s="99">
        <v>3.9033077350623988</v>
      </c>
      <c r="M436" s="99">
        <v>5.0051744224314323</v>
      </c>
      <c r="N436" s="99">
        <v>3.8898596565772019</v>
      </c>
      <c r="O436" s="99">
        <v>6.4698216093368712</v>
      </c>
      <c r="P436" s="99">
        <v>8.6463054288264836</v>
      </c>
      <c r="Q436" s="99">
        <v>0</v>
      </c>
      <c r="R436" s="99">
        <v>3.5610465502253428</v>
      </c>
      <c r="S436" s="99">
        <v>3.5937128811453607</v>
      </c>
      <c r="T436" s="99">
        <v>4.2685557116933994</v>
      </c>
      <c r="U436" s="99">
        <v>4.7572014889167411</v>
      </c>
      <c r="V436" s="99">
        <v>4.1678647035013112</v>
      </c>
      <c r="W436" s="99">
        <v>3.7148610080819826</v>
      </c>
      <c r="X436" s="99">
        <v>4.2876277015048059</v>
      </c>
      <c r="Y436" s="99">
        <v>3.9060544282725926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4.326847385526527</v>
      </c>
      <c r="D437" s="99">
        <v>4.3502887133813992</v>
      </c>
      <c r="E437" s="99">
        <v>4.2756017099362795</v>
      </c>
      <c r="F437" s="99">
        <v>4.2405515265665521</v>
      </c>
      <c r="G437" s="99">
        <v>4.0385772663426991</v>
      </c>
      <c r="H437" s="99">
        <v>3.9128507959268499</v>
      </c>
      <c r="I437" s="99">
        <v>3.9299213863367348</v>
      </c>
      <c r="J437" s="99">
        <v>0</v>
      </c>
      <c r="K437" s="99">
        <v>0</v>
      </c>
      <c r="L437" s="99">
        <v>3.5757335107095796</v>
      </c>
      <c r="M437" s="99">
        <v>3.8427995578946939</v>
      </c>
      <c r="N437" s="99">
        <v>3.5341594345305358</v>
      </c>
      <c r="O437" s="99">
        <v>3.8929848166615764</v>
      </c>
      <c r="P437" s="99">
        <v>4.2172486172170354</v>
      </c>
      <c r="Q437" s="99">
        <v>0</v>
      </c>
      <c r="R437" s="99">
        <v>3.8287067843682512</v>
      </c>
      <c r="S437" s="99">
        <v>3.8693153099212578</v>
      </c>
      <c r="T437" s="99">
        <v>3.6022408355247078</v>
      </c>
      <c r="U437" s="99">
        <v>3.3967558675360947</v>
      </c>
      <c r="V437" s="99">
        <v>3.1881740749010756</v>
      </c>
      <c r="W437" s="99">
        <v>2.9838935664322661</v>
      </c>
      <c r="X437" s="99">
        <v>2.9368904961561624</v>
      </c>
      <c r="Y437" s="99">
        <v>2.7964696799397619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5.8424652766623737</v>
      </c>
      <c r="D438" s="123">
        <v>5.9200518742522732</v>
      </c>
      <c r="E438" s="123">
        <v>5.6614542088620556</v>
      </c>
      <c r="F438" s="123">
        <v>5.7382258270638031</v>
      </c>
      <c r="G438" s="123">
        <v>6.6585435499853904</v>
      </c>
      <c r="H438" s="123">
        <v>6.2668089933895246</v>
      </c>
      <c r="I438" s="123">
        <v>5.3761732302587539</v>
      </c>
      <c r="J438" s="123">
        <v>5.6597721114972899</v>
      </c>
      <c r="K438" s="123">
        <v>5.7834740030059333</v>
      </c>
      <c r="L438" s="123">
        <v>4.6926457691000047</v>
      </c>
      <c r="M438" s="123">
        <v>6.1133915227656503</v>
      </c>
      <c r="N438" s="123">
        <v>6.0268977679141198</v>
      </c>
      <c r="O438" s="123">
        <v>6.1157012834090132</v>
      </c>
      <c r="P438" s="123">
        <v>6.4658077702706169</v>
      </c>
      <c r="Q438" s="123">
        <v>4.3829110274198069</v>
      </c>
      <c r="R438" s="123">
        <v>4.4235434190290635</v>
      </c>
      <c r="S438" s="123">
        <v>3.8068845209197906</v>
      </c>
      <c r="T438" s="123">
        <v>4.3726667844703755</v>
      </c>
      <c r="U438" s="123">
        <v>4.7683012450419495</v>
      </c>
      <c r="V438" s="123">
        <v>2.7958866216648302</v>
      </c>
      <c r="W438" s="123">
        <v>2.1150837420939665</v>
      </c>
      <c r="X438" s="123">
        <v>2.3831503278683734</v>
      </c>
      <c r="Y438" s="123">
        <v>2.319822611507885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9.393539409584287</v>
      </c>
      <c r="D439" s="99">
        <v>5.3772413367013678</v>
      </c>
      <c r="E439" s="99">
        <v>3.212139824747362</v>
      </c>
      <c r="F439" s="99">
        <v>6.082086558248851</v>
      </c>
      <c r="G439" s="99">
        <v>8.9886503047142963</v>
      </c>
      <c r="H439" s="99">
        <v>9.5420555114959047</v>
      </c>
      <c r="I439" s="99">
        <v>3.6469464227076571</v>
      </c>
      <c r="J439" s="99">
        <v>3.9955178519415515</v>
      </c>
      <c r="K439" s="99">
        <v>10.305483635737934</v>
      </c>
      <c r="L439" s="99">
        <v>8.9873372558831512</v>
      </c>
      <c r="M439" s="99">
        <v>5.5403483779499814</v>
      </c>
      <c r="N439" s="99">
        <v>4.3863181012812742</v>
      </c>
      <c r="O439" s="99">
        <v>6.2937509969428023</v>
      </c>
      <c r="P439" s="99">
        <v>7.5940331672338424</v>
      </c>
      <c r="Q439" s="99">
        <v>6.1646686355349463</v>
      </c>
      <c r="R439" s="99">
        <v>6.0891253281544406</v>
      </c>
      <c r="S439" s="99">
        <v>4.6492786245707851</v>
      </c>
      <c r="T439" s="99">
        <v>5.1306808677266105</v>
      </c>
      <c r="U439" s="99">
        <v>6.32493135251101</v>
      </c>
      <c r="V439" s="99">
        <v>5.3052417265147254</v>
      </c>
      <c r="W439" s="99">
        <v>2.7334713586226043</v>
      </c>
      <c r="X439" s="99">
        <v>3.7801496412156834</v>
      </c>
      <c r="Y439" s="99">
        <v>0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5.6119930976221211</v>
      </c>
      <c r="D440" s="110">
        <v>5.9202920559060566</v>
      </c>
      <c r="E440" s="110">
        <v>5.6625476527835357</v>
      </c>
      <c r="F440" s="110">
        <v>5.6603827055046061</v>
      </c>
      <c r="G440" s="110">
        <v>5.3640397973582239</v>
      </c>
      <c r="H440" s="110">
        <v>5.2320686689014702</v>
      </c>
      <c r="I440" s="110">
        <v>5.4650678166131632</v>
      </c>
      <c r="J440" s="110">
        <v>5.7098340518067445</v>
      </c>
      <c r="K440" s="110">
        <v>5.3237002963286377</v>
      </c>
      <c r="L440" s="110">
        <v>4.5726416886056418</v>
      </c>
      <c r="M440" s="110">
        <v>6.12340358182204</v>
      </c>
      <c r="N440" s="110">
        <v>6.0752628704357425</v>
      </c>
      <c r="O440" s="110">
        <v>6.1034976233215739</v>
      </c>
      <c r="P440" s="110">
        <v>6.3410950580072489</v>
      </c>
      <c r="Q440" s="110">
        <v>4.3188141215021556</v>
      </c>
      <c r="R440" s="110">
        <v>4.3336246245071006</v>
      </c>
      <c r="S440" s="110">
        <v>3.7430591107814708</v>
      </c>
      <c r="T440" s="110">
        <v>4.299916206820396</v>
      </c>
      <c r="U440" s="110">
        <v>4.6050887580232516</v>
      </c>
      <c r="V440" s="110">
        <v>2.6398787238537658</v>
      </c>
      <c r="W440" s="110">
        <v>2.1138853164805385</v>
      </c>
      <c r="X440" s="110">
        <v>2.3814921684460031</v>
      </c>
      <c r="Y440" s="110">
        <v>2.319822611507885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122.37980570765357</v>
      </c>
      <c r="D442" s="118">
        <f t="shared" si="232"/>
        <v>114.03841192933679</v>
      </c>
      <c r="E442" s="118">
        <f t="shared" si="232"/>
        <v>119.79526293451394</v>
      </c>
      <c r="F442" s="118">
        <f t="shared" si="232"/>
        <v>122.23887148906049</v>
      </c>
      <c r="G442" s="118">
        <f t="shared" si="232"/>
        <v>116.78561498787872</v>
      </c>
      <c r="H442" s="118">
        <f t="shared" si="232"/>
        <v>116.69478821627706</v>
      </c>
      <c r="I442" s="118">
        <f t="shared" si="232"/>
        <v>108.61925267165824</v>
      </c>
      <c r="J442" s="118">
        <f t="shared" si="232"/>
        <v>108.84389313092719</v>
      </c>
      <c r="K442" s="118">
        <f t="shared" si="232"/>
        <v>109.75979830875674</v>
      </c>
      <c r="L442" s="118">
        <f t="shared" si="232"/>
        <v>100.93210507949533</v>
      </c>
      <c r="M442" s="118">
        <f t="shared" si="232"/>
        <v>92.540538587372168</v>
      </c>
      <c r="N442" s="118">
        <f t="shared" si="232"/>
        <v>97.835626899186593</v>
      </c>
      <c r="O442" s="118">
        <f t="shared" si="232"/>
        <v>93.853995450889101</v>
      </c>
      <c r="P442" s="118">
        <f t="shared" si="232"/>
        <v>81.367763011903449</v>
      </c>
      <c r="Q442" s="118">
        <f t="shared" si="232"/>
        <v>87.688135299587145</v>
      </c>
      <c r="R442" s="118">
        <f t="shared" ref="R442:V442" si="233">R443+R446+R448+R457</f>
        <v>85.885757501965728</v>
      </c>
      <c r="S442" s="118">
        <f t="shared" si="233"/>
        <v>77.234069811477269</v>
      </c>
      <c r="T442" s="118">
        <f t="shared" si="233"/>
        <v>74.278414040599515</v>
      </c>
      <c r="U442" s="118">
        <f t="shared" si="233"/>
        <v>60.116920868765227</v>
      </c>
      <c r="V442" s="118">
        <f t="shared" si="233"/>
        <v>65.229810234912449</v>
      </c>
      <c r="W442" s="118">
        <f t="shared" ref="W442:Y442" si="234">W443+W446+W448+W457</f>
        <v>56.69658469515209</v>
      </c>
      <c r="X442" s="118">
        <f t="shared" si="234"/>
        <v>48.537102047565639</v>
      </c>
      <c r="Y442" s="118">
        <f t="shared" si="234"/>
        <v>43.511959833902459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108.90589714096046</v>
      </c>
      <c r="D443" s="123">
        <f t="shared" si="235"/>
        <v>100.73589237302956</v>
      </c>
      <c r="E443" s="123">
        <f t="shared" si="235"/>
        <v>103.53479971745924</v>
      </c>
      <c r="F443" s="123">
        <f t="shared" si="235"/>
        <v>109.50722415793453</v>
      </c>
      <c r="G443" s="123">
        <f t="shared" si="235"/>
        <v>104.01135527354616</v>
      </c>
      <c r="H443" s="123">
        <f t="shared" si="235"/>
        <v>101.38974374539406</v>
      </c>
      <c r="I443" s="123">
        <f t="shared" si="235"/>
        <v>95.920523033871604</v>
      </c>
      <c r="J443" s="123">
        <f t="shared" si="235"/>
        <v>96.210442539380821</v>
      </c>
      <c r="K443" s="123">
        <f t="shared" si="235"/>
        <v>97.172582736500758</v>
      </c>
      <c r="L443" s="123">
        <f t="shared" si="235"/>
        <v>85.779118228770955</v>
      </c>
      <c r="M443" s="123">
        <f t="shared" si="235"/>
        <v>76.702756854633236</v>
      </c>
      <c r="N443" s="123">
        <f t="shared" si="235"/>
        <v>84.265188711120018</v>
      </c>
      <c r="O443" s="123">
        <f t="shared" si="235"/>
        <v>78.916418557880192</v>
      </c>
      <c r="P443" s="123">
        <f t="shared" si="235"/>
        <v>65.22532429852987</v>
      </c>
      <c r="Q443" s="123">
        <f t="shared" si="235"/>
        <v>74.174312673437385</v>
      </c>
      <c r="R443" s="123">
        <f t="shared" ref="R443:V443" si="236">SUM(R444:R445)</f>
        <v>73.483046610445555</v>
      </c>
      <c r="S443" s="123">
        <f t="shared" si="236"/>
        <v>67.342216813239219</v>
      </c>
      <c r="T443" s="123">
        <f t="shared" si="236"/>
        <v>61.563863137682311</v>
      </c>
      <c r="U443" s="123">
        <f t="shared" si="236"/>
        <v>47.474598859806413</v>
      </c>
      <c r="V443" s="123">
        <f t="shared" si="236"/>
        <v>53.649144932041004</v>
      </c>
      <c r="W443" s="123">
        <f t="shared" ref="W443:Y443" si="237">SUM(W444:W445)</f>
        <v>46.163611113460156</v>
      </c>
      <c r="X443" s="123">
        <f t="shared" si="237"/>
        <v>37.662675182342561</v>
      </c>
      <c r="Y443" s="123">
        <f t="shared" si="237"/>
        <v>32.476608441848363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106.30356286487923</v>
      </c>
      <c r="D444" s="99">
        <v>98.375352570232266</v>
      </c>
      <c r="E444" s="99">
        <v>101.21239531785464</v>
      </c>
      <c r="F444" s="99">
        <v>107.02024850044045</v>
      </c>
      <c r="G444" s="99">
        <v>101.69652361021316</v>
      </c>
      <c r="H444" s="99">
        <v>99.210174520270698</v>
      </c>
      <c r="I444" s="99">
        <v>93.843771328402653</v>
      </c>
      <c r="J444" s="99">
        <v>94.147906545410279</v>
      </c>
      <c r="K444" s="99">
        <v>95.12783190364631</v>
      </c>
      <c r="L444" s="99">
        <v>84.009862649891261</v>
      </c>
      <c r="M444" s="99">
        <v>75.127807292659938</v>
      </c>
      <c r="N444" s="99">
        <v>82.583595464282766</v>
      </c>
      <c r="O444" s="99">
        <v>77.344150368436303</v>
      </c>
      <c r="P444" s="99">
        <v>63.923060466994535</v>
      </c>
      <c r="Q444" s="99">
        <v>72.725234409152463</v>
      </c>
      <c r="R444" s="99">
        <v>72.055897709737081</v>
      </c>
      <c r="S444" s="99">
        <v>66.054451991224582</v>
      </c>
      <c r="T444" s="99">
        <v>60.378931266326958</v>
      </c>
      <c r="U444" s="99">
        <v>46.551304413128136</v>
      </c>
      <c r="V444" s="99">
        <v>52.625771564054858</v>
      </c>
      <c r="W444" s="99">
        <v>45.286751000416693</v>
      </c>
      <c r="X444" s="99">
        <v>36.945009356133632</v>
      </c>
      <c r="Y444" s="99">
        <v>31.871101389649876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2.6023342760812338</v>
      </c>
      <c r="D445" s="99">
        <v>2.3605398027972972</v>
      </c>
      <c r="E445" s="99">
        <v>2.3224043996045873</v>
      </c>
      <c r="F445" s="99">
        <v>2.4869756574940851</v>
      </c>
      <c r="G445" s="99">
        <v>2.3148316633330008</v>
      </c>
      <c r="H445" s="99">
        <v>2.1795692251233603</v>
      </c>
      <c r="I445" s="99">
        <v>2.0767517054689555</v>
      </c>
      <c r="J445" s="99">
        <v>2.0625359939705485</v>
      </c>
      <c r="K445" s="99">
        <v>2.0447508328544504</v>
      </c>
      <c r="L445" s="99">
        <v>1.7692555788797004</v>
      </c>
      <c r="M445" s="99">
        <v>1.574949561973304</v>
      </c>
      <c r="N445" s="99">
        <v>1.681593246837249</v>
      </c>
      <c r="O445" s="99">
        <v>1.5722681894438868</v>
      </c>
      <c r="P445" s="99">
        <v>1.3022638315353385</v>
      </c>
      <c r="Q445" s="99">
        <v>1.4490782642849263</v>
      </c>
      <c r="R445" s="99">
        <v>1.4271489007084801</v>
      </c>
      <c r="S445" s="99">
        <v>1.287764822014632</v>
      </c>
      <c r="T445" s="99">
        <v>1.1849318713553514</v>
      </c>
      <c r="U445" s="99">
        <v>0.92329444667827454</v>
      </c>
      <c r="V445" s="99">
        <v>1.0233733679861463</v>
      </c>
      <c r="W445" s="99">
        <v>0.87686011304346667</v>
      </c>
      <c r="X445" s="99">
        <v>0.71766582620892894</v>
      </c>
      <c r="Y445" s="99">
        <v>0.60550705219848633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0.38476220333966682</v>
      </c>
      <c r="D446" s="123">
        <f t="shared" si="238"/>
        <v>2.7179727935770243E-2</v>
      </c>
      <c r="E446" s="123">
        <f t="shared" si="238"/>
        <v>3.3378657885225023</v>
      </c>
      <c r="F446" s="123">
        <f t="shared" si="238"/>
        <v>2.0841230240960736E-2</v>
      </c>
      <c r="G446" s="123">
        <f t="shared" si="238"/>
        <v>0.17367018648828261</v>
      </c>
      <c r="H446" s="123">
        <f t="shared" si="238"/>
        <v>2.957609554940722</v>
      </c>
      <c r="I446" s="123">
        <f t="shared" si="238"/>
        <v>0.88923104190141555</v>
      </c>
      <c r="J446" s="123">
        <f t="shared" si="238"/>
        <v>0.68755703057045658</v>
      </c>
      <c r="K446" s="123">
        <f t="shared" si="238"/>
        <v>0.9840976741288574</v>
      </c>
      <c r="L446" s="123">
        <f t="shared" si="238"/>
        <v>4.5696499330855733</v>
      </c>
      <c r="M446" s="123">
        <f t="shared" si="238"/>
        <v>3.5940568344647716</v>
      </c>
      <c r="N446" s="123">
        <f t="shared" si="238"/>
        <v>1.7587695989980199</v>
      </c>
      <c r="O446" s="123">
        <f t="shared" si="238"/>
        <v>1.8011156637476258</v>
      </c>
      <c r="P446" s="123">
        <f t="shared" si="238"/>
        <v>1.0803967975744506</v>
      </c>
      <c r="Q446" s="123">
        <f t="shared" si="238"/>
        <v>2.3943504654371823</v>
      </c>
      <c r="R446" s="123">
        <f t="shared" si="238"/>
        <v>1.2916465523179634</v>
      </c>
      <c r="S446" s="123">
        <f t="shared" si="238"/>
        <v>0.85191829696770893</v>
      </c>
      <c r="T446" s="123">
        <f t="shared" si="238"/>
        <v>2.0448853523539419</v>
      </c>
      <c r="U446" s="123">
        <f t="shared" si="238"/>
        <v>1.2229982692417281</v>
      </c>
      <c r="V446" s="123">
        <f t="shared" si="238"/>
        <v>2.978263634560939</v>
      </c>
      <c r="W446" s="123">
        <f t="shared" si="238"/>
        <v>2.0599671827965182</v>
      </c>
      <c r="X446" s="123">
        <f t="shared" si="238"/>
        <v>2.2339376587054494</v>
      </c>
      <c r="Y446" s="123">
        <f t="shared" si="238"/>
        <v>3.1479003826810779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0.38476220333966682</v>
      </c>
      <c r="D447" s="99">
        <f>RES_hhdet_in_tess!D48</f>
        <v>2.7179727935770243E-2</v>
      </c>
      <c r="E447" s="99">
        <f>RES_hhdet_in_tess!E48</f>
        <v>3.3378657885225023</v>
      </c>
      <c r="F447" s="99">
        <f>RES_hhdet_in_tess!F48</f>
        <v>2.0841230240960736E-2</v>
      </c>
      <c r="G447" s="99">
        <f>RES_hhdet_in_tess!G48</f>
        <v>0.17367018648828261</v>
      </c>
      <c r="H447" s="99">
        <f>RES_hhdet_in_tess!H48</f>
        <v>2.957609554940722</v>
      </c>
      <c r="I447" s="99">
        <f>RES_hhdet_in_tess!I48</f>
        <v>0.88923104190141555</v>
      </c>
      <c r="J447" s="99">
        <f>RES_hhdet_in_tess!J48</f>
        <v>0.68755703057045658</v>
      </c>
      <c r="K447" s="99">
        <f>RES_hhdet_in_tess!K48</f>
        <v>0.9840976741288574</v>
      </c>
      <c r="L447" s="99">
        <f>RES_hhdet_in_tess!L48</f>
        <v>4.5696499330855733</v>
      </c>
      <c r="M447" s="99">
        <f>RES_hhdet_in_tess!M48</f>
        <v>3.5940568344647716</v>
      </c>
      <c r="N447" s="99">
        <f>RES_hhdet_in_tess!N48</f>
        <v>1.7587695989980199</v>
      </c>
      <c r="O447" s="99">
        <f>RES_hhdet_in_tess!O48</f>
        <v>1.8011156637476258</v>
      </c>
      <c r="P447" s="99">
        <f>RES_hhdet_in_tess!P48</f>
        <v>1.0803967975744506</v>
      </c>
      <c r="Q447" s="99">
        <f>RES_hhdet_in_tess!Q48</f>
        <v>2.3943504654371823</v>
      </c>
      <c r="R447" s="99">
        <f>RES_hhdet_in_tess!R48</f>
        <v>1.2916465523179634</v>
      </c>
      <c r="S447" s="99">
        <f>RES_hhdet_in_tess!S48</f>
        <v>0.85191829696770893</v>
      </c>
      <c r="T447" s="99">
        <f>RES_hhdet_in_tess!T48</f>
        <v>2.0448853523539419</v>
      </c>
      <c r="U447" s="99">
        <f>RES_hhdet_in_tess!U48</f>
        <v>1.2229982692417281</v>
      </c>
      <c r="V447" s="99">
        <f>RES_hhdet_in_tess!V48</f>
        <v>2.978263634560939</v>
      </c>
      <c r="W447" s="99">
        <f>RES_hhdet_in_tess!W48</f>
        <v>2.0599671827965182</v>
      </c>
      <c r="X447" s="99">
        <f>RES_hhdet_in_tess!X48</f>
        <v>2.2339376587054494</v>
      </c>
      <c r="Y447" s="99">
        <f>RES_hhdet_in_tess!Y48</f>
        <v>3.1479003826810779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8.667530543611683</v>
      </c>
      <c r="D448" s="123">
        <v>8.6993388272972023</v>
      </c>
      <c r="E448" s="123">
        <v>8.5389903927400557</v>
      </c>
      <c r="F448" s="123">
        <v>8.4355862745940513</v>
      </c>
      <c r="G448" s="123">
        <v>7.9329194517692621</v>
      </c>
      <c r="H448" s="123">
        <v>7.8333524587812988</v>
      </c>
      <c r="I448" s="123">
        <v>7.6452917357840562</v>
      </c>
      <c r="J448" s="123">
        <v>7.541879254571489</v>
      </c>
      <c r="K448" s="123">
        <v>7.2289722360257551</v>
      </c>
      <c r="L448" s="123">
        <v>6.9396630840050859</v>
      </c>
      <c r="M448" s="123">
        <v>7.4438760848873464</v>
      </c>
      <c r="N448" s="123">
        <v>7.0633513887672104</v>
      </c>
      <c r="O448" s="123">
        <v>8.336310970955596</v>
      </c>
      <c r="P448" s="123">
        <v>10.006501281912925</v>
      </c>
      <c r="Q448" s="123">
        <v>7.6013666494927215</v>
      </c>
      <c r="R448" s="123">
        <v>7.5294987006872738</v>
      </c>
      <c r="S448" s="123">
        <v>5.9173993786472412</v>
      </c>
      <c r="T448" s="123">
        <v>7.0353852342568448</v>
      </c>
      <c r="U448" s="123">
        <v>7.4171032219563813</v>
      </c>
      <c r="V448" s="123">
        <v>6.2135740748240105</v>
      </c>
      <c r="W448" s="123">
        <v>6.5866890067841952</v>
      </c>
      <c r="X448" s="123">
        <v>6.4977796834313777</v>
      </c>
      <c r="Y448" s="123">
        <v>5.7858518606610829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8.7101155869282625</v>
      </c>
      <c r="D449" s="99">
        <v>8.6828277600834021</v>
      </c>
      <c r="E449" s="99">
        <v>8.5591481138246035</v>
      </c>
      <c r="F449" s="99">
        <v>8.3223877360801879</v>
      </c>
      <c r="G449" s="99">
        <v>7.8023686286842571</v>
      </c>
      <c r="H449" s="99">
        <v>8.0096972899775594</v>
      </c>
      <c r="I449" s="99">
        <v>7.6455381643123408</v>
      </c>
      <c r="J449" s="99">
        <v>7.5418134722838834</v>
      </c>
      <c r="K449" s="99">
        <v>7.2287762723896778</v>
      </c>
      <c r="L449" s="99">
        <v>7.0904578872090447</v>
      </c>
      <c r="M449" s="99">
        <v>7.4651709432262212</v>
      </c>
      <c r="N449" s="99">
        <v>7.7462586861398304</v>
      </c>
      <c r="O449" s="99">
        <v>7.830544960666427</v>
      </c>
      <c r="P449" s="99">
        <v>7.6419001397959434</v>
      </c>
      <c r="Q449" s="99">
        <v>7.6012962234184647</v>
      </c>
      <c r="R449" s="99">
        <v>7.5299793152517296</v>
      </c>
      <c r="S449" s="99">
        <v>5.7397979026454777</v>
      </c>
      <c r="T449" s="99">
        <v>7.0856147846410522</v>
      </c>
      <c r="U449" s="99">
        <v>7.6901378086493475</v>
      </c>
      <c r="V449" s="99">
        <v>5.9725511609096227</v>
      </c>
      <c r="W449" s="99">
        <v>6.8135953882994036</v>
      </c>
      <c r="X449" s="99">
        <v>6.5051228767715212</v>
      </c>
      <c r="Y449" s="99">
        <v>5.5342293617898441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8.7121100914577347</v>
      </c>
      <c r="D450" s="99">
        <v>8.6862581754525596</v>
      </c>
      <c r="E450" s="99">
        <v>8.5633727878772756</v>
      </c>
      <c r="F450" s="99">
        <v>8.3267986260890048</v>
      </c>
      <c r="G450" s="99">
        <v>7.8075473624945655</v>
      </c>
      <c r="H450" s="99">
        <v>8.0178820936904742</v>
      </c>
      <c r="I450" s="99">
        <v>7.6547400582255012</v>
      </c>
      <c r="J450" s="99">
        <v>7.5515354019469685</v>
      </c>
      <c r="K450" s="99">
        <v>7.2393928905559877</v>
      </c>
      <c r="L450" s="99">
        <v>7.0987873740484142</v>
      </c>
      <c r="M450" s="99">
        <v>7.4710527579919201</v>
      </c>
      <c r="N450" s="99">
        <v>7.7619466511362143</v>
      </c>
      <c r="O450" s="99">
        <v>0</v>
      </c>
      <c r="P450" s="99">
        <v>0</v>
      </c>
      <c r="Q450" s="99">
        <v>7.6089219587390406</v>
      </c>
      <c r="R450" s="99">
        <v>7.5413695307981792</v>
      </c>
      <c r="S450" s="99">
        <v>0</v>
      </c>
      <c r="T450" s="99">
        <v>7.0886303833076001</v>
      </c>
      <c r="U450" s="99">
        <v>0</v>
      </c>
      <c r="V450" s="99">
        <v>5.9766069306123795</v>
      </c>
      <c r="W450" s="99">
        <v>6.8247326335281269</v>
      </c>
      <c r="X450" s="99">
        <v>6.5092501394500051</v>
      </c>
      <c r="Y450" s="99">
        <v>5.5337551517329171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4.3464619159210667</v>
      </c>
      <c r="D451" s="102">
        <v>4.3550229356598997</v>
      </c>
      <c r="E451" s="102">
        <v>4.2669281865894124</v>
      </c>
      <c r="F451" s="102">
        <v>4.209395387777195</v>
      </c>
      <c r="G451" s="102">
        <v>3.9331296771690032</v>
      </c>
      <c r="H451" s="102">
        <v>3.9314224691011233</v>
      </c>
      <c r="I451" s="102">
        <v>3.714009465907226</v>
      </c>
      <c r="J451" s="102">
        <v>3.5776538421950104</v>
      </c>
      <c r="K451" s="102">
        <v>3.2258513756563292</v>
      </c>
      <c r="L451" s="102">
        <v>3.3593522749670219</v>
      </c>
      <c r="M451" s="102">
        <v>3.7525770176608755</v>
      </c>
      <c r="N451" s="102">
        <v>3.5341068132970088</v>
      </c>
      <c r="O451" s="102">
        <v>0</v>
      </c>
      <c r="P451" s="102">
        <v>0</v>
      </c>
      <c r="Q451" s="102">
        <v>3.3469542794874334</v>
      </c>
      <c r="R451" s="102">
        <v>3.2544343623054202</v>
      </c>
      <c r="S451" s="102">
        <v>0</v>
      </c>
      <c r="T451" s="102">
        <v>3.392291116827034</v>
      </c>
      <c r="U451" s="102">
        <v>0</v>
      </c>
      <c r="V451" s="102">
        <v>3.0329927577554798</v>
      </c>
      <c r="W451" s="102">
        <v>3.6089745917473817</v>
      </c>
      <c r="X451" s="102">
        <v>3.5955404420822639</v>
      </c>
      <c r="Y451" s="102">
        <v>2.9221335388304261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4.3656481755366681</v>
      </c>
      <c r="D452" s="105">
        <v>4.3312352397926599</v>
      </c>
      <c r="E452" s="105">
        <v>4.2964446012878641</v>
      </c>
      <c r="F452" s="105">
        <v>4.1174032383118098</v>
      </c>
      <c r="G452" s="105">
        <v>3.8744176853255614</v>
      </c>
      <c r="H452" s="105">
        <v>4.0864596245893496</v>
      </c>
      <c r="I452" s="105">
        <v>3.9407305923182752</v>
      </c>
      <c r="J452" s="105">
        <v>3.973881559751959</v>
      </c>
      <c r="K452" s="105">
        <v>4.0135415148996572</v>
      </c>
      <c r="L452" s="105">
        <v>3.7394350990813918</v>
      </c>
      <c r="M452" s="105">
        <v>3.7184757403310447</v>
      </c>
      <c r="N452" s="105">
        <v>4.2278398378392037</v>
      </c>
      <c r="O452" s="105">
        <v>0</v>
      </c>
      <c r="P452" s="105">
        <v>0</v>
      </c>
      <c r="Q452" s="105">
        <v>4.2619676792516072</v>
      </c>
      <c r="R452" s="105">
        <v>4.2869351684927581</v>
      </c>
      <c r="S452" s="105">
        <v>0</v>
      </c>
      <c r="T452" s="105">
        <v>3.6963392664805661</v>
      </c>
      <c r="U452" s="105">
        <v>0</v>
      </c>
      <c r="V452" s="105">
        <v>2.9436141728568996</v>
      </c>
      <c r="W452" s="105">
        <v>3.2157580417807461</v>
      </c>
      <c r="X452" s="105">
        <v>2.9137096973677421</v>
      </c>
      <c r="Y452" s="105">
        <v>2.6116216129024905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8.6332715230564201</v>
      </c>
      <c r="D453" s="102">
        <v>8.7185670025342006</v>
      </c>
      <c r="E453" s="102">
        <v>8.5114471363252999</v>
      </c>
      <c r="F453" s="102">
        <v>8.5743372142892937</v>
      </c>
      <c r="G453" s="102">
        <v>8.1275896697272554</v>
      </c>
      <c r="H453" s="102">
        <v>7.6756909397300639</v>
      </c>
      <c r="I453" s="102">
        <v>0</v>
      </c>
      <c r="J453" s="102">
        <v>0</v>
      </c>
      <c r="K453" s="102">
        <v>0</v>
      </c>
      <c r="L453" s="102">
        <v>6.3430970321236364</v>
      </c>
      <c r="M453" s="102">
        <v>7.4171853266886068</v>
      </c>
      <c r="N453" s="102">
        <v>6.3369036129704615</v>
      </c>
      <c r="O453" s="102">
        <v>8.6291773811989341</v>
      </c>
      <c r="P453" s="102">
        <v>10.671585407828292</v>
      </c>
      <c r="Q453" s="102">
        <v>0</v>
      </c>
      <c r="R453" s="102">
        <v>0</v>
      </c>
      <c r="S453" s="102">
        <v>0</v>
      </c>
      <c r="T453" s="102">
        <v>6.9272004228442468</v>
      </c>
      <c r="U453" s="102">
        <v>7.1630768484887639</v>
      </c>
      <c r="V453" s="102">
        <v>6.5060623788094292</v>
      </c>
      <c r="W453" s="102">
        <v>5.985351111660302</v>
      </c>
      <c r="X453" s="102">
        <v>6.4490863810230312</v>
      </c>
      <c r="Y453" s="102">
        <v>6.0329426318415713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8.6361426502747172</v>
      </c>
      <c r="D454" s="105">
        <v>8.723855805645659</v>
      </c>
      <c r="E454" s="105">
        <v>8.5179929591511048</v>
      </c>
      <c r="F454" s="105">
        <v>8.5810798176170415</v>
      </c>
      <c r="G454" s="105">
        <v>8.1334937593368402</v>
      </c>
      <c r="H454" s="105">
        <v>7.6778649065425713</v>
      </c>
      <c r="I454" s="105">
        <v>7.5989979954865197</v>
      </c>
      <c r="J454" s="105">
        <v>0</v>
      </c>
      <c r="K454" s="105">
        <v>0</v>
      </c>
      <c r="L454" s="105">
        <v>6.3511784182662199</v>
      </c>
      <c r="M454" s="105">
        <v>7.4221230064954531</v>
      </c>
      <c r="N454" s="105">
        <v>6.3420319349048642</v>
      </c>
      <c r="O454" s="105">
        <v>8.629480420935062</v>
      </c>
      <c r="P454" s="105">
        <v>10.662015699478708</v>
      </c>
      <c r="Q454" s="105">
        <v>0</v>
      </c>
      <c r="R454" s="105">
        <v>6.5595784896774765</v>
      </c>
      <c r="S454" s="105">
        <v>6.6554435526949209</v>
      </c>
      <c r="T454" s="105">
        <v>6.9471595042990915</v>
      </c>
      <c r="U454" s="105">
        <v>7.1643494368719161</v>
      </c>
      <c r="V454" s="105">
        <v>6.5232499692135155</v>
      </c>
      <c r="W454" s="105">
        <v>5.9843412736920962</v>
      </c>
      <c r="X454" s="105">
        <v>6.4527659825983079</v>
      </c>
      <c r="Y454" s="105">
        <v>6.0443381192738732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4.3092952647481919</v>
      </c>
      <c r="D455" s="99">
        <v>4.373567092264258</v>
      </c>
      <c r="E455" s="99">
        <v>4.2423912492148261</v>
      </c>
      <c r="F455" s="99">
        <v>4.3405282910504912</v>
      </c>
      <c r="G455" s="99">
        <v>4.0949164929941402</v>
      </c>
      <c r="H455" s="99">
        <v>3.7650141106157213</v>
      </c>
      <c r="I455" s="99">
        <v>3.669076609149784</v>
      </c>
      <c r="J455" s="99">
        <v>0</v>
      </c>
      <c r="K455" s="99">
        <v>0</v>
      </c>
      <c r="L455" s="99">
        <v>2.7754449075566403</v>
      </c>
      <c r="M455" s="99">
        <v>3.5793234486007592</v>
      </c>
      <c r="N455" s="99">
        <v>2.8078725003743288</v>
      </c>
      <c r="O455" s="99">
        <v>4.7364956042734825</v>
      </c>
      <c r="P455" s="99">
        <v>6.4447670822616718</v>
      </c>
      <c r="Q455" s="99">
        <v>0</v>
      </c>
      <c r="R455" s="99">
        <v>2.7308717053092262</v>
      </c>
      <c r="S455" s="99">
        <v>2.7861282427736631</v>
      </c>
      <c r="T455" s="99">
        <v>3.3449186687743837</v>
      </c>
      <c r="U455" s="99">
        <v>3.7675935693358205</v>
      </c>
      <c r="V455" s="99">
        <v>3.3350758943124399</v>
      </c>
      <c r="W455" s="99">
        <v>3.0004477072598297</v>
      </c>
      <c r="X455" s="99">
        <v>3.5158754864421451</v>
      </c>
      <c r="Y455" s="99">
        <v>3.2478684393341122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4.326847385526527</v>
      </c>
      <c r="D456" s="99">
        <v>4.3502887133813992</v>
      </c>
      <c r="E456" s="99">
        <v>4.2756017099362795</v>
      </c>
      <c r="F456" s="99">
        <v>4.2405515265665521</v>
      </c>
      <c r="G456" s="99">
        <v>4.0385772663426991</v>
      </c>
      <c r="H456" s="99">
        <v>3.9128507959268499</v>
      </c>
      <c r="I456" s="99">
        <v>3.9299213863367348</v>
      </c>
      <c r="J456" s="99">
        <v>0</v>
      </c>
      <c r="K456" s="99">
        <v>0</v>
      </c>
      <c r="L456" s="99">
        <v>3.5757335107095796</v>
      </c>
      <c r="M456" s="99">
        <v>3.8427995578946939</v>
      </c>
      <c r="N456" s="99">
        <v>3.5341594345305358</v>
      </c>
      <c r="O456" s="99">
        <v>3.8929848166615764</v>
      </c>
      <c r="P456" s="99">
        <v>4.2172486172170354</v>
      </c>
      <c r="Q456" s="99">
        <v>0</v>
      </c>
      <c r="R456" s="99">
        <v>3.8287067843682512</v>
      </c>
      <c r="S456" s="99">
        <v>3.8693153099212578</v>
      </c>
      <c r="T456" s="99">
        <v>3.6022408355247078</v>
      </c>
      <c r="U456" s="99">
        <v>3.3967558675360947</v>
      </c>
      <c r="V456" s="99">
        <v>3.1881740749010756</v>
      </c>
      <c r="W456" s="99">
        <v>2.9838935664322661</v>
      </c>
      <c r="X456" s="99">
        <v>2.9368904961561624</v>
      </c>
      <c r="Y456" s="99">
        <v>2.7964696799397619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4.4216158197417776</v>
      </c>
      <c r="D457" s="123">
        <v>4.5760010010742649</v>
      </c>
      <c r="E457" s="123">
        <v>4.3836070357921457</v>
      </c>
      <c r="F457" s="123">
        <v>4.2752198262909511</v>
      </c>
      <c r="G457" s="123">
        <v>4.6676700760750141</v>
      </c>
      <c r="H457" s="123">
        <v>4.5140824571609768</v>
      </c>
      <c r="I457" s="123">
        <v>4.1642068601011726</v>
      </c>
      <c r="J457" s="123">
        <v>4.4040143064044157</v>
      </c>
      <c r="K457" s="123">
        <v>4.3741456621013679</v>
      </c>
      <c r="L457" s="123">
        <v>3.6436738336337195</v>
      </c>
      <c r="M457" s="123">
        <v>4.7998488133868182</v>
      </c>
      <c r="N457" s="123">
        <v>4.7483172003013445</v>
      </c>
      <c r="O457" s="123">
        <v>4.8001502583056963</v>
      </c>
      <c r="P457" s="123">
        <v>5.0555406338861912</v>
      </c>
      <c r="Q457" s="123">
        <v>3.5181055112198605</v>
      </c>
      <c r="R457" s="123">
        <v>3.5815656385149488</v>
      </c>
      <c r="S457" s="123">
        <v>3.1225353226230976</v>
      </c>
      <c r="T457" s="123">
        <v>3.634280316306413</v>
      </c>
      <c r="U457" s="123">
        <v>4.002220517760704</v>
      </c>
      <c r="V457" s="123">
        <v>2.3888275934865009</v>
      </c>
      <c r="W457" s="123">
        <v>1.8863173921112177</v>
      </c>
      <c r="X457" s="123">
        <v>2.1427095230862503</v>
      </c>
      <c r="Y457" s="123">
        <v>2.101599148711931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5.8138532025741805</v>
      </c>
      <c r="D458" s="99">
        <v>3.3286915260376424</v>
      </c>
      <c r="E458" s="99">
        <v>1.9887842788559902</v>
      </c>
      <c r="F458" s="99">
        <v>3.7663877961219243</v>
      </c>
      <c r="G458" s="99">
        <v>5.567319114356458</v>
      </c>
      <c r="H458" s="99">
        <v>5.9111605324083598</v>
      </c>
      <c r="I458" s="99">
        <v>2.2596406330301031</v>
      </c>
      <c r="J458" s="99">
        <v>2.476066154616964</v>
      </c>
      <c r="K458" s="99">
        <v>6.3875854880148104</v>
      </c>
      <c r="L458" s="99">
        <v>5.5715825615460464</v>
      </c>
      <c r="M458" s="99">
        <v>3.4351422909346847</v>
      </c>
      <c r="N458" s="99">
        <v>2.7198276531550838</v>
      </c>
      <c r="O458" s="99">
        <v>3.9027515114875007</v>
      </c>
      <c r="P458" s="99">
        <v>4.7096633729309163</v>
      </c>
      <c r="Q458" s="99">
        <v>3.8252084624112177</v>
      </c>
      <c r="R458" s="99">
        <v>3.783542321930339</v>
      </c>
      <c r="S458" s="99">
        <v>2.8944886199554061</v>
      </c>
      <c r="T458" s="99">
        <v>3.20098680426893</v>
      </c>
      <c r="U458" s="99">
        <v>3.9537052699815729</v>
      </c>
      <c r="V458" s="99">
        <v>3.3208434839815864</v>
      </c>
      <c r="W458" s="99">
        <v>1.7121559223162677</v>
      </c>
      <c r="X458" s="99">
        <v>2.3692147581994583</v>
      </c>
      <c r="Y458" s="99">
        <v>0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4.3312566857580936</v>
      </c>
      <c r="D459" s="110">
        <v>4.5765529079216263</v>
      </c>
      <c r="E459" s="110">
        <v>4.3846761530943494</v>
      </c>
      <c r="F459" s="110">
        <v>4.3904091165630783</v>
      </c>
      <c r="G459" s="110">
        <v>4.1678650548075433</v>
      </c>
      <c r="H459" s="110">
        <v>4.0727071246707629</v>
      </c>
      <c r="I459" s="110">
        <v>4.2621151426935686</v>
      </c>
      <c r="J459" s="110">
        <v>4.4620083447193704</v>
      </c>
      <c r="K459" s="110">
        <v>4.1694298903278728</v>
      </c>
      <c r="L459" s="110">
        <v>3.5898033950045014</v>
      </c>
      <c r="M459" s="110">
        <v>4.8236926066876267</v>
      </c>
      <c r="N459" s="110">
        <v>4.808118078556241</v>
      </c>
      <c r="O459" s="110">
        <v>4.8616586373516686</v>
      </c>
      <c r="P459" s="110">
        <v>5.0937735006875071</v>
      </c>
      <c r="Q459" s="110">
        <v>3.5070577969404928</v>
      </c>
      <c r="R459" s="110">
        <v>3.5706616416627059</v>
      </c>
      <c r="S459" s="110">
        <v>3.1398136656995441</v>
      </c>
      <c r="T459" s="110">
        <v>3.6758657617341592</v>
      </c>
      <c r="U459" s="110">
        <v>4.0073073358881235</v>
      </c>
      <c r="V459" s="110">
        <v>2.3308836860970592</v>
      </c>
      <c r="W459" s="110">
        <v>1.8866549143395028</v>
      </c>
      <c r="X459" s="110">
        <v>2.1424406741424957</v>
      </c>
      <c r="Y459" s="110">
        <v>2.101599148711931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56.40326762286211</v>
      </c>
      <c r="D461" s="118">
        <f t="shared" si="239"/>
        <v>52.165301626782956</v>
      </c>
      <c r="E461" s="118">
        <f t="shared" si="239"/>
        <v>53.133239226093245</v>
      </c>
      <c r="F461" s="118">
        <f t="shared" si="239"/>
        <v>55.657060958657567</v>
      </c>
      <c r="G461" s="118">
        <f t="shared" si="239"/>
        <v>53.006274534987206</v>
      </c>
      <c r="H461" s="118">
        <f t="shared" si="239"/>
        <v>50.649598611396968</v>
      </c>
      <c r="I461" s="118">
        <f t="shared" si="239"/>
        <v>48.818816518866328</v>
      </c>
      <c r="J461" s="118">
        <f t="shared" si="239"/>
        <v>48.388200596546156</v>
      </c>
      <c r="K461" s="118">
        <f t="shared" si="239"/>
        <v>48.293411836419764</v>
      </c>
      <c r="L461" s="118">
        <f t="shared" si="239"/>
        <v>41.638063370835148</v>
      </c>
      <c r="M461" s="118">
        <f t="shared" si="239"/>
        <v>35.867554513292923</v>
      </c>
      <c r="N461" s="118">
        <f t="shared" si="239"/>
        <v>37.818268684750173</v>
      </c>
      <c r="O461" s="118">
        <f t="shared" si="239"/>
        <v>33.459568677491625</v>
      </c>
      <c r="P461" s="118">
        <f t="shared" si="239"/>
        <v>26.027574760970548</v>
      </c>
      <c r="Q461" s="118">
        <f t="shared" si="239"/>
        <v>30.416176540828122</v>
      </c>
      <c r="R461" s="118">
        <f t="shared" ref="R461:V461" si="240">R462+R465+R467+R476</f>
        <v>29.663724127713369</v>
      </c>
      <c r="S461" s="118">
        <f t="shared" si="240"/>
        <v>26.174258172730582</v>
      </c>
      <c r="T461" s="118">
        <f t="shared" si="240"/>
        <v>23.992542013023293</v>
      </c>
      <c r="U461" s="118">
        <f t="shared" si="240"/>
        <v>18.586925641895192</v>
      </c>
      <c r="V461" s="118">
        <f t="shared" si="240"/>
        <v>20.579989665049919</v>
      </c>
      <c r="W461" s="118">
        <f t="shared" ref="W461:Y461" si="241">W462+W465+W467+W476</f>
        <v>18.28684450662595</v>
      </c>
      <c r="X461" s="118">
        <f t="shared" si="241"/>
        <v>15.424788386391901</v>
      </c>
      <c r="Y461" s="118">
        <f t="shared" si="241"/>
        <v>12.609895478415611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54.436857718440066</v>
      </c>
      <c r="D462" s="123">
        <f t="shared" si="242"/>
        <v>49.908148975959847</v>
      </c>
      <c r="E462" s="123">
        <f t="shared" si="242"/>
        <v>50.847781209507602</v>
      </c>
      <c r="F462" s="123">
        <f t="shared" si="242"/>
        <v>53.250792519098482</v>
      </c>
      <c r="G462" s="123">
        <f t="shared" si="242"/>
        <v>50.098082132237522</v>
      </c>
      <c r="H462" s="123">
        <f t="shared" si="242"/>
        <v>48.381011011024341</v>
      </c>
      <c r="I462" s="123">
        <f t="shared" si="242"/>
        <v>45.283883162527729</v>
      </c>
      <c r="J462" s="123">
        <f t="shared" si="242"/>
        <v>44.91693777822249</v>
      </c>
      <c r="K462" s="123">
        <f t="shared" si="242"/>
        <v>44.822609102858394</v>
      </c>
      <c r="L462" s="123">
        <f t="shared" si="242"/>
        <v>39.044762666901434</v>
      </c>
      <c r="M462" s="123">
        <f t="shared" si="242"/>
        <v>34.076895544879555</v>
      </c>
      <c r="N462" s="123">
        <f t="shared" si="242"/>
        <v>36.103148035544848</v>
      </c>
      <c r="O462" s="123">
        <f t="shared" si="242"/>
        <v>32.18172054949256</v>
      </c>
      <c r="P462" s="123">
        <f t="shared" si="242"/>
        <v>25.197709460323985</v>
      </c>
      <c r="Q462" s="123">
        <f t="shared" si="242"/>
        <v>27.508923775489098</v>
      </c>
      <c r="R462" s="123">
        <f t="shared" ref="R462:V462" si="243">SUM(R463:R464)</f>
        <v>26.844716758757645</v>
      </c>
      <c r="S462" s="123">
        <f t="shared" si="243"/>
        <v>24.434401510901761</v>
      </c>
      <c r="T462" s="123">
        <f t="shared" si="243"/>
        <v>22.282555955064385</v>
      </c>
      <c r="U462" s="123">
        <f t="shared" si="243"/>
        <v>17.166514977900849</v>
      </c>
      <c r="V462" s="123">
        <f t="shared" si="243"/>
        <v>19.369476239948824</v>
      </c>
      <c r="W462" s="123">
        <f t="shared" ref="W462:Y462" si="244">SUM(W463:W464)</f>
        <v>16.622629709134937</v>
      </c>
      <c r="X462" s="123">
        <f t="shared" si="244"/>
        <v>13.53877599383976</v>
      </c>
      <c r="Y462" s="123">
        <f t="shared" si="244"/>
        <v>11.668269439398198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54.436857718440066</v>
      </c>
      <c r="D463" s="99">
        <v>49.908148975959847</v>
      </c>
      <c r="E463" s="99">
        <v>50.847781209507602</v>
      </c>
      <c r="F463" s="99">
        <v>53.250792519098482</v>
      </c>
      <c r="G463" s="99">
        <v>50.098082132237522</v>
      </c>
      <c r="H463" s="99">
        <v>48.381011011024341</v>
      </c>
      <c r="I463" s="99">
        <v>45.283883162527729</v>
      </c>
      <c r="J463" s="99">
        <v>44.91693777822249</v>
      </c>
      <c r="K463" s="99">
        <v>44.822609102858394</v>
      </c>
      <c r="L463" s="99">
        <v>39.044762666901434</v>
      </c>
      <c r="M463" s="99">
        <v>34.076895544879555</v>
      </c>
      <c r="N463" s="99">
        <v>36.103148035544848</v>
      </c>
      <c r="O463" s="99">
        <v>32.18172054949256</v>
      </c>
      <c r="P463" s="99">
        <v>25.197709460323985</v>
      </c>
      <c r="Q463" s="99">
        <v>27.508923775489098</v>
      </c>
      <c r="R463" s="99">
        <v>26.844716758757645</v>
      </c>
      <c r="S463" s="99">
        <v>24.434401510901761</v>
      </c>
      <c r="T463" s="99">
        <v>22.282555955064385</v>
      </c>
      <c r="U463" s="99">
        <v>17.166514977900849</v>
      </c>
      <c r="V463" s="99">
        <v>19.369476239948824</v>
      </c>
      <c r="W463" s="99">
        <v>16.622629709134937</v>
      </c>
      <c r="X463" s="99">
        <v>13.53877599383976</v>
      </c>
      <c r="Y463" s="99">
        <v>11.668269439398198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1.8363599494345342</v>
      </c>
      <c r="D467" s="123">
        <v>2.2566124057359582</v>
      </c>
      <c r="E467" s="123">
        <v>2.2851324165487905</v>
      </c>
      <c r="F467" s="123">
        <v>2.151234998382598</v>
      </c>
      <c r="G467" s="123">
        <v>2.1789560444572262</v>
      </c>
      <c r="H467" s="123">
        <v>1.7481972574924038</v>
      </c>
      <c r="I467" s="123">
        <v>3.4944278860083444</v>
      </c>
      <c r="J467" s="123">
        <v>3.4447581920807009</v>
      </c>
      <c r="K467" s="123">
        <v>3.2547501153974081</v>
      </c>
      <c r="L467" s="123">
        <v>2.5378051549019718</v>
      </c>
      <c r="M467" s="123">
        <v>1.7690475803950894</v>
      </c>
      <c r="N467" s="123">
        <v>1.6865875695368255</v>
      </c>
      <c r="O467" s="123">
        <v>1.1861418319916681</v>
      </c>
      <c r="P467" s="123">
        <v>0.65815930698940817</v>
      </c>
      <c r="Q467" s="123">
        <v>2.8586253490252749</v>
      </c>
      <c r="R467" s="123">
        <v>2.7481579584601081</v>
      </c>
      <c r="S467" s="123">
        <v>1.6654729856538391</v>
      </c>
      <c r="T467" s="123">
        <v>1.6079237713959242</v>
      </c>
      <c r="U467" s="123">
        <v>1.2840615380870417</v>
      </c>
      <c r="V467" s="123">
        <v>1.1399747567760037</v>
      </c>
      <c r="W467" s="123">
        <v>1.6630137619903844</v>
      </c>
      <c r="X467" s="123">
        <v>1.8849943738295589</v>
      </c>
      <c r="Y467" s="123">
        <v>0.94162603901741293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4.1312855217086364</v>
      </c>
      <c r="D468" s="99">
        <v>4.1030811069081565</v>
      </c>
      <c r="E468" s="99">
        <v>4.0275262265932037</v>
      </c>
      <c r="F468" s="99">
        <v>3.8993919200726306</v>
      </c>
      <c r="G468" s="99">
        <v>3.6382937037007972</v>
      </c>
      <c r="H468" s="99">
        <v>3.7161937364128623</v>
      </c>
      <c r="I468" s="99">
        <v>3.5274458922308103</v>
      </c>
      <c r="J468" s="99">
        <v>3.4570534584044808</v>
      </c>
      <c r="K468" s="99">
        <v>3.2883611169275926</v>
      </c>
      <c r="L468" s="99">
        <v>3.1966450825666688</v>
      </c>
      <c r="M468" s="99">
        <v>3.3054589833784096</v>
      </c>
      <c r="N468" s="99">
        <v>3.3321215714674834</v>
      </c>
      <c r="O468" s="99">
        <v>3.2334551310457798</v>
      </c>
      <c r="P468" s="99">
        <v>3.0094951671962655</v>
      </c>
      <c r="Q468" s="99">
        <v>2.8734780134024831</v>
      </c>
      <c r="R468" s="99">
        <v>2.7746231751708743</v>
      </c>
      <c r="S468" s="99">
        <v>2.0662490785955052</v>
      </c>
      <c r="T468" s="99">
        <v>2.4991214186196711</v>
      </c>
      <c r="U468" s="99">
        <v>2.6662111103335104</v>
      </c>
      <c r="V468" s="99">
        <v>2.043584317361149</v>
      </c>
      <c r="W468" s="99">
        <v>2.312600723507872</v>
      </c>
      <c r="X468" s="99">
        <v>2.1983051139909908</v>
      </c>
      <c r="Y468" s="99">
        <v>1.866254144796436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2.0615656594558773</v>
      </c>
      <c r="D469" s="99">
        <v>2.0579715296904832</v>
      </c>
      <c r="E469" s="99">
        <v>2.0078125708236576</v>
      </c>
      <c r="F469" s="99">
        <v>1.9722804180739066</v>
      </c>
      <c r="G469" s="99">
        <v>1.8340431760266449</v>
      </c>
      <c r="H469" s="99">
        <v>1.824029925968315</v>
      </c>
      <c r="I469" s="99">
        <v>1.7135441812812042</v>
      </c>
      <c r="J469" s="99">
        <v>1.6399425196058186</v>
      </c>
      <c r="K469" s="99">
        <v>1.467435681086442</v>
      </c>
      <c r="L469" s="99">
        <v>1.5145223483739561</v>
      </c>
      <c r="M469" s="99">
        <v>1.6615814303759098</v>
      </c>
      <c r="N469" s="99">
        <v>1.5202272510635071</v>
      </c>
      <c r="O469" s="99">
        <v>0</v>
      </c>
      <c r="P469" s="99">
        <v>0</v>
      </c>
      <c r="Q469" s="99">
        <v>1.265231514638347</v>
      </c>
      <c r="R469" s="99">
        <v>1.1991837727144137</v>
      </c>
      <c r="S469" s="99">
        <v>0</v>
      </c>
      <c r="T469" s="99">
        <v>1.1964730860944137</v>
      </c>
      <c r="U469" s="99">
        <v>0</v>
      </c>
      <c r="V469" s="99">
        <v>1.0377770348768438</v>
      </c>
      <c r="W469" s="99">
        <v>1.2249211725029683</v>
      </c>
      <c r="X469" s="99">
        <v>1.2150569775729825</v>
      </c>
      <c r="Y469" s="99">
        <v>0.9854025686292196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2.0615656594558773</v>
      </c>
      <c r="D470" s="102">
        <v>2.0579715296904832</v>
      </c>
      <c r="E470" s="102">
        <v>2.0078125708236576</v>
      </c>
      <c r="F470" s="102">
        <v>1.9722804180739066</v>
      </c>
      <c r="G470" s="102">
        <v>1.8340431760266449</v>
      </c>
      <c r="H470" s="102">
        <v>1.824029925968315</v>
      </c>
      <c r="I470" s="102">
        <v>1.7135441812812042</v>
      </c>
      <c r="J470" s="102">
        <v>1.6399425196058186</v>
      </c>
      <c r="K470" s="102">
        <v>1.467435681086442</v>
      </c>
      <c r="L470" s="102">
        <v>1.5145223483739561</v>
      </c>
      <c r="M470" s="102">
        <v>1.6615814303759098</v>
      </c>
      <c r="N470" s="102">
        <v>1.5202272510635071</v>
      </c>
      <c r="O470" s="102">
        <v>0</v>
      </c>
      <c r="P470" s="102">
        <v>0</v>
      </c>
      <c r="Q470" s="102">
        <v>1.265231514638347</v>
      </c>
      <c r="R470" s="102">
        <v>1.1991837727144137</v>
      </c>
      <c r="S470" s="102">
        <v>0</v>
      </c>
      <c r="T470" s="102">
        <v>1.1964730860944137</v>
      </c>
      <c r="U470" s="102">
        <v>0</v>
      </c>
      <c r="V470" s="102">
        <v>1.0377770348768438</v>
      </c>
      <c r="W470" s="102">
        <v>1.2249211725029683</v>
      </c>
      <c r="X470" s="102">
        <v>1.2150569775729825</v>
      </c>
      <c r="Y470" s="102">
        <v>0.9854025686292196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0.13004995498751409</v>
      </c>
      <c r="D476" s="123">
        <v>5.4024508714952812E-4</v>
      </c>
      <c r="E476" s="123">
        <v>3.256000368539093E-4</v>
      </c>
      <c r="F476" s="123">
        <v>0.25503344117648963</v>
      </c>
      <c r="G476" s="123">
        <v>0.72923635829246414</v>
      </c>
      <c r="H476" s="123">
        <v>0.52039034288022235</v>
      </c>
      <c r="I476" s="123">
        <v>4.0505470330253819E-2</v>
      </c>
      <c r="J476" s="123">
        <v>2.6504626242969204E-2</v>
      </c>
      <c r="K476" s="123">
        <v>0.21605261816396251</v>
      </c>
      <c r="L476" s="123">
        <v>5.5495549031739491E-2</v>
      </c>
      <c r="M476" s="123">
        <v>2.1611388018279797E-2</v>
      </c>
      <c r="N476" s="123">
        <v>2.8533079668496063E-2</v>
      </c>
      <c r="O476" s="123">
        <v>9.1706296007395605E-2</v>
      </c>
      <c r="P476" s="123">
        <v>0.1717059936571553</v>
      </c>
      <c r="Q476" s="123">
        <v>4.8627416313750699E-2</v>
      </c>
      <c r="R476" s="123">
        <v>7.0849410495616688E-2</v>
      </c>
      <c r="S476" s="123">
        <v>7.4383676174983204E-2</v>
      </c>
      <c r="T476" s="123">
        <v>0.10206228656298327</v>
      </c>
      <c r="U476" s="123">
        <v>0.13634912590730064</v>
      </c>
      <c r="V476" s="123">
        <v>7.0538668325093132E-2</v>
      </c>
      <c r="W476" s="123">
        <v>1.2010355006280675E-3</v>
      </c>
      <c r="X476" s="123">
        <v>1.0180187225827561E-3</v>
      </c>
      <c r="Y476" s="123">
        <v>0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2.133836412281167</v>
      </c>
      <c r="D477" s="99">
        <v>1.2214941420450831</v>
      </c>
      <c r="E477" s="99">
        <v>0.72966968258961074</v>
      </c>
      <c r="F477" s="99">
        <v>1.3816067825718095</v>
      </c>
      <c r="G477" s="99">
        <v>2.0418618032188998</v>
      </c>
      <c r="H477" s="99">
        <v>2.1675733299914097</v>
      </c>
      <c r="I477" s="99">
        <v>0.82844034938227151</v>
      </c>
      <c r="J477" s="99">
        <v>0.90762183524704287</v>
      </c>
      <c r="K477" s="99">
        <v>2.3409936626942289</v>
      </c>
      <c r="L477" s="99">
        <v>2.0415635310464162</v>
      </c>
      <c r="M477" s="99">
        <v>1.2585455375351178</v>
      </c>
      <c r="N477" s="99">
        <v>0.99639601988705451</v>
      </c>
      <c r="O477" s="99">
        <v>1.4296884764655271</v>
      </c>
      <c r="P477" s="99">
        <v>1.7250605742688399</v>
      </c>
      <c r="Q477" s="99">
        <v>1.4003661272481185</v>
      </c>
      <c r="R477" s="99">
        <v>1.383205709543563</v>
      </c>
      <c r="S477" s="99">
        <v>1.0561301323574996</v>
      </c>
      <c r="T477" s="99">
        <v>1.1654854659127767</v>
      </c>
      <c r="U477" s="99">
        <v>1.4367714060364014</v>
      </c>
      <c r="V477" s="99">
        <v>1.205138710595085</v>
      </c>
      <c r="W477" s="99">
        <v>0.62093535382471088</v>
      </c>
      <c r="X477" s="99">
        <v>0.85869879249855474</v>
      </c>
      <c r="Y477" s="99">
        <v>0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68161</v>
      </c>
      <c r="C5" s="120">
        <v>70440</v>
      </c>
      <c r="D5" s="120">
        <v>74448</v>
      </c>
      <c r="E5" s="120">
        <v>77855</v>
      </c>
      <c r="F5" s="120">
        <v>80290</v>
      </c>
      <c r="G5" s="120">
        <v>82021</v>
      </c>
      <c r="H5" s="120">
        <v>83153</v>
      </c>
      <c r="I5" s="120">
        <v>85149</v>
      </c>
      <c r="J5" s="120">
        <v>88753</v>
      </c>
      <c r="K5" s="120">
        <v>94756</v>
      </c>
      <c r="L5" s="120">
        <v>98945</v>
      </c>
      <c r="M5" s="120">
        <v>101458</v>
      </c>
      <c r="N5" s="120">
        <v>107576</v>
      </c>
      <c r="O5" s="120">
        <v>109501</v>
      </c>
      <c r="P5" s="120">
        <v>117894</v>
      </c>
      <c r="Q5" s="120">
        <v>124143</v>
      </c>
      <c r="R5" s="120">
        <v>134893</v>
      </c>
      <c r="S5" s="120">
        <v>147473</v>
      </c>
      <c r="T5" s="120">
        <v>156683</v>
      </c>
      <c r="U5" s="120">
        <v>164672</v>
      </c>
      <c r="V5" s="120">
        <v>170532</v>
      </c>
      <c r="W5" s="120">
        <v>167345</v>
      </c>
      <c r="X5" s="120">
        <v>161896</v>
      </c>
      <c r="Y5" s="120">
        <v>159609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68161</v>
      </c>
      <c r="C7" s="52">
        <v>70440</v>
      </c>
      <c r="D7" s="52">
        <v>74448</v>
      </c>
      <c r="E7" s="52">
        <v>77855</v>
      </c>
      <c r="F7" s="52">
        <v>80290</v>
      </c>
      <c r="G7" s="52">
        <v>82021</v>
      </c>
      <c r="H7" s="52">
        <v>83153</v>
      </c>
      <c r="I7" s="52">
        <v>85149</v>
      </c>
      <c r="J7" s="52">
        <v>88753</v>
      </c>
      <c r="K7" s="52">
        <v>94756</v>
      </c>
      <c r="L7" s="52">
        <v>98945</v>
      </c>
      <c r="M7" s="52">
        <v>101458</v>
      </c>
      <c r="N7" s="52">
        <v>107576</v>
      </c>
      <c r="O7" s="52">
        <v>109501</v>
      </c>
      <c r="P7" s="52">
        <v>117894</v>
      </c>
      <c r="Q7" s="52">
        <v>124143</v>
      </c>
      <c r="R7" s="52">
        <v>134893</v>
      </c>
      <c r="S7" s="52">
        <v>147473</v>
      </c>
      <c r="T7" s="52">
        <v>156683</v>
      </c>
      <c r="U7" s="52">
        <v>164672</v>
      </c>
      <c r="V7" s="52">
        <v>170532</v>
      </c>
      <c r="W7" s="52">
        <v>167345</v>
      </c>
      <c r="X7" s="52">
        <v>161896</v>
      </c>
      <c r="Y7" s="52">
        <v>159609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6609</v>
      </c>
      <c r="C9" s="52">
        <v>6965</v>
      </c>
      <c r="D9" s="52">
        <v>7117</v>
      </c>
      <c r="E9" s="52">
        <v>8785</v>
      </c>
      <c r="F9" s="52">
        <v>9454</v>
      </c>
      <c r="G9" s="52">
        <v>10111</v>
      </c>
      <c r="H9" s="52">
        <v>11618</v>
      </c>
      <c r="I9" s="52">
        <v>12087</v>
      </c>
      <c r="J9" s="52">
        <v>12511</v>
      </c>
      <c r="K9" s="52">
        <v>13727</v>
      </c>
      <c r="L9" s="52">
        <v>17162</v>
      </c>
      <c r="M9" s="52">
        <v>21868</v>
      </c>
      <c r="N9" s="52">
        <v>23422</v>
      </c>
      <c r="O9" s="52">
        <v>25107</v>
      </c>
      <c r="P9" s="52">
        <v>27060</v>
      </c>
      <c r="Q9" s="52">
        <v>31041</v>
      </c>
      <c r="R9" s="52">
        <v>34434</v>
      </c>
      <c r="S9" s="52">
        <v>37609</v>
      </c>
      <c r="T9" s="52">
        <v>44360</v>
      </c>
      <c r="U9" s="52">
        <v>48472</v>
      </c>
      <c r="V9" s="52">
        <v>55535</v>
      </c>
      <c r="W9" s="52">
        <v>57436</v>
      </c>
      <c r="X9" s="52">
        <v>56457</v>
      </c>
      <c r="Y9" s="52">
        <v>56570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51917</v>
      </c>
      <c r="C11" s="52">
        <v>55234</v>
      </c>
      <c r="D11" s="52">
        <v>60814</v>
      </c>
      <c r="E11" s="52">
        <v>65681</v>
      </c>
      <c r="F11" s="52">
        <v>69436</v>
      </c>
      <c r="G11" s="52">
        <v>72555</v>
      </c>
      <c r="H11" s="52">
        <v>77622</v>
      </c>
      <c r="I11" s="52">
        <v>79168</v>
      </c>
      <c r="J11" s="52">
        <v>82540</v>
      </c>
      <c r="K11" s="52">
        <v>85519</v>
      </c>
      <c r="L11" s="52">
        <v>86579</v>
      </c>
      <c r="M11" s="52">
        <v>88809</v>
      </c>
      <c r="N11" s="52">
        <v>91816</v>
      </c>
      <c r="O11" s="52">
        <v>93077</v>
      </c>
      <c r="P11" s="52">
        <v>100997</v>
      </c>
      <c r="Q11" s="52">
        <v>102147</v>
      </c>
      <c r="R11" s="52">
        <v>109902</v>
      </c>
      <c r="S11" s="52">
        <v>119734</v>
      </c>
      <c r="T11" s="52">
        <v>126915</v>
      </c>
      <c r="U11" s="52">
        <v>131806</v>
      </c>
      <c r="V11" s="52">
        <v>133499</v>
      </c>
      <c r="W11" s="52">
        <v>128176</v>
      </c>
      <c r="X11" s="52">
        <v>122865</v>
      </c>
      <c r="Y11" s="52">
        <v>123941</v>
      </c>
      <c r="DA11" s="63" t="s">
        <v>1087</v>
      </c>
    </row>
    <row r="12" spans="1:105" ht="12" customHeight="1" x14ac:dyDescent="0.25">
      <c r="A12" s="97" t="s">
        <v>133</v>
      </c>
      <c r="B12" s="52">
        <v>2</v>
      </c>
      <c r="C12" s="52">
        <v>82</v>
      </c>
      <c r="D12" s="52">
        <v>322</v>
      </c>
      <c r="E12" s="52">
        <v>609</v>
      </c>
      <c r="F12" s="52">
        <v>907</v>
      </c>
      <c r="G12" s="52">
        <v>1420</v>
      </c>
      <c r="H12" s="52">
        <v>2091</v>
      </c>
      <c r="I12" s="52">
        <v>3236</v>
      </c>
      <c r="J12" s="52">
        <v>4741</v>
      </c>
      <c r="K12" s="52">
        <v>7034</v>
      </c>
      <c r="L12" s="52">
        <v>10636</v>
      </c>
      <c r="M12" s="52">
        <v>11775</v>
      </c>
      <c r="N12" s="52">
        <v>14596</v>
      </c>
      <c r="O12" s="52">
        <v>14308</v>
      </c>
      <c r="P12" s="52">
        <v>14031</v>
      </c>
      <c r="Q12" s="52">
        <v>18482</v>
      </c>
      <c r="R12" s="52">
        <v>21276</v>
      </c>
      <c r="S12" s="52">
        <v>23721</v>
      </c>
      <c r="T12" s="52">
        <v>26444</v>
      </c>
      <c r="U12" s="52">
        <v>29728</v>
      </c>
      <c r="V12" s="52">
        <v>32741</v>
      </c>
      <c r="W12" s="52">
        <v>34365</v>
      </c>
      <c r="X12" s="52">
        <v>32676</v>
      </c>
      <c r="Y12" s="52">
        <v>30811</v>
      </c>
      <c r="DA12" s="63" t="s">
        <v>1088</v>
      </c>
    </row>
    <row r="13" spans="1:105" ht="12" customHeight="1" x14ac:dyDescent="0.25">
      <c r="A13" s="97" t="s">
        <v>122</v>
      </c>
      <c r="B13" s="52">
        <v>16238</v>
      </c>
      <c r="C13" s="52">
        <v>15042</v>
      </c>
      <c r="D13" s="52">
        <v>13093</v>
      </c>
      <c r="E13" s="52">
        <v>11221</v>
      </c>
      <c r="F13" s="52">
        <v>9485</v>
      </c>
      <c r="G13" s="52">
        <v>7478</v>
      </c>
      <c r="H13" s="52">
        <v>2941</v>
      </c>
      <c r="I13" s="52">
        <v>2335</v>
      </c>
      <c r="J13" s="52">
        <v>1266</v>
      </c>
      <c r="K13" s="52">
        <v>1217</v>
      </c>
      <c r="L13" s="52">
        <v>807</v>
      </c>
      <c r="M13" s="52">
        <v>82</v>
      </c>
      <c r="N13" s="52">
        <v>211</v>
      </c>
      <c r="O13" s="52">
        <v>662</v>
      </c>
      <c r="P13" s="52">
        <v>1223</v>
      </c>
      <c r="Q13" s="52">
        <v>1281</v>
      </c>
      <c r="R13" s="52">
        <v>1244</v>
      </c>
      <c r="S13" s="52">
        <v>1167</v>
      </c>
      <c r="T13" s="52">
        <v>856</v>
      </c>
      <c r="U13" s="52">
        <v>784</v>
      </c>
      <c r="V13" s="52">
        <v>581</v>
      </c>
      <c r="W13" s="52">
        <v>1030</v>
      </c>
      <c r="X13" s="52">
        <v>1061</v>
      </c>
      <c r="Y13" s="52">
        <v>1026</v>
      </c>
      <c r="DA13" s="63" t="s">
        <v>1089</v>
      </c>
    </row>
    <row r="14" spans="1:105" ht="12" customHeight="1" x14ac:dyDescent="0.25">
      <c r="A14" s="97" t="s">
        <v>121</v>
      </c>
      <c r="B14" s="52">
        <v>4</v>
      </c>
      <c r="C14" s="52">
        <v>82</v>
      </c>
      <c r="D14" s="52">
        <v>219</v>
      </c>
      <c r="E14" s="52">
        <v>344</v>
      </c>
      <c r="F14" s="52">
        <v>462</v>
      </c>
      <c r="G14" s="52">
        <v>568</v>
      </c>
      <c r="H14" s="52">
        <v>499</v>
      </c>
      <c r="I14" s="52">
        <v>410</v>
      </c>
      <c r="J14" s="52">
        <v>206</v>
      </c>
      <c r="K14" s="52">
        <v>986</v>
      </c>
      <c r="L14" s="52">
        <v>923</v>
      </c>
      <c r="M14" s="52">
        <v>792</v>
      </c>
      <c r="N14" s="52">
        <v>953</v>
      </c>
      <c r="O14" s="52">
        <v>1454</v>
      </c>
      <c r="P14" s="52">
        <v>1643</v>
      </c>
      <c r="Q14" s="52">
        <v>2233</v>
      </c>
      <c r="R14" s="52">
        <v>2471</v>
      </c>
      <c r="S14" s="52">
        <v>2851</v>
      </c>
      <c r="T14" s="52">
        <v>2468</v>
      </c>
      <c r="U14" s="52">
        <v>2354</v>
      </c>
      <c r="V14" s="52">
        <v>3711</v>
      </c>
      <c r="W14" s="52">
        <v>3774</v>
      </c>
      <c r="X14" s="52">
        <v>5294</v>
      </c>
      <c r="Y14" s="52">
        <v>3831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38426</v>
      </c>
      <c r="C16" s="52">
        <v>42618</v>
      </c>
      <c r="D16" s="52">
        <v>42384</v>
      </c>
      <c r="E16" s="52">
        <v>42468</v>
      </c>
      <c r="F16" s="52">
        <v>41765</v>
      </c>
      <c r="G16" s="52">
        <v>42541</v>
      </c>
      <c r="H16" s="52">
        <v>44816</v>
      </c>
      <c r="I16" s="52">
        <v>48956</v>
      </c>
      <c r="J16" s="52">
        <v>55046</v>
      </c>
      <c r="K16" s="52">
        <v>59942</v>
      </c>
      <c r="L16" s="52">
        <v>65079</v>
      </c>
      <c r="M16" s="52">
        <v>64330</v>
      </c>
      <c r="N16" s="52">
        <v>65031</v>
      </c>
      <c r="O16" s="52">
        <v>65027</v>
      </c>
      <c r="P16" s="52">
        <v>70331</v>
      </c>
      <c r="Q16" s="52">
        <v>86847</v>
      </c>
      <c r="R16" s="52">
        <v>99937</v>
      </c>
      <c r="S16" s="52">
        <v>112638</v>
      </c>
      <c r="T16" s="52">
        <v>117875</v>
      </c>
      <c r="U16" s="52">
        <v>127560</v>
      </c>
      <c r="V16" s="52">
        <v>147112</v>
      </c>
      <c r="W16" s="52">
        <v>154859</v>
      </c>
      <c r="X16" s="52">
        <v>155798</v>
      </c>
      <c r="Y16" s="52">
        <v>154671</v>
      </c>
      <c r="DA16" s="63" t="s">
        <v>1091</v>
      </c>
    </row>
    <row r="17" spans="1:105" ht="12" customHeight="1" x14ac:dyDescent="0.25">
      <c r="A17" s="109" t="s">
        <v>120</v>
      </c>
      <c r="B17" s="36">
        <v>29735</v>
      </c>
      <c r="C17" s="36">
        <v>27822</v>
      </c>
      <c r="D17" s="36">
        <v>32064</v>
      </c>
      <c r="E17" s="36">
        <v>35387</v>
      </c>
      <c r="F17" s="36">
        <v>38525</v>
      </c>
      <c r="G17" s="36">
        <v>39480</v>
      </c>
      <c r="H17" s="36">
        <v>38337</v>
      </c>
      <c r="I17" s="36">
        <v>36193</v>
      </c>
      <c r="J17" s="36">
        <v>33707</v>
      </c>
      <c r="K17" s="36">
        <v>34814</v>
      </c>
      <c r="L17" s="36">
        <v>33866</v>
      </c>
      <c r="M17" s="36">
        <v>37128</v>
      </c>
      <c r="N17" s="36">
        <v>42545</v>
      </c>
      <c r="O17" s="36">
        <v>44474</v>
      </c>
      <c r="P17" s="36">
        <v>47563</v>
      </c>
      <c r="Q17" s="36">
        <v>37296</v>
      </c>
      <c r="R17" s="36">
        <v>34956</v>
      </c>
      <c r="S17" s="36">
        <v>34835</v>
      </c>
      <c r="T17" s="36">
        <v>38808</v>
      </c>
      <c r="U17" s="36">
        <v>37112</v>
      </c>
      <c r="V17" s="36">
        <v>23420</v>
      </c>
      <c r="W17" s="36">
        <v>12486</v>
      </c>
      <c r="X17" s="36">
        <v>6098</v>
      </c>
      <c r="Y17" s="36">
        <v>4938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5325</v>
      </c>
      <c r="D21" s="52">
        <v>5327</v>
      </c>
      <c r="E21" s="52">
        <v>5340</v>
      </c>
      <c r="F21" s="52">
        <v>5378</v>
      </c>
      <c r="G21" s="52">
        <v>5454</v>
      </c>
      <c r="H21" s="52">
        <v>5578</v>
      </c>
      <c r="I21" s="52">
        <v>5763</v>
      </c>
      <c r="J21" s="52">
        <v>6016</v>
      </c>
      <c r="K21" s="52">
        <v>6348</v>
      </c>
      <c r="L21" s="52">
        <v>6783</v>
      </c>
      <c r="M21" s="52">
        <v>7321</v>
      </c>
      <c r="N21" s="52">
        <v>7996</v>
      </c>
      <c r="O21" s="52">
        <v>7746</v>
      </c>
      <c r="P21" s="52">
        <v>4466</v>
      </c>
      <c r="Q21" s="52">
        <v>5627</v>
      </c>
      <c r="R21" s="52">
        <v>6980</v>
      </c>
      <c r="S21" s="52">
        <v>8550</v>
      </c>
      <c r="T21" s="52">
        <v>8843</v>
      </c>
      <c r="U21" s="52">
        <v>8884</v>
      </c>
      <c r="V21" s="52">
        <v>9076</v>
      </c>
      <c r="W21" s="52">
        <v>9551</v>
      </c>
      <c r="X21" s="52">
        <v>10258</v>
      </c>
      <c r="Y21" s="52">
        <v>11181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1033</v>
      </c>
      <c r="D23" s="52">
        <v>1034</v>
      </c>
      <c r="E23" s="52">
        <v>1054</v>
      </c>
      <c r="F23" s="52">
        <v>1109</v>
      </c>
      <c r="G23" s="52">
        <v>1215</v>
      </c>
      <c r="H23" s="52">
        <v>1411</v>
      </c>
      <c r="I23" s="52">
        <v>1097</v>
      </c>
      <c r="J23" s="52">
        <v>1113</v>
      </c>
      <c r="K23" s="52">
        <v>1719</v>
      </c>
      <c r="L23" s="52">
        <v>1903</v>
      </c>
      <c r="M23" s="52">
        <v>2241</v>
      </c>
      <c r="N23" s="52">
        <v>3877</v>
      </c>
      <c r="O23" s="52">
        <v>3177</v>
      </c>
      <c r="P23" s="52">
        <v>2119</v>
      </c>
      <c r="Q23" s="52">
        <v>1898</v>
      </c>
      <c r="R23" s="52">
        <v>2894</v>
      </c>
      <c r="S23" s="52">
        <v>4465</v>
      </c>
      <c r="T23" s="52">
        <v>5666</v>
      </c>
      <c r="U23" s="52">
        <v>5761</v>
      </c>
      <c r="V23" s="52">
        <v>5262</v>
      </c>
      <c r="W23" s="52">
        <v>5792</v>
      </c>
      <c r="X23" s="52">
        <v>7366</v>
      </c>
      <c r="Y23" s="52">
        <v>7873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4056</v>
      </c>
      <c r="D25" s="52">
        <v>4058</v>
      </c>
      <c r="E25" s="52">
        <v>4069</v>
      </c>
      <c r="F25" s="52">
        <v>4109</v>
      </c>
      <c r="G25" s="52">
        <v>4187</v>
      </c>
      <c r="H25" s="52">
        <v>4307</v>
      </c>
      <c r="I25" s="52">
        <v>5712</v>
      </c>
      <c r="J25" s="52">
        <v>5951</v>
      </c>
      <c r="K25" s="52">
        <v>6270</v>
      </c>
      <c r="L25" s="52">
        <v>6638</v>
      </c>
      <c r="M25" s="52">
        <v>7140</v>
      </c>
      <c r="N25" s="52">
        <v>7793</v>
      </c>
      <c r="O25" s="52">
        <v>7397</v>
      </c>
      <c r="P25" s="52">
        <v>4180</v>
      </c>
      <c r="Q25" s="52">
        <v>5223</v>
      </c>
      <c r="R25" s="52">
        <v>6432</v>
      </c>
      <c r="S25" s="52">
        <v>7796</v>
      </c>
      <c r="T25" s="52">
        <v>7918</v>
      </c>
      <c r="U25" s="52">
        <v>7801</v>
      </c>
      <c r="V25" s="52">
        <v>7718</v>
      </c>
      <c r="W25" s="52">
        <v>7989</v>
      </c>
      <c r="X25" s="52">
        <v>8484</v>
      </c>
      <c r="Y25" s="52">
        <v>9117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3</v>
      </c>
      <c r="H26" s="52">
        <v>4</v>
      </c>
      <c r="I26" s="52">
        <v>24</v>
      </c>
      <c r="J26" s="52">
        <v>42</v>
      </c>
      <c r="K26" s="52">
        <v>71</v>
      </c>
      <c r="L26" s="52">
        <v>99</v>
      </c>
      <c r="M26" s="52">
        <v>138</v>
      </c>
      <c r="N26" s="52">
        <v>201</v>
      </c>
      <c r="O26" s="52">
        <v>288</v>
      </c>
      <c r="P26" s="52">
        <v>277</v>
      </c>
      <c r="Q26" s="52">
        <v>385</v>
      </c>
      <c r="R26" s="52">
        <v>520</v>
      </c>
      <c r="S26" s="52">
        <v>701</v>
      </c>
      <c r="T26" s="52">
        <v>890</v>
      </c>
      <c r="U26" s="52">
        <v>1063</v>
      </c>
      <c r="V26" s="52">
        <v>1271</v>
      </c>
      <c r="W26" s="52">
        <v>1467</v>
      </c>
      <c r="X26" s="52">
        <v>1689</v>
      </c>
      <c r="Y26" s="52">
        <v>1991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2537</v>
      </c>
      <c r="D27" s="52">
        <v>2540</v>
      </c>
      <c r="E27" s="52">
        <v>2557</v>
      </c>
      <c r="F27" s="52">
        <v>2596</v>
      </c>
      <c r="G27" s="52">
        <v>2667</v>
      </c>
      <c r="H27" s="52">
        <v>4537</v>
      </c>
      <c r="I27" s="52">
        <v>606</v>
      </c>
      <c r="J27" s="52">
        <v>1069</v>
      </c>
      <c r="K27" s="52">
        <v>49</v>
      </c>
      <c r="L27" s="52">
        <v>410</v>
      </c>
      <c r="M27" s="52">
        <v>726</v>
      </c>
      <c r="N27" s="52">
        <v>0</v>
      </c>
      <c r="O27" s="52">
        <v>81</v>
      </c>
      <c r="P27" s="52">
        <v>3</v>
      </c>
      <c r="Q27" s="52">
        <v>11</v>
      </c>
      <c r="R27" s="52">
        <v>37</v>
      </c>
      <c r="S27" s="52">
        <v>77</v>
      </c>
      <c r="T27" s="52">
        <v>311</v>
      </c>
      <c r="U27" s="52">
        <v>72</v>
      </c>
      <c r="V27" s="52">
        <v>226</v>
      </c>
      <c r="W27" s="52">
        <v>330</v>
      </c>
      <c r="X27" s="52">
        <v>206</v>
      </c>
      <c r="Y27" s="52">
        <v>35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1</v>
      </c>
      <c r="D28" s="52">
        <v>0</v>
      </c>
      <c r="E28" s="52">
        <v>2</v>
      </c>
      <c r="F28" s="52">
        <v>6</v>
      </c>
      <c r="G28" s="52">
        <v>14</v>
      </c>
      <c r="H28" s="52">
        <v>69</v>
      </c>
      <c r="I28" s="52">
        <v>89</v>
      </c>
      <c r="J28" s="52">
        <v>204</v>
      </c>
      <c r="K28" s="52">
        <v>9</v>
      </c>
      <c r="L28" s="52">
        <v>63</v>
      </c>
      <c r="M28" s="52">
        <v>131</v>
      </c>
      <c r="N28" s="52">
        <v>29</v>
      </c>
      <c r="O28" s="52">
        <v>71</v>
      </c>
      <c r="P28" s="52">
        <v>97</v>
      </c>
      <c r="Q28" s="52">
        <v>155</v>
      </c>
      <c r="R28" s="52">
        <v>234</v>
      </c>
      <c r="S28" s="52">
        <v>344</v>
      </c>
      <c r="T28" s="52">
        <v>386</v>
      </c>
      <c r="U28" s="52">
        <v>114</v>
      </c>
      <c r="V28" s="52">
        <v>336</v>
      </c>
      <c r="W28" s="52">
        <v>498</v>
      </c>
      <c r="X28" s="52">
        <v>474</v>
      </c>
      <c r="Y28" s="52">
        <v>1463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6004</v>
      </c>
      <c r="D30" s="52">
        <v>6024</v>
      </c>
      <c r="E30" s="52">
        <v>6155</v>
      </c>
      <c r="F30" s="52">
        <v>6472</v>
      </c>
      <c r="G30" s="52">
        <v>7053</v>
      </c>
      <c r="H30" s="52">
        <v>7963</v>
      </c>
      <c r="I30" s="52">
        <v>5695</v>
      </c>
      <c r="J30" s="52">
        <v>6508</v>
      </c>
      <c r="K30" s="52">
        <v>7632</v>
      </c>
      <c r="L30" s="52">
        <v>6821</v>
      </c>
      <c r="M30" s="52">
        <v>7822</v>
      </c>
      <c r="N30" s="52">
        <v>9069</v>
      </c>
      <c r="O30" s="52">
        <v>10225</v>
      </c>
      <c r="P30" s="52">
        <v>8730</v>
      </c>
      <c r="Q30" s="52">
        <v>10634</v>
      </c>
      <c r="R30" s="52">
        <v>11894</v>
      </c>
      <c r="S30" s="52">
        <v>12459</v>
      </c>
      <c r="T30" s="52">
        <v>12044</v>
      </c>
      <c r="U30" s="52">
        <v>11679</v>
      </c>
      <c r="V30" s="52">
        <v>14677</v>
      </c>
      <c r="W30" s="52">
        <v>18278</v>
      </c>
      <c r="X30" s="52">
        <v>21562</v>
      </c>
      <c r="Y30" s="52">
        <v>24373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4646</v>
      </c>
      <c r="D31" s="36">
        <v>4651</v>
      </c>
      <c r="E31" s="36">
        <v>4702</v>
      </c>
      <c r="F31" s="36">
        <v>4884</v>
      </c>
      <c r="G31" s="36">
        <v>5300</v>
      </c>
      <c r="H31" s="36">
        <v>6033</v>
      </c>
      <c r="I31" s="36">
        <v>4376</v>
      </c>
      <c r="J31" s="36">
        <v>4448</v>
      </c>
      <c r="K31" s="36">
        <v>6147</v>
      </c>
      <c r="L31" s="36">
        <v>7596</v>
      </c>
      <c r="M31" s="36">
        <v>6758</v>
      </c>
      <c r="N31" s="36">
        <v>5982</v>
      </c>
      <c r="O31" s="36">
        <v>4864</v>
      </c>
      <c r="P31" s="36">
        <v>3978</v>
      </c>
      <c r="Q31" s="36">
        <v>14403</v>
      </c>
      <c r="R31" s="36">
        <v>2349</v>
      </c>
      <c r="S31" s="36">
        <v>3956</v>
      </c>
      <c r="T31" s="36">
        <v>6086</v>
      </c>
      <c r="U31" s="36">
        <v>8474</v>
      </c>
      <c r="V31" s="36">
        <v>13814</v>
      </c>
      <c r="W31" s="36">
        <v>16657</v>
      </c>
      <c r="X31" s="36">
        <v>6652</v>
      </c>
      <c r="Y31" s="36">
        <v>5834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7604</v>
      </c>
      <c r="D35" s="52">
        <v>9335</v>
      </c>
      <c r="E35" s="52">
        <v>8747</v>
      </c>
      <c r="F35" s="52">
        <v>7813</v>
      </c>
      <c r="G35" s="52">
        <v>7185</v>
      </c>
      <c r="H35" s="52">
        <v>6710</v>
      </c>
      <c r="I35" s="52">
        <v>7759</v>
      </c>
      <c r="J35" s="52">
        <v>9620</v>
      </c>
      <c r="K35" s="52">
        <v>12351</v>
      </c>
      <c r="L35" s="52">
        <v>10972</v>
      </c>
      <c r="M35" s="52">
        <v>9834</v>
      </c>
      <c r="N35" s="52">
        <v>14114</v>
      </c>
      <c r="O35" s="52">
        <v>9671</v>
      </c>
      <c r="P35" s="52">
        <v>12859</v>
      </c>
      <c r="Q35" s="52">
        <v>11876</v>
      </c>
      <c r="R35" s="52">
        <v>17730</v>
      </c>
      <c r="S35" s="52">
        <v>21130</v>
      </c>
      <c r="T35" s="52">
        <v>18053</v>
      </c>
      <c r="U35" s="52">
        <v>16873</v>
      </c>
      <c r="V35" s="52">
        <v>14936</v>
      </c>
      <c r="W35" s="52">
        <v>6364</v>
      </c>
      <c r="X35" s="52">
        <v>4809</v>
      </c>
      <c r="Y35" s="52">
        <v>8894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1389</v>
      </c>
      <c r="D37" s="52">
        <v>1186</v>
      </c>
      <c r="E37" s="52">
        <v>2722</v>
      </c>
      <c r="F37" s="52">
        <v>1778</v>
      </c>
      <c r="G37" s="52">
        <v>1872</v>
      </c>
      <c r="H37" s="52">
        <v>2918</v>
      </c>
      <c r="I37" s="52">
        <v>1566</v>
      </c>
      <c r="J37" s="52">
        <v>1537</v>
      </c>
      <c r="K37" s="52">
        <v>2935</v>
      </c>
      <c r="L37" s="52">
        <v>5338</v>
      </c>
      <c r="M37" s="52">
        <v>6947</v>
      </c>
      <c r="N37" s="52">
        <v>5431</v>
      </c>
      <c r="O37" s="52">
        <v>4862</v>
      </c>
      <c r="P37" s="52">
        <v>4072</v>
      </c>
      <c r="Q37" s="52">
        <v>5879</v>
      </c>
      <c r="R37" s="52">
        <v>6287</v>
      </c>
      <c r="S37" s="52">
        <v>7640</v>
      </c>
      <c r="T37" s="52">
        <v>12417</v>
      </c>
      <c r="U37" s="52">
        <v>9873</v>
      </c>
      <c r="V37" s="52">
        <v>12325</v>
      </c>
      <c r="W37" s="52">
        <v>7693</v>
      </c>
      <c r="X37" s="52">
        <v>6387</v>
      </c>
      <c r="Y37" s="52">
        <v>7986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7373</v>
      </c>
      <c r="D39" s="52">
        <v>9638</v>
      </c>
      <c r="E39" s="52">
        <v>8936</v>
      </c>
      <c r="F39" s="52">
        <v>7864</v>
      </c>
      <c r="G39" s="52">
        <v>7306</v>
      </c>
      <c r="H39" s="52">
        <v>9374</v>
      </c>
      <c r="I39" s="52">
        <v>7258</v>
      </c>
      <c r="J39" s="52">
        <v>9323</v>
      </c>
      <c r="K39" s="52">
        <v>9249</v>
      </c>
      <c r="L39" s="52">
        <v>7698</v>
      </c>
      <c r="M39" s="52">
        <v>9370</v>
      </c>
      <c r="N39" s="52">
        <v>10800</v>
      </c>
      <c r="O39" s="52">
        <v>8658</v>
      </c>
      <c r="P39" s="52">
        <v>12100</v>
      </c>
      <c r="Q39" s="52">
        <v>6373</v>
      </c>
      <c r="R39" s="52">
        <v>14187</v>
      </c>
      <c r="S39" s="52">
        <v>17628</v>
      </c>
      <c r="T39" s="52">
        <v>15099</v>
      </c>
      <c r="U39" s="52">
        <v>12692</v>
      </c>
      <c r="V39" s="52">
        <v>9411</v>
      </c>
      <c r="W39" s="52">
        <v>2666</v>
      </c>
      <c r="X39" s="52">
        <v>3173</v>
      </c>
      <c r="Y39" s="52">
        <v>10193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80</v>
      </c>
      <c r="D40" s="52">
        <v>240</v>
      </c>
      <c r="E40" s="52">
        <v>287</v>
      </c>
      <c r="F40" s="52">
        <v>299</v>
      </c>
      <c r="G40" s="52">
        <v>516</v>
      </c>
      <c r="H40" s="52">
        <v>675</v>
      </c>
      <c r="I40" s="52">
        <v>1169</v>
      </c>
      <c r="J40" s="52">
        <v>1547</v>
      </c>
      <c r="K40" s="52">
        <v>2364</v>
      </c>
      <c r="L40" s="52">
        <v>3701</v>
      </c>
      <c r="M40" s="52">
        <v>1277</v>
      </c>
      <c r="N40" s="52">
        <v>3022</v>
      </c>
      <c r="O40" s="52">
        <v>0</v>
      </c>
      <c r="P40" s="52">
        <v>0</v>
      </c>
      <c r="Q40" s="52">
        <v>4836</v>
      </c>
      <c r="R40" s="52">
        <v>3314</v>
      </c>
      <c r="S40" s="52">
        <v>3146</v>
      </c>
      <c r="T40" s="52">
        <v>3613</v>
      </c>
      <c r="U40" s="52">
        <v>4347</v>
      </c>
      <c r="V40" s="52">
        <v>4284</v>
      </c>
      <c r="W40" s="52">
        <v>3091</v>
      </c>
      <c r="X40" s="52">
        <v>0</v>
      </c>
      <c r="Y40" s="52">
        <v>126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1341</v>
      </c>
      <c r="D41" s="52">
        <v>591</v>
      </c>
      <c r="E41" s="52">
        <v>685</v>
      </c>
      <c r="F41" s="52">
        <v>860</v>
      </c>
      <c r="G41" s="52">
        <v>660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1</v>
      </c>
      <c r="N41" s="52">
        <v>129</v>
      </c>
      <c r="O41" s="52">
        <v>532</v>
      </c>
      <c r="P41" s="52">
        <v>564</v>
      </c>
      <c r="Q41" s="52">
        <v>69</v>
      </c>
      <c r="R41" s="52">
        <v>0</v>
      </c>
      <c r="S41" s="52">
        <v>0</v>
      </c>
      <c r="T41" s="52">
        <v>0</v>
      </c>
      <c r="U41" s="52">
        <v>0</v>
      </c>
      <c r="V41" s="52">
        <v>23</v>
      </c>
      <c r="W41" s="52">
        <v>779</v>
      </c>
      <c r="X41" s="52">
        <v>237</v>
      </c>
      <c r="Y41" s="52">
        <v>0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79</v>
      </c>
      <c r="D42" s="52">
        <v>137</v>
      </c>
      <c r="E42" s="52">
        <v>127</v>
      </c>
      <c r="F42" s="52">
        <v>124</v>
      </c>
      <c r="G42" s="52">
        <v>120</v>
      </c>
      <c r="H42" s="52">
        <v>0</v>
      </c>
      <c r="I42" s="52">
        <v>0</v>
      </c>
      <c r="J42" s="52">
        <v>0</v>
      </c>
      <c r="K42" s="52">
        <v>789</v>
      </c>
      <c r="L42" s="52">
        <v>0</v>
      </c>
      <c r="M42" s="52">
        <v>0</v>
      </c>
      <c r="N42" s="52">
        <v>190</v>
      </c>
      <c r="O42" s="52">
        <v>572</v>
      </c>
      <c r="P42" s="52">
        <v>286</v>
      </c>
      <c r="Q42" s="52">
        <v>745</v>
      </c>
      <c r="R42" s="52">
        <v>472</v>
      </c>
      <c r="S42" s="52">
        <v>724</v>
      </c>
      <c r="T42" s="52">
        <v>3</v>
      </c>
      <c r="U42" s="52">
        <v>0</v>
      </c>
      <c r="V42" s="52">
        <v>1693</v>
      </c>
      <c r="W42" s="52">
        <v>561</v>
      </c>
      <c r="X42" s="52">
        <v>1994</v>
      </c>
      <c r="Y42" s="52">
        <v>0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10196</v>
      </c>
      <c r="D44" s="52">
        <v>5790</v>
      </c>
      <c r="E44" s="52">
        <v>6239</v>
      </c>
      <c r="F44" s="52">
        <v>5769</v>
      </c>
      <c r="G44" s="52">
        <v>7829</v>
      </c>
      <c r="H44" s="52">
        <v>10238</v>
      </c>
      <c r="I44" s="52">
        <v>9835</v>
      </c>
      <c r="J44" s="52">
        <v>12598</v>
      </c>
      <c r="K44" s="52">
        <v>12528</v>
      </c>
      <c r="L44" s="52">
        <v>11958</v>
      </c>
      <c r="M44" s="52">
        <v>7073</v>
      </c>
      <c r="N44" s="52">
        <v>9770</v>
      </c>
      <c r="O44" s="52">
        <v>10221</v>
      </c>
      <c r="P44" s="52">
        <v>14034</v>
      </c>
      <c r="Q44" s="52">
        <v>27150</v>
      </c>
      <c r="R44" s="52">
        <v>24984</v>
      </c>
      <c r="S44" s="52">
        <v>25160</v>
      </c>
      <c r="T44" s="52">
        <v>17281</v>
      </c>
      <c r="U44" s="52">
        <v>21364</v>
      </c>
      <c r="V44" s="52">
        <v>34229</v>
      </c>
      <c r="W44" s="52">
        <v>26025</v>
      </c>
      <c r="X44" s="52">
        <v>22501</v>
      </c>
      <c r="Y44" s="52">
        <v>23246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2733</v>
      </c>
      <c r="D45" s="36">
        <v>8893</v>
      </c>
      <c r="E45" s="36">
        <v>8025</v>
      </c>
      <c r="F45" s="36">
        <v>8022</v>
      </c>
      <c r="G45" s="36">
        <v>6255</v>
      </c>
      <c r="H45" s="36">
        <v>4890</v>
      </c>
      <c r="I45" s="36">
        <v>2232</v>
      </c>
      <c r="J45" s="36">
        <v>1962</v>
      </c>
      <c r="K45" s="36">
        <v>7254</v>
      </c>
      <c r="L45" s="36">
        <v>6648</v>
      </c>
      <c r="M45" s="36">
        <v>10020</v>
      </c>
      <c r="N45" s="36">
        <v>11399</v>
      </c>
      <c r="O45" s="36">
        <v>6793</v>
      </c>
      <c r="P45" s="36">
        <v>7067</v>
      </c>
      <c r="Q45" s="36">
        <v>4136</v>
      </c>
      <c r="R45" s="36">
        <v>9</v>
      </c>
      <c r="S45" s="36">
        <v>3835</v>
      </c>
      <c r="T45" s="36">
        <v>10059</v>
      </c>
      <c r="U45" s="36">
        <v>6778</v>
      </c>
      <c r="V45" s="36">
        <v>122</v>
      </c>
      <c r="W45" s="36">
        <v>5723</v>
      </c>
      <c r="X45" s="36">
        <v>264</v>
      </c>
      <c r="Y45" s="36">
        <v>4674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2863</v>
      </c>
      <c r="D49" s="52">
        <v>3501</v>
      </c>
      <c r="E49" s="52">
        <v>3220</v>
      </c>
      <c r="F49" s="52">
        <v>2954</v>
      </c>
      <c r="G49" s="52">
        <v>2756</v>
      </c>
      <c r="H49" s="52">
        <v>3256</v>
      </c>
      <c r="I49" s="52">
        <v>2877</v>
      </c>
      <c r="J49" s="52">
        <v>3846</v>
      </c>
      <c r="K49" s="52">
        <v>4949</v>
      </c>
      <c r="L49" s="52">
        <v>3179</v>
      </c>
      <c r="M49" s="52">
        <v>3633</v>
      </c>
      <c r="N49" s="52">
        <v>6966</v>
      </c>
      <c r="O49" s="52">
        <v>3694</v>
      </c>
      <c r="P49" s="52">
        <v>9782</v>
      </c>
      <c r="Q49" s="52">
        <v>7406</v>
      </c>
      <c r="R49" s="52">
        <v>10843</v>
      </c>
      <c r="S49" s="52">
        <v>10828</v>
      </c>
      <c r="T49" s="52">
        <v>9337</v>
      </c>
      <c r="U49" s="52">
        <v>7476</v>
      </c>
      <c r="V49" s="52">
        <v>8161</v>
      </c>
      <c r="W49" s="52">
        <v>2581</v>
      </c>
      <c r="X49" s="52">
        <v>2000</v>
      </c>
      <c r="Y49" s="52">
        <v>3822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204</v>
      </c>
      <c r="D51" s="52">
        <v>15</v>
      </c>
      <c r="E51" s="52">
        <v>825</v>
      </c>
      <c r="F51" s="52">
        <v>12</v>
      </c>
      <c r="G51" s="52">
        <v>69</v>
      </c>
      <c r="H51" s="52">
        <v>821</v>
      </c>
      <c r="I51" s="52">
        <v>386</v>
      </c>
      <c r="J51" s="52">
        <v>402</v>
      </c>
      <c r="K51" s="52">
        <v>712</v>
      </c>
      <c r="L51" s="52">
        <v>1783</v>
      </c>
      <c r="M51" s="52">
        <v>1703</v>
      </c>
      <c r="N51" s="52">
        <v>1544</v>
      </c>
      <c r="O51" s="52">
        <v>790</v>
      </c>
      <c r="P51" s="52">
        <v>1226</v>
      </c>
      <c r="Q51" s="52">
        <v>2006</v>
      </c>
      <c r="R51" s="52">
        <v>1639</v>
      </c>
      <c r="S51" s="52">
        <v>1243</v>
      </c>
      <c r="T51" s="52">
        <v>2299</v>
      </c>
      <c r="U51" s="52">
        <v>1036</v>
      </c>
      <c r="V51" s="52">
        <v>2903</v>
      </c>
      <c r="W51" s="52">
        <v>692</v>
      </c>
      <c r="X51" s="52">
        <v>709</v>
      </c>
      <c r="Y51" s="52">
        <v>2215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2303</v>
      </c>
      <c r="D53" s="52">
        <v>3150</v>
      </c>
      <c r="E53" s="52">
        <v>2830</v>
      </c>
      <c r="F53" s="52">
        <v>2487</v>
      </c>
      <c r="G53" s="52">
        <v>2295</v>
      </c>
      <c r="H53" s="52">
        <v>3037</v>
      </c>
      <c r="I53" s="52">
        <v>2479</v>
      </c>
      <c r="J53" s="52">
        <v>3298</v>
      </c>
      <c r="K53" s="52">
        <v>3689</v>
      </c>
      <c r="L53" s="52">
        <v>2146</v>
      </c>
      <c r="M53" s="52">
        <v>3197</v>
      </c>
      <c r="N53" s="52">
        <v>5319</v>
      </c>
      <c r="O53" s="52">
        <v>3272</v>
      </c>
      <c r="P53" s="52">
        <v>9135</v>
      </c>
      <c r="Q53" s="52">
        <v>3920</v>
      </c>
      <c r="R53" s="52">
        <v>8554</v>
      </c>
      <c r="S53" s="52">
        <v>8870</v>
      </c>
      <c r="T53" s="52">
        <v>7531</v>
      </c>
      <c r="U53" s="52">
        <v>5569</v>
      </c>
      <c r="V53" s="52">
        <v>4961</v>
      </c>
      <c r="W53" s="52">
        <v>949</v>
      </c>
      <c r="X53" s="52">
        <v>1076</v>
      </c>
      <c r="Y53" s="52">
        <v>3773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25</v>
      </c>
      <c r="D54" s="52">
        <v>78</v>
      </c>
      <c r="E54" s="52">
        <v>91</v>
      </c>
      <c r="F54" s="52">
        <v>95</v>
      </c>
      <c r="G54" s="52">
        <v>162</v>
      </c>
      <c r="H54" s="52">
        <v>219</v>
      </c>
      <c r="I54" s="52">
        <v>398</v>
      </c>
      <c r="J54" s="52">
        <v>548</v>
      </c>
      <c r="K54" s="52">
        <v>944</v>
      </c>
      <c r="L54" s="52">
        <v>1033</v>
      </c>
      <c r="M54" s="52">
        <v>436</v>
      </c>
      <c r="N54" s="52">
        <v>1490</v>
      </c>
      <c r="O54" s="52">
        <v>0</v>
      </c>
      <c r="P54" s="52">
        <v>0</v>
      </c>
      <c r="Q54" s="52">
        <v>2978</v>
      </c>
      <c r="R54" s="52">
        <v>2000</v>
      </c>
      <c r="S54" s="52">
        <v>1587</v>
      </c>
      <c r="T54" s="52">
        <v>1804</v>
      </c>
      <c r="U54" s="52">
        <v>1907</v>
      </c>
      <c r="V54" s="52">
        <v>2262</v>
      </c>
      <c r="W54" s="52">
        <v>1090</v>
      </c>
      <c r="X54" s="52">
        <v>0</v>
      </c>
      <c r="Y54" s="52">
        <v>49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505</v>
      </c>
      <c r="D55" s="52">
        <v>222</v>
      </c>
      <c r="E55" s="52">
        <v>252</v>
      </c>
      <c r="F55" s="52">
        <v>325</v>
      </c>
      <c r="G55" s="52">
        <v>253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64</v>
      </c>
      <c r="O55" s="52">
        <v>204</v>
      </c>
      <c r="P55" s="52">
        <v>430</v>
      </c>
      <c r="Q55" s="52">
        <v>43</v>
      </c>
      <c r="R55" s="52">
        <v>0</v>
      </c>
      <c r="S55" s="52">
        <v>0</v>
      </c>
      <c r="T55" s="52">
        <v>0</v>
      </c>
      <c r="U55" s="52">
        <v>0</v>
      </c>
      <c r="V55" s="52">
        <v>13</v>
      </c>
      <c r="W55" s="52">
        <v>314</v>
      </c>
      <c r="X55" s="52">
        <v>99</v>
      </c>
      <c r="Y55" s="52">
        <v>0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30</v>
      </c>
      <c r="D56" s="52">
        <v>51</v>
      </c>
      <c r="E56" s="52">
        <v>47</v>
      </c>
      <c r="F56" s="52">
        <v>47</v>
      </c>
      <c r="G56" s="52">
        <v>46</v>
      </c>
      <c r="H56" s="52">
        <v>0</v>
      </c>
      <c r="I56" s="52">
        <v>0</v>
      </c>
      <c r="J56" s="52">
        <v>0</v>
      </c>
      <c r="K56" s="52">
        <v>316</v>
      </c>
      <c r="L56" s="52">
        <v>0</v>
      </c>
      <c r="M56" s="52">
        <v>0</v>
      </c>
      <c r="N56" s="52">
        <v>93</v>
      </c>
      <c r="O56" s="52">
        <v>218</v>
      </c>
      <c r="P56" s="52">
        <v>217</v>
      </c>
      <c r="Q56" s="52">
        <v>465</v>
      </c>
      <c r="R56" s="52">
        <v>289</v>
      </c>
      <c r="S56" s="52">
        <v>371</v>
      </c>
      <c r="T56" s="52">
        <v>2</v>
      </c>
      <c r="U56" s="52">
        <v>0</v>
      </c>
      <c r="V56" s="52">
        <v>925</v>
      </c>
      <c r="W56" s="52">
        <v>228</v>
      </c>
      <c r="X56" s="52">
        <v>825</v>
      </c>
      <c r="Y56" s="52">
        <v>0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1834</v>
      </c>
      <c r="D58" s="52">
        <v>469</v>
      </c>
      <c r="E58" s="52">
        <v>657</v>
      </c>
      <c r="F58" s="52">
        <v>636</v>
      </c>
      <c r="G58" s="52">
        <v>928</v>
      </c>
      <c r="H58" s="52">
        <v>1524</v>
      </c>
      <c r="I58" s="52">
        <v>2093</v>
      </c>
      <c r="J58" s="52">
        <v>3142</v>
      </c>
      <c r="K58" s="52">
        <v>2631</v>
      </c>
      <c r="L58" s="52">
        <v>1735</v>
      </c>
      <c r="M58" s="52">
        <v>1120</v>
      </c>
      <c r="N58" s="52">
        <v>2523</v>
      </c>
      <c r="O58" s="52">
        <v>1801</v>
      </c>
      <c r="P58" s="52">
        <v>5445</v>
      </c>
      <c r="Q58" s="52">
        <v>5994</v>
      </c>
      <c r="R58" s="52">
        <v>10836</v>
      </c>
      <c r="S58" s="52">
        <v>8871</v>
      </c>
      <c r="T58" s="52">
        <v>4900</v>
      </c>
      <c r="U58" s="52">
        <v>5083</v>
      </c>
      <c r="V58" s="52">
        <v>8118</v>
      </c>
      <c r="W58" s="52">
        <v>1712</v>
      </c>
      <c r="X58" s="52">
        <v>1950</v>
      </c>
      <c r="Y58" s="52">
        <v>2709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1029</v>
      </c>
      <c r="D59" s="36">
        <v>3032</v>
      </c>
      <c r="E59" s="36">
        <v>2563</v>
      </c>
      <c r="F59" s="36">
        <v>2318</v>
      </c>
      <c r="G59" s="36">
        <v>1828</v>
      </c>
      <c r="H59" s="36">
        <v>1732</v>
      </c>
      <c r="I59" s="36">
        <v>784</v>
      </c>
      <c r="J59" s="36">
        <v>704</v>
      </c>
      <c r="K59" s="36">
        <v>2318</v>
      </c>
      <c r="L59" s="36">
        <v>1444</v>
      </c>
      <c r="M59" s="36">
        <v>2513</v>
      </c>
      <c r="N59" s="36">
        <v>4443</v>
      </c>
      <c r="O59" s="36">
        <v>1893</v>
      </c>
      <c r="P59" s="36">
        <v>4337</v>
      </c>
      <c r="Q59" s="36">
        <v>1412</v>
      </c>
      <c r="R59" s="36">
        <v>7</v>
      </c>
      <c r="S59" s="36">
        <v>1957</v>
      </c>
      <c r="T59" s="36">
        <v>4437</v>
      </c>
      <c r="U59" s="36">
        <v>2393</v>
      </c>
      <c r="V59" s="36">
        <v>43</v>
      </c>
      <c r="W59" s="36">
        <v>869</v>
      </c>
      <c r="X59" s="36">
        <v>50</v>
      </c>
      <c r="Y59" s="36">
        <v>1113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4741</v>
      </c>
      <c r="D63" s="52">
        <v>5834</v>
      </c>
      <c r="E63" s="52">
        <v>5527</v>
      </c>
      <c r="F63" s="52">
        <v>4859</v>
      </c>
      <c r="G63" s="52">
        <v>4429</v>
      </c>
      <c r="H63" s="52">
        <v>3454</v>
      </c>
      <c r="I63" s="52">
        <v>4882</v>
      </c>
      <c r="J63" s="52">
        <v>5774</v>
      </c>
      <c r="K63" s="52">
        <v>7402</v>
      </c>
      <c r="L63" s="52">
        <v>7793</v>
      </c>
      <c r="M63" s="52">
        <v>6201</v>
      </c>
      <c r="N63" s="52">
        <v>7148</v>
      </c>
      <c r="O63" s="52">
        <v>5977</v>
      </c>
      <c r="P63" s="52">
        <v>3077</v>
      </c>
      <c r="Q63" s="52">
        <v>4470</v>
      </c>
      <c r="R63" s="52">
        <v>6887</v>
      </c>
      <c r="S63" s="52">
        <v>10302</v>
      </c>
      <c r="T63" s="52">
        <v>8716</v>
      </c>
      <c r="U63" s="52">
        <v>9397</v>
      </c>
      <c r="V63" s="52">
        <v>6775</v>
      </c>
      <c r="W63" s="52">
        <v>3783</v>
      </c>
      <c r="X63" s="52">
        <v>2809</v>
      </c>
      <c r="Y63" s="52">
        <v>5072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1185</v>
      </c>
      <c r="D65" s="52">
        <v>1171</v>
      </c>
      <c r="E65" s="52">
        <v>1897</v>
      </c>
      <c r="F65" s="52">
        <v>1766</v>
      </c>
      <c r="G65" s="52">
        <v>1803</v>
      </c>
      <c r="H65" s="52">
        <v>2097</v>
      </c>
      <c r="I65" s="52">
        <v>1180</v>
      </c>
      <c r="J65" s="52">
        <v>1135</v>
      </c>
      <c r="K65" s="52">
        <v>2223</v>
      </c>
      <c r="L65" s="52">
        <v>3555</v>
      </c>
      <c r="M65" s="52">
        <v>5244</v>
      </c>
      <c r="N65" s="52">
        <v>3887</v>
      </c>
      <c r="O65" s="52">
        <v>4072</v>
      </c>
      <c r="P65" s="52">
        <v>2846</v>
      </c>
      <c r="Q65" s="52">
        <v>3873</v>
      </c>
      <c r="R65" s="52">
        <v>4648</v>
      </c>
      <c r="S65" s="52">
        <v>6397</v>
      </c>
      <c r="T65" s="52">
        <v>10118</v>
      </c>
      <c r="U65" s="52">
        <v>8837</v>
      </c>
      <c r="V65" s="52">
        <v>9422</v>
      </c>
      <c r="W65" s="52">
        <v>7001</v>
      </c>
      <c r="X65" s="52">
        <v>5678</v>
      </c>
      <c r="Y65" s="52">
        <v>5771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5070</v>
      </c>
      <c r="D67" s="52">
        <f t="shared" si="0"/>
        <v>6488</v>
      </c>
      <c r="E67" s="52">
        <f t="shared" si="0"/>
        <v>6106</v>
      </c>
      <c r="F67" s="52">
        <f t="shared" si="0"/>
        <v>5377</v>
      </c>
      <c r="G67" s="52">
        <f t="shared" si="0"/>
        <v>5011</v>
      </c>
      <c r="H67" s="52">
        <f t="shared" si="0"/>
        <v>6337</v>
      </c>
      <c r="I67" s="52">
        <f t="shared" si="0"/>
        <v>4779</v>
      </c>
      <c r="J67" s="52">
        <f t="shared" si="0"/>
        <v>6025</v>
      </c>
      <c r="K67" s="52">
        <f t="shared" si="0"/>
        <v>5560</v>
      </c>
      <c r="L67" s="52">
        <f t="shared" si="0"/>
        <v>5552</v>
      </c>
      <c r="M67" s="52">
        <f t="shared" si="0"/>
        <v>6173</v>
      </c>
      <c r="N67" s="52">
        <f t="shared" si="0"/>
        <v>5481</v>
      </c>
      <c r="O67" s="52">
        <f t="shared" si="0"/>
        <v>5386</v>
      </c>
      <c r="P67" s="52">
        <f t="shared" si="0"/>
        <v>2965</v>
      </c>
      <c r="Q67" s="52">
        <f t="shared" si="0"/>
        <v>2453</v>
      </c>
      <c r="R67" s="52">
        <f t="shared" ref="R67:V67" si="1">R39-R53</f>
        <v>5633</v>
      </c>
      <c r="S67" s="52">
        <f t="shared" si="1"/>
        <v>8758</v>
      </c>
      <c r="T67" s="52">
        <f t="shared" si="1"/>
        <v>7568</v>
      </c>
      <c r="U67" s="52">
        <f t="shared" si="1"/>
        <v>7123</v>
      </c>
      <c r="V67" s="52">
        <f t="shared" si="1"/>
        <v>4450</v>
      </c>
      <c r="W67" s="52">
        <f t="shared" ref="W67:Y67" si="2">W39-W53</f>
        <v>1717</v>
      </c>
      <c r="X67" s="52">
        <f t="shared" si="2"/>
        <v>2097</v>
      </c>
      <c r="Y67" s="52">
        <f t="shared" si="2"/>
        <v>6420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55</v>
      </c>
      <c r="D68" s="52">
        <f t="shared" si="3"/>
        <v>162</v>
      </c>
      <c r="E68" s="52">
        <f t="shared" si="3"/>
        <v>196</v>
      </c>
      <c r="F68" s="52">
        <f t="shared" si="3"/>
        <v>204</v>
      </c>
      <c r="G68" s="52">
        <f t="shared" si="3"/>
        <v>354</v>
      </c>
      <c r="H68" s="52">
        <f t="shared" si="3"/>
        <v>456</v>
      </c>
      <c r="I68" s="52">
        <f t="shared" si="3"/>
        <v>771</v>
      </c>
      <c r="J68" s="52">
        <f t="shared" si="3"/>
        <v>999</v>
      </c>
      <c r="K68" s="52">
        <f t="shared" si="3"/>
        <v>1420</v>
      </c>
      <c r="L68" s="52">
        <f t="shared" si="3"/>
        <v>2668</v>
      </c>
      <c r="M68" s="52">
        <f t="shared" si="3"/>
        <v>841</v>
      </c>
      <c r="N68" s="52">
        <f t="shared" si="3"/>
        <v>1532</v>
      </c>
      <c r="O68" s="52">
        <f t="shared" si="3"/>
        <v>0</v>
      </c>
      <c r="P68" s="52">
        <f t="shared" si="3"/>
        <v>0</v>
      </c>
      <c r="Q68" s="52">
        <f t="shared" si="3"/>
        <v>1858</v>
      </c>
      <c r="R68" s="52">
        <f t="shared" ref="R68:V68" si="4">R40-R54</f>
        <v>1314</v>
      </c>
      <c r="S68" s="52">
        <f t="shared" si="4"/>
        <v>1559</v>
      </c>
      <c r="T68" s="52">
        <f t="shared" si="4"/>
        <v>1809</v>
      </c>
      <c r="U68" s="52">
        <f t="shared" si="4"/>
        <v>2440</v>
      </c>
      <c r="V68" s="52">
        <f t="shared" si="4"/>
        <v>2022</v>
      </c>
      <c r="W68" s="52">
        <f t="shared" ref="W68:Y68" si="5">W40-W54</f>
        <v>2001</v>
      </c>
      <c r="X68" s="52">
        <f t="shared" si="5"/>
        <v>0</v>
      </c>
      <c r="Y68" s="52">
        <f t="shared" si="5"/>
        <v>77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836</v>
      </c>
      <c r="D69" s="52">
        <f t="shared" si="6"/>
        <v>369</v>
      </c>
      <c r="E69" s="52">
        <f t="shared" si="6"/>
        <v>433</v>
      </c>
      <c r="F69" s="52">
        <f t="shared" si="6"/>
        <v>535</v>
      </c>
      <c r="G69" s="52">
        <f t="shared" si="6"/>
        <v>407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1</v>
      </c>
      <c r="N69" s="52">
        <f t="shared" si="6"/>
        <v>65</v>
      </c>
      <c r="O69" s="52">
        <f t="shared" si="6"/>
        <v>328</v>
      </c>
      <c r="P69" s="52">
        <f t="shared" si="6"/>
        <v>134</v>
      </c>
      <c r="Q69" s="52">
        <f t="shared" si="6"/>
        <v>26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10</v>
      </c>
      <c r="W69" s="52">
        <f t="shared" ref="W69:Y69" si="8">W41-W55</f>
        <v>465</v>
      </c>
      <c r="X69" s="52">
        <f t="shared" si="8"/>
        <v>138</v>
      </c>
      <c r="Y69" s="52">
        <f t="shared" si="8"/>
        <v>0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49</v>
      </c>
      <c r="D70" s="52">
        <f t="shared" si="9"/>
        <v>86</v>
      </c>
      <c r="E70" s="52">
        <f t="shared" si="9"/>
        <v>80</v>
      </c>
      <c r="F70" s="52">
        <f t="shared" si="9"/>
        <v>77</v>
      </c>
      <c r="G70" s="52">
        <f t="shared" si="9"/>
        <v>74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473</v>
      </c>
      <c r="L70" s="52">
        <f t="shared" si="9"/>
        <v>0</v>
      </c>
      <c r="M70" s="52">
        <f t="shared" si="9"/>
        <v>0</v>
      </c>
      <c r="N70" s="52">
        <f t="shared" si="9"/>
        <v>97</v>
      </c>
      <c r="O70" s="52">
        <f t="shared" si="9"/>
        <v>354</v>
      </c>
      <c r="P70" s="52">
        <f t="shared" si="9"/>
        <v>69</v>
      </c>
      <c r="Q70" s="52">
        <f t="shared" si="9"/>
        <v>280</v>
      </c>
      <c r="R70" s="52">
        <f t="shared" ref="R70:V70" si="10">R42-R56</f>
        <v>183</v>
      </c>
      <c r="S70" s="52">
        <f t="shared" si="10"/>
        <v>353</v>
      </c>
      <c r="T70" s="52">
        <f t="shared" si="10"/>
        <v>1</v>
      </c>
      <c r="U70" s="52">
        <f t="shared" si="10"/>
        <v>0</v>
      </c>
      <c r="V70" s="52">
        <f t="shared" si="10"/>
        <v>768</v>
      </c>
      <c r="W70" s="52">
        <f t="shared" ref="W70:Y70" si="11">W42-W56</f>
        <v>333</v>
      </c>
      <c r="X70" s="52">
        <f t="shared" si="11"/>
        <v>1169</v>
      </c>
      <c r="Y70" s="52">
        <f t="shared" si="11"/>
        <v>0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8362</v>
      </c>
      <c r="D72" s="52">
        <v>5321</v>
      </c>
      <c r="E72" s="52">
        <v>5582</v>
      </c>
      <c r="F72" s="52">
        <v>5133</v>
      </c>
      <c r="G72" s="52">
        <v>6901</v>
      </c>
      <c r="H72" s="52">
        <v>8714</v>
      </c>
      <c r="I72" s="52">
        <v>7742</v>
      </c>
      <c r="J72" s="52">
        <v>9456</v>
      </c>
      <c r="K72" s="52">
        <v>9897</v>
      </c>
      <c r="L72" s="52">
        <v>10223</v>
      </c>
      <c r="M72" s="52">
        <v>5953</v>
      </c>
      <c r="N72" s="52">
        <v>7247</v>
      </c>
      <c r="O72" s="52">
        <v>8420</v>
      </c>
      <c r="P72" s="52">
        <v>8589</v>
      </c>
      <c r="Q72" s="52">
        <v>21156</v>
      </c>
      <c r="R72" s="52">
        <v>14148</v>
      </c>
      <c r="S72" s="52">
        <v>16289</v>
      </c>
      <c r="T72" s="52">
        <v>12381</v>
      </c>
      <c r="U72" s="52">
        <v>16281</v>
      </c>
      <c r="V72" s="52">
        <v>26111</v>
      </c>
      <c r="W72" s="52">
        <v>24313</v>
      </c>
      <c r="X72" s="52">
        <v>20551</v>
      </c>
      <c r="Y72" s="52">
        <v>20537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1704</v>
      </c>
      <c r="D73" s="36">
        <v>5861</v>
      </c>
      <c r="E73" s="36">
        <v>5462</v>
      </c>
      <c r="F73" s="36">
        <v>5704</v>
      </c>
      <c r="G73" s="36">
        <v>4427</v>
      </c>
      <c r="H73" s="36">
        <v>3158</v>
      </c>
      <c r="I73" s="36">
        <v>1448</v>
      </c>
      <c r="J73" s="36">
        <v>1258</v>
      </c>
      <c r="K73" s="36">
        <v>4936</v>
      </c>
      <c r="L73" s="36">
        <v>5204</v>
      </c>
      <c r="M73" s="36">
        <v>7507</v>
      </c>
      <c r="N73" s="36">
        <v>6956</v>
      </c>
      <c r="O73" s="36">
        <v>4900</v>
      </c>
      <c r="P73" s="36">
        <v>2730</v>
      </c>
      <c r="Q73" s="36">
        <v>2724</v>
      </c>
      <c r="R73" s="36">
        <v>2</v>
      </c>
      <c r="S73" s="36">
        <v>1878</v>
      </c>
      <c r="T73" s="36">
        <v>5622</v>
      </c>
      <c r="U73" s="36">
        <v>4385</v>
      </c>
      <c r="V73" s="36">
        <v>79</v>
      </c>
      <c r="W73" s="36">
        <v>4854</v>
      </c>
      <c r="X73" s="36">
        <v>214</v>
      </c>
      <c r="Y73" s="36">
        <v>3561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1692</v>
      </c>
      <c r="K79" s="52">
        <f>RES_hhdet_numvin!K64</f>
        <v>4079</v>
      </c>
      <c r="L79" s="52">
        <f>RES_hhdet_numvin!L64</f>
        <v>5087</v>
      </c>
      <c r="M79" s="52">
        <f>RES_hhdet_numvin!M64</f>
        <v>5684</v>
      </c>
      <c r="N79" s="52">
        <f>RES_hhdet_numvin!N64</f>
        <v>9527</v>
      </c>
      <c r="O79" s="52">
        <f>RES_hhdet_numvin!O64</f>
        <v>7311</v>
      </c>
      <c r="P79" s="52">
        <f>RES_hhdet_numvin!P64</f>
        <v>10569</v>
      </c>
      <c r="Q79" s="52">
        <f>RES_hhdet_numvin!Q64</f>
        <v>10391</v>
      </c>
      <c r="R79" s="52">
        <f>RES_hhdet_numvin!R64</f>
        <v>16247</v>
      </c>
      <c r="S79" s="52">
        <f>RES_hhdet_numvin!S64</f>
        <v>20016</v>
      </c>
      <c r="T79" s="52">
        <f>RES_hhdet_numvin!T64</f>
        <v>17503</v>
      </c>
      <c r="U79" s="52">
        <f>RES_hhdet_numvin!U64</f>
        <v>16609</v>
      </c>
      <c r="V79" s="52">
        <f>RES_hhdet_numvin!V64</f>
        <v>14836</v>
      </c>
      <c r="W79" s="52">
        <f>RES_hhdet_numvin!W64</f>
        <v>6355</v>
      </c>
      <c r="X79" s="52">
        <f>RES_hhdet_numvin!X64</f>
        <v>4809</v>
      </c>
      <c r="Y79" s="52">
        <f>RES_hhdet_numvin!Y64</f>
        <v>8894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2075</v>
      </c>
      <c r="S82" s="138">
        <f>RES_hhdet_numvin!S67</f>
        <v>4416</v>
      </c>
      <c r="T82" s="138">
        <f>RES_hhdet_numvin!T67</f>
        <v>9381</v>
      </c>
      <c r="U82" s="138">
        <f>RES_hhdet_numvin!U67</f>
        <v>8627</v>
      </c>
      <c r="V82" s="138">
        <f>RES_hhdet_numvin!V67</f>
        <v>11292</v>
      </c>
      <c r="W82" s="138">
        <f>RES_hhdet_numvin!W67</f>
        <v>6693</v>
      </c>
      <c r="X82" s="138">
        <f>RES_hhdet_numvin!X67</f>
        <v>6100</v>
      </c>
      <c r="Y82" s="138">
        <f>RES_hhdet_numvin!Y67</f>
        <v>7986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1447</v>
      </c>
      <c r="K84" s="138">
        <f>RES_hhdet_numvin!K69</f>
        <v>2805</v>
      </c>
      <c r="L84" s="138">
        <f>RES_hhdet_numvin!L69</f>
        <v>3428</v>
      </c>
      <c r="M84" s="138">
        <f>RES_hhdet_numvin!M69</f>
        <v>5003</v>
      </c>
      <c r="N84" s="138">
        <f>RES_hhdet_numvin!N69</f>
        <v>7222</v>
      </c>
      <c r="O84" s="138">
        <f>RES_hhdet_numvin!O69</f>
        <v>6401</v>
      </c>
      <c r="P84" s="138">
        <f>RES_hhdet_numvin!P69</f>
        <v>9899</v>
      </c>
      <c r="Q84" s="138">
        <f>RES_hhdet_numvin!Q69</f>
        <v>5573</v>
      </c>
      <c r="R84" s="138">
        <f>RES_hhdet_numvin!R69</f>
        <v>12989</v>
      </c>
      <c r="S84" s="138">
        <f>RES_hhdet_numvin!S69</f>
        <v>16681</v>
      </c>
      <c r="T84" s="138">
        <f>RES_hhdet_numvin!T69</f>
        <v>14629</v>
      </c>
      <c r="U84" s="138">
        <f>RES_hhdet_numvin!U69</f>
        <v>12490</v>
      </c>
      <c r="V84" s="138">
        <f>RES_hhdet_numvin!V69</f>
        <v>9348</v>
      </c>
      <c r="W84" s="138">
        <f>RES_hhdet_numvin!W69</f>
        <v>2661</v>
      </c>
      <c r="X84" s="138">
        <f>RES_hhdet_numvin!X69</f>
        <v>3172</v>
      </c>
      <c r="Y84" s="138">
        <f>RES_hhdet_numvin!Y69</f>
        <v>10193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241</v>
      </c>
      <c r="K85" s="138">
        <f>RES_hhdet_numvin!K70</f>
        <v>718</v>
      </c>
      <c r="L85" s="138">
        <f>RES_hhdet_numvin!L70</f>
        <v>1652</v>
      </c>
      <c r="M85" s="138">
        <f>RES_hhdet_numvin!M70</f>
        <v>683</v>
      </c>
      <c r="N85" s="138">
        <f>RES_hhdet_numvin!N70</f>
        <v>2027</v>
      </c>
      <c r="O85" s="138">
        <f>RES_hhdet_numvin!O70</f>
        <v>0</v>
      </c>
      <c r="P85" s="138">
        <f>RES_hhdet_numvin!P70</f>
        <v>0</v>
      </c>
      <c r="Q85" s="138">
        <f>RES_hhdet_numvin!Q70</f>
        <v>4232</v>
      </c>
      <c r="R85" s="138">
        <f>RES_hhdet_numvin!R70</f>
        <v>3033</v>
      </c>
      <c r="S85" s="138">
        <f>RES_hhdet_numvin!S70</f>
        <v>2977</v>
      </c>
      <c r="T85" s="138">
        <f>RES_hhdet_numvin!T70</f>
        <v>3502</v>
      </c>
      <c r="U85" s="138">
        <f>RES_hhdet_numvin!U70</f>
        <v>4281</v>
      </c>
      <c r="V85" s="138">
        <f>RES_hhdet_numvin!V70</f>
        <v>4258</v>
      </c>
      <c r="W85" s="138">
        <f>RES_hhdet_numvin!W70</f>
        <v>3081</v>
      </c>
      <c r="X85" s="138">
        <f>RES_hhdet_numvin!X70</f>
        <v>0</v>
      </c>
      <c r="Y85" s="138">
        <f>RES_hhdet_numvin!Y70</f>
        <v>126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0</v>
      </c>
      <c r="S88" s="138">
        <f>RES_hhdet_numvin!S73</f>
        <v>0</v>
      </c>
      <c r="T88" s="138">
        <f>RES_hhdet_numvin!T73</f>
        <v>0</v>
      </c>
      <c r="U88" s="138">
        <f>RES_hhdet_numvin!U73</f>
        <v>0</v>
      </c>
      <c r="V88" s="138">
        <f>RES_hhdet_numvin!V73</f>
        <v>19</v>
      </c>
      <c r="W88" s="138">
        <f>RES_hhdet_numvin!W73</f>
        <v>770</v>
      </c>
      <c r="X88" s="138">
        <f>RES_hhdet_numvin!X73</f>
        <v>237</v>
      </c>
      <c r="Y88" s="138">
        <f>RES_hhdet_numvin!Y73</f>
        <v>0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0</v>
      </c>
      <c r="U89" s="138">
        <f>RES_hhdet_numvin!U74</f>
        <v>0</v>
      </c>
      <c r="V89" s="138">
        <f>RES_hhdet_numvin!V74</f>
        <v>1286</v>
      </c>
      <c r="W89" s="138">
        <f>RES_hhdet_numvin!W74</f>
        <v>554</v>
      </c>
      <c r="X89" s="138">
        <f>RES_hhdet_numvin!X74</f>
        <v>1991</v>
      </c>
      <c r="Y89" s="138">
        <f>RES_hhdet_numvin!Y74</f>
        <v>0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8128</v>
      </c>
      <c r="S93" s="138">
        <f>RES_hhdet_numvin!S78</f>
        <v>14272</v>
      </c>
      <c r="T93" s="138">
        <f>RES_hhdet_numvin!T78</f>
        <v>12621</v>
      </c>
      <c r="U93" s="138">
        <f>RES_hhdet_numvin!U78</f>
        <v>18098</v>
      </c>
      <c r="V93" s="138">
        <f>RES_hhdet_numvin!V78</f>
        <v>30495</v>
      </c>
      <c r="W93" s="138">
        <f>RES_hhdet_numvin!W78</f>
        <v>25393</v>
      </c>
      <c r="X93" s="138">
        <f>RES_hhdet_numvin!X78</f>
        <v>22418</v>
      </c>
      <c r="Y93" s="138">
        <f>RES_hhdet_numvin!Y78</f>
        <v>23246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0</v>
      </c>
      <c r="S94" s="39">
        <f>RES_hhdet_numvin!S79</f>
        <v>0</v>
      </c>
      <c r="T94" s="39">
        <f>RES_hhdet_numvin!T79</f>
        <v>0</v>
      </c>
      <c r="U94" s="39">
        <f>RES_hhdet_numvin!U79</f>
        <v>0</v>
      </c>
      <c r="V94" s="39">
        <f>RES_hhdet_numvin!V79</f>
        <v>0</v>
      </c>
      <c r="W94" s="39">
        <f>RES_hhdet_numvin!W79</f>
        <v>0</v>
      </c>
      <c r="X94" s="39">
        <f>RES_hhdet_numvin!X79</f>
        <v>264</v>
      </c>
      <c r="Y94" s="39">
        <f>RES_hhdet_numvin!Y79</f>
        <v>4674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163.19349202007896</v>
      </c>
      <c r="C98" s="117">
        <f t="shared" si="12"/>
        <v>179.38216933520513</v>
      </c>
      <c r="D98" s="117">
        <f t="shared" si="12"/>
        <v>181.3537201452497</v>
      </c>
      <c r="E98" s="117">
        <f t="shared" si="12"/>
        <v>194.50254089666791</v>
      </c>
      <c r="F98" s="117">
        <f t="shared" si="12"/>
        <v>210.04223086172874</v>
      </c>
      <c r="G98" s="117">
        <f t="shared" si="12"/>
        <v>210.01209398973083</v>
      </c>
      <c r="H98" s="117">
        <f t="shared" si="12"/>
        <v>194.08839056037434</v>
      </c>
      <c r="I98" s="117">
        <f t="shared" si="12"/>
        <v>192.89129624763015</v>
      </c>
      <c r="J98" s="117">
        <f t="shared" si="12"/>
        <v>205.96658800335021</v>
      </c>
      <c r="K98" s="117">
        <f t="shared" si="12"/>
        <v>201.63755106125842</v>
      </c>
      <c r="L98" s="117">
        <f t="shared" si="12"/>
        <v>234.84422998076863</v>
      </c>
      <c r="M98" s="117">
        <f t="shared" si="12"/>
        <v>222.07849907430781</v>
      </c>
      <c r="N98" s="117">
        <f t="shared" si="12"/>
        <v>206.40403999732672</v>
      </c>
      <c r="O98" s="117">
        <f t="shared" si="12"/>
        <v>218.50263367534552</v>
      </c>
      <c r="P98" s="117">
        <f t="shared" si="12"/>
        <v>210.80537781159526</v>
      </c>
      <c r="Q98" s="117">
        <f t="shared" si="12"/>
        <v>227.95468058053652</v>
      </c>
      <c r="R98" s="117">
        <f t="shared" ref="R98:V98" si="13">R99+R102+R104+R113</f>
        <v>242.4095163293195</v>
      </c>
      <c r="S98" s="117">
        <f t="shared" si="13"/>
        <v>274.75476539210433</v>
      </c>
      <c r="T98" s="117">
        <f t="shared" si="13"/>
        <v>252.25073154652412</v>
      </c>
      <c r="U98" s="117">
        <f t="shared" si="13"/>
        <v>254.62204561085878</v>
      </c>
      <c r="V98" s="117">
        <f t="shared" si="13"/>
        <v>265.45367180369942</v>
      </c>
      <c r="W98" s="117">
        <f t="shared" ref="W98:Y98" si="14">W99+W102+W104+W113</f>
        <v>247.3566799678261</v>
      </c>
      <c r="X98" s="117">
        <f t="shared" si="14"/>
        <v>220.31985563652432</v>
      </c>
      <c r="Y98" s="117">
        <f t="shared" si="14"/>
        <v>212.74322721075083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146.94876340524488</v>
      </c>
      <c r="C99" s="122">
        <f t="shared" si="15"/>
        <v>162.41222337360546</v>
      </c>
      <c r="D99" s="122">
        <f t="shared" si="15"/>
        <v>163.82392723640382</v>
      </c>
      <c r="E99" s="122">
        <f t="shared" si="15"/>
        <v>176.39183571208099</v>
      </c>
      <c r="F99" s="122">
        <f t="shared" si="15"/>
        <v>191.83082036249775</v>
      </c>
      <c r="G99" s="122">
        <f t="shared" si="15"/>
        <v>191.73128414175048</v>
      </c>
      <c r="H99" s="122">
        <f t="shared" si="15"/>
        <v>176.4439363549217</v>
      </c>
      <c r="I99" s="122">
        <f t="shared" si="15"/>
        <v>175.12066214643593</v>
      </c>
      <c r="J99" s="122">
        <f t="shared" si="15"/>
        <v>186.89334442956059</v>
      </c>
      <c r="K99" s="122">
        <f t="shared" si="15"/>
        <v>183.66831259129972</v>
      </c>
      <c r="L99" s="122">
        <f t="shared" si="15"/>
        <v>213.57854306318137</v>
      </c>
      <c r="M99" s="122">
        <f t="shared" si="15"/>
        <v>198.59499546981809</v>
      </c>
      <c r="N99" s="122">
        <f t="shared" si="15"/>
        <v>184.0371327563355</v>
      </c>
      <c r="O99" s="122">
        <f t="shared" si="15"/>
        <v>194.11236456853928</v>
      </c>
      <c r="P99" s="122">
        <f t="shared" si="15"/>
        <v>182.9800024389385</v>
      </c>
      <c r="Q99" s="122">
        <f t="shared" si="15"/>
        <v>204.02833243658571</v>
      </c>
      <c r="R99" s="122">
        <f t="shared" ref="R99:V99" si="16">SUM(R100:R101)</f>
        <v>217.93126916372793</v>
      </c>
      <c r="S99" s="122">
        <f t="shared" si="16"/>
        <v>248.83313080930603</v>
      </c>
      <c r="T99" s="122">
        <f t="shared" si="16"/>
        <v>224.45800795607803</v>
      </c>
      <c r="U99" s="122">
        <f t="shared" si="16"/>
        <v>221.54549333412837</v>
      </c>
      <c r="V99" s="122">
        <f t="shared" si="16"/>
        <v>238.18066305745816</v>
      </c>
      <c r="W99" s="122">
        <f t="shared" ref="W99:Y99" si="17">SUM(W100:W101)</f>
        <v>220.87079922790778</v>
      </c>
      <c r="X99" s="122">
        <f t="shared" si="17"/>
        <v>196.57952527592511</v>
      </c>
      <c r="Y99" s="122">
        <f t="shared" si="17"/>
        <v>190.68205489026803</v>
      </c>
      <c r="DA99" s="130" t="s">
        <v>1629</v>
      </c>
    </row>
    <row r="100" spans="1:105" ht="12" customHeight="1" x14ac:dyDescent="0.25">
      <c r="A100" s="97" t="s">
        <v>212</v>
      </c>
      <c r="B100" s="98">
        <v>145.07888783239247</v>
      </c>
      <c r="C100" s="98">
        <v>160.36824031592613</v>
      </c>
      <c r="D100" s="98">
        <v>161.77839625279748</v>
      </c>
      <c r="E100" s="98">
        <v>174.26084625546912</v>
      </c>
      <c r="F100" s="98">
        <v>189.45969630641386</v>
      </c>
      <c r="G100" s="98">
        <v>189.38590400267645</v>
      </c>
      <c r="H100" s="98">
        <v>174.33899860223784</v>
      </c>
      <c r="I100" s="98">
        <v>172.99224655607171</v>
      </c>
      <c r="J100" s="98">
        <v>184.61431158238651</v>
      </c>
      <c r="K100" s="98">
        <v>181.43594626202247</v>
      </c>
      <c r="L100" s="98">
        <v>210.99682304702577</v>
      </c>
      <c r="M100" s="98">
        <v>196.16842457246577</v>
      </c>
      <c r="N100" s="98">
        <v>181.80493119757747</v>
      </c>
      <c r="O100" s="98">
        <v>191.71550872635854</v>
      </c>
      <c r="P100" s="98">
        <v>180.67569037008471</v>
      </c>
      <c r="Q100" s="98">
        <v>201.46604619102573</v>
      </c>
      <c r="R100" s="98">
        <v>215.13626304963248</v>
      </c>
      <c r="S100" s="98">
        <v>245.59248101643885</v>
      </c>
      <c r="T100" s="98">
        <v>221.43900342020888</v>
      </c>
      <c r="U100" s="98">
        <v>218.46355458883966</v>
      </c>
      <c r="V100" s="98">
        <v>234.86596008053701</v>
      </c>
      <c r="W100" s="98">
        <v>217.76570667168664</v>
      </c>
      <c r="X100" s="98">
        <v>193.76869881302804</v>
      </c>
      <c r="Y100" s="98">
        <v>187.96998698054097</v>
      </c>
      <c r="DA100" s="63" t="s">
        <v>1630</v>
      </c>
    </row>
    <row r="101" spans="1:105" ht="12" customHeight="1" x14ac:dyDescent="0.25">
      <c r="A101" s="97" t="s">
        <v>53</v>
      </c>
      <c r="B101" s="98">
        <v>1.8698755728524159</v>
      </c>
      <c r="C101" s="98">
        <v>2.0439830576793212</v>
      </c>
      <c r="D101" s="98">
        <v>2.0455309836063433</v>
      </c>
      <c r="E101" s="98">
        <v>2.1309894566118706</v>
      </c>
      <c r="F101" s="98">
        <v>2.3711240560838855</v>
      </c>
      <c r="G101" s="98">
        <v>2.3453801390740239</v>
      </c>
      <c r="H101" s="98">
        <v>2.1049377526838802</v>
      </c>
      <c r="I101" s="98">
        <v>2.1284155903642237</v>
      </c>
      <c r="J101" s="98">
        <v>2.2790328471740824</v>
      </c>
      <c r="K101" s="98">
        <v>2.2323663292772511</v>
      </c>
      <c r="L101" s="98">
        <v>2.5817200161555864</v>
      </c>
      <c r="M101" s="98">
        <v>2.4265708973523075</v>
      </c>
      <c r="N101" s="98">
        <v>2.2322015587580104</v>
      </c>
      <c r="O101" s="98">
        <v>2.3968558421807371</v>
      </c>
      <c r="P101" s="98">
        <v>2.304312068853799</v>
      </c>
      <c r="Q101" s="98">
        <v>2.5622862455600024</v>
      </c>
      <c r="R101" s="98">
        <v>2.7950061140954436</v>
      </c>
      <c r="S101" s="98">
        <v>3.2406497928671625</v>
      </c>
      <c r="T101" s="98">
        <v>3.0190045358691586</v>
      </c>
      <c r="U101" s="98">
        <v>3.0819387452887237</v>
      </c>
      <c r="V101" s="98">
        <v>3.3147029769211445</v>
      </c>
      <c r="W101" s="98">
        <v>3.1050925562211349</v>
      </c>
      <c r="X101" s="98">
        <v>2.8108264628970567</v>
      </c>
      <c r="Y101" s="98">
        <v>2.7120679097270695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0.20957096073822265</v>
      </c>
      <c r="C102" s="122">
        <f t="shared" si="18"/>
        <v>0.22054351475745471</v>
      </c>
      <c r="D102" s="122">
        <f t="shared" si="18"/>
        <v>0.24655062395368221</v>
      </c>
      <c r="E102" s="122">
        <f t="shared" si="18"/>
        <v>0.58812851974498415</v>
      </c>
      <c r="F102" s="122">
        <f t="shared" si="18"/>
        <v>0.25111624678546812</v>
      </c>
      <c r="G102" s="122">
        <f t="shared" si="18"/>
        <v>0.31840651536393327</v>
      </c>
      <c r="H102" s="122">
        <f t="shared" si="18"/>
        <v>0.5795899832666197</v>
      </c>
      <c r="I102" s="122">
        <f t="shared" si="18"/>
        <v>0.33117334877158733</v>
      </c>
      <c r="J102" s="122">
        <f t="shared" si="18"/>
        <v>0.33652200173849994</v>
      </c>
      <c r="K102" s="122">
        <f t="shared" si="18"/>
        <v>0.37127942657477314</v>
      </c>
      <c r="L102" s="122">
        <f t="shared" si="18"/>
        <v>0.52376149578806586</v>
      </c>
      <c r="M102" s="122">
        <f t="shared" si="18"/>
        <v>0.60102671502274996</v>
      </c>
      <c r="N102" s="122">
        <f t="shared" si="18"/>
        <v>0.65483040217985666</v>
      </c>
      <c r="O102" s="122">
        <f t="shared" si="18"/>
        <v>0.73064352509513386</v>
      </c>
      <c r="P102" s="122">
        <f t="shared" si="18"/>
        <v>0.79312161114900259</v>
      </c>
      <c r="Q102" s="122">
        <f t="shared" si="18"/>
        <v>0.91797148262015182</v>
      </c>
      <c r="R102" s="122">
        <f t="shared" si="18"/>
        <v>0.97057669992484363</v>
      </c>
      <c r="S102" s="122">
        <f t="shared" si="18"/>
        <v>0.90707117505556845</v>
      </c>
      <c r="T102" s="122">
        <f t="shared" si="18"/>
        <v>1.1647483113700092</v>
      </c>
      <c r="U102" s="122">
        <f t="shared" si="18"/>
        <v>1.346826497698953</v>
      </c>
      <c r="V102" s="122">
        <f t="shared" si="18"/>
        <v>1.4938976671658608</v>
      </c>
      <c r="W102" s="122">
        <f t="shared" si="18"/>
        <v>1.5082974064637262</v>
      </c>
      <c r="X102" s="122">
        <f t="shared" si="18"/>
        <v>1.3509476728108745</v>
      </c>
      <c r="Y102" s="122">
        <f t="shared" si="18"/>
        <v>1.303357938823648</v>
      </c>
      <c r="DA102" s="130" t="s">
        <v>1632</v>
      </c>
    </row>
    <row r="103" spans="1:105" ht="12" customHeight="1" x14ac:dyDescent="0.25">
      <c r="A103" s="97" t="s">
        <v>53</v>
      </c>
      <c r="B103" s="98">
        <v>0.20957096073822265</v>
      </c>
      <c r="C103" s="98">
        <v>0.22054351475745471</v>
      </c>
      <c r="D103" s="98">
        <v>0.24655062395368221</v>
      </c>
      <c r="E103" s="98">
        <v>0.58812851974498415</v>
      </c>
      <c r="F103" s="98">
        <v>0.25111624678546812</v>
      </c>
      <c r="G103" s="98">
        <v>0.31840651536393327</v>
      </c>
      <c r="H103" s="98">
        <v>0.5795899832666197</v>
      </c>
      <c r="I103" s="98">
        <v>0.33117334877158733</v>
      </c>
      <c r="J103" s="98">
        <v>0.33652200173849994</v>
      </c>
      <c r="K103" s="98">
        <v>0.37127942657477314</v>
      </c>
      <c r="L103" s="98">
        <v>0.52376149578806586</v>
      </c>
      <c r="M103" s="98">
        <v>0.60102671502274996</v>
      </c>
      <c r="N103" s="98">
        <v>0.65483040217985666</v>
      </c>
      <c r="O103" s="98">
        <v>0.73064352509513386</v>
      </c>
      <c r="P103" s="98">
        <v>0.79312161114900259</v>
      </c>
      <c r="Q103" s="98">
        <v>0.91797148262015182</v>
      </c>
      <c r="R103" s="98">
        <v>0.97057669992484363</v>
      </c>
      <c r="S103" s="98">
        <v>0.90707117505556845</v>
      </c>
      <c r="T103" s="98">
        <v>1.1647483113700092</v>
      </c>
      <c r="U103" s="98">
        <v>1.346826497698953</v>
      </c>
      <c r="V103" s="98">
        <v>1.4938976671658608</v>
      </c>
      <c r="W103" s="98">
        <v>1.5082974064637262</v>
      </c>
      <c r="X103" s="98">
        <v>1.3509476728108745</v>
      </c>
      <c r="Y103" s="98">
        <v>1.303357938823648</v>
      </c>
      <c r="DA103" s="63" t="s">
        <v>1633</v>
      </c>
    </row>
    <row r="104" spans="1:105" ht="12" customHeight="1" x14ac:dyDescent="0.25">
      <c r="A104" s="121" t="s">
        <v>55</v>
      </c>
      <c r="B104" s="122">
        <v>11.179055949930403</v>
      </c>
      <c r="C104" s="122">
        <v>11.033096792835487</v>
      </c>
      <c r="D104" s="122">
        <v>11.913931367886377</v>
      </c>
      <c r="E104" s="122">
        <v>12.293337002017756</v>
      </c>
      <c r="F104" s="122">
        <v>12.443442149934105</v>
      </c>
      <c r="G104" s="122">
        <v>12.404298731310364</v>
      </c>
      <c r="H104" s="122">
        <v>11.564632509492219</v>
      </c>
      <c r="I104" s="122">
        <v>11.786674450648169</v>
      </c>
      <c r="J104" s="122">
        <v>12.344629547881473</v>
      </c>
      <c r="K104" s="122">
        <v>10.737125067623294</v>
      </c>
      <c r="L104" s="122">
        <v>13.747328748870697</v>
      </c>
      <c r="M104" s="122">
        <v>15.241745407278536</v>
      </c>
      <c r="N104" s="122">
        <v>12.409882543271596</v>
      </c>
      <c r="O104" s="122">
        <v>15.195190559118426</v>
      </c>
      <c r="P104" s="122">
        <v>18.569479425053089</v>
      </c>
      <c r="Q104" s="122">
        <v>14.762116736737884</v>
      </c>
      <c r="R104" s="122">
        <v>15.185145247952086</v>
      </c>
      <c r="S104" s="122">
        <v>15.408633635267728</v>
      </c>
      <c r="T104" s="122">
        <v>17.196020833086585</v>
      </c>
      <c r="U104" s="122">
        <v>22.219784436135729</v>
      </c>
      <c r="V104" s="122">
        <v>17.279731425654035</v>
      </c>
      <c r="W104" s="122">
        <v>18.327632781071664</v>
      </c>
      <c r="X104" s="122">
        <v>16.117201692126315</v>
      </c>
      <c r="Y104" s="122">
        <v>14.639409082454675</v>
      </c>
      <c r="DA104" s="130" t="s">
        <v>1634</v>
      </c>
    </row>
    <row r="105" spans="1:105" ht="12" customHeight="1" x14ac:dyDescent="0.25">
      <c r="A105" s="97" t="s">
        <v>134</v>
      </c>
      <c r="B105" s="98">
        <v>8.76029232716599</v>
      </c>
      <c r="C105" s="98">
        <v>8.9527136422506111</v>
      </c>
      <c r="D105" s="98">
        <v>10.024971132093846</v>
      </c>
      <c r="E105" s="98">
        <v>10.649762722134453</v>
      </c>
      <c r="F105" s="98">
        <v>10.971845617201522</v>
      </c>
      <c r="G105" s="98">
        <v>11.193252311329353</v>
      </c>
      <c r="H105" s="98">
        <v>10.925763880098268</v>
      </c>
      <c r="I105" s="98">
        <v>11.106737094261062</v>
      </c>
      <c r="J105" s="98">
        <v>11.649165220964431</v>
      </c>
      <c r="K105" s="98">
        <v>9.8834559878432113</v>
      </c>
      <c r="L105" s="98">
        <v>12.380153210413122</v>
      </c>
      <c r="M105" s="98">
        <v>13.681600160019848</v>
      </c>
      <c r="N105" s="98">
        <v>10.914950613023802</v>
      </c>
      <c r="O105" s="98">
        <v>13.210373018759535</v>
      </c>
      <c r="P105" s="98">
        <v>16.137909000535245</v>
      </c>
      <c r="Q105" s="98">
        <v>12.569446229912241</v>
      </c>
      <c r="R105" s="98">
        <v>12.789442422579755</v>
      </c>
      <c r="S105" s="98">
        <v>12.887039488404765</v>
      </c>
      <c r="T105" s="98">
        <v>14.291967559586928</v>
      </c>
      <c r="U105" s="98">
        <v>18.235108716256587</v>
      </c>
      <c r="V105" s="98">
        <v>13.880211931235415</v>
      </c>
      <c r="W105" s="98">
        <v>14.468015518268819</v>
      </c>
      <c r="X105" s="98">
        <v>12.523716370746845</v>
      </c>
      <c r="Y105" s="98">
        <v>11.598393508778624</v>
      </c>
      <c r="DA105" s="63" t="s">
        <v>1635</v>
      </c>
    </row>
    <row r="106" spans="1:105" ht="12" customHeight="1" x14ac:dyDescent="0.25">
      <c r="A106" s="97" t="s">
        <v>133</v>
      </c>
      <c r="B106" s="98">
        <v>2.6576953756935308E-4</v>
      </c>
      <c r="C106" s="98">
        <v>9.8838239249043405E-3</v>
      </c>
      <c r="D106" s="98">
        <v>3.9895130266759379E-2</v>
      </c>
      <c r="E106" s="98">
        <v>7.4830003459751049E-2</v>
      </c>
      <c r="F106" s="98">
        <v>0.10985230279085398</v>
      </c>
      <c r="G106" s="98">
        <v>0.16888195925550348</v>
      </c>
      <c r="H106" s="98">
        <v>0.22734172417091936</v>
      </c>
      <c r="I106" s="98">
        <v>0.35213395638374467</v>
      </c>
      <c r="J106" s="98">
        <v>0.52107851697988994</v>
      </c>
      <c r="K106" s="98">
        <v>0.62868171162807984</v>
      </c>
      <c r="L106" s="98">
        <v>1.2024800252127392</v>
      </c>
      <c r="M106" s="98">
        <v>1.4675321161830417</v>
      </c>
      <c r="N106" s="98">
        <v>1.388802387805381</v>
      </c>
      <c r="O106" s="98">
        <v>1.7117187975076336</v>
      </c>
      <c r="P106" s="98">
        <v>1.9660053713961392</v>
      </c>
      <c r="Q106" s="98">
        <v>1.8568519009684481</v>
      </c>
      <c r="R106" s="98">
        <v>2.0405514883128966</v>
      </c>
      <c r="S106" s="98">
        <v>2.1342752883498233</v>
      </c>
      <c r="T106" s="98">
        <v>2.5656838130866531</v>
      </c>
      <c r="U106" s="98">
        <v>3.6486404218995965</v>
      </c>
      <c r="V106" s="98">
        <v>2.9940715027358267</v>
      </c>
      <c r="W106" s="98">
        <v>3.4377624140730143</v>
      </c>
      <c r="X106" s="98">
        <v>2.9870318657290289</v>
      </c>
      <c r="Y106" s="98">
        <v>2.6009157926129158</v>
      </c>
      <c r="DA106" s="63" t="s">
        <v>1636</v>
      </c>
    </row>
    <row r="107" spans="1:105" ht="12" customHeight="1" x14ac:dyDescent="0.25">
      <c r="A107" s="100" t="s">
        <v>212</v>
      </c>
      <c r="B107" s="101">
        <v>1.7437767611038906E-4</v>
      </c>
      <c r="C107" s="101">
        <v>6.1062799543623271E-3</v>
      </c>
      <c r="D107" s="101">
        <v>2.4653120011404493E-2</v>
      </c>
      <c r="E107" s="101">
        <v>4.5925463489493064E-2</v>
      </c>
      <c r="F107" s="101">
        <v>6.7991886840300941E-2</v>
      </c>
      <c r="G107" s="101">
        <v>0.10404617065825625</v>
      </c>
      <c r="H107" s="101">
        <v>0.13654190825245469</v>
      </c>
      <c r="I107" s="101">
        <v>0.2093394846901146</v>
      </c>
      <c r="J107" s="101">
        <v>0.30376628340577755</v>
      </c>
      <c r="K107" s="101">
        <v>0.3435176779511353</v>
      </c>
      <c r="L107" s="101">
        <v>0.69996555970066066</v>
      </c>
      <c r="M107" s="101">
        <v>0.89057906994097413</v>
      </c>
      <c r="N107" s="101">
        <v>0.76480339050696444</v>
      </c>
      <c r="O107" s="101">
        <v>1.0988388051827889</v>
      </c>
      <c r="P107" s="101">
        <v>1.3590384434625009</v>
      </c>
      <c r="Q107" s="101">
        <v>0.98102616127256814</v>
      </c>
      <c r="R107" s="101">
        <v>1.0458766430070709</v>
      </c>
      <c r="S107" s="101">
        <v>1.0531966060762861</v>
      </c>
      <c r="T107" s="101">
        <v>1.405156850527975</v>
      </c>
      <c r="U107" s="101">
        <v>2.2730239023172771</v>
      </c>
      <c r="V107" s="101">
        <v>1.7030206890969755</v>
      </c>
      <c r="W107" s="101">
        <v>2.0291391518688369</v>
      </c>
      <c r="X107" s="101">
        <v>1.8198746641105388</v>
      </c>
      <c r="Y107" s="101">
        <v>1.504251452321093</v>
      </c>
      <c r="DA107" s="131" t="s">
        <v>1637</v>
      </c>
    </row>
    <row r="108" spans="1:105" ht="12" customHeight="1" x14ac:dyDescent="0.25">
      <c r="A108" s="103" t="s">
        <v>52</v>
      </c>
      <c r="B108" s="104">
        <v>9.1391861458963998E-5</v>
      </c>
      <c r="C108" s="104">
        <v>3.7775439705420126E-3</v>
      </c>
      <c r="D108" s="104">
        <v>1.5242010255354889E-2</v>
      </c>
      <c r="E108" s="104">
        <v>2.8904539970257985E-2</v>
      </c>
      <c r="F108" s="104">
        <v>4.186041595055303E-2</v>
      </c>
      <c r="G108" s="104">
        <v>6.4835788597247229E-2</v>
      </c>
      <c r="H108" s="104">
        <v>9.0799815918464685E-2</v>
      </c>
      <c r="I108" s="104">
        <v>0.14279447169363005</v>
      </c>
      <c r="J108" s="104">
        <v>0.21731223357411233</v>
      </c>
      <c r="K108" s="104">
        <v>0.28516403367694454</v>
      </c>
      <c r="L108" s="104">
        <v>0.50251446551207857</v>
      </c>
      <c r="M108" s="104">
        <v>0.57695304624206745</v>
      </c>
      <c r="N108" s="104">
        <v>0.62399899729841657</v>
      </c>
      <c r="O108" s="104">
        <v>0.61287999232484469</v>
      </c>
      <c r="P108" s="104">
        <v>0.60696692793363827</v>
      </c>
      <c r="Q108" s="104">
        <v>0.87582573969588007</v>
      </c>
      <c r="R108" s="104">
        <v>0.99467484530582539</v>
      </c>
      <c r="S108" s="104">
        <v>1.0810786822735372</v>
      </c>
      <c r="T108" s="104">
        <v>1.160526962558678</v>
      </c>
      <c r="U108" s="104">
        <v>1.3756165195823193</v>
      </c>
      <c r="V108" s="104">
        <v>1.2910508136388512</v>
      </c>
      <c r="W108" s="104">
        <v>1.4086232622041772</v>
      </c>
      <c r="X108" s="104">
        <v>1.1671572016184903</v>
      </c>
      <c r="Y108" s="104">
        <v>1.0966643402918228</v>
      </c>
      <c r="DA108" s="132" t="s">
        <v>1638</v>
      </c>
    </row>
    <row r="109" spans="1:105" ht="12" customHeight="1" x14ac:dyDescent="0.25">
      <c r="A109" s="106" t="s">
        <v>122</v>
      </c>
      <c r="B109" s="101">
        <v>2.4179950761015729</v>
      </c>
      <c r="C109" s="101">
        <v>2.0612177823222475</v>
      </c>
      <c r="D109" s="101">
        <v>1.8238286303378941</v>
      </c>
      <c r="E109" s="101">
        <v>1.5299133628852191</v>
      </c>
      <c r="F109" s="101">
        <v>1.3086338421032733</v>
      </c>
      <c r="G109" s="101">
        <v>0.97987975531146909</v>
      </c>
      <c r="H109" s="101">
        <v>0.35978109145235598</v>
      </c>
      <c r="I109" s="101">
        <v>0.28541244925797643</v>
      </c>
      <c r="J109" s="101">
        <v>0.15339647343340854</v>
      </c>
      <c r="K109" s="101">
        <v>0.13460935867952362</v>
      </c>
      <c r="L109" s="101">
        <v>8.4735528681906383E-2</v>
      </c>
      <c r="M109" s="101">
        <v>1.019141625604714E-2</v>
      </c>
      <c r="N109" s="101">
        <v>2.2039840079935244E-2</v>
      </c>
      <c r="O109" s="101">
        <v>9.2440842910772328E-2</v>
      </c>
      <c r="P109" s="101">
        <v>0.20891683268893391</v>
      </c>
      <c r="Q109" s="101">
        <v>0.13511448598519074</v>
      </c>
      <c r="R109" s="101">
        <v>0.13269936349107689</v>
      </c>
      <c r="S109" s="101">
        <v>0.12726414735497427</v>
      </c>
      <c r="T109" s="101">
        <v>9.7809385247433156E-2</v>
      </c>
      <c r="U109" s="101">
        <v>9.3810615508627487E-2</v>
      </c>
      <c r="V109" s="101">
        <v>6.3502296123536708E-2</v>
      </c>
      <c r="W109" s="101">
        <v>9.8058114649917719E-2</v>
      </c>
      <c r="X109" s="101">
        <v>0.10863332605001484</v>
      </c>
      <c r="Y109" s="101">
        <v>0.10013554308290967</v>
      </c>
      <c r="DA109" s="131" t="s">
        <v>1639</v>
      </c>
    </row>
    <row r="110" spans="1:105" ht="12" customHeight="1" x14ac:dyDescent="0.25">
      <c r="A110" s="107" t="s">
        <v>121</v>
      </c>
      <c r="B110" s="104">
        <v>5.0277712527211737E-4</v>
      </c>
      <c r="C110" s="104">
        <v>9.2815443377239331E-3</v>
      </c>
      <c r="D110" s="104">
        <v>2.523647518787793E-2</v>
      </c>
      <c r="E110" s="104">
        <v>3.8830913538334552E-2</v>
      </c>
      <c r="F110" s="104">
        <v>5.3110387838456827E-2</v>
      </c>
      <c r="G110" s="104">
        <v>6.2284705414038008E-2</v>
      </c>
      <c r="H110" s="104">
        <v>5.1745813770674061E-2</v>
      </c>
      <c r="I110" s="104">
        <v>4.2390950745386985E-2</v>
      </c>
      <c r="J110" s="104">
        <v>2.0989336503743971E-2</v>
      </c>
      <c r="K110" s="104">
        <v>9.0378009472479759E-2</v>
      </c>
      <c r="L110" s="104">
        <v>7.9959984562929451E-2</v>
      </c>
      <c r="M110" s="104">
        <v>8.2421714819599187E-2</v>
      </c>
      <c r="N110" s="104">
        <v>8.4089702362477176E-2</v>
      </c>
      <c r="O110" s="104">
        <v>0.18065789994048409</v>
      </c>
      <c r="P110" s="104">
        <v>0.25664822043276947</v>
      </c>
      <c r="Q110" s="104">
        <v>0.20070411987200362</v>
      </c>
      <c r="R110" s="104">
        <v>0.22245197356835791</v>
      </c>
      <c r="S110" s="104">
        <v>0.26005471115816525</v>
      </c>
      <c r="T110" s="104">
        <v>0.24056007516557326</v>
      </c>
      <c r="U110" s="104">
        <v>0.24222468247091833</v>
      </c>
      <c r="V110" s="104">
        <v>0.3419456955592543</v>
      </c>
      <c r="W110" s="104">
        <v>0.32379673407991144</v>
      </c>
      <c r="X110" s="104">
        <v>0.49782012960042743</v>
      </c>
      <c r="Y110" s="104">
        <v>0.3399642379802234</v>
      </c>
      <c r="DA110" s="132" t="s">
        <v>1640</v>
      </c>
    </row>
    <row r="111" spans="1:105" ht="12" customHeight="1" x14ac:dyDescent="0.25">
      <c r="A111" s="108" t="s">
        <v>53</v>
      </c>
      <c r="B111" s="98">
        <v>3.0778602709665375E-4</v>
      </c>
      <c r="C111" s="98">
        <v>5.4591632857541508E-3</v>
      </c>
      <c r="D111" s="98">
        <v>1.4890925569283443E-2</v>
      </c>
      <c r="E111" s="98">
        <v>2.2778995798363625E-2</v>
      </c>
      <c r="F111" s="98">
        <v>3.1543945691109986E-2</v>
      </c>
      <c r="G111" s="98">
        <v>3.683652861992899E-2</v>
      </c>
      <c r="H111" s="98">
        <v>2.9939990975047744E-2</v>
      </c>
      <c r="I111" s="98">
        <v>2.4209875565061639E-2</v>
      </c>
      <c r="J111" s="98">
        <v>1.1601435073614694E-2</v>
      </c>
      <c r="K111" s="98">
        <v>4.8326216947147574E-2</v>
      </c>
      <c r="L111" s="98">
        <v>4.181922064963503E-2</v>
      </c>
      <c r="M111" s="98">
        <v>4.6804977084598194E-2</v>
      </c>
      <c r="N111" s="98">
        <v>4.4367019130812618E-2</v>
      </c>
      <c r="O111" s="98">
        <v>0.1135229862467584</v>
      </c>
      <c r="P111" s="98">
        <v>0.1741133075309762</v>
      </c>
      <c r="Q111" s="98">
        <v>0.10010785392850313</v>
      </c>
      <c r="R111" s="98">
        <v>0.10885986309322969</v>
      </c>
      <c r="S111" s="98">
        <v>0.12688059884429764</v>
      </c>
      <c r="T111" s="98">
        <v>0.13230017496129101</v>
      </c>
      <c r="U111" s="98">
        <v>0.14373813816328512</v>
      </c>
      <c r="V111" s="98">
        <v>0.19601465472943067</v>
      </c>
      <c r="W111" s="98">
        <v>0.18162094230751366</v>
      </c>
      <c r="X111" s="98">
        <v>0.2981730304488574</v>
      </c>
      <c r="Y111" s="98">
        <v>0.20013561120596451</v>
      </c>
      <c r="DA111" s="63" t="s">
        <v>1641</v>
      </c>
    </row>
    <row r="112" spans="1:105" ht="12" customHeight="1" x14ac:dyDescent="0.25">
      <c r="A112" s="108" t="s">
        <v>52</v>
      </c>
      <c r="B112" s="98">
        <v>1.9499109817546363E-4</v>
      </c>
      <c r="C112" s="98">
        <v>3.8223810519697828E-3</v>
      </c>
      <c r="D112" s="98">
        <v>1.0345549618594489E-2</v>
      </c>
      <c r="E112" s="98">
        <v>1.6051917739970924E-2</v>
      </c>
      <c r="F112" s="98">
        <v>2.1566442147346841E-2</v>
      </c>
      <c r="G112" s="98">
        <v>2.5448176794109018E-2</v>
      </c>
      <c r="H112" s="98">
        <v>2.1805822795626317E-2</v>
      </c>
      <c r="I112" s="98">
        <v>1.818107518032535E-2</v>
      </c>
      <c r="J112" s="98">
        <v>9.3879014301292765E-3</v>
      </c>
      <c r="K112" s="98">
        <v>4.2051792525332192E-2</v>
      </c>
      <c r="L112" s="98">
        <v>3.814076391329442E-2</v>
      </c>
      <c r="M112" s="98">
        <v>3.5616737735000993E-2</v>
      </c>
      <c r="N112" s="98">
        <v>3.9722683231664564E-2</v>
      </c>
      <c r="O112" s="98">
        <v>6.7134913693725679E-2</v>
      </c>
      <c r="P112" s="98">
        <v>8.2534912901793239E-2</v>
      </c>
      <c r="Q112" s="98">
        <v>0.10059626594350049</v>
      </c>
      <c r="R112" s="98">
        <v>0.11359211047512822</v>
      </c>
      <c r="S112" s="98">
        <v>0.13317411231386758</v>
      </c>
      <c r="T112" s="98">
        <v>0.10825990020428226</v>
      </c>
      <c r="U112" s="98">
        <v>9.8486544307633192E-2</v>
      </c>
      <c r="V112" s="98">
        <v>0.14593104082982364</v>
      </c>
      <c r="W112" s="98">
        <v>0.14217579177239778</v>
      </c>
      <c r="X112" s="98">
        <v>0.19964709915157003</v>
      </c>
      <c r="Y112" s="98">
        <v>0.13982862677425889</v>
      </c>
      <c r="DA112" s="63" t="s">
        <v>1642</v>
      </c>
    </row>
    <row r="113" spans="1:105" ht="12" customHeight="1" x14ac:dyDescent="0.25">
      <c r="A113" s="121" t="s">
        <v>54</v>
      </c>
      <c r="B113" s="122">
        <v>4.8561017041654253</v>
      </c>
      <c r="C113" s="122">
        <v>5.7163056540067263</v>
      </c>
      <c r="D113" s="122">
        <v>5.3693109170058264</v>
      </c>
      <c r="E113" s="122">
        <v>5.2292396628241686</v>
      </c>
      <c r="F113" s="122">
        <v>5.5168521025114234</v>
      </c>
      <c r="G113" s="122">
        <v>5.5581046013060487</v>
      </c>
      <c r="H113" s="122">
        <v>5.5002317126937932</v>
      </c>
      <c r="I113" s="122">
        <v>5.6527863017744684</v>
      </c>
      <c r="J113" s="122">
        <v>6.3920920241696466</v>
      </c>
      <c r="K113" s="122">
        <v>6.8608339757606558</v>
      </c>
      <c r="L113" s="122">
        <v>6.9945966729284805</v>
      </c>
      <c r="M113" s="122">
        <v>7.6407314821884391</v>
      </c>
      <c r="N113" s="122">
        <v>9.3021942955397492</v>
      </c>
      <c r="O113" s="122">
        <v>8.4644350225926726</v>
      </c>
      <c r="P113" s="122">
        <v>8.4627743364546735</v>
      </c>
      <c r="Q113" s="122">
        <v>8.2462599245927866</v>
      </c>
      <c r="R113" s="122">
        <v>8.32252521771467</v>
      </c>
      <c r="S113" s="122">
        <v>9.605929772474985</v>
      </c>
      <c r="T113" s="122">
        <v>9.4319544459895042</v>
      </c>
      <c r="U113" s="122">
        <v>9.5099413428957149</v>
      </c>
      <c r="V113" s="122">
        <v>8.4993796534213075</v>
      </c>
      <c r="W113" s="122">
        <v>6.6499505523829381</v>
      </c>
      <c r="X113" s="122">
        <v>6.2721809956620476</v>
      </c>
      <c r="Y113" s="122">
        <v>6.1184052992044862</v>
      </c>
      <c r="DA113" s="130" t="s">
        <v>1643</v>
      </c>
    </row>
    <row r="114" spans="1:105" ht="12" customHeight="1" x14ac:dyDescent="0.25">
      <c r="A114" s="97" t="s">
        <v>175</v>
      </c>
      <c r="B114" s="98">
        <v>2.7958991171076377</v>
      </c>
      <c r="C114" s="98">
        <v>4.0104290138034697</v>
      </c>
      <c r="D114" s="98">
        <v>3.2892623841771393</v>
      </c>
      <c r="E114" s="98">
        <v>3.0319436328536553</v>
      </c>
      <c r="F114" s="98">
        <v>3.1149115893724191</v>
      </c>
      <c r="G114" s="98">
        <v>3.216281608199226</v>
      </c>
      <c r="H114" s="98">
        <v>3.2769415251465914</v>
      </c>
      <c r="I114" s="98">
        <v>3.4442134083993334</v>
      </c>
      <c r="J114" s="98">
        <v>4.2285436716267952</v>
      </c>
      <c r="K114" s="98">
        <v>4.7591780945391493</v>
      </c>
      <c r="L114" s="98">
        <v>5.2325164803668542</v>
      </c>
      <c r="M114" s="98">
        <v>5.0320531193274061</v>
      </c>
      <c r="N114" s="98">
        <v>6.3208178083500508</v>
      </c>
      <c r="O114" s="98">
        <v>5.3144883920894301</v>
      </c>
      <c r="P114" s="98">
        <v>4.9344129167860915</v>
      </c>
      <c r="Q114" s="98">
        <v>6.3477118563103119</v>
      </c>
      <c r="R114" s="98">
        <v>6.5062338779019804</v>
      </c>
      <c r="S114" s="98">
        <v>8.02042132416166</v>
      </c>
      <c r="T114" s="98">
        <v>7.3960303811980745</v>
      </c>
      <c r="U114" s="98">
        <v>7.4204882010127129</v>
      </c>
      <c r="V114" s="98">
        <v>7.7483997324925937</v>
      </c>
      <c r="W114" s="98">
        <v>6.3330973856046784</v>
      </c>
      <c r="X114" s="98">
        <v>6.0976843567576537</v>
      </c>
      <c r="Y114" s="98">
        <v>5.9812803541460795</v>
      </c>
      <c r="DA114" s="63" t="s">
        <v>1644</v>
      </c>
    </row>
    <row r="115" spans="1:105" ht="12" customHeight="1" x14ac:dyDescent="0.25">
      <c r="A115" s="109" t="s">
        <v>120</v>
      </c>
      <c r="B115" s="33">
        <v>2.0602025870577876</v>
      </c>
      <c r="C115" s="33">
        <v>1.7058766402032561</v>
      </c>
      <c r="D115" s="33">
        <v>2.0800485328286871</v>
      </c>
      <c r="E115" s="33">
        <v>2.1972960299705133</v>
      </c>
      <c r="F115" s="33">
        <v>2.4019405131390044</v>
      </c>
      <c r="G115" s="33">
        <v>2.3418229931068222</v>
      </c>
      <c r="H115" s="33">
        <v>2.2232901875472013</v>
      </c>
      <c r="I115" s="33">
        <v>2.208572893375135</v>
      </c>
      <c r="J115" s="33">
        <v>2.1635483525428514</v>
      </c>
      <c r="K115" s="33">
        <v>2.101655881221506</v>
      </c>
      <c r="L115" s="33">
        <v>1.7620801925616261</v>
      </c>
      <c r="M115" s="33">
        <v>2.6086783628610331</v>
      </c>
      <c r="N115" s="33">
        <v>2.9813764871896988</v>
      </c>
      <c r="O115" s="33">
        <v>3.1499466305032429</v>
      </c>
      <c r="P115" s="33">
        <v>3.528361419668582</v>
      </c>
      <c r="Q115" s="33">
        <v>1.8985480682824745</v>
      </c>
      <c r="R115" s="33">
        <v>1.8162913398126896</v>
      </c>
      <c r="S115" s="33">
        <v>1.585508448313325</v>
      </c>
      <c r="T115" s="33">
        <v>2.0359240647914301</v>
      </c>
      <c r="U115" s="33">
        <v>2.0894531418830011</v>
      </c>
      <c r="V115" s="33">
        <v>0.75097992092871402</v>
      </c>
      <c r="W115" s="33">
        <v>0.31685316677825953</v>
      </c>
      <c r="X115" s="33">
        <v>0.17449663890439379</v>
      </c>
      <c r="Y115" s="33">
        <v>0.13712494505840653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86.872638667760697</v>
      </c>
      <c r="C117" s="117">
        <f t="shared" si="19"/>
        <v>96.21712975155873</v>
      </c>
      <c r="D117" s="117">
        <f t="shared" si="19"/>
        <v>98.470164600549779</v>
      </c>
      <c r="E117" s="117">
        <f t="shared" si="19"/>
        <v>107.20305261237964</v>
      </c>
      <c r="F117" s="117">
        <f t="shared" si="19"/>
        <v>116.26924798155773</v>
      </c>
      <c r="G117" s="117">
        <f t="shared" si="19"/>
        <v>117.51569497943025</v>
      </c>
      <c r="H117" s="117">
        <f t="shared" si="19"/>
        <v>110.31141239707775</v>
      </c>
      <c r="I117" s="117">
        <f t="shared" si="19"/>
        <v>110.39156499679363</v>
      </c>
      <c r="J117" s="117">
        <f t="shared" si="19"/>
        <v>119.34158565850819</v>
      </c>
      <c r="K117" s="117">
        <f t="shared" si="19"/>
        <v>118.68070349219532</v>
      </c>
      <c r="L117" s="117">
        <f t="shared" si="19"/>
        <v>140.42161359686074</v>
      </c>
      <c r="M117" s="117">
        <f t="shared" si="19"/>
        <v>135.43655443667305</v>
      </c>
      <c r="N117" s="117">
        <f t="shared" si="19"/>
        <v>128.79029774673504</v>
      </c>
      <c r="O117" s="117">
        <f t="shared" si="19"/>
        <v>139.10120470895728</v>
      </c>
      <c r="P117" s="117">
        <f t="shared" si="19"/>
        <v>137.06849870006855</v>
      </c>
      <c r="Q117" s="117">
        <f t="shared" si="19"/>
        <v>150.60373080255619</v>
      </c>
      <c r="R117" s="117">
        <f t="shared" ref="R117:V117" si="20">R118+R121+R123+R132</f>
        <v>164.2770810077875</v>
      </c>
      <c r="S117" s="117">
        <f t="shared" si="20"/>
        <v>190.93408806999713</v>
      </c>
      <c r="T117" s="117">
        <f t="shared" si="20"/>
        <v>181.10726292163761</v>
      </c>
      <c r="U117" s="117">
        <f t="shared" si="20"/>
        <v>187.79779648837592</v>
      </c>
      <c r="V117" s="117">
        <f t="shared" si="20"/>
        <v>199.33899448623632</v>
      </c>
      <c r="W117" s="117">
        <f t="shared" ref="W117:Y117" si="21">W118+W121+W123+W132</f>
        <v>188.8851344382816</v>
      </c>
      <c r="X117" s="117">
        <f t="shared" si="21"/>
        <v>170.36752781017225</v>
      </c>
      <c r="Y117" s="117">
        <f t="shared" si="21"/>
        <v>167.00968149904821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76.664898486949056</v>
      </c>
      <c r="C118" s="122">
        <f t="shared" si="22"/>
        <v>85.539283205652751</v>
      </c>
      <c r="D118" s="122">
        <f t="shared" si="22"/>
        <v>87.292910192016961</v>
      </c>
      <c r="E118" s="122">
        <f t="shared" si="22"/>
        <v>95.001355762111032</v>
      </c>
      <c r="F118" s="122">
        <f t="shared" si="22"/>
        <v>104.40601327697816</v>
      </c>
      <c r="G118" s="122">
        <f t="shared" si="22"/>
        <v>105.38397705580996</v>
      </c>
      <c r="H118" s="122">
        <f t="shared" si="22"/>
        <v>97.918018333437047</v>
      </c>
      <c r="I118" s="122">
        <f t="shared" si="22"/>
        <v>98.306762490454503</v>
      </c>
      <c r="J118" s="122">
        <f t="shared" si="22"/>
        <v>106.30930050645924</v>
      </c>
      <c r="K118" s="122">
        <f t="shared" si="22"/>
        <v>106.08862377967472</v>
      </c>
      <c r="L118" s="122">
        <f t="shared" si="22"/>
        <v>125.16996930405188</v>
      </c>
      <c r="M118" s="122">
        <f t="shared" si="22"/>
        <v>118.17818298697883</v>
      </c>
      <c r="N118" s="122">
        <f t="shared" si="22"/>
        <v>111.85635167349403</v>
      </c>
      <c r="O118" s="122">
        <f t="shared" si="22"/>
        <v>120.30471654542511</v>
      </c>
      <c r="P118" s="122">
        <f t="shared" si="22"/>
        <v>115.41401852403877</v>
      </c>
      <c r="Q118" s="122">
        <f t="shared" si="22"/>
        <v>131.15635353953925</v>
      </c>
      <c r="R118" s="122">
        <f t="shared" ref="R118:V118" si="23">SUM(R119:R120)</f>
        <v>143.91319956634942</v>
      </c>
      <c r="S118" s="122">
        <f t="shared" si="23"/>
        <v>169.46614570945283</v>
      </c>
      <c r="T118" s="122">
        <f t="shared" si="23"/>
        <v>156.85423487318175</v>
      </c>
      <c r="U118" s="122">
        <f t="shared" si="23"/>
        <v>158.4692794042775</v>
      </c>
      <c r="V118" s="122">
        <f t="shared" si="23"/>
        <v>173.76940418672052</v>
      </c>
      <c r="W118" s="122">
        <f t="shared" ref="W118:Y118" si="24">SUM(W119:W120)</f>
        <v>163.47223816484257</v>
      </c>
      <c r="X118" s="122">
        <f t="shared" si="24"/>
        <v>147.51049889786091</v>
      </c>
      <c r="Y118" s="122">
        <f t="shared" si="24"/>
        <v>145.46282698460774</v>
      </c>
      <c r="DA118" s="130" t="s">
        <v>1797</v>
      </c>
    </row>
    <row r="119" spans="1:105" ht="12" customHeight="1" x14ac:dyDescent="0.25">
      <c r="A119" s="97" t="s">
        <v>212</v>
      </c>
      <c r="B119" s="98">
        <v>74.795022914096634</v>
      </c>
      <c r="C119" s="98">
        <v>83.495300147973424</v>
      </c>
      <c r="D119" s="98">
        <v>85.247379208410621</v>
      </c>
      <c r="E119" s="98">
        <v>92.870366305499161</v>
      </c>
      <c r="F119" s="98">
        <v>102.03488922089427</v>
      </c>
      <c r="G119" s="98">
        <v>103.03859691673594</v>
      </c>
      <c r="H119" s="98">
        <v>95.813080580753166</v>
      </c>
      <c r="I119" s="98">
        <v>96.178346900090276</v>
      </c>
      <c r="J119" s="98">
        <v>104.03026765928516</v>
      </c>
      <c r="K119" s="98">
        <v>103.85625745039746</v>
      </c>
      <c r="L119" s="98">
        <v>122.58824928789629</v>
      </c>
      <c r="M119" s="98">
        <v>115.75161208962652</v>
      </c>
      <c r="N119" s="98">
        <v>109.62415011473603</v>
      </c>
      <c r="O119" s="98">
        <v>117.90786070324437</v>
      </c>
      <c r="P119" s="98">
        <v>113.10970645518496</v>
      </c>
      <c r="Q119" s="98">
        <v>128.59406729397926</v>
      </c>
      <c r="R119" s="98">
        <v>141.11819345225396</v>
      </c>
      <c r="S119" s="98">
        <v>166.22549591658566</v>
      </c>
      <c r="T119" s="98">
        <v>153.83523033731259</v>
      </c>
      <c r="U119" s="98">
        <v>155.38734065898879</v>
      </c>
      <c r="V119" s="98">
        <v>170.45470120979937</v>
      </c>
      <c r="W119" s="98">
        <v>160.36714560862143</v>
      </c>
      <c r="X119" s="98">
        <v>144.69967243496384</v>
      </c>
      <c r="Y119" s="98">
        <v>142.75075907488068</v>
      </c>
      <c r="DA119" s="63" t="s">
        <v>1798</v>
      </c>
    </row>
    <row r="120" spans="1:105" ht="12" customHeight="1" x14ac:dyDescent="0.25">
      <c r="A120" s="97" t="s">
        <v>53</v>
      </c>
      <c r="B120" s="98">
        <v>1.8698755728524159</v>
      </c>
      <c r="C120" s="98">
        <v>2.0439830576793212</v>
      </c>
      <c r="D120" s="98">
        <v>2.0455309836063433</v>
      </c>
      <c r="E120" s="98">
        <v>2.1309894566118706</v>
      </c>
      <c r="F120" s="98">
        <v>2.3711240560838855</v>
      </c>
      <c r="G120" s="98">
        <v>2.3453801390740239</v>
      </c>
      <c r="H120" s="98">
        <v>2.1049377526838802</v>
      </c>
      <c r="I120" s="98">
        <v>2.1284155903642237</v>
      </c>
      <c r="J120" s="98">
        <v>2.2790328471740824</v>
      </c>
      <c r="K120" s="98">
        <v>2.2323663292772511</v>
      </c>
      <c r="L120" s="98">
        <v>2.5817200161555864</v>
      </c>
      <c r="M120" s="98">
        <v>2.4265708973523075</v>
      </c>
      <c r="N120" s="98">
        <v>2.2322015587580104</v>
      </c>
      <c r="O120" s="98">
        <v>2.3968558421807371</v>
      </c>
      <c r="P120" s="98">
        <v>2.304312068853799</v>
      </c>
      <c r="Q120" s="98">
        <v>2.5622862455600024</v>
      </c>
      <c r="R120" s="98">
        <v>2.7950061140954436</v>
      </c>
      <c r="S120" s="98">
        <v>3.2406497928671625</v>
      </c>
      <c r="T120" s="98">
        <v>3.0190045358691586</v>
      </c>
      <c r="U120" s="98">
        <v>3.0819387452887237</v>
      </c>
      <c r="V120" s="98">
        <v>3.3147029769211445</v>
      </c>
      <c r="W120" s="98">
        <v>3.1050925562211349</v>
      </c>
      <c r="X120" s="98">
        <v>2.8108264628970567</v>
      </c>
      <c r="Y120" s="98">
        <v>2.7120679097270695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0.3868330585418655</v>
      </c>
      <c r="C121" s="122">
        <f t="shared" si="25"/>
        <v>0.4274723694038679</v>
      </c>
      <c r="D121" s="122">
        <f t="shared" si="25"/>
        <v>0.50120698361968896</v>
      </c>
      <c r="E121" s="122">
        <f t="shared" si="25"/>
        <v>1.3006392260503834</v>
      </c>
      <c r="F121" s="122">
        <f t="shared" si="25"/>
        <v>0.58912558947525639</v>
      </c>
      <c r="G121" s="122">
        <f t="shared" si="25"/>
        <v>0.79494194030911525</v>
      </c>
      <c r="H121" s="122">
        <f t="shared" si="25"/>
        <v>1.5597063815289147</v>
      </c>
      <c r="I121" s="122">
        <f t="shared" si="25"/>
        <v>0.92447567940506292</v>
      </c>
      <c r="J121" s="122">
        <f t="shared" si="25"/>
        <v>0.96129226384981115</v>
      </c>
      <c r="K121" s="122">
        <f t="shared" si="25"/>
        <v>1.1064552614396697</v>
      </c>
      <c r="L121" s="122">
        <f t="shared" si="25"/>
        <v>1.6471780239673346</v>
      </c>
      <c r="M121" s="122">
        <f t="shared" si="25"/>
        <v>1.9933529014574201</v>
      </c>
      <c r="N121" s="122">
        <f t="shared" si="25"/>
        <v>2.2480256582322049</v>
      </c>
      <c r="O121" s="122">
        <f t="shared" si="25"/>
        <v>2.59230757828391</v>
      </c>
      <c r="P121" s="122">
        <f t="shared" si="25"/>
        <v>2.9036520598456566</v>
      </c>
      <c r="Q121" s="122">
        <f t="shared" si="25"/>
        <v>3.4720404950921244</v>
      </c>
      <c r="R121" s="122">
        <f t="shared" si="25"/>
        <v>3.781239793260819</v>
      </c>
      <c r="S121" s="122">
        <f t="shared" si="25"/>
        <v>3.6440506874633964</v>
      </c>
      <c r="T121" s="122">
        <f t="shared" si="25"/>
        <v>4.829800118621189</v>
      </c>
      <c r="U121" s="122">
        <f t="shared" si="25"/>
        <v>5.6954381599826425</v>
      </c>
      <c r="V121" s="122">
        <f t="shared" si="25"/>
        <v>6.3858676030831854</v>
      </c>
      <c r="W121" s="122">
        <f t="shared" si="25"/>
        <v>6.4842924792314305</v>
      </c>
      <c r="X121" s="122">
        <f t="shared" si="25"/>
        <v>5.831781238534715</v>
      </c>
      <c r="Y121" s="122">
        <f t="shared" si="25"/>
        <v>5.6557996806820139</v>
      </c>
      <c r="DA121" s="130" t="s">
        <v>1800</v>
      </c>
    </row>
    <row r="122" spans="1:105" ht="12" customHeight="1" x14ac:dyDescent="0.25">
      <c r="A122" s="97" t="s">
        <v>53</v>
      </c>
      <c r="B122" s="98">
        <v>0.3868330585418655</v>
      </c>
      <c r="C122" s="98">
        <v>0.4274723694038679</v>
      </c>
      <c r="D122" s="98">
        <v>0.50120698361968896</v>
      </c>
      <c r="E122" s="98">
        <v>1.3006392260503834</v>
      </c>
      <c r="F122" s="98">
        <v>0.58912558947525639</v>
      </c>
      <c r="G122" s="98">
        <v>0.79494194030911525</v>
      </c>
      <c r="H122" s="98">
        <v>1.5597063815289147</v>
      </c>
      <c r="I122" s="98">
        <v>0.92447567940506292</v>
      </c>
      <c r="J122" s="98">
        <v>0.96129226384981115</v>
      </c>
      <c r="K122" s="98">
        <v>1.1064552614396697</v>
      </c>
      <c r="L122" s="98">
        <v>1.6471780239673346</v>
      </c>
      <c r="M122" s="98">
        <v>1.9933529014574201</v>
      </c>
      <c r="N122" s="98">
        <v>2.2480256582322049</v>
      </c>
      <c r="O122" s="98">
        <v>2.59230757828391</v>
      </c>
      <c r="P122" s="98">
        <v>2.9036520598456566</v>
      </c>
      <c r="Q122" s="98">
        <v>3.4720404950921244</v>
      </c>
      <c r="R122" s="98">
        <v>3.781239793260819</v>
      </c>
      <c r="S122" s="98">
        <v>3.6440506874633964</v>
      </c>
      <c r="T122" s="98">
        <v>4.829800118621189</v>
      </c>
      <c r="U122" s="98">
        <v>5.6954381599826425</v>
      </c>
      <c r="V122" s="98">
        <v>6.3858676030831854</v>
      </c>
      <c r="W122" s="98">
        <v>6.4842924792314305</v>
      </c>
      <c r="X122" s="98">
        <v>5.831781238534715</v>
      </c>
      <c r="Y122" s="98">
        <v>5.6557996806820139</v>
      </c>
      <c r="DA122" s="63" t="s">
        <v>1801</v>
      </c>
    </row>
    <row r="123" spans="1:105" ht="12" customHeight="1" x14ac:dyDescent="0.25">
      <c r="A123" s="121" t="s">
        <v>55</v>
      </c>
      <c r="B123" s="122">
        <v>6.547445689460508</v>
      </c>
      <c r="C123" s="122">
        <v>6.4946511353480529</v>
      </c>
      <c r="D123" s="122">
        <v>7.0673852227630389</v>
      </c>
      <c r="E123" s="122">
        <v>7.3512677655141303</v>
      </c>
      <c r="F123" s="122">
        <v>7.5067060767546954</v>
      </c>
      <c r="G123" s="122">
        <v>7.5439850952961489</v>
      </c>
      <c r="H123" s="122">
        <v>7.0857979939285407</v>
      </c>
      <c r="I123" s="122">
        <v>7.3157925838727405</v>
      </c>
      <c r="J123" s="122">
        <v>7.7737742366767471</v>
      </c>
      <c r="K123" s="122">
        <v>6.9028568985394099</v>
      </c>
      <c r="L123" s="122">
        <v>8.9878665880247048</v>
      </c>
      <c r="M123" s="122">
        <v>10.104093673370668</v>
      </c>
      <c r="N123" s="122">
        <v>8.4243224554920157</v>
      </c>
      <c r="O123" s="122">
        <v>10.425720665864509</v>
      </c>
      <c r="P123" s="122">
        <v>12.899394737173859</v>
      </c>
      <c r="Q123" s="122">
        <v>10.524650070275678</v>
      </c>
      <c r="R123" s="122">
        <v>11.09398562912148</v>
      </c>
      <c r="S123" s="122">
        <v>11.561905201967942</v>
      </c>
      <c r="T123" s="122">
        <v>13.15135325085526</v>
      </c>
      <c r="U123" s="122">
        <v>17.260410378476422</v>
      </c>
      <c r="V123" s="122">
        <v>13.687229631141086</v>
      </c>
      <c r="W123" s="122">
        <v>14.669671563345537</v>
      </c>
      <c r="X123" s="122">
        <v>13.028789571665275</v>
      </c>
      <c r="Y123" s="122">
        <v>11.991171184579009</v>
      </c>
      <c r="DA123" s="130" t="s">
        <v>1802</v>
      </c>
    </row>
    <row r="124" spans="1:105" ht="12" customHeight="1" x14ac:dyDescent="0.25">
      <c r="A124" s="97" t="s">
        <v>134</v>
      </c>
      <c r="B124" s="98">
        <v>4.9089054569947992</v>
      </c>
      <c r="C124" s="98">
        <v>5.0795141259581094</v>
      </c>
      <c r="D124" s="98">
        <v>5.7751094642330854</v>
      </c>
      <c r="E124" s="98">
        <v>6.2178693585307636</v>
      </c>
      <c r="F124" s="98">
        <v>6.4818039639101839</v>
      </c>
      <c r="G124" s="98">
        <v>6.6866688320848944</v>
      </c>
      <c r="H124" s="98">
        <v>6.6128473539876111</v>
      </c>
      <c r="I124" s="98">
        <v>6.8026261852858623</v>
      </c>
      <c r="J124" s="98">
        <v>7.2333647595031767</v>
      </c>
      <c r="K124" s="98">
        <v>6.2207683094223203</v>
      </c>
      <c r="L124" s="98">
        <v>7.8916604276449966</v>
      </c>
      <c r="M124" s="98">
        <v>8.8548078915562076</v>
      </c>
      <c r="N124" s="98">
        <v>7.194158873284155</v>
      </c>
      <c r="O124" s="98">
        <v>8.8499211926084111</v>
      </c>
      <c r="P124" s="98">
        <v>11.00570928205094</v>
      </c>
      <c r="Q124" s="98">
        <v>8.6806262391407181</v>
      </c>
      <c r="R124" s="98">
        <v>9.0499655811982453</v>
      </c>
      <c r="S124" s="98">
        <v>9.3805478195947423</v>
      </c>
      <c r="T124" s="98">
        <v>10.651229911271503</v>
      </c>
      <c r="U124" s="98">
        <v>13.859110851595025</v>
      </c>
      <c r="V124" s="98">
        <v>10.715736995934762</v>
      </c>
      <c r="W124" s="98">
        <v>11.285122762038677</v>
      </c>
      <c r="X124" s="98">
        <v>9.8780535453082177</v>
      </c>
      <c r="Y124" s="98">
        <v>9.2960959114277806</v>
      </c>
      <c r="DA124" s="63" t="s">
        <v>1803</v>
      </c>
    </row>
    <row r="125" spans="1:105" ht="12" customHeight="1" x14ac:dyDescent="0.25">
      <c r="A125" s="97" t="s">
        <v>133</v>
      </c>
      <c r="B125" s="98">
        <v>1.891058981449159E-4</v>
      </c>
      <c r="C125" s="98">
        <v>7.5392488310216995E-3</v>
      </c>
      <c r="D125" s="98">
        <v>3.0567544467976184E-2</v>
      </c>
      <c r="E125" s="98">
        <v>5.7630702969703435E-2</v>
      </c>
      <c r="F125" s="98">
        <v>8.4631747058146314E-2</v>
      </c>
      <c r="G125" s="98">
        <v>0.13080062937103784</v>
      </c>
      <c r="H125" s="98">
        <v>0.17804455826095933</v>
      </c>
      <c r="I125" s="98">
        <v>0.27787317505146625</v>
      </c>
      <c r="J125" s="98">
        <v>0.41518332297081911</v>
      </c>
      <c r="K125" s="98">
        <v>0.51134488458008387</v>
      </c>
      <c r="L125" s="98">
        <v>0.96895915889908868</v>
      </c>
      <c r="M125" s="98">
        <v>1.1733314650272131</v>
      </c>
      <c r="N125" s="98">
        <v>1.143139256045222</v>
      </c>
      <c r="O125" s="98">
        <v>1.3594969794326581</v>
      </c>
      <c r="P125" s="98">
        <v>1.5310574437868869</v>
      </c>
      <c r="Q125" s="98">
        <v>1.5699912375379519</v>
      </c>
      <c r="R125" s="98">
        <v>1.7514327531067941</v>
      </c>
      <c r="S125" s="98">
        <v>1.8582942470818682</v>
      </c>
      <c r="T125" s="98">
        <v>2.2187971017741841</v>
      </c>
      <c r="U125" s="98">
        <v>3.1240360081964225</v>
      </c>
      <c r="V125" s="98">
        <v>2.6256356439483435</v>
      </c>
      <c r="W125" s="98">
        <v>3.0216229657055242</v>
      </c>
      <c r="X125" s="98">
        <v>2.6241932375535901</v>
      </c>
      <c r="Y125" s="98">
        <v>2.3117036400982371</v>
      </c>
      <c r="DA125" s="63" t="s">
        <v>1804</v>
      </c>
    </row>
    <row r="126" spans="1:105" ht="12" customHeight="1" x14ac:dyDescent="0.25">
      <c r="A126" s="100" t="s">
        <v>212</v>
      </c>
      <c r="B126" s="101">
        <v>9.7714036685951904E-5</v>
      </c>
      <c r="C126" s="101">
        <v>3.7617048604796865E-3</v>
      </c>
      <c r="D126" s="101">
        <v>1.5325534212621296E-2</v>
      </c>
      <c r="E126" s="101">
        <v>2.872616299944545E-2</v>
      </c>
      <c r="F126" s="101">
        <v>4.2771331107593284E-2</v>
      </c>
      <c r="G126" s="101">
        <v>6.5964840773790612E-2</v>
      </c>
      <c r="H126" s="101">
        <v>8.724474234249463E-2</v>
      </c>
      <c r="I126" s="101">
        <v>0.13507870335783623</v>
      </c>
      <c r="J126" s="101">
        <v>0.19787108939670678</v>
      </c>
      <c r="K126" s="101">
        <v>0.22618085090313933</v>
      </c>
      <c r="L126" s="101">
        <v>0.46644469338701006</v>
      </c>
      <c r="M126" s="101">
        <v>0.59637841878514564</v>
      </c>
      <c r="N126" s="101">
        <v>0.51914025874680547</v>
      </c>
      <c r="O126" s="101">
        <v>0.74661698710781343</v>
      </c>
      <c r="P126" s="101">
        <v>0.92409051585324875</v>
      </c>
      <c r="Q126" s="101">
        <v>0.69416549784207193</v>
      </c>
      <c r="R126" s="101">
        <v>0.75675790780096863</v>
      </c>
      <c r="S126" s="101">
        <v>0.77721556480833109</v>
      </c>
      <c r="T126" s="101">
        <v>1.0582701392155061</v>
      </c>
      <c r="U126" s="101">
        <v>1.7484194886141033</v>
      </c>
      <c r="V126" s="101">
        <v>1.3345848303094923</v>
      </c>
      <c r="W126" s="101">
        <v>1.6129997035013468</v>
      </c>
      <c r="X126" s="101">
        <v>1.4570360359351</v>
      </c>
      <c r="Y126" s="101">
        <v>1.2150392998064143</v>
      </c>
      <c r="DA126" s="131" t="s">
        <v>1805</v>
      </c>
    </row>
    <row r="127" spans="1:105" ht="12" customHeight="1" x14ac:dyDescent="0.25">
      <c r="A127" s="103" t="s">
        <v>52</v>
      </c>
      <c r="B127" s="104">
        <v>9.1391861458963998E-5</v>
      </c>
      <c r="C127" s="104">
        <v>3.7775439705420126E-3</v>
      </c>
      <c r="D127" s="104">
        <v>1.5242010255354889E-2</v>
      </c>
      <c r="E127" s="104">
        <v>2.8904539970257985E-2</v>
      </c>
      <c r="F127" s="104">
        <v>4.186041595055303E-2</v>
      </c>
      <c r="G127" s="104">
        <v>6.4835788597247229E-2</v>
      </c>
      <c r="H127" s="104">
        <v>9.0799815918464685E-2</v>
      </c>
      <c r="I127" s="104">
        <v>0.14279447169363005</v>
      </c>
      <c r="J127" s="104">
        <v>0.21731223357411233</v>
      </c>
      <c r="K127" s="104">
        <v>0.28516403367694454</v>
      </c>
      <c r="L127" s="104">
        <v>0.50251446551207857</v>
      </c>
      <c r="M127" s="104">
        <v>0.57695304624206745</v>
      </c>
      <c r="N127" s="104">
        <v>0.62399899729841657</v>
      </c>
      <c r="O127" s="104">
        <v>0.61287999232484469</v>
      </c>
      <c r="P127" s="104">
        <v>0.60696692793363827</v>
      </c>
      <c r="Q127" s="104">
        <v>0.87582573969588007</v>
      </c>
      <c r="R127" s="104">
        <v>0.99467484530582539</v>
      </c>
      <c r="S127" s="104">
        <v>1.0810786822735372</v>
      </c>
      <c r="T127" s="104">
        <v>1.160526962558678</v>
      </c>
      <c r="U127" s="104">
        <v>1.3756165195823193</v>
      </c>
      <c r="V127" s="104">
        <v>1.2910508136388512</v>
      </c>
      <c r="W127" s="104">
        <v>1.4086232622041772</v>
      </c>
      <c r="X127" s="104">
        <v>1.1671572016184903</v>
      </c>
      <c r="Y127" s="104">
        <v>1.0966643402918228</v>
      </c>
      <c r="DA127" s="132" t="s">
        <v>1806</v>
      </c>
    </row>
    <row r="128" spans="1:105" ht="12" customHeight="1" x14ac:dyDescent="0.25">
      <c r="A128" s="106" t="s">
        <v>122</v>
      </c>
      <c r="B128" s="101">
        <v>1.6379476414976046</v>
      </c>
      <c r="C128" s="101">
        <v>1.3999685041772572</v>
      </c>
      <c r="D128" s="101">
        <v>1.2409617558268831</v>
      </c>
      <c r="E128" s="101">
        <v>1.0437885507702289</v>
      </c>
      <c r="F128" s="101">
        <v>0.89662902331263306</v>
      </c>
      <c r="G128" s="101">
        <v>0.67526427141950263</v>
      </c>
      <c r="H128" s="101">
        <v>0.2521183112454049</v>
      </c>
      <c r="I128" s="101">
        <v>0.20013782466880345</v>
      </c>
      <c r="J128" s="101">
        <v>0.10769257294282264</v>
      </c>
      <c r="K128" s="101">
        <v>9.4499746203274129E-2</v>
      </c>
      <c r="L128" s="101">
        <v>5.9501797343683993E-2</v>
      </c>
      <c r="M128" s="101">
        <v>7.1628524975790499E-3</v>
      </c>
      <c r="N128" s="101">
        <v>1.5742164092101427E-2</v>
      </c>
      <c r="O128" s="101">
        <v>6.7486238285617561E-2</v>
      </c>
      <c r="P128" s="101">
        <v>0.15396387578531856</v>
      </c>
      <c r="Q128" s="101">
        <v>9.9732250999690672E-2</v>
      </c>
      <c r="R128" s="101">
        <v>9.7974229247706796E-2</v>
      </c>
      <c r="S128" s="101">
        <v>9.39960481732144E-2</v>
      </c>
      <c r="T128" s="101">
        <v>7.2539865943045859E-2</v>
      </c>
      <c r="U128" s="101">
        <v>6.9538252058245847E-2</v>
      </c>
      <c r="V128" s="101">
        <v>4.7270830265508185E-2</v>
      </c>
      <c r="W128" s="101">
        <v>7.7785484620012474E-2</v>
      </c>
      <c r="X128" s="101">
        <v>8.7889726452048081E-2</v>
      </c>
      <c r="Y128" s="101">
        <v>8.1143611401214746E-2</v>
      </c>
      <c r="DA128" s="131" t="s">
        <v>1807</v>
      </c>
    </row>
    <row r="129" spans="1:105" ht="12" customHeight="1" x14ac:dyDescent="0.25">
      <c r="A129" s="107" t="s">
        <v>121</v>
      </c>
      <c r="B129" s="104">
        <v>4.0348506995876451E-4</v>
      </c>
      <c r="C129" s="104">
        <v>7.6292563816648638E-3</v>
      </c>
      <c r="D129" s="104">
        <v>2.0746458235094627E-2</v>
      </c>
      <c r="E129" s="104">
        <v>3.1979153243435005E-2</v>
      </c>
      <c r="F129" s="104">
        <v>4.3641342473733323E-2</v>
      </c>
      <c r="G129" s="104">
        <v>5.1251362420714049E-2</v>
      </c>
      <c r="H129" s="104">
        <v>4.2787770434565595E-2</v>
      </c>
      <c r="I129" s="104">
        <v>3.5155398866608262E-2</v>
      </c>
      <c r="J129" s="104">
        <v>1.7533581259929515E-2</v>
      </c>
      <c r="K129" s="104">
        <v>7.6243958333730932E-2</v>
      </c>
      <c r="L129" s="104">
        <v>6.7745204136935799E-2</v>
      </c>
      <c r="M129" s="104">
        <v>6.8791464289668203E-2</v>
      </c>
      <c r="N129" s="104">
        <v>7.1282162070538002E-2</v>
      </c>
      <c r="O129" s="104">
        <v>0.14881625553782213</v>
      </c>
      <c r="P129" s="104">
        <v>0.20866413555071178</v>
      </c>
      <c r="Q129" s="104">
        <v>0.17430034259731869</v>
      </c>
      <c r="R129" s="104">
        <v>0.19461306556873498</v>
      </c>
      <c r="S129" s="104">
        <v>0.22906708711811768</v>
      </c>
      <c r="T129" s="104">
        <v>0.20878637186652702</v>
      </c>
      <c r="U129" s="104">
        <v>0.20772526662673235</v>
      </c>
      <c r="V129" s="104">
        <v>0.29858616099247365</v>
      </c>
      <c r="W129" s="104">
        <v>0.28514035098132473</v>
      </c>
      <c r="X129" s="104">
        <v>0.43865306235142038</v>
      </c>
      <c r="Y129" s="104">
        <v>0.30222802165177698</v>
      </c>
      <c r="DA129" s="132" t="s">
        <v>1808</v>
      </c>
    </row>
    <row r="130" spans="1:105" ht="12" customHeight="1" x14ac:dyDescent="0.25">
      <c r="A130" s="108" t="s">
        <v>53</v>
      </c>
      <c r="B130" s="98">
        <v>2.0849397178330088E-4</v>
      </c>
      <c r="C130" s="98">
        <v>3.8068753296950806E-3</v>
      </c>
      <c r="D130" s="98">
        <v>1.0400908616500136E-2</v>
      </c>
      <c r="E130" s="98">
        <v>1.5927235503464084E-2</v>
      </c>
      <c r="F130" s="98">
        <v>2.2074900326386482E-2</v>
      </c>
      <c r="G130" s="98">
        <v>2.5803185626605031E-2</v>
      </c>
      <c r="H130" s="98">
        <v>2.0981947638939277E-2</v>
      </c>
      <c r="I130" s="98">
        <v>1.6974323686282912E-2</v>
      </c>
      <c r="J130" s="98">
        <v>8.1456798298002366E-3</v>
      </c>
      <c r="K130" s="98">
        <v>3.4192165808398747E-2</v>
      </c>
      <c r="L130" s="98">
        <v>2.9604440223641375E-2</v>
      </c>
      <c r="M130" s="98">
        <v>3.3174726554667217E-2</v>
      </c>
      <c r="N130" s="98">
        <v>3.1559478838873431E-2</v>
      </c>
      <c r="O130" s="98">
        <v>8.168134184409645E-2</v>
      </c>
      <c r="P130" s="98">
        <v>0.12612922264891854</v>
      </c>
      <c r="Q130" s="98">
        <v>7.3704076653818215E-2</v>
      </c>
      <c r="R130" s="98">
        <v>8.1020955093606739E-2</v>
      </c>
      <c r="S130" s="98">
        <v>9.5892974804250117E-2</v>
      </c>
      <c r="T130" s="98">
        <v>0.10052647166224475</v>
      </c>
      <c r="U130" s="98">
        <v>0.10923872231909915</v>
      </c>
      <c r="V130" s="98">
        <v>0.15265512016265001</v>
      </c>
      <c r="W130" s="98">
        <v>0.14296455920892695</v>
      </c>
      <c r="X130" s="98">
        <v>0.23900596319985035</v>
      </c>
      <c r="Y130" s="98">
        <v>0.16239939487751812</v>
      </c>
      <c r="DA130" s="63" t="s">
        <v>1809</v>
      </c>
    </row>
    <row r="131" spans="1:105" ht="12" customHeight="1" x14ac:dyDescent="0.25">
      <c r="A131" s="108" t="s">
        <v>52</v>
      </c>
      <c r="B131" s="98">
        <v>1.9499109817546363E-4</v>
      </c>
      <c r="C131" s="98">
        <v>3.8223810519697828E-3</v>
      </c>
      <c r="D131" s="98">
        <v>1.0345549618594489E-2</v>
      </c>
      <c r="E131" s="98">
        <v>1.6051917739970924E-2</v>
      </c>
      <c r="F131" s="98">
        <v>2.1566442147346841E-2</v>
      </c>
      <c r="G131" s="98">
        <v>2.5448176794109018E-2</v>
      </c>
      <c r="H131" s="98">
        <v>2.1805822795626317E-2</v>
      </c>
      <c r="I131" s="98">
        <v>1.818107518032535E-2</v>
      </c>
      <c r="J131" s="98">
        <v>9.3879014301292765E-3</v>
      </c>
      <c r="K131" s="98">
        <v>4.2051792525332192E-2</v>
      </c>
      <c r="L131" s="98">
        <v>3.814076391329442E-2</v>
      </c>
      <c r="M131" s="98">
        <v>3.5616737735000993E-2</v>
      </c>
      <c r="N131" s="98">
        <v>3.9722683231664564E-2</v>
      </c>
      <c r="O131" s="98">
        <v>6.7134913693725679E-2</v>
      </c>
      <c r="P131" s="98">
        <v>8.2534912901793239E-2</v>
      </c>
      <c r="Q131" s="98">
        <v>0.10059626594350049</v>
      </c>
      <c r="R131" s="98">
        <v>0.11359211047512822</v>
      </c>
      <c r="S131" s="98">
        <v>0.13317411231386758</v>
      </c>
      <c r="T131" s="98">
        <v>0.10825990020428226</v>
      </c>
      <c r="U131" s="98">
        <v>9.8486544307633192E-2</v>
      </c>
      <c r="V131" s="98">
        <v>0.14593104082982364</v>
      </c>
      <c r="W131" s="98">
        <v>0.14217579177239778</v>
      </c>
      <c r="X131" s="98">
        <v>0.19964709915157003</v>
      </c>
      <c r="Y131" s="98">
        <v>0.13982862677425889</v>
      </c>
      <c r="DA131" s="63" t="s">
        <v>1810</v>
      </c>
    </row>
    <row r="132" spans="1:105" ht="12" customHeight="1" x14ac:dyDescent="0.25">
      <c r="A132" s="121" t="s">
        <v>54</v>
      </c>
      <c r="B132" s="122">
        <v>3.2734614328092668</v>
      </c>
      <c r="C132" s="122">
        <v>3.7557230411540594</v>
      </c>
      <c r="D132" s="122">
        <v>3.608662202150092</v>
      </c>
      <c r="E132" s="122">
        <v>3.5497898587040968</v>
      </c>
      <c r="F132" s="122">
        <v>3.7674030383496095</v>
      </c>
      <c r="G132" s="122">
        <v>3.7927908880150234</v>
      </c>
      <c r="H132" s="122">
        <v>3.747889688183248</v>
      </c>
      <c r="I132" s="122">
        <v>3.8445342430613296</v>
      </c>
      <c r="J132" s="122">
        <v>4.2972186515223934</v>
      </c>
      <c r="K132" s="122">
        <v>4.5827675525415215</v>
      </c>
      <c r="L132" s="122">
        <v>4.6165996808168259</v>
      </c>
      <c r="M132" s="122">
        <v>5.1609248748661489</v>
      </c>
      <c r="N132" s="122">
        <v>6.2615979595167897</v>
      </c>
      <c r="O132" s="122">
        <v>5.77845991938376</v>
      </c>
      <c r="P132" s="122">
        <v>5.8514333790102651</v>
      </c>
      <c r="Q132" s="122">
        <v>5.4506866976491377</v>
      </c>
      <c r="R132" s="122">
        <v>5.4886560190557718</v>
      </c>
      <c r="S132" s="122">
        <v>6.2619864711129818</v>
      </c>
      <c r="T132" s="122">
        <v>6.2718746789793967</v>
      </c>
      <c r="U132" s="122">
        <v>6.3726685456393426</v>
      </c>
      <c r="V132" s="122">
        <v>5.4964930652915083</v>
      </c>
      <c r="W132" s="122">
        <v>4.2589322308620545</v>
      </c>
      <c r="X132" s="122">
        <v>3.9964581021113594</v>
      </c>
      <c r="Y132" s="122">
        <v>3.8998836491794679</v>
      </c>
      <c r="DA132" s="130" t="s">
        <v>1811</v>
      </c>
    </row>
    <row r="133" spans="1:105" ht="12" customHeight="1" x14ac:dyDescent="0.25">
      <c r="A133" s="97" t="s">
        <v>175</v>
      </c>
      <c r="B133" s="98">
        <v>1.7101561708665882</v>
      </c>
      <c r="C133" s="98">
        <v>2.4591432371230413</v>
      </c>
      <c r="D133" s="98">
        <v>2.0199214567187873</v>
      </c>
      <c r="E133" s="98">
        <v>1.8648743330876496</v>
      </c>
      <c r="F133" s="98">
        <v>1.9189186616890337</v>
      </c>
      <c r="G133" s="98">
        <v>1.9849468252676417</v>
      </c>
      <c r="H133" s="98">
        <v>2.0262170197839389</v>
      </c>
      <c r="I133" s="98">
        <v>2.1315805663595362</v>
      </c>
      <c r="J133" s="98">
        <v>2.6179963252569798</v>
      </c>
      <c r="K133" s="98">
        <v>2.9477409360971434</v>
      </c>
      <c r="L133" s="98">
        <v>3.2419976924522187</v>
      </c>
      <c r="M133" s="98">
        <v>3.1185555981288173</v>
      </c>
      <c r="N133" s="98">
        <v>3.9183501164937478</v>
      </c>
      <c r="O133" s="98">
        <v>3.2954086144676502</v>
      </c>
      <c r="P133" s="98">
        <v>3.0605405433908413</v>
      </c>
      <c r="Q133" s="98">
        <v>3.9395836830831419</v>
      </c>
      <c r="R133" s="98">
        <v>4.0423913954824178</v>
      </c>
      <c r="S133" s="98">
        <v>4.9915658429564473</v>
      </c>
      <c r="T133" s="98">
        <v>4.6106041286920671</v>
      </c>
      <c r="U133" s="98">
        <v>4.6364485862422216</v>
      </c>
      <c r="V133" s="98">
        <v>4.8573937334354236</v>
      </c>
      <c r="W133" s="98">
        <v>3.9799731914397558</v>
      </c>
      <c r="X133" s="98">
        <v>3.8406983973196613</v>
      </c>
      <c r="Y133" s="98">
        <v>3.7757044797673314</v>
      </c>
      <c r="DA133" s="63" t="s">
        <v>1812</v>
      </c>
    </row>
    <row r="134" spans="1:105" ht="12" customHeight="1" x14ac:dyDescent="0.25">
      <c r="A134" s="109" t="s">
        <v>120</v>
      </c>
      <c r="B134" s="33">
        <v>1.5633052619426786</v>
      </c>
      <c r="C134" s="33">
        <v>1.2965798040310181</v>
      </c>
      <c r="D134" s="33">
        <v>1.5887407454313045</v>
      </c>
      <c r="E134" s="33">
        <v>1.6849155256164474</v>
      </c>
      <c r="F134" s="33">
        <v>1.8484843766605761</v>
      </c>
      <c r="G134" s="33">
        <v>1.8078440627473817</v>
      </c>
      <c r="H134" s="33">
        <v>1.7216726683993089</v>
      </c>
      <c r="I134" s="33">
        <v>1.7129536767017937</v>
      </c>
      <c r="J134" s="33">
        <v>1.6792223262654133</v>
      </c>
      <c r="K134" s="33">
        <v>1.6350266164443781</v>
      </c>
      <c r="L134" s="33">
        <v>1.3746019883646072</v>
      </c>
      <c r="M134" s="33">
        <v>2.042369276737332</v>
      </c>
      <c r="N134" s="33">
        <v>2.3432478430230415</v>
      </c>
      <c r="O134" s="33">
        <v>2.4830513049161098</v>
      </c>
      <c r="P134" s="33">
        <v>2.7908928356194243</v>
      </c>
      <c r="Q134" s="33">
        <v>1.5111030145659963</v>
      </c>
      <c r="R134" s="33">
        <v>1.4462646235733538</v>
      </c>
      <c r="S134" s="33">
        <v>1.2704206281565349</v>
      </c>
      <c r="T134" s="33">
        <v>1.6612705502873297</v>
      </c>
      <c r="U134" s="33">
        <v>1.736219959397121</v>
      </c>
      <c r="V134" s="33">
        <v>0.63909933185608481</v>
      </c>
      <c r="W134" s="33">
        <v>0.2789590394222986</v>
      </c>
      <c r="X134" s="33">
        <v>0.1557597047916979</v>
      </c>
      <c r="Y134" s="33">
        <v>0.12417916941213666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0.53232906283463854</v>
      </c>
      <c r="C136" s="119">
        <f t="shared" si="26"/>
        <v>0.53638067879400642</v>
      </c>
      <c r="D136" s="119">
        <f t="shared" si="26"/>
        <v>0.54297295099148291</v>
      </c>
      <c r="E136" s="119">
        <f t="shared" si="26"/>
        <v>0.55116530672641806</v>
      </c>
      <c r="F136" s="119">
        <f t="shared" si="26"/>
        <v>0.55355176673065343</v>
      </c>
      <c r="G136" s="119">
        <f t="shared" si="26"/>
        <v>0.55956632185752375</v>
      </c>
      <c r="H136" s="119">
        <f t="shared" si="26"/>
        <v>0.56835657237707682</v>
      </c>
      <c r="I136" s="119">
        <f t="shared" si="26"/>
        <v>0.57229935795068254</v>
      </c>
      <c r="J136" s="119">
        <f t="shared" si="26"/>
        <v>0.57942206459509349</v>
      </c>
      <c r="K136" s="119">
        <f t="shared" si="26"/>
        <v>0.58858433296553758</v>
      </c>
      <c r="L136" s="119">
        <f t="shared" si="26"/>
        <v>0.59793512324471354</v>
      </c>
      <c r="M136" s="119">
        <f t="shared" si="26"/>
        <v>0.60985892376441075</v>
      </c>
      <c r="N136" s="119">
        <f t="shared" si="26"/>
        <v>0.62397178731774383</v>
      </c>
      <c r="O136" s="119">
        <f t="shared" si="26"/>
        <v>0.63661111250327507</v>
      </c>
      <c r="P136" s="119">
        <f t="shared" si="26"/>
        <v>0.65021348185230765</v>
      </c>
      <c r="Q136" s="119">
        <f t="shared" si="26"/>
        <v>0.66067400072247173</v>
      </c>
      <c r="R136" s="119">
        <f t="shared" ref="R136:V136" si="27">IF(R117=0,"",R117/R98)</f>
        <v>0.67768412517523813</v>
      </c>
      <c r="S136" s="119">
        <f t="shared" si="27"/>
        <v>0.69492548308493884</v>
      </c>
      <c r="T136" s="119">
        <f t="shared" si="27"/>
        <v>0.71796526341583633</v>
      </c>
      <c r="U136" s="119">
        <f t="shared" si="27"/>
        <v>0.73755513210898094</v>
      </c>
      <c r="V136" s="119">
        <f t="shared" si="27"/>
        <v>0.75093703971684256</v>
      </c>
      <c r="W136" s="119">
        <f t="shared" ref="W136:Y136" si="28">IF(W117=0,"",W117/W98)</f>
        <v>0.76361444721383731</v>
      </c>
      <c r="X136" s="119">
        <f t="shared" si="28"/>
        <v>0.77327359950361618</v>
      </c>
      <c r="Y136" s="119">
        <f t="shared" si="28"/>
        <v>0.78502936938905521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0.52171176340918257</v>
      </c>
      <c r="C137" s="124">
        <f t="shared" si="29"/>
        <v>0.52668008250143961</v>
      </c>
      <c r="D137" s="124">
        <f t="shared" si="29"/>
        <v>0.53284591368665057</v>
      </c>
      <c r="E137" s="124">
        <f t="shared" si="29"/>
        <v>0.53858136562045222</v>
      </c>
      <c r="F137" s="124">
        <f t="shared" si="29"/>
        <v>0.54426089134000888</v>
      </c>
      <c r="G137" s="124">
        <f t="shared" si="29"/>
        <v>0.54964414142189566</v>
      </c>
      <c r="H137" s="124">
        <f t="shared" si="29"/>
        <v>0.55495258355873633</v>
      </c>
      <c r="I137" s="124">
        <f t="shared" si="29"/>
        <v>0.56136586788514065</v>
      </c>
      <c r="J137" s="124">
        <f t="shared" si="29"/>
        <v>0.56882336196047267</v>
      </c>
      <c r="K137" s="124">
        <f t="shared" si="29"/>
        <v>0.57760983526725163</v>
      </c>
      <c r="L137" s="124">
        <f t="shared" si="29"/>
        <v>0.58606060098005142</v>
      </c>
      <c r="M137" s="124">
        <f t="shared" si="29"/>
        <v>0.59507130432669542</v>
      </c>
      <c r="N137" s="124">
        <f t="shared" si="29"/>
        <v>0.60779229712077421</v>
      </c>
      <c r="O137" s="124">
        <f t="shared" si="29"/>
        <v>0.61976843573479123</v>
      </c>
      <c r="P137" s="124">
        <f t="shared" si="29"/>
        <v>0.63074662250347879</v>
      </c>
      <c r="Q137" s="124">
        <f t="shared" si="29"/>
        <v>0.64283402198713802</v>
      </c>
      <c r="R137" s="124">
        <f t="shared" ref="R137:V137" si="30">IF(R118=0,"",R118/R99)</f>
        <v>0.66036048942673742</v>
      </c>
      <c r="S137" s="124">
        <f t="shared" si="30"/>
        <v>0.68104333678670659</v>
      </c>
      <c r="T137" s="124">
        <f t="shared" si="30"/>
        <v>0.6988132715847456</v>
      </c>
      <c r="U137" s="124">
        <f t="shared" si="30"/>
        <v>0.71529001569568751</v>
      </c>
      <c r="V137" s="124">
        <f t="shared" si="30"/>
        <v>0.7295697390211765</v>
      </c>
      <c r="W137" s="124">
        <f t="shared" ref="W137:Y137" si="31">IF(W118=0,"",W118/W99)</f>
        <v>0.74012607703819677</v>
      </c>
      <c r="X137" s="124">
        <f t="shared" si="31"/>
        <v>0.75038587406705048</v>
      </c>
      <c r="Y137" s="124">
        <f t="shared" si="31"/>
        <v>0.76285535662135251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0.51554725867836981</v>
      </c>
      <c r="C138" s="111">
        <f t="shared" si="32"/>
        <v>0.52064735500924197</v>
      </c>
      <c r="D138" s="111">
        <f t="shared" si="32"/>
        <v>0.52693920315047327</v>
      </c>
      <c r="E138" s="111">
        <f t="shared" si="32"/>
        <v>0.53293880008679495</v>
      </c>
      <c r="F138" s="111">
        <f t="shared" si="32"/>
        <v>0.53855722990219979</v>
      </c>
      <c r="G138" s="111">
        <f t="shared" si="32"/>
        <v>0.54406687477268512</v>
      </c>
      <c r="H138" s="111">
        <f t="shared" si="32"/>
        <v>0.549579160996301</v>
      </c>
      <c r="I138" s="111">
        <f t="shared" si="32"/>
        <v>0.55596911893340917</v>
      </c>
      <c r="J138" s="111">
        <f t="shared" si="32"/>
        <v>0.56350055836738489</v>
      </c>
      <c r="K138" s="111">
        <f t="shared" si="32"/>
        <v>0.57241279685786439</v>
      </c>
      <c r="L138" s="111">
        <f t="shared" si="32"/>
        <v>0.58099571129833794</v>
      </c>
      <c r="M138" s="111">
        <f t="shared" si="32"/>
        <v>0.59006240347751371</v>
      </c>
      <c r="N138" s="111">
        <f t="shared" si="32"/>
        <v>0.60297676962128932</v>
      </c>
      <c r="O138" s="111">
        <f t="shared" si="32"/>
        <v>0.61501472409067282</v>
      </c>
      <c r="P138" s="111">
        <f t="shared" si="32"/>
        <v>0.62603721742254403</v>
      </c>
      <c r="Q138" s="111">
        <f t="shared" si="32"/>
        <v>0.63829151226827152</v>
      </c>
      <c r="R138" s="111">
        <f t="shared" ref="R138:V138" si="33">IF(R119=0,"",R119/R100)</f>
        <v>0.65594796270909306</v>
      </c>
      <c r="S138" s="111">
        <f t="shared" si="33"/>
        <v>0.676834629580778</v>
      </c>
      <c r="T138" s="111">
        <f t="shared" si="33"/>
        <v>0.69470702072024115</v>
      </c>
      <c r="U138" s="111">
        <f t="shared" si="33"/>
        <v>0.7112735163145919</v>
      </c>
      <c r="V138" s="111">
        <f t="shared" si="33"/>
        <v>0.72575311105683171</v>
      </c>
      <c r="W138" s="111">
        <f t="shared" ref="W138:Y138" si="34">IF(W119=0,"",W119/W100)</f>
        <v>0.73642056896680308</v>
      </c>
      <c r="X138" s="111">
        <f t="shared" si="34"/>
        <v>0.74676494873193089</v>
      </c>
      <c r="Y138" s="111">
        <f t="shared" si="34"/>
        <v>0.75943378710590925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1.8458333023775315</v>
      </c>
      <c r="C140" s="124">
        <f t="shared" si="38"/>
        <v>1.938267692314533</v>
      </c>
      <c r="D140" s="124">
        <f t="shared" si="38"/>
        <v>2.0328765572860497</v>
      </c>
      <c r="E140" s="124">
        <f t="shared" si="38"/>
        <v>2.2114881057193894</v>
      </c>
      <c r="F140" s="124">
        <f t="shared" si="38"/>
        <v>2.3460273758334482</v>
      </c>
      <c r="G140" s="124">
        <f t="shared" si="38"/>
        <v>2.4966258601853988</v>
      </c>
      <c r="H140" s="124">
        <f t="shared" si="38"/>
        <v>2.6910513061980015</v>
      </c>
      <c r="I140" s="124">
        <f t="shared" si="38"/>
        <v>2.7915159321672367</v>
      </c>
      <c r="J140" s="124">
        <f t="shared" si="38"/>
        <v>2.856551009692375</v>
      </c>
      <c r="K140" s="124">
        <f t="shared" si="38"/>
        <v>2.9801146582433571</v>
      </c>
      <c r="L140" s="124">
        <f t="shared" si="38"/>
        <v>3.1449009467352034</v>
      </c>
      <c r="M140" s="124">
        <f t="shared" si="38"/>
        <v>3.3165795323789693</v>
      </c>
      <c r="N140" s="124">
        <f t="shared" si="38"/>
        <v>3.4329891384834617</v>
      </c>
      <c r="O140" s="124">
        <f t="shared" si="38"/>
        <v>3.5479785822318441</v>
      </c>
      <c r="P140" s="124">
        <f t="shared" si="38"/>
        <v>3.6610426686509134</v>
      </c>
      <c r="Q140" s="124">
        <f t="shared" si="38"/>
        <v>3.7822966844045447</v>
      </c>
      <c r="R140" s="124">
        <f t="shared" ref="R140:V140" si="39">IF(R121=0,"",R121/R102)</f>
        <v>3.8958691194148987</v>
      </c>
      <c r="S140" s="124">
        <f t="shared" si="39"/>
        <v>4.0173812019108164</v>
      </c>
      <c r="T140" s="124">
        <f t="shared" si="39"/>
        <v>4.1466470236305764</v>
      </c>
      <c r="U140" s="124">
        <f t="shared" si="39"/>
        <v>4.2287838631874806</v>
      </c>
      <c r="V140" s="124">
        <f t="shared" si="39"/>
        <v>4.2746352333477411</v>
      </c>
      <c r="W140" s="124">
        <f t="shared" ref="W140:Y140" si="40">IF(W121=0,"",W121/W102)</f>
        <v>4.2990808387280577</v>
      </c>
      <c r="X140" s="124">
        <f t="shared" si="40"/>
        <v>4.3168076424460695</v>
      </c>
      <c r="Y140" s="124">
        <f t="shared" si="40"/>
        <v>4.3394063228606896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1.8458333023775315</v>
      </c>
      <c r="C141" s="111">
        <f t="shared" si="41"/>
        <v>1.938267692314533</v>
      </c>
      <c r="D141" s="111">
        <f t="shared" si="41"/>
        <v>2.0328765572860497</v>
      </c>
      <c r="E141" s="111">
        <f t="shared" si="41"/>
        <v>2.2114881057193894</v>
      </c>
      <c r="F141" s="111">
        <f t="shared" si="41"/>
        <v>2.3460273758334482</v>
      </c>
      <c r="G141" s="111">
        <f t="shared" si="41"/>
        <v>2.4966258601853988</v>
      </c>
      <c r="H141" s="111">
        <f t="shared" si="41"/>
        <v>2.6910513061980015</v>
      </c>
      <c r="I141" s="111">
        <f t="shared" si="41"/>
        <v>2.7915159321672367</v>
      </c>
      <c r="J141" s="111">
        <f t="shared" si="41"/>
        <v>2.856551009692375</v>
      </c>
      <c r="K141" s="111">
        <f t="shared" si="41"/>
        <v>2.9801146582433571</v>
      </c>
      <c r="L141" s="111">
        <f t="shared" si="41"/>
        <v>3.1449009467352034</v>
      </c>
      <c r="M141" s="111">
        <f t="shared" si="41"/>
        <v>3.3165795323789693</v>
      </c>
      <c r="N141" s="111">
        <f t="shared" si="41"/>
        <v>3.4329891384834617</v>
      </c>
      <c r="O141" s="111">
        <f t="shared" si="41"/>
        <v>3.5479785822318441</v>
      </c>
      <c r="P141" s="111">
        <f t="shared" si="41"/>
        <v>3.6610426686509134</v>
      </c>
      <c r="Q141" s="111">
        <f t="shared" si="41"/>
        <v>3.7822966844045447</v>
      </c>
      <c r="R141" s="111">
        <f t="shared" ref="R141:V141" si="42">IF(R122=0,"",R122/R103)</f>
        <v>3.8958691194148987</v>
      </c>
      <c r="S141" s="111">
        <f t="shared" si="42"/>
        <v>4.0173812019108164</v>
      </c>
      <c r="T141" s="111">
        <f t="shared" si="42"/>
        <v>4.1466470236305764</v>
      </c>
      <c r="U141" s="111">
        <f t="shared" si="42"/>
        <v>4.2287838631874806</v>
      </c>
      <c r="V141" s="111">
        <f t="shared" si="42"/>
        <v>4.2746352333477411</v>
      </c>
      <c r="W141" s="111">
        <f t="shared" ref="W141:Y141" si="43">IF(W122=0,"",W122/W103)</f>
        <v>4.2990808387280577</v>
      </c>
      <c r="X141" s="111">
        <f t="shared" si="43"/>
        <v>4.3168076424460695</v>
      </c>
      <c r="Y141" s="111">
        <f t="shared" si="43"/>
        <v>4.3394063228606896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0.58568860544089774</v>
      </c>
      <c r="C142" s="124">
        <f t="shared" si="44"/>
        <v>0.58865169564772202</v>
      </c>
      <c r="D142" s="124">
        <f t="shared" si="44"/>
        <v>0.5932034527085619</v>
      </c>
      <c r="E142" s="124">
        <f t="shared" si="44"/>
        <v>0.59798798034313516</v>
      </c>
      <c r="F142" s="124">
        <f t="shared" si="44"/>
        <v>0.6032660405621324</v>
      </c>
      <c r="G142" s="124">
        <f t="shared" si="44"/>
        <v>0.60817505759144341</v>
      </c>
      <c r="H142" s="124">
        <f t="shared" si="44"/>
        <v>0.6127127678387132</v>
      </c>
      <c r="I142" s="124">
        <f t="shared" si="44"/>
        <v>0.62068335004115027</v>
      </c>
      <c r="J142" s="124">
        <f t="shared" si="44"/>
        <v>0.62972924432639987</v>
      </c>
      <c r="K142" s="124">
        <f t="shared" si="44"/>
        <v>0.64289619940763021</v>
      </c>
      <c r="L142" s="124">
        <f t="shared" si="44"/>
        <v>0.65379003821109849</v>
      </c>
      <c r="M142" s="124">
        <f t="shared" si="44"/>
        <v>0.66292234933576333</v>
      </c>
      <c r="N142" s="124">
        <f t="shared" si="44"/>
        <v>0.67883982190141878</v>
      </c>
      <c r="O142" s="124">
        <f t="shared" si="44"/>
        <v>0.68611977094345655</v>
      </c>
      <c r="P142" s="124">
        <f t="shared" si="44"/>
        <v>0.69465570045924863</v>
      </c>
      <c r="Q142" s="124">
        <f t="shared" si="44"/>
        <v>0.71294992838550086</v>
      </c>
      <c r="R142" s="124">
        <f t="shared" ref="R142:V142" si="45">IF(R123=0,"",R123/R104)</f>
        <v>0.73058146286863135</v>
      </c>
      <c r="S142" s="124">
        <f t="shared" si="45"/>
        <v>0.75035239824929822</v>
      </c>
      <c r="T142" s="124">
        <f t="shared" si="45"/>
        <v>0.76479049301632351</v>
      </c>
      <c r="U142" s="124">
        <f t="shared" si="45"/>
        <v>0.77680368268587041</v>
      </c>
      <c r="V142" s="124">
        <f t="shared" si="45"/>
        <v>0.79209735926917202</v>
      </c>
      <c r="W142" s="124">
        <f t="shared" ref="W142:Y142" si="46">IF(W123=0,"",W123/W104)</f>
        <v>0.80041278317710618</v>
      </c>
      <c r="X142" s="124">
        <f t="shared" si="46"/>
        <v>0.80837789465836296</v>
      </c>
      <c r="Y142" s="124">
        <f t="shared" si="46"/>
        <v>0.8191021315846978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0.56035863572407307</v>
      </c>
      <c r="C143" s="111">
        <f t="shared" si="47"/>
        <v>0.56737145059418848</v>
      </c>
      <c r="D143" s="111">
        <f t="shared" si="47"/>
        <v>0.57607242835290629</v>
      </c>
      <c r="E143" s="111">
        <f t="shared" si="47"/>
        <v>0.58385050641621827</v>
      </c>
      <c r="F143" s="111">
        <f t="shared" si="47"/>
        <v>0.59076696756907454</v>
      </c>
      <c r="G143" s="111">
        <f t="shared" si="47"/>
        <v>0.59738391006489877</v>
      </c>
      <c r="H143" s="111">
        <f t="shared" si="47"/>
        <v>0.60525263281894526</v>
      </c>
      <c r="I143" s="111">
        <f t="shared" si="47"/>
        <v>0.6124774654836147</v>
      </c>
      <c r="J143" s="111">
        <f t="shared" si="47"/>
        <v>0.62093417187401934</v>
      </c>
      <c r="K143" s="111">
        <f t="shared" si="47"/>
        <v>0.62941225387900268</v>
      </c>
      <c r="L143" s="111">
        <f t="shared" si="47"/>
        <v>0.63744448824811062</v>
      </c>
      <c r="M143" s="111">
        <f t="shared" si="47"/>
        <v>0.64720557449351468</v>
      </c>
      <c r="N143" s="111">
        <f t="shared" si="47"/>
        <v>0.65911052906643752</v>
      </c>
      <c r="O143" s="111">
        <f t="shared" si="47"/>
        <v>0.66992212710731058</v>
      </c>
      <c r="P143" s="111">
        <f t="shared" si="47"/>
        <v>0.68197864306248812</v>
      </c>
      <c r="Q143" s="111">
        <f t="shared" si="47"/>
        <v>0.69061326015166269</v>
      </c>
      <c r="R143" s="111">
        <f t="shared" ref="R143:V143" si="48">IF(R124=0,"",R124/R105)</f>
        <v>0.70761220717648599</v>
      </c>
      <c r="S143" s="111">
        <f t="shared" si="48"/>
        <v>0.72790556962558994</v>
      </c>
      <c r="T143" s="111">
        <f t="shared" si="48"/>
        <v>0.74525987180307807</v>
      </c>
      <c r="U143" s="111">
        <f t="shared" si="48"/>
        <v>0.76002348366805383</v>
      </c>
      <c r="V143" s="111">
        <f t="shared" si="48"/>
        <v>0.77201537332585979</v>
      </c>
      <c r="W143" s="111">
        <f t="shared" ref="W143:Y143" si="49">IF(W124=0,"",W124/W105)</f>
        <v>0.78000488372361143</v>
      </c>
      <c r="X143" s="111">
        <f t="shared" si="49"/>
        <v>0.78874778483338848</v>
      </c>
      <c r="Y143" s="111">
        <f t="shared" si="49"/>
        <v>0.80149857860847074</v>
      </c>
      <c r="DA143" s="63" t="s">
        <v>1971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0.71154090824110472</v>
      </c>
      <c r="C144" s="111">
        <f t="shared" si="50"/>
        <v>0.76278663888629195</v>
      </c>
      <c r="D144" s="111">
        <f t="shared" si="50"/>
        <v>0.76619738458267572</v>
      </c>
      <c r="E144" s="111">
        <f t="shared" si="50"/>
        <v>0.77015502211892006</v>
      </c>
      <c r="F144" s="111">
        <f t="shared" si="50"/>
        <v>0.77041395499259879</v>
      </c>
      <c r="G144" s="111">
        <f t="shared" si="50"/>
        <v>0.77450918942234703</v>
      </c>
      <c r="H144" s="111">
        <f t="shared" si="50"/>
        <v>0.78315830017679644</v>
      </c>
      <c r="I144" s="111">
        <f t="shared" si="50"/>
        <v>0.789112126263247</v>
      </c>
      <c r="J144" s="111">
        <f t="shared" si="50"/>
        <v>0.79677689530778018</v>
      </c>
      <c r="K144" s="111">
        <f t="shared" si="50"/>
        <v>0.81336052110672663</v>
      </c>
      <c r="L144" s="111">
        <f t="shared" si="50"/>
        <v>0.80580062752199422</v>
      </c>
      <c r="M144" s="111">
        <f t="shared" si="50"/>
        <v>0.79952694192408824</v>
      </c>
      <c r="N144" s="111">
        <f t="shared" si="50"/>
        <v>0.8231115283806778</v>
      </c>
      <c r="O144" s="111">
        <f t="shared" si="50"/>
        <v>0.79422915809078465</v>
      </c>
      <c r="P144" s="111">
        <f t="shared" si="50"/>
        <v>0.77876564635203493</v>
      </c>
      <c r="Q144" s="111">
        <f t="shared" si="50"/>
        <v>0.84551236246634265</v>
      </c>
      <c r="R144" s="111">
        <f t="shared" ref="R144:V144" si="51">IF(R125=0,"",R125/R106)</f>
        <v>0.85831343298024676</v>
      </c>
      <c r="S144" s="111">
        <f t="shared" si="51"/>
        <v>0.8706909821922092</v>
      </c>
      <c r="T144" s="111">
        <f t="shared" si="51"/>
        <v>0.86479756018916998</v>
      </c>
      <c r="U144" s="111">
        <f t="shared" si="51"/>
        <v>0.85621920687102171</v>
      </c>
      <c r="V144" s="111">
        <f t="shared" si="51"/>
        <v>0.87694486973646901</v>
      </c>
      <c r="W144" s="111">
        <f t="shared" ref="W144:Y144" si="52">IF(W125=0,"",W125/W106)</f>
        <v>0.87895049213873577</v>
      </c>
      <c r="X144" s="111">
        <f t="shared" si="52"/>
        <v>0.87852870525474536</v>
      </c>
      <c r="Y144" s="111">
        <f t="shared" si="52"/>
        <v>0.88880372315932143</v>
      </c>
      <c r="DA144" s="63" t="s">
        <v>1972</v>
      </c>
    </row>
    <row r="145" spans="1:105" ht="12" customHeight="1" x14ac:dyDescent="0.25">
      <c r="A145" s="100" t="s">
        <v>212</v>
      </c>
      <c r="B145" s="112">
        <f t="shared" ref="B145:Q145" si="53">IF(B126=0,"",B126/B107)</f>
        <v>0.56035863572407307</v>
      </c>
      <c r="C145" s="112">
        <f t="shared" si="53"/>
        <v>0.61603871564917756</v>
      </c>
      <c r="D145" s="112">
        <f t="shared" si="53"/>
        <v>0.62164684249018898</v>
      </c>
      <c r="E145" s="112">
        <f t="shared" si="53"/>
        <v>0.6254953312777668</v>
      </c>
      <c r="F145" s="112">
        <f t="shared" si="53"/>
        <v>0.62906521785539515</v>
      </c>
      <c r="G145" s="112">
        <f t="shared" si="53"/>
        <v>0.63399585353751009</v>
      </c>
      <c r="H145" s="112">
        <f t="shared" si="53"/>
        <v>0.638959448121864</v>
      </c>
      <c r="I145" s="112">
        <f t="shared" si="53"/>
        <v>0.64526146874677437</v>
      </c>
      <c r="J145" s="112">
        <f t="shared" si="53"/>
        <v>0.65139253500490146</v>
      </c>
      <c r="K145" s="112">
        <f t="shared" si="53"/>
        <v>0.65842565148950816</v>
      </c>
      <c r="L145" s="112">
        <f t="shared" si="53"/>
        <v>0.66638234827794174</v>
      </c>
      <c r="M145" s="112">
        <f t="shared" si="53"/>
        <v>0.66965240809518733</v>
      </c>
      <c r="N145" s="112">
        <f t="shared" si="53"/>
        <v>0.67878917011950413</v>
      </c>
      <c r="O145" s="112">
        <f t="shared" si="53"/>
        <v>0.67945997500845057</v>
      </c>
      <c r="P145" s="112">
        <f t="shared" si="53"/>
        <v>0.67995906981033583</v>
      </c>
      <c r="Q145" s="112">
        <f t="shared" si="53"/>
        <v>0.70759121952631099</v>
      </c>
      <c r="R145" s="112">
        <f t="shared" ref="R145:V145" si="54">IF(R126=0,"",R126/R107)</f>
        <v>0.72356325467328786</v>
      </c>
      <c r="S145" s="112">
        <f t="shared" si="54"/>
        <v>0.73795866823372114</v>
      </c>
      <c r="T145" s="112">
        <f t="shared" si="54"/>
        <v>0.75313310312501458</v>
      </c>
      <c r="U145" s="112">
        <f t="shared" si="54"/>
        <v>0.76920418075306818</v>
      </c>
      <c r="V145" s="112">
        <f t="shared" si="54"/>
        <v>0.78365743813550159</v>
      </c>
      <c r="W145" s="112">
        <f t="shared" ref="W145:Y145" si="55">IF(W126=0,"",W126/W107)</f>
        <v>0.79491823023363095</v>
      </c>
      <c r="X145" s="112">
        <f t="shared" si="55"/>
        <v>0.80062438621135723</v>
      </c>
      <c r="Y145" s="112">
        <f t="shared" si="55"/>
        <v>0.80773683012343578</v>
      </c>
      <c r="DA145" s="131" t="s">
        <v>1973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0.67739908062112164</v>
      </c>
      <c r="C147" s="112">
        <f t="shared" si="59"/>
        <v>0.67919485082260378</v>
      </c>
      <c r="D147" s="112">
        <f t="shared" si="59"/>
        <v>0.68041576669238635</v>
      </c>
      <c r="E147" s="112">
        <f t="shared" si="59"/>
        <v>0.68225337204832204</v>
      </c>
      <c r="F147" s="112">
        <f t="shared" si="59"/>
        <v>0.68516417233375648</v>
      </c>
      <c r="G147" s="112">
        <f t="shared" si="59"/>
        <v>0.6891297302135404</v>
      </c>
      <c r="H147" s="112">
        <f t="shared" si="59"/>
        <v>0.7007547568096465</v>
      </c>
      <c r="I147" s="112">
        <f t="shared" si="59"/>
        <v>0.70122317785761479</v>
      </c>
      <c r="J147" s="112">
        <f t="shared" si="59"/>
        <v>0.70205377302610172</v>
      </c>
      <c r="K147" s="112">
        <f t="shared" si="59"/>
        <v>0.70202954036990861</v>
      </c>
      <c r="L147" s="112">
        <f t="shared" si="59"/>
        <v>0.70220600814389489</v>
      </c>
      <c r="M147" s="112">
        <f t="shared" si="59"/>
        <v>0.70283190457743561</v>
      </c>
      <c r="N147" s="112">
        <f t="shared" si="59"/>
        <v>0.71425945174769523</v>
      </c>
      <c r="O147" s="112">
        <f t="shared" si="59"/>
        <v>0.73004784639142717</v>
      </c>
      <c r="P147" s="112">
        <f t="shared" si="59"/>
        <v>0.73696252141905005</v>
      </c>
      <c r="Q147" s="112">
        <f t="shared" si="59"/>
        <v>0.73813144662091856</v>
      </c>
      <c r="R147" s="112">
        <f t="shared" ref="R147:V147" si="60">IF(R128=0,"",R128/R109)</f>
        <v>0.73831725089091993</v>
      </c>
      <c r="S147" s="112">
        <f t="shared" si="60"/>
        <v>0.73859016955524714</v>
      </c>
      <c r="T147" s="112">
        <f t="shared" si="60"/>
        <v>0.74164524968169709</v>
      </c>
      <c r="U147" s="112">
        <f t="shared" si="60"/>
        <v>0.74126208085534429</v>
      </c>
      <c r="V147" s="112">
        <f t="shared" si="60"/>
        <v>0.74439560694857398</v>
      </c>
      <c r="W147" s="112">
        <f t="shared" ref="W147:Y147" si="61">IF(W128=0,"",W128/W109)</f>
        <v>0.79325902703430928</v>
      </c>
      <c r="X147" s="112">
        <f t="shared" si="61"/>
        <v>0.80904939255550001</v>
      </c>
      <c r="Y147" s="112">
        <f t="shared" si="61"/>
        <v>0.81033775723401136</v>
      </c>
      <c r="DA147" s="131" t="s">
        <v>1975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0.80251278285659244</v>
      </c>
      <c r="C148" s="113">
        <f t="shared" si="62"/>
        <v>0.82198135397107297</v>
      </c>
      <c r="D148" s="113">
        <f t="shared" si="62"/>
        <v>0.82208224724901224</v>
      </c>
      <c r="E148" s="113">
        <f t="shared" si="62"/>
        <v>0.82354882565058973</v>
      </c>
      <c r="F148" s="113">
        <f t="shared" si="62"/>
        <v>0.82171010700345437</v>
      </c>
      <c r="G148" s="113">
        <f t="shared" si="62"/>
        <v>0.82285630284385647</v>
      </c>
      <c r="H148" s="113">
        <f t="shared" si="62"/>
        <v>0.82688370936036448</v>
      </c>
      <c r="I148" s="113">
        <f t="shared" si="62"/>
        <v>0.82931376268870072</v>
      </c>
      <c r="J148" s="113">
        <f t="shared" si="62"/>
        <v>0.83535662295956636</v>
      </c>
      <c r="K148" s="113">
        <f t="shared" si="62"/>
        <v>0.84361183410381846</v>
      </c>
      <c r="L148" s="113">
        <f t="shared" si="62"/>
        <v>0.84723883461507576</v>
      </c>
      <c r="M148" s="113">
        <f t="shared" si="62"/>
        <v>0.83462791862843133</v>
      </c>
      <c r="N148" s="113">
        <f t="shared" si="62"/>
        <v>0.84769192978313834</v>
      </c>
      <c r="O148" s="113">
        <f t="shared" si="62"/>
        <v>0.82374618318295589</v>
      </c>
      <c r="P148" s="113">
        <f t="shared" si="62"/>
        <v>0.81303558309835466</v>
      </c>
      <c r="Q148" s="113">
        <f t="shared" si="62"/>
        <v>0.86844426865017221</v>
      </c>
      <c r="R148" s="113">
        <f t="shared" ref="R148:V148" si="63">IF(R129=0,"",R129/R110)</f>
        <v>0.87485429977060536</v>
      </c>
      <c r="S148" s="113">
        <f t="shared" si="63"/>
        <v>0.88084190475903013</v>
      </c>
      <c r="T148" s="113">
        <f t="shared" si="63"/>
        <v>0.86791780274770469</v>
      </c>
      <c r="U148" s="113">
        <f t="shared" si="63"/>
        <v>0.85757266562490797</v>
      </c>
      <c r="V148" s="113">
        <f t="shared" si="63"/>
        <v>0.87319760087675369</v>
      </c>
      <c r="W148" s="113">
        <f t="shared" ref="W148:Y148" si="64">IF(W129=0,"",W129/W110)</f>
        <v>0.88061527795074512</v>
      </c>
      <c r="X148" s="113">
        <f t="shared" si="64"/>
        <v>0.88114770028183231</v>
      </c>
      <c r="Y148" s="113">
        <f t="shared" si="64"/>
        <v>0.88899945314059292</v>
      </c>
      <c r="DA148" s="132" t="s">
        <v>1976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0.67739908062112164</v>
      </c>
      <c r="C149" s="111">
        <f t="shared" si="65"/>
        <v>0.69733677679677308</v>
      </c>
      <c r="D149" s="111">
        <f t="shared" si="65"/>
        <v>0.69847294368019808</v>
      </c>
      <c r="E149" s="111">
        <f t="shared" si="65"/>
        <v>0.69920709606558906</v>
      </c>
      <c r="F149" s="111">
        <f t="shared" si="65"/>
        <v>0.69981417488325948</v>
      </c>
      <c r="G149" s="111">
        <f t="shared" si="65"/>
        <v>0.7004782098996486</v>
      </c>
      <c r="H149" s="111">
        <f t="shared" si="65"/>
        <v>0.70080006558538444</v>
      </c>
      <c r="I149" s="111">
        <f t="shared" si="65"/>
        <v>0.70113221526753</v>
      </c>
      <c r="J149" s="111">
        <f t="shared" si="65"/>
        <v>0.70212691603352329</v>
      </c>
      <c r="K149" s="111">
        <f t="shared" si="65"/>
        <v>0.7075282935097803</v>
      </c>
      <c r="L149" s="111">
        <f t="shared" si="65"/>
        <v>0.70791468046881789</v>
      </c>
      <c r="M149" s="111">
        <f t="shared" si="65"/>
        <v>0.70878630054032876</v>
      </c>
      <c r="N149" s="111">
        <f t="shared" si="65"/>
        <v>0.71132745578022327</v>
      </c>
      <c r="O149" s="111">
        <f t="shared" si="65"/>
        <v>0.71951368215905109</v>
      </c>
      <c r="P149" s="111">
        <f t="shared" si="65"/>
        <v>0.72440886016985873</v>
      </c>
      <c r="Q149" s="111">
        <f t="shared" si="65"/>
        <v>0.73624669555355315</v>
      </c>
      <c r="R149" s="111">
        <f t="shared" ref="R149:V149" si="66">IF(R130=0,"",R130/R111)</f>
        <v>0.74426839049226834</v>
      </c>
      <c r="S149" s="111">
        <f t="shared" si="66"/>
        <v>0.75577334657701145</v>
      </c>
      <c r="T149" s="111">
        <f t="shared" si="66"/>
        <v>0.75983627150649835</v>
      </c>
      <c r="U149" s="111">
        <f t="shared" si="66"/>
        <v>0.75998425828366456</v>
      </c>
      <c r="V149" s="111">
        <f t="shared" si="66"/>
        <v>0.77879442418919087</v>
      </c>
      <c r="W149" s="111">
        <f t="shared" ref="W149:Y149" si="67">IF(W130=0,"",W130/W111)</f>
        <v>0.78715899935627909</v>
      </c>
      <c r="X149" s="111">
        <f t="shared" si="67"/>
        <v>0.80156801183547888</v>
      </c>
      <c r="Y149" s="111">
        <f t="shared" si="67"/>
        <v>0.81144676801365889</v>
      </c>
      <c r="DA149" s="63" t="s">
        <v>1977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0.6740924371500262</v>
      </c>
      <c r="C151" s="124">
        <f t="shared" si="71"/>
        <v>0.65701928281626487</v>
      </c>
      <c r="D151" s="124">
        <f t="shared" si="71"/>
        <v>0.67209037769085778</v>
      </c>
      <c r="E151" s="124">
        <f t="shared" si="71"/>
        <v>0.67883479962495219</v>
      </c>
      <c r="F151" s="124">
        <f t="shared" si="71"/>
        <v>0.68288998297318571</v>
      </c>
      <c r="G151" s="124">
        <f t="shared" si="71"/>
        <v>0.6823892603827193</v>
      </c>
      <c r="H151" s="124">
        <f t="shared" si="71"/>
        <v>0.68140578142073982</v>
      </c>
      <c r="I151" s="124">
        <f t="shared" si="71"/>
        <v>0.68011314028525904</v>
      </c>
      <c r="J151" s="124">
        <f t="shared" si="71"/>
        <v>0.67227108672306946</v>
      </c>
      <c r="K151" s="124">
        <f t="shared" si="71"/>
        <v>0.6679607127548125</v>
      </c>
      <c r="L151" s="124">
        <f t="shared" si="71"/>
        <v>0.6600237149748277</v>
      </c>
      <c r="M151" s="124">
        <f t="shared" si="71"/>
        <v>0.67544905705650704</v>
      </c>
      <c r="N151" s="124">
        <f t="shared" si="71"/>
        <v>0.67313128070428763</v>
      </c>
      <c r="O151" s="124">
        <f t="shared" si="71"/>
        <v>0.68267520560560779</v>
      </c>
      <c r="P151" s="124">
        <f t="shared" si="71"/>
        <v>0.69143204655763246</v>
      </c>
      <c r="Q151" s="124">
        <f t="shared" si="71"/>
        <v>0.66098895105083666</v>
      </c>
      <c r="R151" s="124">
        <f t="shared" ref="R151:V151" si="72">IF(R132=0,"",R132/R113)</f>
        <v>0.65949406886422546</v>
      </c>
      <c r="S151" s="124">
        <f t="shared" si="72"/>
        <v>0.65188759645695071</v>
      </c>
      <c r="T151" s="124">
        <f t="shared" si="72"/>
        <v>0.66496023861165032</v>
      </c>
      <c r="U151" s="124">
        <f t="shared" si="72"/>
        <v>0.67010597814044004</v>
      </c>
      <c r="V151" s="124">
        <f t="shared" si="72"/>
        <v>0.64669343992405037</v>
      </c>
      <c r="W151" s="124">
        <f t="shared" ref="W151:Y151" si="73">IF(W132=0,"",W132/W113)</f>
        <v>0.64044569915424587</v>
      </c>
      <c r="X151" s="124">
        <f t="shared" si="73"/>
        <v>0.63717199884304698</v>
      </c>
      <c r="Y151" s="124">
        <f t="shared" si="73"/>
        <v>0.63740197951360467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0.61166590754381278</v>
      </c>
      <c r="C152" s="111">
        <f t="shared" si="74"/>
        <v>0.61318707516301429</v>
      </c>
      <c r="D152" s="111">
        <f t="shared" si="74"/>
        <v>0.61409556940046373</v>
      </c>
      <c r="E152" s="111">
        <f t="shared" si="74"/>
        <v>0.61507552874010263</v>
      </c>
      <c r="F152" s="111">
        <f t="shared" si="74"/>
        <v>0.6160427372115721</v>
      </c>
      <c r="G152" s="111">
        <f t="shared" si="74"/>
        <v>0.61715579264186371</v>
      </c>
      <c r="H152" s="111">
        <f t="shared" si="74"/>
        <v>0.61832565648033577</v>
      </c>
      <c r="I152" s="111">
        <f t="shared" si="74"/>
        <v>0.61888748274462146</v>
      </c>
      <c r="J152" s="111">
        <f t="shared" si="74"/>
        <v>0.61912481661796115</v>
      </c>
      <c r="K152" s="111">
        <f t="shared" si="74"/>
        <v>0.61938025380464046</v>
      </c>
      <c r="L152" s="111">
        <f t="shared" si="74"/>
        <v>0.61958671408234545</v>
      </c>
      <c r="M152" s="111">
        <f t="shared" si="74"/>
        <v>0.61973821105959415</v>
      </c>
      <c r="N152" s="111">
        <f t="shared" si="74"/>
        <v>0.61991189040719574</v>
      </c>
      <c r="O152" s="111">
        <f t="shared" si="74"/>
        <v>0.62008012274009994</v>
      </c>
      <c r="P152" s="111">
        <f t="shared" si="74"/>
        <v>0.62024410907716432</v>
      </c>
      <c r="Q152" s="111">
        <f t="shared" si="74"/>
        <v>0.62063051572934425</v>
      </c>
      <c r="R152" s="111">
        <f t="shared" ref="R152:V152" si="75">IF(R133=0,"",R133/R114)</f>
        <v>0.62131049564820429</v>
      </c>
      <c r="S152" s="111">
        <f t="shared" si="75"/>
        <v>0.62235706095878873</v>
      </c>
      <c r="T152" s="111">
        <f t="shared" si="75"/>
        <v>0.62338901965748827</v>
      </c>
      <c r="U152" s="111">
        <f t="shared" si="75"/>
        <v>0.62481719000772229</v>
      </c>
      <c r="V152" s="111">
        <f t="shared" si="75"/>
        <v>0.6268899258083116</v>
      </c>
      <c r="W152" s="111">
        <f t="shared" ref="W152:Y152" si="76">IF(W133=0,"",W133/W114)</f>
        <v>0.62844023218186329</v>
      </c>
      <c r="X152" s="111">
        <f t="shared" si="76"/>
        <v>0.62986179221679017</v>
      </c>
      <c r="Y152" s="111">
        <f t="shared" si="76"/>
        <v>0.63125355378971726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0.75881142551872194</v>
      </c>
      <c r="C153" s="45">
        <f t="shared" si="77"/>
        <v>0.76006656839883213</v>
      </c>
      <c r="D153" s="45">
        <f t="shared" si="77"/>
        <v>0.76379984426168834</v>
      </c>
      <c r="E153" s="45">
        <f t="shared" si="77"/>
        <v>0.76681316610718953</v>
      </c>
      <c r="F153" s="45">
        <f t="shared" si="77"/>
        <v>0.76957958223738954</v>
      </c>
      <c r="G153" s="45">
        <f t="shared" si="77"/>
        <v>0.7719815152847963</v>
      </c>
      <c r="H153" s="45">
        <f t="shared" si="77"/>
        <v>0.7743805455727345</v>
      </c>
      <c r="I153" s="45">
        <f t="shared" si="77"/>
        <v>0.77559300027632894</v>
      </c>
      <c r="J153" s="45">
        <f t="shared" si="77"/>
        <v>0.77614273066363304</v>
      </c>
      <c r="K153" s="45">
        <f t="shared" si="77"/>
        <v>0.77797066163566331</v>
      </c>
      <c r="L153" s="45">
        <f t="shared" si="77"/>
        <v>0.78010183314431225</v>
      </c>
      <c r="M153" s="45">
        <f t="shared" si="77"/>
        <v>0.78291341156270067</v>
      </c>
      <c r="N153" s="45">
        <f t="shared" si="77"/>
        <v>0.78596173716786455</v>
      </c>
      <c r="O153" s="45">
        <f t="shared" si="77"/>
        <v>0.78828361117960011</v>
      </c>
      <c r="P153" s="45">
        <f t="shared" si="77"/>
        <v>0.79098836645866399</v>
      </c>
      <c r="Q153" s="45">
        <f t="shared" si="77"/>
        <v>0.79592560220664776</v>
      </c>
      <c r="R153" s="45">
        <f t="shared" ref="R153:V153" si="78">IF(R134=0,"",R134/R115)</f>
        <v>0.79627347874846122</v>
      </c>
      <c r="S153" s="45">
        <f t="shared" si="78"/>
        <v>0.80127017267427192</v>
      </c>
      <c r="T153" s="45">
        <f t="shared" si="78"/>
        <v>0.81597864037110757</v>
      </c>
      <c r="U153" s="45">
        <f t="shared" si="78"/>
        <v>0.83094467379749481</v>
      </c>
      <c r="V153" s="45">
        <f t="shared" si="78"/>
        <v>0.85102053203463834</v>
      </c>
      <c r="W153" s="45">
        <f t="shared" ref="W153:Y153" si="79">IF(W134=0,"",W134/W115)</f>
        <v>0.88040477000351391</v>
      </c>
      <c r="X153" s="45">
        <f t="shared" si="79"/>
        <v>0.89262295119070001</v>
      </c>
      <c r="Y153" s="45">
        <f t="shared" si="79"/>
        <v>0.90559138863643096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367.90406927999999</v>
      </c>
      <c r="C155" s="117">
        <f t="shared" si="80"/>
        <v>407.13419339999984</v>
      </c>
      <c r="D155" s="117">
        <f t="shared" si="80"/>
        <v>411.31456343999986</v>
      </c>
      <c r="E155" s="117">
        <f t="shared" si="80"/>
        <v>441.54635976000009</v>
      </c>
      <c r="F155" s="117">
        <f t="shared" si="80"/>
        <v>478.24855056000024</v>
      </c>
      <c r="G155" s="117">
        <f t="shared" si="80"/>
        <v>478.91804796000008</v>
      </c>
      <c r="H155" s="117">
        <f t="shared" si="80"/>
        <v>443.16648287999999</v>
      </c>
      <c r="I155" s="117">
        <f t="shared" si="80"/>
        <v>440.99218152000014</v>
      </c>
      <c r="J155" s="117">
        <f t="shared" si="80"/>
        <v>471.62809980000009</v>
      </c>
      <c r="K155" s="117">
        <f t="shared" si="80"/>
        <v>461.35520244000003</v>
      </c>
      <c r="L155" s="117">
        <f t="shared" si="80"/>
        <v>538.60086323999997</v>
      </c>
      <c r="M155" s="117">
        <f t="shared" si="80"/>
        <v>506.49400269765238</v>
      </c>
      <c r="N155" s="117">
        <f t="shared" si="80"/>
        <v>467.69027405700825</v>
      </c>
      <c r="O155" s="117">
        <f t="shared" si="80"/>
        <v>494.28810456118379</v>
      </c>
      <c r="P155" s="117">
        <f t="shared" si="80"/>
        <v>474.75291243796568</v>
      </c>
      <c r="Q155" s="117">
        <f t="shared" si="80"/>
        <v>516.73015954896766</v>
      </c>
      <c r="R155" s="117">
        <f t="shared" ref="R155:V155" si="81">R156+R159+R161+R170</f>
        <v>549.45679539177866</v>
      </c>
      <c r="S155" s="117">
        <f t="shared" si="81"/>
        <v>623.63632019318754</v>
      </c>
      <c r="T155" s="117">
        <f t="shared" si="81"/>
        <v>570.21529171468683</v>
      </c>
      <c r="U155" s="117">
        <f t="shared" si="81"/>
        <v>576.11833972831539</v>
      </c>
      <c r="V155" s="117">
        <f t="shared" si="81"/>
        <v>601.77874694288676</v>
      </c>
      <c r="W155" s="117">
        <f t="shared" ref="W155:Y155" si="82">W156+W159+W161+W170</f>
        <v>561.64252462470802</v>
      </c>
      <c r="X155" s="117">
        <f t="shared" si="82"/>
        <v>499.64050282547271</v>
      </c>
      <c r="Y155" s="117">
        <f t="shared" si="82"/>
        <v>482.76951809226932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340.76053733050674</v>
      </c>
      <c r="C156" s="122">
        <f t="shared" si="83"/>
        <v>376.67208893919769</v>
      </c>
      <c r="D156" s="122">
        <f t="shared" si="83"/>
        <v>379.98425587091026</v>
      </c>
      <c r="E156" s="122">
        <f t="shared" si="83"/>
        <v>409.30296952844537</v>
      </c>
      <c r="F156" s="122">
        <f t="shared" si="83"/>
        <v>445.00194949408416</v>
      </c>
      <c r="G156" s="122">
        <f t="shared" si="83"/>
        <v>444.8286265147857</v>
      </c>
      <c r="H156" s="122">
        <f t="shared" si="83"/>
        <v>409.48653335414355</v>
      </c>
      <c r="I156" s="122">
        <f t="shared" si="83"/>
        <v>406.32328915121917</v>
      </c>
      <c r="J156" s="122">
        <f t="shared" si="83"/>
        <v>433.62113505028924</v>
      </c>
      <c r="K156" s="122">
        <f t="shared" si="83"/>
        <v>426.15580711331785</v>
      </c>
      <c r="L156" s="122">
        <f t="shared" si="83"/>
        <v>495.58824078937437</v>
      </c>
      <c r="M156" s="122">
        <f t="shared" si="83"/>
        <v>460.47600276169885</v>
      </c>
      <c r="N156" s="122">
        <f t="shared" si="83"/>
        <v>425.55583713170057</v>
      </c>
      <c r="O156" s="122">
        <f t="shared" si="83"/>
        <v>448.39145512826514</v>
      </c>
      <c r="P156" s="122">
        <f t="shared" si="83"/>
        <v>422.32069197635883</v>
      </c>
      <c r="Q156" s="122">
        <f t="shared" si="83"/>
        <v>470.28186074037347</v>
      </c>
      <c r="R156" s="122">
        <f t="shared" ref="R156:V156" si="84">SUM(R157:R158)</f>
        <v>501.992432574909</v>
      </c>
      <c r="S156" s="122">
        <f t="shared" si="84"/>
        <v>572.44849387318868</v>
      </c>
      <c r="T156" s="122">
        <f t="shared" si="84"/>
        <v>516.36523742223471</v>
      </c>
      <c r="U156" s="122">
        <f t="shared" si="84"/>
        <v>510.8151675362181</v>
      </c>
      <c r="V156" s="122">
        <f t="shared" si="84"/>
        <v>547.39992664060674</v>
      </c>
      <c r="W156" s="122">
        <f t="shared" ref="W156:Y156" si="85">SUM(W157:W158)</f>
        <v>508.34802844851868</v>
      </c>
      <c r="X156" s="122">
        <f t="shared" si="85"/>
        <v>451.96163468227712</v>
      </c>
      <c r="Y156" s="122">
        <f t="shared" si="85"/>
        <v>438.27319669657095</v>
      </c>
      <c r="DA156" s="130" t="s">
        <v>2133</v>
      </c>
    </row>
    <row r="157" spans="1:105" ht="12" customHeight="1" x14ac:dyDescent="0.25">
      <c r="A157" s="97" t="s">
        <v>212</v>
      </c>
      <c r="B157" s="98">
        <v>340.76053733050674</v>
      </c>
      <c r="C157" s="98">
        <v>376.67208893919769</v>
      </c>
      <c r="D157" s="98">
        <v>379.98425587091026</v>
      </c>
      <c r="E157" s="98">
        <v>409.30296952844537</v>
      </c>
      <c r="F157" s="98">
        <v>445.00194949408416</v>
      </c>
      <c r="G157" s="98">
        <v>444.8286265147857</v>
      </c>
      <c r="H157" s="98">
        <v>409.48653335414355</v>
      </c>
      <c r="I157" s="98">
        <v>406.32328915121917</v>
      </c>
      <c r="J157" s="98">
        <v>433.62113505028924</v>
      </c>
      <c r="K157" s="98">
        <v>426.15580711331785</v>
      </c>
      <c r="L157" s="98">
        <v>495.58824078937437</v>
      </c>
      <c r="M157" s="98">
        <v>460.47600276169885</v>
      </c>
      <c r="N157" s="98">
        <v>425.55583713170057</v>
      </c>
      <c r="O157" s="98">
        <v>448.39145512826514</v>
      </c>
      <c r="P157" s="98">
        <v>422.32069197635883</v>
      </c>
      <c r="Q157" s="98">
        <v>470.28186074037347</v>
      </c>
      <c r="R157" s="98">
        <v>501.992432574909</v>
      </c>
      <c r="S157" s="98">
        <v>572.44849387318868</v>
      </c>
      <c r="T157" s="98">
        <v>516.36523742223471</v>
      </c>
      <c r="U157" s="98">
        <v>510.8151675362181</v>
      </c>
      <c r="V157" s="98">
        <v>547.39992664060674</v>
      </c>
      <c r="W157" s="98">
        <v>508.34802844851868</v>
      </c>
      <c r="X157" s="98">
        <v>451.96163468227712</v>
      </c>
      <c r="Y157" s="98">
        <v>438.27319669657095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20.576538641906264</v>
      </c>
      <c r="C161" s="122">
        <v>21.042429647411449</v>
      </c>
      <c r="D161" s="122">
        <v>23.604505185298706</v>
      </c>
      <c r="E161" s="122">
        <v>25.121976792814962</v>
      </c>
      <c r="F161" s="122">
        <v>25.930312922338413</v>
      </c>
      <c r="G161" s="122">
        <v>26.535035928540395</v>
      </c>
      <c r="H161" s="122">
        <v>25.983086311688083</v>
      </c>
      <c r="I161" s="122">
        <v>26.579141825042317</v>
      </c>
      <c r="J161" s="122">
        <v>28.074983362220927</v>
      </c>
      <c r="K161" s="122">
        <v>24.021062565954704</v>
      </c>
      <c r="L161" s="122">
        <v>30.722514950625651</v>
      </c>
      <c r="M161" s="122">
        <v>34.20600872930315</v>
      </c>
      <c r="N161" s="122">
        <v>27.339123640509353</v>
      </c>
      <c r="O161" s="122">
        <v>33.466923746028364</v>
      </c>
      <c r="P161" s="122">
        <v>40.898268809087085</v>
      </c>
      <c r="Q161" s="122">
        <v>31.630845447749273</v>
      </c>
      <c r="R161" s="122">
        <v>32.282913976160621</v>
      </c>
      <c r="S161" s="122">
        <v>32.493124885155538</v>
      </c>
      <c r="T161" s="122">
        <v>36.603530758735438</v>
      </c>
      <c r="U161" s="122">
        <v>47.952461540452084</v>
      </c>
      <c r="V161" s="122">
        <v>36.319696520808641</v>
      </c>
      <c r="W161" s="122">
        <v>38.510636866337762</v>
      </c>
      <c r="X161" s="122">
        <v>33.456140703011883</v>
      </c>
      <c r="Y161" s="122">
        <v>30.55029254684084</v>
      </c>
      <c r="DA161" s="130" t="s">
        <v>2138</v>
      </c>
    </row>
    <row r="162" spans="1:105" ht="12" customHeight="1" x14ac:dyDescent="0.25">
      <c r="A162" s="97" t="s">
        <v>134</v>
      </c>
      <c r="B162" s="98">
        <v>20.576129064527379</v>
      </c>
      <c r="C162" s="98">
        <v>21.028087248807299</v>
      </c>
      <c r="D162" s="98">
        <v>23.546600065212143</v>
      </c>
      <c r="E162" s="98">
        <v>25.014107302983252</v>
      </c>
      <c r="F162" s="98">
        <v>25.770613932085727</v>
      </c>
      <c r="G162" s="98">
        <v>26.29065282393837</v>
      </c>
      <c r="H162" s="98">
        <v>25.662377387602639</v>
      </c>
      <c r="I162" s="98">
        <v>26.087446331967495</v>
      </c>
      <c r="J162" s="98">
        <v>27.36149869534211</v>
      </c>
      <c r="K162" s="98">
        <v>23.214210030275002</v>
      </c>
      <c r="L162" s="98">
        <v>29.078439483821651</v>
      </c>
      <c r="M162" s="98">
        <v>32.115507716393388</v>
      </c>
      <c r="N162" s="98">
        <v>25.54892716484472</v>
      </c>
      <c r="O162" s="98">
        <v>30.896918147208627</v>
      </c>
      <c r="P162" s="98">
        <v>37.721582146426968</v>
      </c>
      <c r="Q162" s="98">
        <v>29.340837690706188</v>
      </c>
      <c r="R162" s="98">
        <v>29.842497131719686</v>
      </c>
      <c r="S162" s="98">
        <v>30.038241867542439</v>
      </c>
      <c r="T162" s="98">
        <v>33.326898640944123</v>
      </c>
      <c r="U162" s="98">
        <v>42.637638719495641</v>
      </c>
      <c r="V162" s="98">
        <v>32.350481910230542</v>
      </c>
      <c r="W162" s="98">
        <v>33.773853912466279</v>
      </c>
      <c r="X162" s="98">
        <v>29.211319257924298</v>
      </c>
      <c r="Y162" s="98">
        <v>27.042960853976094</v>
      </c>
      <c r="DA162" s="63" t="s">
        <v>2139</v>
      </c>
    </row>
    <row r="163" spans="1:105" ht="12" customHeight="1" x14ac:dyDescent="0.25">
      <c r="A163" s="97" t="s">
        <v>133</v>
      </c>
      <c r="B163" s="98">
        <v>4.0957737888416612E-4</v>
      </c>
      <c r="C163" s="98">
        <v>1.4342398604150474E-2</v>
      </c>
      <c r="D163" s="98">
        <v>5.7905120086562817E-2</v>
      </c>
      <c r="E163" s="98">
        <v>0.10786948983171117</v>
      </c>
      <c r="F163" s="98">
        <v>0.1596989902526873</v>
      </c>
      <c r="G163" s="98">
        <v>0.24438310460202489</v>
      </c>
      <c r="H163" s="98">
        <v>0.32070892408544271</v>
      </c>
      <c r="I163" s="98">
        <v>0.49169549307482086</v>
      </c>
      <c r="J163" s="98">
        <v>0.71348466687881673</v>
      </c>
      <c r="K163" s="98">
        <v>0.80685253567970139</v>
      </c>
      <c r="L163" s="98">
        <v>1.6440754668040014</v>
      </c>
      <c r="M163" s="98">
        <v>2.0905010129097583</v>
      </c>
      <c r="N163" s="98">
        <v>1.7901964756646322</v>
      </c>
      <c r="O163" s="98">
        <v>2.5700055988197339</v>
      </c>
      <c r="P163" s="98">
        <v>3.1766866626601167</v>
      </c>
      <c r="Q163" s="98">
        <v>2.2900077570430835</v>
      </c>
      <c r="R163" s="98">
        <v>2.4404168444409362</v>
      </c>
      <c r="S163" s="98">
        <v>2.4548830176131022</v>
      </c>
      <c r="T163" s="98">
        <v>3.2766321177913156</v>
      </c>
      <c r="U163" s="98">
        <v>5.314822820956441</v>
      </c>
      <c r="V163" s="98">
        <v>3.9692146105780983</v>
      </c>
      <c r="W163" s="98">
        <v>4.7367829538714821</v>
      </c>
      <c r="X163" s="98">
        <v>4.2448214450875872</v>
      </c>
      <c r="Y163" s="98">
        <v>3.5073316928647453</v>
      </c>
      <c r="DA163" s="63" t="s">
        <v>2140</v>
      </c>
    </row>
    <row r="164" spans="1:105" ht="12" customHeight="1" x14ac:dyDescent="0.25">
      <c r="A164" s="100" t="s">
        <v>212</v>
      </c>
      <c r="B164" s="101">
        <v>4.0957737888416612E-4</v>
      </c>
      <c r="C164" s="101">
        <v>1.4342398604150474E-2</v>
      </c>
      <c r="D164" s="101">
        <v>5.7905120086562817E-2</v>
      </c>
      <c r="E164" s="101">
        <v>0.10786948983171117</v>
      </c>
      <c r="F164" s="101">
        <v>0.1596989902526873</v>
      </c>
      <c r="G164" s="101">
        <v>0.24438310460202489</v>
      </c>
      <c r="H164" s="101">
        <v>0.32070892408544271</v>
      </c>
      <c r="I164" s="101">
        <v>0.49169549307482086</v>
      </c>
      <c r="J164" s="101">
        <v>0.71348466687881673</v>
      </c>
      <c r="K164" s="101">
        <v>0.80685253567970139</v>
      </c>
      <c r="L164" s="101">
        <v>1.6440754668040014</v>
      </c>
      <c r="M164" s="101">
        <v>2.0905010129097583</v>
      </c>
      <c r="N164" s="101">
        <v>1.7901964756646322</v>
      </c>
      <c r="O164" s="101">
        <v>2.5700055988197339</v>
      </c>
      <c r="P164" s="101">
        <v>3.1766866626601167</v>
      </c>
      <c r="Q164" s="101">
        <v>2.2900077570430835</v>
      </c>
      <c r="R164" s="101">
        <v>2.4404168444409362</v>
      </c>
      <c r="S164" s="101">
        <v>2.4548830176131022</v>
      </c>
      <c r="T164" s="101">
        <v>3.2766321177913156</v>
      </c>
      <c r="U164" s="101">
        <v>5.314822820956441</v>
      </c>
      <c r="V164" s="101">
        <v>3.9692146105780983</v>
      </c>
      <c r="W164" s="101">
        <v>4.7367829538714821</v>
      </c>
      <c r="X164" s="101">
        <v>4.2448214450875872</v>
      </c>
      <c r="Y164" s="101">
        <v>3.5073316928647453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6.5669933075870111</v>
      </c>
      <c r="C170" s="122">
        <v>9.4196748133907189</v>
      </c>
      <c r="D170" s="122">
        <v>7.7258023837908683</v>
      </c>
      <c r="E170" s="122">
        <v>7.1214134387397756</v>
      </c>
      <c r="F170" s="122">
        <v>7.3162881435776743</v>
      </c>
      <c r="G170" s="122">
        <v>7.5543855166739808</v>
      </c>
      <c r="H170" s="122">
        <v>7.6968632141683839</v>
      </c>
      <c r="I170" s="122">
        <v>8.0897505437386314</v>
      </c>
      <c r="J170" s="122">
        <v>9.931981387489925</v>
      </c>
      <c r="K170" s="122">
        <v>11.178332760727464</v>
      </c>
      <c r="L170" s="122">
        <v>12.290107499999971</v>
      </c>
      <c r="M170" s="122">
        <v>11.811991206650371</v>
      </c>
      <c r="N170" s="122">
        <v>14.795313284798343</v>
      </c>
      <c r="O170" s="122">
        <v>12.429725686890267</v>
      </c>
      <c r="P170" s="122">
        <v>11.53395165251975</v>
      </c>
      <c r="Q170" s="122">
        <v>14.81745336084488</v>
      </c>
      <c r="R170" s="122">
        <v>15.181448840708951</v>
      </c>
      <c r="S170" s="122">
        <v>18.69470143484331</v>
      </c>
      <c r="T170" s="122">
        <v>17.246523533716697</v>
      </c>
      <c r="U170" s="122">
        <v>17.350710651645134</v>
      </c>
      <c r="V170" s="122">
        <v>18.059123781471421</v>
      </c>
      <c r="W170" s="122">
        <v>14.783859309851504</v>
      </c>
      <c r="X170" s="122">
        <v>14.22272744018367</v>
      </c>
      <c r="Y170" s="122">
        <v>13.946028848857537</v>
      </c>
      <c r="DA170" s="130" t="s">
        <v>2147</v>
      </c>
    </row>
    <row r="171" spans="1:105" ht="12" customHeight="1" x14ac:dyDescent="0.25">
      <c r="A171" s="97" t="s">
        <v>175</v>
      </c>
      <c r="B171" s="98">
        <v>6.5669933075870111</v>
      </c>
      <c r="C171" s="98">
        <v>9.4196748133907189</v>
      </c>
      <c r="D171" s="98">
        <v>7.7258023837908683</v>
      </c>
      <c r="E171" s="98">
        <v>7.1214134387397756</v>
      </c>
      <c r="F171" s="98">
        <v>7.3162881435776743</v>
      </c>
      <c r="G171" s="98">
        <v>7.5543855166739808</v>
      </c>
      <c r="H171" s="98">
        <v>7.6968632141683839</v>
      </c>
      <c r="I171" s="98">
        <v>8.0897505437386314</v>
      </c>
      <c r="J171" s="98">
        <v>9.931981387489925</v>
      </c>
      <c r="K171" s="98">
        <v>11.178332760727464</v>
      </c>
      <c r="L171" s="98">
        <v>12.290107499999971</v>
      </c>
      <c r="M171" s="98">
        <v>11.811991206650371</v>
      </c>
      <c r="N171" s="98">
        <v>14.795313284798343</v>
      </c>
      <c r="O171" s="98">
        <v>12.429725686890267</v>
      </c>
      <c r="P171" s="98">
        <v>11.53395165251975</v>
      </c>
      <c r="Q171" s="98">
        <v>14.81745336084488</v>
      </c>
      <c r="R171" s="98">
        <v>15.181448840708951</v>
      </c>
      <c r="S171" s="98">
        <v>18.69470143484331</v>
      </c>
      <c r="T171" s="98">
        <v>17.246523533716697</v>
      </c>
      <c r="U171" s="98">
        <v>17.350710651645134</v>
      </c>
      <c r="V171" s="98">
        <v>18.059123781471421</v>
      </c>
      <c r="W171" s="98">
        <v>14.783859309851504</v>
      </c>
      <c r="X171" s="98">
        <v>14.22272744018367</v>
      </c>
      <c r="Y171" s="98">
        <v>13.946028848857537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27844.959906596414</v>
      </c>
      <c r="C174" s="117">
        <f t="shared" si="87"/>
        <v>29616.902745150986</v>
      </c>
      <c r="D174" s="117">
        <f t="shared" si="87"/>
        <v>28330.428826687814</v>
      </c>
      <c r="E174" s="117">
        <f t="shared" si="87"/>
        <v>29054.839774301559</v>
      </c>
      <c r="F174" s="117">
        <f t="shared" si="87"/>
        <v>30424.600136030702</v>
      </c>
      <c r="G174" s="117">
        <f t="shared" si="87"/>
        <v>29778.235489698603</v>
      </c>
      <c r="H174" s="117">
        <f t="shared" si="87"/>
        <v>27145.719122787556</v>
      </c>
      <c r="I174" s="117">
        <f t="shared" si="87"/>
        <v>26345.88515848617</v>
      </c>
      <c r="J174" s="117">
        <f t="shared" si="87"/>
        <v>26989.413523812862</v>
      </c>
      <c r="K174" s="117">
        <f t="shared" si="87"/>
        <v>24748.245164870146</v>
      </c>
      <c r="L174" s="117">
        <f t="shared" si="87"/>
        <v>27603.601947307485</v>
      </c>
      <c r="M174" s="117">
        <f t="shared" si="87"/>
        <v>25456.572613635199</v>
      </c>
      <c r="N174" s="117">
        <f t="shared" si="87"/>
        <v>22314.261407459933</v>
      </c>
      <c r="O174" s="117">
        <f t="shared" si="87"/>
        <v>23206.962764214648</v>
      </c>
      <c r="P174" s="117">
        <f t="shared" si="87"/>
        <v>20795.515835825852</v>
      </c>
      <c r="Q174" s="117">
        <f t="shared" si="87"/>
        <v>21355.315524448743</v>
      </c>
      <c r="R174" s="117">
        <f t="shared" ref="R174:V174" si="88">R175+R178+R180+R189</f>
        <v>20899.695869392675</v>
      </c>
      <c r="S174" s="117">
        <f t="shared" si="88"/>
        <v>21667.681009474094</v>
      </c>
      <c r="T174" s="117">
        <f t="shared" si="88"/>
        <v>18723.639500686579</v>
      </c>
      <c r="U174" s="117">
        <f t="shared" si="88"/>
        <v>17982.743820772735</v>
      </c>
      <c r="V174" s="117">
        <f t="shared" si="88"/>
        <v>18103.500827275955</v>
      </c>
      <c r="W174" s="117">
        <f t="shared" ref="W174:Y174" si="89">W175+W178+W180+W189</f>
        <v>17190.583453499166</v>
      </c>
      <c r="X174" s="117">
        <f t="shared" si="89"/>
        <v>15826.950147333955</v>
      </c>
      <c r="Y174" s="117">
        <f t="shared" si="89"/>
        <v>15501.655498505927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25073.196085782165</v>
      </c>
      <c r="C175" s="122">
        <f t="shared" si="90"/>
        <v>26815.078901689823</v>
      </c>
      <c r="D175" s="122">
        <f t="shared" si="90"/>
        <v>25591.987343640885</v>
      </c>
      <c r="E175" s="122">
        <f t="shared" si="90"/>
        <v>26349.45795814658</v>
      </c>
      <c r="F175" s="122">
        <f t="shared" si="90"/>
        <v>27786.67879954974</v>
      </c>
      <c r="G175" s="122">
        <f t="shared" si="90"/>
        <v>27186.145433103204</v>
      </c>
      <c r="H175" s="122">
        <f t="shared" si="90"/>
        <v>24677.918773919635</v>
      </c>
      <c r="I175" s="122">
        <f t="shared" si="90"/>
        <v>23918.698995443869</v>
      </c>
      <c r="J175" s="122">
        <f t="shared" si="90"/>
        <v>24490.097187878604</v>
      </c>
      <c r="K175" s="122">
        <f t="shared" si="90"/>
        <v>22542.767481075771</v>
      </c>
      <c r="L175" s="122">
        <f t="shared" si="90"/>
        <v>25104.032096869974</v>
      </c>
      <c r="M175" s="122">
        <f t="shared" si="90"/>
        <v>22764.688810285876</v>
      </c>
      <c r="N175" s="122">
        <f t="shared" si="90"/>
        <v>19896.183665094275</v>
      </c>
      <c r="O175" s="122">
        <f t="shared" si="90"/>
        <v>20616.494825911286</v>
      </c>
      <c r="P175" s="122">
        <f t="shared" si="90"/>
        <v>18050.599931844325</v>
      </c>
      <c r="Q175" s="122">
        <f t="shared" si="90"/>
        <v>19113.840540646612</v>
      </c>
      <c r="R175" s="122">
        <f t="shared" ref="R175:V175" si="91">SUM(R176:R177)</f>
        <v>18789.267496268567</v>
      </c>
      <c r="S175" s="122">
        <f t="shared" si="91"/>
        <v>19623.451827197041</v>
      </c>
      <c r="T175" s="122">
        <f t="shared" si="91"/>
        <v>16660.68834863506</v>
      </c>
      <c r="U175" s="122">
        <f t="shared" si="91"/>
        <v>15646.704281698852</v>
      </c>
      <c r="V175" s="122">
        <f t="shared" si="91"/>
        <v>16243.52679472614</v>
      </c>
      <c r="W175" s="122">
        <f t="shared" ref="W175:Y175" si="92">SUM(W176:W177)</f>
        <v>15349.890316535109</v>
      </c>
      <c r="X175" s="122">
        <f t="shared" si="92"/>
        <v>14121.534064825622</v>
      </c>
      <c r="Y175" s="122">
        <f t="shared" si="92"/>
        <v>13894.155707847411</v>
      </c>
      <c r="DA175" s="130" t="s">
        <v>2301</v>
      </c>
    </row>
    <row r="176" spans="1:105" ht="12" customHeight="1" x14ac:dyDescent="0.25">
      <c r="A176" s="97" t="s">
        <v>212</v>
      </c>
      <c r="B176" s="98">
        <v>24754.147760313441</v>
      </c>
      <c r="C176" s="98">
        <v>26477.606968685701</v>
      </c>
      <c r="D176" s="98">
        <v>25272.441817376355</v>
      </c>
      <c r="E176" s="98">
        <v>26031.13020295557</v>
      </c>
      <c r="F176" s="98">
        <v>27443.221671983971</v>
      </c>
      <c r="G176" s="98">
        <v>26853.587051500555</v>
      </c>
      <c r="H176" s="98">
        <v>24383.516574796169</v>
      </c>
      <c r="I176" s="98">
        <v>23627.991255882207</v>
      </c>
      <c r="J176" s="98">
        <v>24191.457682592758</v>
      </c>
      <c r="K176" s="98">
        <v>22268.775117431313</v>
      </c>
      <c r="L176" s="98">
        <v>24800.57660353641</v>
      </c>
      <c r="M176" s="98">
        <v>22486.534110447446</v>
      </c>
      <c r="N176" s="98">
        <v>19654.861212796775</v>
      </c>
      <c r="O176" s="98">
        <v>20361.926982288289</v>
      </c>
      <c r="P176" s="98">
        <v>17823.284297793656</v>
      </c>
      <c r="Q176" s="98">
        <v>18873.799708413921</v>
      </c>
      <c r="R176" s="98">
        <v>18548.291900003896</v>
      </c>
      <c r="S176" s="98">
        <v>19367.888048803401</v>
      </c>
      <c r="T176" s="98">
        <v>16436.598799978485</v>
      </c>
      <c r="U176" s="98">
        <v>15429.041609187996</v>
      </c>
      <c r="V176" s="98">
        <v>16017.469540828966</v>
      </c>
      <c r="W176" s="98">
        <v>15134.095243907592</v>
      </c>
      <c r="X176" s="98">
        <v>13919.614858894081</v>
      </c>
      <c r="Y176" s="98">
        <v>13696.539346676513</v>
      </c>
      <c r="DA176" s="63" t="s">
        <v>2302</v>
      </c>
    </row>
    <row r="177" spans="1:105" ht="12" customHeight="1" x14ac:dyDescent="0.25">
      <c r="A177" s="97" t="s">
        <v>53</v>
      </c>
      <c r="B177" s="98">
        <v>319.04832546872257</v>
      </c>
      <c r="C177" s="98">
        <v>337.4719330041242</v>
      </c>
      <c r="D177" s="98">
        <v>319.54552626453062</v>
      </c>
      <c r="E177" s="98">
        <v>318.32775519100966</v>
      </c>
      <c r="F177" s="98">
        <v>343.45712756576893</v>
      </c>
      <c r="G177" s="98">
        <v>332.55838160264926</v>
      </c>
      <c r="H177" s="98">
        <v>294.40219912346549</v>
      </c>
      <c r="I177" s="98">
        <v>290.70773956166158</v>
      </c>
      <c r="J177" s="98">
        <v>298.63950528584473</v>
      </c>
      <c r="K177" s="98">
        <v>273.99236364445977</v>
      </c>
      <c r="L177" s="98">
        <v>303.45549333356377</v>
      </c>
      <c r="M177" s="98">
        <v>278.15469983842905</v>
      </c>
      <c r="N177" s="98">
        <v>241.32245229749813</v>
      </c>
      <c r="O177" s="98">
        <v>254.56784362299862</v>
      </c>
      <c r="P177" s="98">
        <v>227.31563405066993</v>
      </c>
      <c r="Q177" s="98">
        <v>240.04083223268992</v>
      </c>
      <c r="R177" s="98">
        <v>240.97559626466912</v>
      </c>
      <c r="S177" s="98">
        <v>255.56377839363887</v>
      </c>
      <c r="T177" s="98">
        <v>224.08954865657611</v>
      </c>
      <c r="U177" s="98">
        <v>217.66267251085708</v>
      </c>
      <c r="V177" s="98">
        <v>226.05725389717418</v>
      </c>
      <c r="W177" s="98">
        <v>215.79507262751679</v>
      </c>
      <c r="X177" s="98">
        <v>201.91920593154106</v>
      </c>
      <c r="Y177" s="98">
        <v>197.61636117089773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35.758135493691839</v>
      </c>
      <c r="C178" s="122">
        <f t="shared" si="93"/>
        <v>36.412848901607013</v>
      </c>
      <c r="D178" s="122">
        <f t="shared" si="93"/>
        <v>38.515255703058834</v>
      </c>
      <c r="E178" s="122">
        <f t="shared" si="93"/>
        <v>87.85479011796501</v>
      </c>
      <c r="F178" s="122">
        <f t="shared" si="93"/>
        <v>36.374168017374444</v>
      </c>
      <c r="G178" s="122">
        <f t="shared" si="93"/>
        <v>45.147800852007947</v>
      </c>
      <c r="H178" s="122">
        <f t="shared" si="93"/>
        <v>81.062998393212368</v>
      </c>
      <c r="I178" s="122">
        <f t="shared" si="93"/>
        <v>45.233015610442408</v>
      </c>
      <c r="J178" s="122">
        <f t="shared" si="93"/>
        <v>44.09711086068927</v>
      </c>
      <c r="K178" s="122">
        <f t="shared" si="93"/>
        <v>45.569459781592847</v>
      </c>
      <c r="L178" s="122">
        <f t="shared" si="93"/>
        <v>61.562951094195824</v>
      </c>
      <c r="M178" s="122">
        <f t="shared" si="93"/>
        <v>68.894919037577935</v>
      </c>
      <c r="N178" s="122">
        <f t="shared" si="93"/>
        <v>70.793463015465662</v>
      </c>
      <c r="O178" s="122">
        <f t="shared" si="93"/>
        <v>77.600973478382912</v>
      </c>
      <c r="P178" s="122">
        <f t="shared" si="93"/>
        <v>78.239811505784004</v>
      </c>
      <c r="Q178" s="122">
        <f t="shared" si="93"/>
        <v>85.997666746190816</v>
      </c>
      <c r="R178" s="122">
        <f t="shared" si="93"/>
        <v>83.67970925196957</v>
      </c>
      <c r="S178" s="122">
        <f t="shared" si="93"/>
        <v>71.533350280364957</v>
      </c>
      <c r="T178" s="122">
        <f t="shared" si="93"/>
        <v>86.454962320310486</v>
      </c>
      <c r="U178" s="122">
        <f t="shared" si="93"/>
        <v>95.119948553723916</v>
      </c>
      <c r="V178" s="122">
        <f t="shared" si="93"/>
        <v>101.88134701486503</v>
      </c>
      <c r="W178" s="122">
        <f t="shared" si="93"/>
        <v>104.8223659934455</v>
      </c>
      <c r="X178" s="122">
        <f t="shared" si="93"/>
        <v>97.047001993813751</v>
      </c>
      <c r="Y178" s="122">
        <f t="shared" si="93"/>
        <v>94.96991290290039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35.758135493691839</v>
      </c>
      <c r="C179" s="98">
        <f>RES_hhdet_fech!C67</f>
        <v>36.412848901607013</v>
      </c>
      <c r="D179" s="98">
        <f>RES_hhdet_fech!D67</f>
        <v>38.515255703058834</v>
      </c>
      <c r="E179" s="98">
        <f>RES_hhdet_fech!E67</f>
        <v>87.85479011796501</v>
      </c>
      <c r="F179" s="98">
        <f>RES_hhdet_fech!F67</f>
        <v>36.374168017374444</v>
      </c>
      <c r="G179" s="98">
        <f>RES_hhdet_fech!G67</f>
        <v>45.147800852007947</v>
      </c>
      <c r="H179" s="98">
        <f>RES_hhdet_fech!H67</f>
        <v>81.062998393212368</v>
      </c>
      <c r="I179" s="98">
        <f>RES_hhdet_fech!I67</f>
        <v>45.233015610442408</v>
      </c>
      <c r="J179" s="98">
        <f>RES_hhdet_fech!J67</f>
        <v>44.09711086068927</v>
      </c>
      <c r="K179" s="98">
        <f>RES_hhdet_fech!K67</f>
        <v>45.569459781592847</v>
      </c>
      <c r="L179" s="98">
        <f>RES_hhdet_fech!L67</f>
        <v>61.562951094195824</v>
      </c>
      <c r="M179" s="98">
        <f>RES_hhdet_fech!M67</f>
        <v>68.894919037577935</v>
      </c>
      <c r="N179" s="98">
        <f>RES_hhdet_fech!N67</f>
        <v>70.793463015465662</v>
      </c>
      <c r="O179" s="98">
        <f>RES_hhdet_fech!O67</f>
        <v>77.600973478382912</v>
      </c>
      <c r="P179" s="98">
        <f>RES_hhdet_fech!P67</f>
        <v>78.239811505784004</v>
      </c>
      <c r="Q179" s="98">
        <f>RES_hhdet_fech!Q67</f>
        <v>85.997666746190816</v>
      </c>
      <c r="R179" s="98">
        <f>RES_hhdet_fech!R67</f>
        <v>83.67970925196957</v>
      </c>
      <c r="S179" s="98">
        <f>RES_hhdet_fech!S67</f>
        <v>71.533350280364957</v>
      </c>
      <c r="T179" s="98">
        <f>RES_hhdet_fech!T67</f>
        <v>86.454962320310486</v>
      </c>
      <c r="U179" s="98">
        <f>RES_hhdet_fech!U67</f>
        <v>95.119948553723916</v>
      </c>
      <c r="V179" s="98">
        <f>RES_hhdet_fech!V67</f>
        <v>101.88134701486503</v>
      </c>
      <c r="W179" s="98">
        <f>RES_hhdet_fech!W67</f>
        <v>104.8223659934455</v>
      </c>
      <c r="X179" s="98">
        <f>RES_hhdet_fech!X67</f>
        <v>97.047001993813751</v>
      </c>
      <c r="Y179" s="98">
        <f>RES_hhdet_fech!Y67</f>
        <v>94.96991290290039</v>
      </c>
      <c r="DA179" s="63" t="s">
        <v>2305</v>
      </c>
    </row>
    <row r="180" spans="1:105" ht="12" customHeight="1" x14ac:dyDescent="0.25">
      <c r="A180" s="121" t="s">
        <v>55</v>
      </c>
      <c r="B180" s="122">
        <v>1907.4312392378426</v>
      </c>
      <c r="C180" s="122">
        <v>1821.6200411793968</v>
      </c>
      <c r="D180" s="122">
        <v>1861.1517006302192</v>
      </c>
      <c r="E180" s="122">
        <v>1836.3818551598035</v>
      </c>
      <c r="F180" s="122">
        <v>1802.4315880400256</v>
      </c>
      <c r="G180" s="122">
        <v>1758.8421775537915</v>
      </c>
      <c r="H180" s="122">
        <v>1617.4602971076749</v>
      </c>
      <c r="I180" s="122">
        <v>1609.8723867695242</v>
      </c>
      <c r="J180" s="122">
        <v>1617.6133949484697</v>
      </c>
      <c r="K180" s="122">
        <v>1317.8349079367947</v>
      </c>
      <c r="L180" s="122">
        <v>1615.8616741560081</v>
      </c>
      <c r="M180" s="122">
        <v>1747.1416653851777</v>
      </c>
      <c r="N180" s="122">
        <v>1341.6276304961023</v>
      </c>
      <c r="O180" s="122">
        <v>1613.8671446155495</v>
      </c>
      <c r="P180" s="122">
        <v>1831.8408546097971</v>
      </c>
      <c r="Q180" s="122">
        <v>1382.9488384223159</v>
      </c>
      <c r="R180" s="122">
        <v>1309.2098124712384</v>
      </c>
      <c r="S180" s="122">
        <v>1215.1540226221998</v>
      </c>
      <c r="T180" s="122">
        <v>1276.3970710849103</v>
      </c>
      <c r="U180" s="122">
        <v>1569.2776731457595</v>
      </c>
      <c r="V180" s="122">
        <v>1178.449068094882</v>
      </c>
      <c r="W180" s="122">
        <v>1273.7181824605661</v>
      </c>
      <c r="X180" s="122">
        <v>1157.7991777402099</v>
      </c>
      <c r="Y180" s="122">
        <v>1066.7088173533314</v>
      </c>
      <c r="DA180" s="130" t="s">
        <v>2306</v>
      </c>
    </row>
    <row r="181" spans="1:105" ht="12" customHeight="1" x14ac:dyDescent="0.25">
      <c r="A181" s="97" t="s">
        <v>134</v>
      </c>
      <c r="B181" s="98">
        <v>1962.4053732869863</v>
      </c>
      <c r="C181" s="98">
        <v>1885.0718698514429</v>
      </c>
      <c r="D181" s="98">
        <v>1917.1640455528568</v>
      </c>
      <c r="E181" s="98">
        <v>1885.7316493114245</v>
      </c>
      <c r="F181" s="98">
        <v>1837.7003935718317</v>
      </c>
      <c r="G181" s="98">
        <v>1794.1909500483823</v>
      </c>
      <c r="H181" s="98">
        <v>1636.9925269323498</v>
      </c>
      <c r="I181" s="98">
        <v>1631.6106558995573</v>
      </c>
      <c r="J181" s="98">
        <v>1641.3834688613563</v>
      </c>
      <c r="K181" s="98">
        <v>1344.0825212948766</v>
      </c>
      <c r="L181" s="98">
        <v>1663.0035209127459</v>
      </c>
      <c r="M181" s="98">
        <v>1791.676630308086</v>
      </c>
      <c r="N181" s="98">
        <v>1382.5572408890262</v>
      </c>
      <c r="O181" s="98">
        <v>1650.6402033603724</v>
      </c>
      <c r="P181" s="98">
        <v>1858.3114515898978</v>
      </c>
      <c r="Q181" s="98">
        <v>1431.1008610520068</v>
      </c>
      <c r="R181" s="98">
        <v>1353.3986221779637</v>
      </c>
      <c r="S181" s="98">
        <v>1251.7436087506258</v>
      </c>
      <c r="T181" s="98">
        <v>1309.6606604262379</v>
      </c>
      <c r="U181" s="98">
        <v>1608.9883189692737</v>
      </c>
      <c r="V181" s="98">
        <v>1209.199055875084</v>
      </c>
      <c r="W181" s="98">
        <v>1312.7498164825427</v>
      </c>
      <c r="X181" s="98">
        <v>1185.45412763428</v>
      </c>
      <c r="Y181" s="98">
        <v>1088.3349053751012</v>
      </c>
      <c r="DA181" s="63" t="s">
        <v>2307</v>
      </c>
    </row>
    <row r="182" spans="1:105" ht="12" customHeight="1" x14ac:dyDescent="0.25">
      <c r="A182" s="97" t="s">
        <v>133</v>
      </c>
      <c r="B182" s="98">
        <v>1545.449860965788</v>
      </c>
      <c r="C182" s="98">
        <v>1401.815515202896</v>
      </c>
      <c r="D182" s="98">
        <v>1440.9328105664956</v>
      </c>
      <c r="E182" s="98">
        <v>1429.0196063003361</v>
      </c>
      <c r="F182" s="98">
        <v>1408.5802441649744</v>
      </c>
      <c r="G182" s="98">
        <v>1383.167032494018</v>
      </c>
      <c r="H182" s="98">
        <v>1264.4592310415073</v>
      </c>
      <c r="I182" s="98">
        <v>1265.5494167932482</v>
      </c>
      <c r="J182" s="98">
        <v>1278.241542391082</v>
      </c>
      <c r="K182" s="98">
        <v>1039.4609477160318</v>
      </c>
      <c r="L182" s="98">
        <v>1314.8592227551858</v>
      </c>
      <c r="M182" s="98">
        <v>1449.4605954317433</v>
      </c>
      <c r="N182" s="98">
        <v>1106.5889127279106</v>
      </c>
      <c r="O182" s="98">
        <v>1391.3397829895009</v>
      </c>
      <c r="P182" s="98">
        <v>1629.5803912292138</v>
      </c>
      <c r="Q182" s="98">
        <v>1168.4443030117441</v>
      </c>
      <c r="R182" s="98">
        <v>1115.4170807049722</v>
      </c>
      <c r="S182" s="98">
        <v>1046.3986174068734</v>
      </c>
      <c r="T182" s="98">
        <v>1128.3808329374442</v>
      </c>
      <c r="U182" s="98">
        <v>1427.3980122003602</v>
      </c>
      <c r="V182" s="98">
        <v>1063.5304840053041</v>
      </c>
      <c r="W182" s="98">
        <v>1163.4272333964545</v>
      </c>
      <c r="X182" s="98">
        <v>1063.1405495907886</v>
      </c>
      <c r="Y182" s="98">
        <v>981.74842322833445</v>
      </c>
      <c r="DA182" s="63" t="s">
        <v>2308</v>
      </c>
    </row>
    <row r="183" spans="1:105" ht="12" customHeight="1" x14ac:dyDescent="0.25">
      <c r="A183" s="100" t="s">
        <v>212</v>
      </c>
      <c r="B183" s="101">
        <v>1014.0061865819123</v>
      </c>
      <c r="C183" s="101">
        <v>866.04921791748609</v>
      </c>
      <c r="D183" s="101">
        <v>890.42169482184545</v>
      </c>
      <c r="E183" s="101">
        <v>877.03307123613195</v>
      </c>
      <c r="F183" s="101">
        <v>871.82540678357213</v>
      </c>
      <c r="G183" s="101">
        <v>852.15279208135212</v>
      </c>
      <c r="H183" s="101">
        <v>759.43682112675651</v>
      </c>
      <c r="I183" s="101">
        <v>752.35420486589408</v>
      </c>
      <c r="J183" s="101">
        <v>745.15964480261391</v>
      </c>
      <c r="K183" s="101">
        <v>567.97136687115494</v>
      </c>
      <c r="L183" s="101">
        <v>765.38167161702552</v>
      </c>
      <c r="M183" s="101">
        <v>879.61227884615971</v>
      </c>
      <c r="N183" s="101">
        <v>609.39047900767309</v>
      </c>
      <c r="O183" s="101">
        <v>893.17132403381572</v>
      </c>
      <c r="P183" s="101">
        <v>1126.4783050009896</v>
      </c>
      <c r="Q183" s="101">
        <v>617.32140761822143</v>
      </c>
      <c r="R183" s="101">
        <v>571.70263950800131</v>
      </c>
      <c r="S183" s="101">
        <v>516.36425650972592</v>
      </c>
      <c r="T183" s="101">
        <v>617.9841995023578</v>
      </c>
      <c r="U183" s="101">
        <v>889.23802421790674</v>
      </c>
      <c r="V183" s="101">
        <v>604.93358828984526</v>
      </c>
      <c r="W183" s="101">
        <v>686.71288625737157</v>
      </c>
      <c r="X183" s="101">
        <v>647.7274557352664</v>
      </c>
      <c r="Y183" s="101">
        <v>567.79865601552399</v>
      </c>
      <c r="DA183" s="131" t="s">
        <v>2309</v>
      </c>
    </row>
    <row r="184" spans="1:105" ht="12" customHeight="1" x14ac:dyDescent="0.25">
      <c r="A184" s="103" t="s">
        <v>52</v>
      </c>
      <c r="B184" s="104">
        <v>531.44367438387565</v>
      </c>
      <c r="C184" s="104">
        <v>535.76629728540979</v>
      </c>
      <c r="D184" s="104">
        <v>550.51111574465017</v>
      </c>
      <c r="E184" s="104">
        <v>551.98653506420419</v>
      </c>
      <c r="F184" s="104">
        <v>536.75483738140213</v>
      </c>
      <c r="G184" s="104">
        <v>531.01424041266569</v>
      </c>
      <c r="H184" s="104">
        <v>505.02240991475099</v>
      </c>
      <c r="I184" s="104">
        <v>513.19521192735397</v>
      </c>
      <c r="J184" s="104">
        <v>533.081897588468</v>
      </c>
      <c r="K184" s="104">
        <v>471.48958084487697</v>
      </c>
      <c r="L184" s="104">
        <v>549.47755113816038</v>
      </c>
      <c r="M184" s="104">
        <v>569.84831658558335</v>
      </c>
      <c r="N184" s="104">
        <v>497.1984337202374</v>
      </c>
      <c r="O184" s="104">
        <v>498.16845895568514</v>
      </c>
      <c r="P184" s="104">
        <v>503.10208622822421</v>
      </c>
      <c r="Q184" s="104">
        <v>551.12289539352264</v>
      </c>
      <c r="R184" s="104">
        <v>543.71444119697071</v>
      </c>
      <c r="S184" s="104">
        <v>530.03436089714762</v>
      </c>
      <c r="T184" s="104">
        <v>510.39663343508641</v>
      </c>
      <c r="U184" s="104">
        <v>538.15998798245346</v>
      </c>
      <c r="V184" s="104">
        <v>458.59689571545886</v>
      </c>
      <c r="W184" s="104">
        <v>476.71434713908286</v>
      </c>
      <c r="X184" s="104">
        <v>415.41309385552216</v>
      </c>
      <c r="Y184" s="104">
        <v>413.94976721281034</v>
      </c>
      <c r="DA184" s="132" t="s">
        <v>2310</v>
      </c>
    </row>
    <row r="185" spans="1:105" ht="12" customHeight="1" x14ac:dyDescent="0.25">
      <c r="A185" s="106" t="s">
        <v>122</v>
      </c>
      <c r="B185" s="101">
        <v>1731.8193579912115</v>
      </c>
      <c r="C185" s="101">
        <v>1593.6685818646283</v>
      </c>
      <c r="D185" s="101">
        <v>1620.035665686222</v>
      </c>
      <c r="E185" s="101">
        <v>1585.6779618888775</v>
      </c>
      <c r="F185" s="101">
        <v>1604.5768670175084</v>
      </c>
      <c r="G185" s="101">
        <v>1523.9370893651223</v>
      </c>
      <c r="H185" s="101">
        <v>1422.7317557262497</v>
      </c>
      <c r="I185" s="101">
        <v>1421.5617922356601</v>
      </c>
      <c r="J185" s="101">
        <v>1409.1634960746771</v>
      </c>
      <c r="K185" s="101">
        <v>1286.3655229604435</v>
      </c>
      <c r="L185" s="101">
        <v>1221.1576190465566</v>
      </c>
      <c r="M185" s="101">
        <v>1445.44111046132</v>
      </c>
      <c r="N185" s="101">
        <v>1214.8025598561464</v>
      </c>
      <c r="O185" s="101">
        <v>1623.9984940366801</v>
      </c>
      <c r="P185" s="101">
        <v>1986.6743779004914</v>
      </c>
      <c r="Q185" s="101">
        <v>1226.6834285774928</v>
      </c>
      <c r="R185" s="101">
        <v>1240.5897085218844</v>
      </c>
      <c r="S185" s="101">
        <v>1268.2793776678241</v>
      </c>
      <c r="T185" s="101">
        <v>1328.8821850790275</v>
      </c>
      <c r="U185" s="101">
        <v>1391.603900976196</v>
      </c>
      <c r="V185" s="101">
        <v>1271.1389051923095</v>
      </c>
      <c r="W185" s="101">
        <v>1107.1998770665466</v>
      </c>
      <c r="X185" s="101">
        <v>1190.7686917640647</v>
      </c>
      <c r="Y185" s="101">
        <v>1135.0646842633912</v>
      </c>
      <c r="DA185" s="131" t="s">
        <v>2311</v>
      </c>
    </row>
    <row r="186" spans="1:105" ht="12" customHeight="1" x14ac:dyDescent="0.25">
      <c r="A186" s="107" t="s">
        <v>121</v>
      </c>
      <c r="B186" s="104">
        <v>1461.8244917286813</v>
      </c>
      <c r="C186" s="104">
        <v>1316.3946420454797</v>
      </c>
      <c r="D186" s="104">
        <v>1340.1835910274904</v>
      </c>
      <c r="E186" s="104">
        <v>1312.8009431710198</v>
      </c>
      <c r="F186" s="104">
        <v>1336.9562999161319</v>
      </c>
      <c r="G186" s="104">
        <v>1275.3012745867291</v>
      </c>
      <c r="H186" s="104">
        <v>1206.019667641161</v>
      </c>
      <c r="I186" s="104">
        <v>1202.4555052898795</v>
      </c>
      <c r="J186" s="104">
        <v>1184.9805026142833</v>
      </c>
      <c r="K186" s="104">
        <v>1066.0205376926365</v>
      </c>
      <c r="L186" s="104">
        <v>1007.5131316000753</v>
      </c>
      <c r="M186" s="104">
        <v>1210.3087668585083</v>
      </c>
      <c r="N186" s="104">
        <v>1026.1943740562533</v>
      </c>
      <c r="O186" s="104">
        <v>1445.0147017247798</v>
      </c>
      <c r="P186" s="104">
        <v>1816.6882554066394</v>
      </c>
      <c r="Q186" s="104">
        <v>1045.3152324726386</v>
      </c>
      <c r="R186" s="104">
        <v>1046.9916845811422</v>
      </c>
      <c r="S186" s="104">
        <v>1060.8334937809407</v>
      </c>
      <c r="T186" s="104">
        <v>1133.59549196743</v>
      </c>
      <c r="U186" s="104">
        <v>1196.7175263962533</v>
      </c>
      <c r="V186" s="104">
        <v>1071.6325624775338</v>
      </c>
      <c r="W186" s="104">
        <v>997.81558488324595</v>
      </c>
      <c r="X186" s="104">
        <v>1093.6245008033568</v>
      </c>
      <c r="Y186" s="104">
        <v>1032.0501403576086</v>
      </c>
      <c r="DA186" s="132" t="s">
        <v>2312</v>
      </c>
    </row>
    <row r="187" spans="1:105" ht="12" customHeight="1" x14ac:dyDescent="0.25">
      <c r="A187" s="108" t="s">
        <v>53</v>
      </c>
      <c r="B187" s="98">
        <v>894.88787378352072</v>
      </c>
      <c r="C187" s="98">
        <v>774.26913430878983</v>
      </c>
      <c r="D187" s="98">
        <v>790.78294233226677</v>
      </c>
      <c r="E187" s="98">
        <v>770.11546841560732</v>
      </c>
      <c r="F187" s="98">
        <v>794.06079737577727</v>
      </c>
      <c r="G187" s="98">
        <v>754.24089410171507</v>
      </c>
      <c r="H187" s="98">
        <v>697.79978965892838</v>
      </c>
      <c r="I187" s="98">
        <v>686.73378736991913</v>
      </c>
      <c r="J187" s="98">
        <v>654.97422284533445</v>
      </c>
      <c r="K187" s="98">
        <v>570.01410050235927</v>
      </c>
      <c r="L187" s="98">
        <v>526.93124177167431</v>
      </c>
      <c r="M187" s="98">
        <v>687.30035794681442</v>
      </c>
      <c r="N187" s="98">
        <v>541.43592076741947</v>
      </c>
      <c r="O187" s="98">
        <v>908.02773731072898</v>
      </c>
      <c r="P187" s="98">
        <v>1232.4636436915723</v>
      </c>
      <c r="Q187" s="98">
        <v>521.38573273107545</v>
      </c>
      <c r="R187" s="98">
        <v>512.35945276174073</v>
      </c>
      <c r="S187" s="98">
        <v>517.5802751873664</v>
      </c>
      <c r="T187" s="98">
        <v>623.44045170170762</v>
      </c>
      <c r="U187" s="98">
        <v>710.1421184532735</v>
      </c>
      <c r="V187" s="98">
        <v>614.29545526900529</v>
      </c>
      <c r="W187" s="98">
        <v>559.68509778388545</v>
      </c>
      <c r="X187" s="98">
        <v>655.03444354367423</v>
      </c>
      <c r="Y187" s="98">
        <v>607.56386278396428</v>
      </c>
      <c r="DA187" s="63" t="s">
        <v>2313</v>
      </c>
    </row>
    <row r="188" spans="1:105" ht="12" customHeight="1" x14ac:dyDescent="0.25">
      <c r="A188" s="108" t="s">
        <v>52</v>
      </c>
      <c r="B188" s="98">
        <v>566.93661794516049</v>
      </c>
      <c r="C188" s="98">
        <v>542.12550773669</v>
      </c>
      <c r="D188" s="98">
        <v>549.40064869522337</v>
      </c>
      <c r="E188" s="98">
        <v>542.68547475541232</v>
      </c>
      <c r="F188" s="98">
        <v>542.89550254035441</v>
      </c>
      <c r="G188" s="98">
        <v>521.06038048501398</v>
      </c>
      <c r="H188" s="98">
        <v>508.21987798223262</v>
      </c>
      <c r="I188" s="98">
        <v>515.7217179199605</v>
      </c>
      <c r="J188" s="98">
        <v>530.00627976894896</v>
      </c>
      <c r="K188" s="98">
        <v>496.00643719027727</v>
      </c>
      <c r="L188" s="98">
        <v>480.58188982840096</v>
      </c>
      <c r="M188" s="98">
        <v>523.00840891169389</v>
      </c>
      <c r="N188" s="98">
        <v>484.75845328883406</v>
      </c>
      <c r="O188" s="98">
        <v>536.9869644140507</v>
      </c>
      <c r="P188" s="98">
        <v>584.22461171506711</v>
      </c>
      <c r="Q188" s="98">
        <v>523.92949974156329</v>
      </c>
      <c r="R188" s="98">
        <v>534.63223181940157</v>
      </c>
      <c r="S188" s="98">
        <v>543.25321859357416</v>
      </c>
      <c r="T188" s="98">
        <v>510.15504026572239</v>
      </c>
      <c r="U188" s="98">
        <v>486.57540794297967</v>
      </c>
      <c r="V188" s="98">
        <v>457.33710720852844</v>
      </c>
      <c r="W188" s="98">
        <v>438.13048709936044</v>
      </c>
      <c r="X188" s="98">
        <v>438.59005725968257</v>
      </c>
      <c r="Y188" s="98">
        <v>424.4862775736442</v>
      </c>
      <c r="DA188" s="63" t="s">
        <v>2314</v>
      </c>
    </row>
    <row r="189" spans="1:105" ht="12" customHeight="1" x14ac:dyDescent="0.25">
      <c r="A189" s="121" t="s">
        <v>54</v>
      </c>
      <c r="B189" s="122">
        <v>828.57444608271442</v>
      </c>
      <c r="C189" s="122">
        <v>943.79095338015657</v>
      </c>
      <c r="D189" s="122">
        <v>838.77452671364927</v>
      </c>
      <c r="E189" s="122">
        <v>781.14517087720856</v>
      </c>
      <c r="F189" s="122">
        <v>799.11558042356273</v>
      </c>
      <c r="G189" s="122">
        <v>788.10007818960196</v>
      </c>
      <c r="H189" s="122">
        <v>769.27705336703195</v>
      </c>
      <c r="I189" s="122">
        <v>772.08076066233389</v>
      </c>
      <c r="J189" s="122">
        <v>837.60583012509971</v>
      </c>
      <c r="K189" s="122">
        <v>842.07331607598906</v>
      </c>
      <c r="L189" s="122">
        <v>822.14522518730837</v>
      </c>
      <c r="M189" s="122">
        <v>875.84721892656614</v>
      </c>
      <c r="N189" s="122">
        <v>1005.6566488540872</v>
      </c>
      <c r="O189" s="122">
        <v>898.9998202094298</v>
      </c>
      <c r="P189" s="122">
        <v>834.83523786594606</v>
      </c>
      <c r="Q189" s="122">
        <v>772.52847863362501</v>
      </c>
      <c r="R189" s="122">
        <v>717.53885140090006</v>
      </c>
      <c r="S189" s="122">
        <v>757.54180937448939</v>
      </c>
      <c r="T189" s="122">
        <v>700.09911864629817</v>
      </c>
      <c r="U189" s="122">
        <v>671.6419173743999</v>
      </c>
      <c r="V189" s="122">
        <v>579.64361744006874</v>
      </c>
      <c r="W189" s="122">
        <v>462.15258851004558</v>
      </c>
      <c r="X189" s="122">
        <v>450.56990277430947</v>
      </c>
      <c r="Y189" s="122">
        <v>445.82106040228422</v>
      </c>
      <c r="DA189" s="130" t="s">
        <v>2315</v>
      </c>
    </row>
    <row r="190" spans="1:105" ht="12" customHeight="1" x14ac:dyDescent="0.25">
      <c r="A190" s="97" t="s">
        <v>175</v>
      </c>
      <c r="B190" s="98">
        <v>846.20586925419843</v>
      </c>
      <c r="C190" s="98">
        <v>1094.4035250489078</v>
      </c>
      <c r="D190" s="98">
        <v>902.56043620187177</v>
      </c>
      <c r="E190" s="98">
        <v>830.30763045323556</v>
      </c>
      <c r="F190" s="98">
        <v>867.3870892948936</v>
      </c>
      <c r="G190" s="98">
        <v>879.2777580065582</v>
      </c>
      <c r="H190" s="98">
        <v>850.38445951122048</v>
      </c>
      <c r="I190" s="98">
        <v>818.20822656434848</v>
      </c>
      <c r="J190" s="98">
        <v>893.3975747741822</v>
      </c>
      <c r="K190" s="98">
        <v>923.37995461429898</v>
      </c>
      <c r="L190" s="98">
        <v>935.08146509114317</v>
      </c>
      <c r="M190" s="98">
        <v>909.72761973850038</v>
      </c>
      <c r="N190" s="98">
        <v>1130.4010565901046</v>
      </c>
      <c r="O190" s="98">
        <v>950.48979654605125</v>
      </c>
      <c r="P190" s="98">
        <v>815.9591392447461</v>
      </c>
      <c r="Q190" s="98">
        <v>850.04535434602167</v>
      </c>
      <c r="R190" s="98">
        <v>757.15200576363134</v>
      </c>
      <c r="S190" s="98">
        <v>828.1175091887294</v>
      </c>
      <c r="T190" s="98">
        <v>729.72074938140918</v>
      </c>
      <c r="U190" s="98">
        <v>676.54654890073573</v>
      </c>
      <c r="V190" s="98">
        <v>612.55294529942398</v>
      </c>
      <c r="W190" s="98">
        <v>475.61925748314536</v>
      </c>
      <c r="X190" s="98">
        <v>455.17958554725681</v>
      </c>
      <c r="Y190" s="98">
        <v>449.74358812394632</v>
      </c>
      <c r="DA190" s="63" t="s">
        <v>2316</v>
      </c>
    </row>
    <row r="191" spans="1:105" ht="12" customHeight="1" x14ac:dyDescent="0.25">
      <c r="A191" s="109" t="s">
        <v>120</v>
      </c>
      <c r="B191" s="33">
        <v>805.78967840867892</v>
      </c>
      <c r="C191" s="33">
        <v>713.08120643964742</v>
      </c>
      <c r="D191" s="33">
        <v>754.45872120751096</v>
      </c>
      <c r="E191" s="33">
        <v>722.14521797714053</v>
      </c>
      <c r="F191" s="33">
        <v>725.1023534797306</v>
      </c>
      <c r="G191" s="33">
        <v>689.85312588227816</v>
      </c>
      <c r="H191" s="33">
        <v>674.462396149254</v>
      </c>
      <c r="I191" s="33">
        <v>709.68703202146321</v>
      </c>
      <c r="J191" s="33">
        <v>746.49382443033676</v>
      </c>
      <c r="K191" s="33">
        <v>702.08128622410868</v>
      </c>
      <c r="L191" s="33">
        <v>605.11996218897161</v>
      </c>
      <c r="M191" s="33">
        <v>817.14418659970408</v>
      </c>
      <c r="N191" s="33">
        <v>814.98198486346678</v>
      </c>
      <c r="O191" s="33">
        <v>823.7145143848702</v>
      </c>
      <c r="P191" s="33">
        <v>862.74716293643382</v>
      </c>
      <c r="Q191" s="33">
        <v>592.0236495636309</v>
      </c>
      <c r="R191" s="33">
        <v>604.28734071465794</v>
      </c>
      <c r="S191" s="33">
        <v>529.33725430985987</v>
      </c>
      <c r="T191" s="33">
        <v>610.12669742126184</v>
      </c>
      <c r="U191" s="33">
        <v>654.78389847217341</v>
      </c>
      <c r="V191" s="33">
        <v>372.92470027331103</v>
      </c>
      <c r="W191" s="33">
        <v>295.1307327912188</v>
      </c>
      <c r="X191" s="33">
        <v>332.79696793343714</v>
      </c>
      <c r="Y191" s="33">
        <v>322.95729263452165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14822.681411746551</v>
      </c>
      <c r="C193" s="117">
        <f t="shared" si="94"/>
        <v>15885.934398220161</v>
      </c>
      <c r="D193" s="117">
        <f t="shared" si="94"/>
        <v>15382.656542880855</v>
      </c>
      <c r="E193" s="117">
        <f t="shared" si="94"/>
        <v>16014.019676089853</v>
      </c>
      <c r="F193" s="117">
        <f t="shared" si="94"/>
        <v>16841.591157373474</v>
      </c>
      <c r="G193" s="117">
        <f t="shared" si="94"/>
        <v>16662.897704377829</v>
      </c>
      <c r="H193" s="117">
        <f t="shared" si="94"/>
        <v>15428.447875338403</v>
      </c>
      <c r="I193" s="117">
        <f t="shared" si="94"/>
        <v>15077.733160844049</v>
      </c>
      <c r="J193" s="117">
        <f t="shared" si="94"/>
        <v>15638.261706178386</v>
      </c>
      <c r="K193" s="117">
        <f t="shared" si="94"/>
        <v>14566.429372432682</v>
      </c>
      <c r="L193" s="117">
        <f t="shared" si="94"/>
        <v>16505.163132361318</v>
      </c>
      <c r="M193" s="117">
        <f t="shared" si="94"/>
        <v>15524.917976882136</v>
      </c>
      <c r="N193" s="117">
        <f t="shared" si="94"/>
        <v>13923.46957308813</v>
      </c>
      <c r="O193" s="117">
        <f t="shared" si="94"/>
        <v>14773.81038314877</v>
      </c>
      <c r="P193" s="117">
        <f t="shared" si="94"/>
        <v>13521.52475852713</v>
      </c>
      <c r="Q193" s="117">
        <f t="shared" si="94"/>
        <v>14108.901744228257</v>
      </c>
      <c r="R193" s="117">
        <f t="shared" ref="R193:V193" si="95">R194+R197+R199+R208</f>
        <v>14163.392111677907</v>
      </c>
      <c r="S193" s="117">
        <f t="shared" si="95"/>
        <v>15057.423692839142</v>
      </c>
      <c r="T193" s="117">
        <f t="shared" si="95"/>
        <v>13442.922766213598</v>
      </c>
      <c r="U193" s="117">
        <f t="shared" si="95"/>
        <v>13263.264994411993</v>
      </c>
      <c r="V193" s="117">
        <f t="shared" si="95"/>
        <v>13594.589319746017</v>
      </c>
      <c r="W193" s="117">
        <f t="shared" ref="W193:Y193" si="96">W194+W197+W199+W208</f>
        <v>13126.977881127103</v>
      </c>
      <c r="X193" s="117">
        <f t="shared" si="96"/>
        <v>12238.562709593214</v>
      </c>
      <c r="Y193" s="117">
        <f t="shared" si="96"/>
        <v>12169.254840478488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13080.981344217622</v>
      </c>
      <c r="C194" s="122">
        <f t="shared" si="97"/>
        <v>14122.96796822461</v>
      </c>
      <c r="D194" s="122">
        <f t="shared" si="97"/>
        <v>13636.585879179524</v>
      </c>
      <c r="E194" s="122">
        <f t="shared" si="97"/>
        <v>14191.327050457279</v>
      </c>
      <c r="F194" s="122">
        <f t="shared" si="97"/>
        <v>15123.202570821471</v>
      </c>
      <c r="G194" s="122">
        <f t="shared" si="97"/>
        <v>14942.705565148803</v>
      </c>
      <c r="H194" s="122">
        <f t="shared" si="97"/>
        <v>13695.074780439345</v>
      </c>
      <c r="I194" s="122">
        <f t="shared" si="97"/>
        <v>13427.141220260786</v>
      </c>
      <c r="J194" s="122">
        <f t="shared" si="97"/>
        <v>13930.539417147826</v>
      </c>
      <c r="K194" s="122">
        <f t="shared" si="97"/>
        <v>13020.924211212132</v>
      </c>
      <c r="L194" s="122">
        <f t="shared" si="97"/>
        <v>14712.48413771412</v>
      </c>
      <c r="M194" s="122">
        <f t="shared" si="97"/>
        <v>13546.613062928145</v>
      </c>
      <c r="N194" s="122">
        <f t="shared" si="97"/>
        <v>12092.747173744476</v>
      </c>
      <c r="O194" s="122">
        <f t="shared" si="97"/>
        <v>12777.452748589458</v>
      </c>
      <c r="P194" s="122">
        <f t="shared" si="97"/>
        <v>11385.354941172332</v>
      </c>
      <c r="Q194" s="122">
        <f t="shared" si="97"/>
        <v>12287.026990364671</v>
      </c>
      <c r="R194" s="122">
        <f t="shared" ref="R194:V194" si="98">SUM(R195:R196)</f>
        <v>12407.689879805797</v>
      </c>
      <c r="S194" s="122">
        <f t="shared" si="98"/>
        <v>13364.421111667467</v>
      </c>
      <c r="T194" s="122">
        <f t="shared" si="98"/>
        <v>11642.710131763521</v>
      </c>
      <c r="U194" s="122">
        <f t="shared" si="98"/>
        <v>11191.93135124215</v>
      </c>
      <c r="V194" s="122">
        <f t="shared" si="98"/>
        <v>11850.785604411836</v>
      </c>
      <c r="W194" s="122">
        <f t="shared" ref="W194:Y194" si="99">SUM(W195:W196)</f>
        <v>11360.854102943735</v>
      </c>
      <c r="X194" s="122">
        <f t="shared" si="99"/>
        <v>10596.599682401802</v>
      </c>
      <c r="Y194" s="122">
        <f t="shared" si="99"/>
        <v>10599.231107462538</v>
      </c>
      <c r="DA194" s="130" t="s">
        <v>2469</v>
      </c>
    </row>
    <row r="195" spans="1:105" ht="12" customHeight="1" x14ac:dyDescent="0.25">
      <c r="A195" s="97" t="s">
        <v>212</v>
      </c>
      <c r="B195" s="98">
        <v>12761.933018748899</v>
      </c>
      <c r="C195" s="98">
        <v>13785.496035220485</v>
      </c>
      <c r="D195" s="98">
        <v>13317.040352914993</v>
      </c>
      <c r="E195" s="98">
        <v>13872.999295266269</v>
      </c>
      <c r="F195" s="98">
        <v>14779.745443255702</v>
      </c>
      <c r="G195" s="98">
        <v>14610.147183546153</v>
      </c>
      <c r="H195" s="98">
        <v>13400.672581315879</v>
      </c>
      <c r="I195" s="98">
        <v>13136.433480699125</v>
      </c>
      <c r="J195" s="98">
        <v>13631.899911861981</v>
      </c>
      <c r="K195" s="98">
        <v>12746.931847567672</v>
      </c>
      <c r="L195" s="98">
        <v>14409.028644380556</v>
      </c>
      <c r="M195" s="98">
        <v>13268.458363089716</v>
      </c>
      <c r="N195" s="98">
        <v>11851.424721446978</v>
      </c>
      <c r="O195" s="98">
        <v>12522.884904966459</v>
      </c>
      <c r="P195" s="98">
        <v>11158.039307121662</v>
      </c>
      <c r="Q195" s="98">
        <v>12046.986158131982</v>
      </c>
      <c r="R195" s="98">
        <v>12166.714283541129</v>
      </c>
      <c r="S195" s="98">
        <v>13108.857333273829</v>
      </c>
      <c r="T195" s="98">
        <v>11418.620583106944</v>
      </c>
      <c r="U195" s="98">
        <v>10974.268678731294</v>
      </c>
      <c r="V195" s="98">
        <v>11624.728350514662</v>
      </c>
      <c r="W195" s="98">
        <v>11145.059030316217</v>
      </c>
      <c r="X195" s="98">
        <v>10394.680476470261</v>
      </c>
      <c r="Y195" s="98">
        <v>10401.61474629164</v>
      </c>
      <c r="DA195" s="63" t="s">
        <v>2470</v>
      </c>
    </row>
    <row r="196" spans="1:105" ht="12" customHeight="1" x14ac:dyDescent="0.25">
      <c r="A196" s="97" t="s">
        <v>53</v>
      </c>
      <c r="B196" s="98">
        <v>319.04832546872257</v>
      </c>
      <c r="C196" s="98">
        <v>337.4719330041242</v>
      </c>
      <c r="D196" s="98">
        <v>319.54552626453062</v>
      </c>
      <c r="E196" s="98">
        <v>318.32775519100966</v>
      </c>
      <c r="F196" s="98">
        <v>343.45712756576893</v>
      </c>
      <c r="G196" s="98">
        <v>332.55838160264926</v>
      </c>
      <c r="H196" s="98">
        <v>294.40219912346549</v>
      </c>
      <c r="I196" s="98">
        <v>290.70773956166158</v>
      </c>
      <c r="J196" s="98">
        <v>298.63950528584473</v>
      </c>
      <c r="K196" s="98">
        <v>273.99236364445977</v>
      </c>
      <c r="L196" s="98">
        <v>303.45549333356377</v>
      </c>
      <c r="M196" s="98">
        <v>278.15469983842905</v>
      </c>
      <c r="N196" s="98">
        <v>241.32245229749813</v>
      </c>
      <c r="O196" s="98">
        <v>254.56784362299862</v>
      </c>
      <c r="P196" s="98">
        <v>227.31563405066993</v>
      </c>
      <c r="Q196" s="98">
        <v>240.04083223268992</v>
      </c>
      <c r="R196" s="98">
        <v>240.97559626466912</v>
      </c>
      <c r="S196" s="98">
        <v>255.56377839363887</v>
      </c>
      <c r="T196" s="98">
        <v>224.08954865657611</v>
      </c>
      <c r="U196" s="98">
        <v>217.66267251085708</v>
      </c>
      <c r="V196" s="98">
        <v>226.05725389717418</v>
      </c>
      <c r="W196" s="98">
        <v>215.79507262751679</v>
      </c>
      <c r="X196" s="98">
        <v>201.91920593154106</v>
      </c>
      <c r="Y196" s="98">
        <v>197.61636117089773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66.003557325184431</v>
      </c>
      <c r="C197" s="122">
        <f t="shared" si="100"/>
        <v>70.577848611115613</v>
      </c>
      <c r="D197" s="122">
        <f t="shared" si="100"/>
        <v>78.296760416626142</v>
      </c>
      <c r="E197" s="122">
        <f t="shared" si="100"/>
        <v>194.28982337635298</v>
      </c>
      <c r="F197" s="122">
        <f t="shared" si="100"/>
        <v>85.334793941925923</v>
      </c>
      <c r="G197" s="122">
        <f t="shared" si="100"/>
        <v>112.71716713762342</v>
      </c>
      <c r="H197" s="122">
        <f t="shared" si="100"/>
        <v>218.14468771038062</v>
      </c>
      <c r="I197" s="122">
        <f t="shared" si="100"/>
        <v>126.26868373651929</v>
      </c>
      <c r="J197" s="122">
        <f t="shared" si="100"/>
        <v>125.9656465536185</v>
      </c>
      <c r="K197" s="122">
        <f t="shared" si="100"/>
        <v>135.80221506335596</v>
      </c>
      <c r="L197" s="122">
        <f t="shared" si="100"/>
        <v>193.60938317994948</v>
      </c>
      <c r="M197" s="122">
        <f t="shared" si="100"/>
        <v>228.49547836493718</v>
      </c>
      <c r="N197" s="122">
        <f t="shared" si="100"/>
        <v>243.03318960772424</v>
      </c>
      <c r="O197" s="122">
        <f t="shared" si="100"/>
        <v>275.32659186164392</v>
      </c>
      <c r="P197" s="122">
        <f t="shared" si="100"/>
        <v>286.43928830987994</v>
      </c>
      <c r="Q197" s="122">
        <f t="shared" si="100"/>
        <v>325.26868980064449</v>
      </c>
      <c r="R197" s="122">
        <f t="shared" si="100"/>
        <v>326.00519519636543</v>
      </c>
      <c r="S197" s="122">
        <f t="shared" si="100"/>
        <v>287.37673672604001</v>
      </c>
      <c r="T197" s="122">
        <f t="shared" si="100"/>
        <v>358.4982121836091</v>
      </c>
      <c r="U197" s="122">
        <f t="shared" si="100"/>
        <v>402.24170351121097</v>
      </c>
      <c r="V197" s="122">
        <f t="shared" si="100"/>
        <v>435.5055955706697</v>
      </c>
      <c r="W197" s="122">
        <f t="shared" si="100"/>
        <v>450.63982511256114</v>
      </c>
      <c r="X197" s="122">
        <f t="shared" si="100"/>
        <v>418.93323988337409</v>
      </c>
      <c r="Y197" s="122">
        <f t="shared" si="100"/>
        <v>412.11304053237484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66.003557325184431</v>
      </c>
      <c r="C198" s="98">
        <f>RES_hhdet_tesh!C67</f>
        <v>70.577848611115613</v>
      </c>
      <c r="D198" s="98">
        <f>RES_hhdet_tesh!D67</f>
        <v>78.296760416626142</v>
      </c>
      <c r="E198" s="98">
        <f>RES_hhdet_tesh!E67</f>
        <v>194.28982337635298</v>
      </c>
      <c r="F198" s="98">
        <f>RES_hhdet_tesh!F67</f>
        <v>85.334793941925923</v>
      </c>
      <c r="G198" s="98">
        <f>RES_hhdet_tesh!G67</f>
        <v>112.71716713762342</v>
      </c>
      <c r="H198" s="98">
        <f>RES_hhdet_tesh!H67</f>
        <v>218.14468771038062</v>
      </c>
      <c r="I198" s="98">
        <f>RES_hhdet_tesh!I67</f>
        <v>126.26868373651929</v>
      </c>
      <c r="J198" s="98">
        <f>RES_hhdet_tesh!J67</f>
        <v>125.9656465536185</v>
      </c>
      <c r="K198" s="98">
        <f>RES_hhdet_tesh!K67</f>
        <v>135.80221506335596</v>
      </c>
      <c r="L198" s="98">
        <f>RES_hhdet_tesh!L67</f>
        <v>193.60938317994948</v>
      </c>
      <c r="M198" s="98">
        <f>RES_hhdet_tesh!M67</f>
        <v>228.49547836493718</v>
      </c>
      <c r="N198" s="98">
        <f>RES_hhdet_tesh!N67</f>
        <v>243.03318960772424</v>
      </c>
      <c r="O198" s="98">
        <f>RES_hhdet_tesh!O67</f>
        <v>275.32659186164392</v>
      </c>
      <c r="P198" s="98">
        <f>RES_hhdet_tesh!P67</f>
        <v>286.43928830987994</v>
      </c>
      <c r="Q198" s="98">
        <f>RES_hhdet_tesh!Q67</f>
        <v>325.26868980064449</v>
      </c>
      <c r="R198" s="98">
        <f>RES_hhdet_tesh!R67</f>
        <v>326.00519519636543</v>
      </c>
      <c r="S198" s="98">
        <f>RES_hhdet_tesh!S67</f>
        <v>287.37673672604001</v>
      </c>
      <c r="T198" s="98">
        <f>RES_hhdet_tesh!T67</f>
        <v>358.4982121836091</v>
      </c>
      <c r="U198" s="98">
        <f>RES_hhdet_tesh!U67</f>
        <v>402.24170351121097</v>
      </c>
      <c r="V198" s="98">
        <f>RES_hhdet_tesh!V67</f>
        <v>435.5055955706697</v>
      </c>
      <c r="W198" s="98">
        <f>RES_hhdet_tesh!W67</f>
        <v>450.63982511256114</v>
      </c>
      <c r="X198" s="98">
        <f>RES_hhdet_tesh!X67</f>
        <v>418.93323988337409</v>
      </c>
      <c r="Y198" s="98">
        <f>RES_hhdet_tesh!Y67</f>
        <v>412.11304053237484</v>
      </c>
      <c r="DA198" s="63" t="s">
        <v>2473</v>
      </c>
    </row>
    <row r="199" spans="1:105" ht="12" customHeight="1" x14ac:dyDescent="0.25">
      <c r="A199" s="121" t="s">
        <v>55</v>
      </c>
      <c r="B199" s="122">
        <v>1117.1607424836154</v>
      </c>
      <c r="C199" s="122">
        <v>1072.299726066125</v>
      </c>
      <c r="D199" s="122">
        <v>1104.0416148282577</v>
      </c>
      <c r="E199" s="122">
        <v>1098.1342767057906</v>
      </c>
      <c r="F199" s="122">
        <v>1087.3457675010227</v>
      </c>
      <c r="G199" s="122">
        <v>1069.6839426280369</v>
      </c>
      <c r="H199" s="122">
        <v>991.03857551007104</v>
      </c>
      <c r="I199" s="122">
        <v>999.22098615885068</v>
      </c>
      <c r="J199" s="122">
        <v>1018.6584608131622</v>
      </c>
      <c r="K199" s="122">
        <v>847.23105375926946</v>
      </c>
      <c r="L199" s="122">
        <v>1056.4342656903059</v>
      </c>
      <c r="M199" s="122">
        <v>1158.2192574395403</v>
      </c>
      <c r="N199" s="122">
        <v>910.75026174399636</v>
      </c>
      <c r="O199" s="122">
        <v>1107.3061555967911</v>
      </c>
      <c r="P199" s="122">
        <v>1272.4986919888372</v>
      </c>
      <c r="Q199" s="122">
        <v>985.97327531400185</v>
      </c>
      <c r="R199" s="122">
        <v>956.48441999720376</v>
      </c>
      <c r="S199" s="122">
        <v>911.79373511684969</v>
      </c>
      <c r="T199" s="122">
        <v>976.17634527961991</v>
      </c>
      <c r="U199" s="122">
        <v>1219.0206756563398</v>
      </c>
      <c r="V199" s="122">
        <v>933.44639487117286</v>
      </c>
      <c r="W199" s="122">
        <v>1019.5003154065467</v>
      </c>
      <c r="X199" s="122">
        <v>935.93926173881471</v>
      </c>
      <c r="Y199" s="122">
        <v>873.74346607430584</v>
      </c>
      <c r="DA199" s="130" t="s">
        <v>2474</v>
      </c>
    </row>
    <row r="200" spans="1:105" ht="12" customHeight="1" x14ac:dyDescent="0.25">
      <c r="A200" s="97" t="s">
        <v>134</v>
      </c>
      <c r="B200" s="98">
        <v>1099.650797712686</v>
      </c>
      <c r="C200" s="98">
        <v>1069.5359612719124</v>
      </c>
      <c r="D200" s="98">
        <v>1104.4253472725159</v>
      </c>
      <c r="E200" s="98">
        <v>1100.9853784155659</v>
      </c>
      <c r="F200" s="98">
        <v>1085.6526888109256</v>
      </c>
      <c r="G200" s="98">
        <v>1071.8208051429581</v>
      </c>
      <c r="H200" s="98">
        <v>990.79403683074281</v>
      </c>
      <c r="I200" s="98">
        <v>999.32475918141893</v>
      </c>
      <c r="J200" s="98">
        <v>1019.1910849651314</v>
      </c>
      <c r="K200" s="98">
        <v>845.9820091275808</v>
      </c>
      <c r="L200" s="98">
        <v>1060.0724283430313</v>
      </c>
      <c r="M200" s="98">
        <v>1159.5831028251494</v>
      </c>
      <c r="N200" s="98">
        <v>911.25803450700016</v>
      </c>
      <c r="O200" s="98">
        <v>1105.8003961240245</v>
      </c>
      <c r="P200" s="98">
        <v>1267.3287221427609</v>
      </c>
      <c r="Q200" s="98">
        <v>988.33723125697827</v>
      </c>
      <c r="R200" s="98">
        <v>957.6813862289639</v>
      </c>
      <c r="S200" s="98">
        <v>911.15114455281594</v>
      </c>
      <c r="T200" s="98">
        <v>976.03753589479254</v>
      </c>
      <c r="U200" s="98">
        <v>1222.8689073642331</v>
      </c>
      <c r="V200" s="98">
        <v>933.52026054668033</v>
      </c>
      <c r="W200" s="98">
        <v>1023.9512679636579</v>
      </c>
      <c r="X200" s="98">
        <v>935.0243171931354</v>
      </c>
      <c r="Y200" s="98">
        <v>872.29887970812797</v>
      </c>
      <c r="DA200" s="63" t="s">
        <v>2475</v>
      </c>
    </row>
    <row r="201" spans="1:105" ht="12" customHeight="1" x14ac:dyDescent="0.25">
      <c r="A201" s="97" t="s">
        <v>133</v>
      </c>
      <c r="B201" s="98">
        <v>1099.650797712686</v>
      </c>
      <c r="C201" s="98">
        <v>1069.2861451802726</v>
      </c>
      <c r="D201" s="98">
        <v>1104.038950815413</v>
      </c>
      <c r="E201" s="98">
        <v>1100.566626498606</v>
      </c>
      <c r="F201" s="98">
        <v>1085.1898768315784</v>
      </c>
      <c r="G201" s="98">
        <v>1071.2755771726549</v>
      </c>
      <c r="H201" s="98">
        <v>990.27174202532615</v>
      </c>
      <c r="I201" s="98">
        <v>998.66039117693219</v>
      </c>
      <c r="J201" s="98">
        <v>1018.4733275997947</v>
      </c>
      <c r="K201" s="98">
        <v>845.45649810440364</v>
      </c>
      <c r="L201" s="98">
        <v>1059.5143867992106</v>
      </c>
      <c r="M201" s="98">
        <v>1158.8827973050095</v>
      </c>
      <c r="N201" s="98">
        <v>910.84609124458302</v>
      </c>
      <c r="O201" s="98">
        <v>1105.0426244619664</v>
      </c>
      <c r="P201" s="98">
        <v>1269.0612266582207</v>
      </c>
      <c r="Q201" s="98">
        <v>987.93410304979886</v>
      </c>
      <c r="R201" s="98">
        <v>957.37746374468963</v>
      </c>
      <c r="S201" s="98">
        <v>911.08983995456038</v>
      </c>
      <c r="T201" s="98">
        <v>975.82099128852519</v>
      </c>
      <c r="U201" s="98">
        <v>1222.1655938954652</v>
      </c>
      <c r="V201" s="98">
        <v>932.65760175679532</v>
      </c>
      <c r="W201" s="98">
        <v>1022.5949393614214</v>
      </c>
      <c r="X201" s="98">
        <v>933.99949053581383</v>
      </c>
      <c r="Y201" s="98">
        <v>872.58165377113687</v>
      </c>
      <c r="DA201" s="63" t="s">
        <v>2476</v>
      </c>
    </row>
    <row r="202" spans="1:105" ht="12" customHeight="1" x14ac:dyDescent="0.25">
      <c r="A202" s="100" t="s">
        <v>212</v>
      </c>
      <c r="B202" s="101">
        <v>568.20712332881033</v>
      </c>
      <c r="C202" s="101">
        <v>533.51984789486289</v>
      </c>
      <c r="D202" s="101">
        <v>553.52783507076299</v>
      </c>
      <c r="E202" s="101">
        <v>548.58009143440165</v>
      </c>
      <c r="F202" s="101">
        <v>548.4350394501763</v>
      </c>
      <c r="G202" s="101">
        <v>540.26133675998938</v>
      </c>
      <c r="H202" s="101">
        <v>485.2493321105751</v>
      </c>
      <c r="I202" s="101">
        <v>485.46517924957823</v>
      </c>
      <c r="J202" s="101">
        <v>485.39143001132675</v>
      </c>
      <c r="K202" s="101">
        <v>373.96691725952667</v>
      </c>
      <c r="L202" s="101">
        <v>510.03683566104991</v>
      </c>
      <c r="M202" s="101">
        <v>589.03448071942614</v>
      </c>
      <c r="N202" s="101">
        <v>413.6476575243455</v>
      </c>
      <c r="O202" s="101">
        <v>606.87416550628097</v>
      </c>
      <c r="P202" s="101">
        <v>765.95914042999664</v>
      </c>
      <c r="Q202" s="101">
        <v>436.81120765627617</v>
      </c>
      <c r="R202" s="101">
        <v>413.66302254771875</v>
      </c>
      <c r="S202" s="101">
        <v>381.05547905741292</v>
      </c>
      <c r="T202" s="101">
        <v>465.42435785343878</v>
      </c>
      <c r="U202" s="101">
        <v>684.00560591301212</v>
      </c>
      <c r="V202" s="101">
        <v>474.0607060413364</v>
      </c>
      <c r="W202" s="101">
        <v>545.88059222233858</v>
      </c>
      <c r="X202" s="101">
        <v>518.58639668029173</v>
      </c>
      <c r="Y202" s="101">
        <v>458.63188655832653</v>
      </c>
      <c r="DA202" s="131" t="s">
        <v>2477</v>
      </c>
    </row>
    <row r="203" spans="1:105" ht="12" customHeight="1" x14ac:dyDescent="0.25">
      <c r="A203" s="103" t="s">
        <v>52</v>
      </c>
      <c r="B203" s="104">
        <v>531.44367438387565</v>
      </c>
      <c r="C203" s="104">
        <v>535.76629728540979</v>
      </c>
      <c r="D203" s="104">
        <v>550.51111574465017</v>
      </c>
      <c r="E203" s="104">
        <v>551.98653506420419</v>
      </c>
      <c r="F203" s="104">
        <v>536.75483738140213</v>
      </c>
      <c r="G203" s="104">
        <v>531.01424041266569</v>
      </c>
      <c r="H203" s="104">
        <v>505.02240991475099</v>
      </c>
      <c r="I203" s="104">
        <v>513.19521192735397</v>
      </c>
      <c r="J203" s="104">
        <v>533.081897588468</v>
      </c>
      <c r="K203" s="104">
        <v>471.48958084487697</v>
      </c>
      <c r="L203" s="104">
        <v>549.47755113816038</v>
      </c>
      <c r="M203" s="104">
        <v>569.84831658558335</v>
      </c>
      <c r="N203" s="104">
        <v>497.1984337202374</v>
      </c>
      <c r="O203" s="104">
        <v>498.16845895568514</v>
      </c>
      <c r="P203" s="104">
        <v>503.10208622822421</v>
      </c>
      <c r="Q203" s="104">
        <v>551.12289539352264</v>
      </c>
      <c r="R203" s="104">
        <v>543.71444119697071</v>
      </c>
      <c r="S203" s="104">
        <v>530.03436089714762</v>
      </c>
      <c r="T203" s="104">
        <v>510.39663343508641</v>
      </c>
      <c r="U203" s="104">
        <v>538.15998798245346</v>
      </c>
      <c r="V203" s="104">
        <v>458.59689571545886</v>
      </c>
      <c r="W203" s="104">
        <v>476.71434713908286</v>
      </c>
      <c r="X203" s="104">
        <v>415.41309385552216</v>
      </c>
      <c r="Y203" s="104">
        <v>413.94976721281034</v>
      </c>
      <c r="DA203" s="132" t="s">
        <v>2478</v>
      </c>
    </row>
    <row r="204" spans="1:105" ht="12" customHeight="1" x14ac:dyDescent="0.25">
      <c r="A204" s="106" t="s">
        <v>122</v>
      </c>
      <c r="B204" s="101">
        <v>1173.132840905108</v>
      </c>
      <c r="C204" s="101">
        <v>1082.4114947202168</v>
      </c>
      <c r="D204" s="101">
        <v>1102.2978095369015</v>
      </c>
      <c r="E204" s="101">
        <v>1081.8341364813975</v>
      </c>
      <c r="F204" s="101">
        <v>1099.3985810359434</v>
      </c>
      <c r="G204" s="101">
        <v>1050.1903552565948</v>
      </c>
      <c r="H204" s="101">
        <v>996.9860454893095</v>
      </c>
      <c r="I204" s="101">
        <v>996.83207747245569</v>
      </c>
      <c r="J204" s="101">
        <v>989.30854922987942</v>
      </c>
      <c r="K204" s="101">
        <v>903.06659683161706</v>
      </c>
      <c r="L204" s="101">
        <v>857.50421698518562</v>
      </c>
      <c r="M204" s="101">
        <v>1015.902128620053</v>
      </c>
      <c r="N204" s="101">
        <v>867.68421038454778</v>
      </c>
      <c r="O204" s="101">
        <v>1185.5966031143992</v>
      </c>
      <c r="P204" s="101">
        <v>1464.1045587761691</v>
      </c>
      <c r="Q204" s="101">
        <v>905.45361368181307</v>
      </c>
      <c r="R204" s="101">
        <v>915.94878307944521</v>
      </c>
      <c r="S204" s="101">
        <v>936.73868059510153</v>
      </c>
      <c r="T204" s="101">
        <v>985.55915995049452</v>
      </c>
      <c r="U204" s="101">
        <v>1031.5432033640295</v>
      </c>
      <c r="V204" s="101">
        <v>946.23021684657533</v>
      </c>
      <c r="W204" s="101">
        <v>878.29629721431559</v>
      </c>
      <c r="X204" s="101">
        <v>963.39068674582393</v>
      </c>
      <c r="Y204" s="101">
        <v>919.78577056152778</v>
      </c>
      <c r="DA204" s="131" t="s">
        <v>2479</v>
      </c>
    </row>
    <row r="205" spans="1:105" ht="12" customHeight="1" x14ac:dyDescent="0.25">
      <c r="A205" s="107" t="s">
        <v>121</v>
      </c>
      <c r="B205" s="104">
        <v>1173.1328409051077</v>
      </c>
      <c r="C205" s="104">
        <v>1082.0518502288094</v>
      </c>
      <c r="D205" s="104">
        <v>1101.7411382381304</v>
      </c>
      <c r="E205" s="104">
        <v>1081.15567506148</v>
      </c>
      <c r="F205" s="104">
        <v>1098.5905042630272</v>
      </c>
      <c r="G205" s="104">
        <v>1049.3896918184937</v>
      </c>
      <c r="H205" s="104">
        <v>997.23801634067706</v>
      </c>
      <c r="I205" s="104">
        <v>997.21289955769294</v>
      </c>
      <c r="J205" s="104">
        <v>989.88131093679738</v>
      </c>
      <c r="K205" s="104">
        <v>899.30754099522392</v>
      </c>
      <c r="L205" s="104">
        <v>853.60425147623323</v>
      </c>
      <c r="M205" s="104">
        <v>1010.1574869808602</v>
      </c>
      <c r="N205" s="104">
        <v>869.89668927634523</v>
      </c>
      <c r="O205" s="104">
        <v>1190.325345189045</v>
      </c>
      <c r="P205" s="104">
        <v>1477.03219504247</v>
      </c>
      <c r="Q205" s="104">
        <v>907.7980225735854</v>
      </c>
      <c r="R205" s="104">
        <v>915.96517707988187</v>
      </c>
      <c r="S205" s="104">
        <v>934.42659529418052</v>
      </c>
      <c r="T205" s="104">
        <v>983.86770859307501</v>
      </c>
      <c r="U205" s="104">
        <v>1026.2722391116811</v>
      </c>
      <c r="V205" s="104">
        <v>935.74698257679017</v>
      </c>
      <c r="W205" s="104">
        <v>878.69164862554487</v>
      </c>
      <c r="X205" s="104">
        <v>963.64471385474474</v>
      </c>
      <c r="Y205" s="104">
        <v>917.49201039158606</v>
      </c>
      <c r="DA205" s="132" t="s">
        <v>2480</v>
      </c>
    </row>
    <row r="206" spans="1:105" ht="12" customHeight="1" x14ac:dyDescent="0.25">
      <c r="A206" s="108" t="s">
        <v>53</v>
      </c>
      <c r="B206" s="98">
        <v>606.19622295994736</v>
      </c>
      <c r="C206" s="98">
        <v>539.92634249211937</v>
      </c>
      <c r="D206" s="98">
        <v>552.34048954290677</v>
      </c>
      <c r="E206" s="98">
        <v>538.4702003060678</v>
      </c>
      <c r="F206" s="98">
        <v>555.69500172267271</v>
      </c>
      <c r="G206" s="98">
        <v>528.32931133347972</v>
      </c>
      <c r="H206" s="98">
        <v>489.0181383584445</v>
      </c>
      <c r="I206" s="98">
        <v>481.49118163773232</v>
      </c>
      <c r="J206" s="98">
        <v>459.87503116784831</v>
      </c>
      <c r="K206" s="98">
        <v>403.30110380494665</v>
      </c>
      <c r="L206" s="98">
        <v>373.02236164783227</v>
      </c>
      <c r="M206" s="98">
        <v>487.14907806916636</v>
      </c>
      <c r="N206" s="98">
        <v>385.13823598751105</v>
      </c>
      <c r="O206" s="98">
        <v>653.33838077499433</v>
      </c>
      <c r="P206" s="98">
        <v>892.80758332740277</v>
      </c>
      <c r="Q206" s="98">
        <v>383.86852283202234</v>
      </c>
      <c r="R206" s="98">
        <v>381.33294526048013</v>
      </c>
      <c r="S206" s="98">
        <v>391.17337670060641</v>
      </c>
      <c r="T206" s="98">
        <v>473.71266832735267</v>
      </c>
      <c r="U206" s="98">
        <v>539.69683116870146</v>
      </c>
      <c r="V206" s="98">
        <v>478.40987536826179</v>
      </c>
      <c r="W206" s="98">
        <v>440.56116152618455</v>
      </c>
      <c r="X206" s="98">
        <v>525.05465659506228</v>
      </c>
      <c r="Y206" s="98">
        <v>493.00573281794198</v>
      </c>
      <c r="DA206" s="63" t="s">
        <v>2481</v>
      </c>
    </row>
    <row r="207" spans="1:105" ht="12" customHeight="1" x14ac:dyDescent="0.25">
      <c r="A207" s="108" t="s">
        <v>52</v>
      </c>
      <c r="B207" s="98">
        <v>566.93661794516049</v>
      </c>
      <c r="C207" s="98">
        <v>542.12550773669</v>
      </c>
      <c r="D207" s="98">
        <v>549.40064869522337</v>
      </c>
      <c r="E207" s="98">
        <v>542.68547475541232</v>
      </c>
      <c r="F207" s="98">
        <v>542.89550254035441</v>
      </c>
      <c r="G207" s="98">
        <v>521.06038048501398</v>
      </c>
      <c r="H207" s="98">
        <v>508.21987798223262</v>
      </c>
      <c r="I207" s="98">
        <v>515.7217179199605</v>
      </c>
      <c r="J207" s="98">
        <v>530.00627976894896</v>
      </c>
      <c r="K207" s="98">
        <v>496.00643719027727</v>
      </c>
      <c r="L207" s="98">
        <v>480.58188982840096</v>
      </c>
      <c r="M207" s="98">
        <v>523.00840891169389</v>
      </c>
      <c r="N207" s="98">
        <v>484.75845328883406</v>
      </c>
      <c r="O207" s="98">
        <v>536.9869644140507</v>
      </c>
      <c r="P207" s="98">
        <v>584.22461171506711</v>
      </c>
      <c r="Q207" s="98">
        <v>523.92949974156329</v>
      </c>
      <c r="R207" s="98">
        <v>534.63223181940157</v>
      </c>
      <c r="S207" s="98">
        <v>543.25321859357416</v>
      </c>
      <c r="T207" s="98">
        <v>510.15504026572239</v>
      </c>
      <c r="U207" s="98">
        <v>486.57540794297967</v>
      </c>
      <c r="V207" s="98">
        <v>457.33710720852844</v>
      </c>
      <c r="W207" s="98">
        <v>438.13048709936044</v>
      </c>
      <c r="X207" s="98">
        <v>438.59005725968257</v>
      </c>
      <c r="Y207" s="98">
        <v>424.4862775736442</v>
      </c>
      <c r="DA207" s="63" t="s">
        <v>2482</v>
      </c>
    </row>
    <row r="208" spans="1:105" ht="12" customHeight="1" x14ac:dyDescent="0.25">
      <c r="A208" s="121" t="s">
        <v>54</v>
      </c>
      <c r="B208" s="122">
        <v>558.53576772012991</v>
      </c>
      <c r="C208" s="122">
        <v>620.08885531830947</v>
      </c>
      <c r="D208" s="122">
        <v>563.73228845644712</v>
      </c>
      <c r="E208" s="122">
        <v>530.26852555042899</v>
      </c>
      <c r="F208" s="122">
        <v>545.70802510905423</v>
      </c>
      <c r="G208" s="122">
        <v>537.7910294633657</v>
      </c>
      <c r="H208" s="122">
        <v>524.18983167860665</v>
      </c>
      <c r="I208" s="122">
        <v>525.10227068789141</v>
      </c>
      <c r="J208" s="122">
        <v>563.09818166377966</v>
      </c>
      <c r="K208" s="122">
        <v>562.47189239792624</v>
      </c>
      <c r="L208" s="122">
        <v>542.63534577694361</v>
      </c>
      <c r="M208" s="122">
        <v>591.59017814951324</v>
      </c>
      <c r="N208" s="122">
        <v>676.93894799193367</v>
      </c>
      <c r="O208" s="122">
        <v>613.72488710087703</v>
      </c>
      <c r="P208" s="122">
        <v>577.23183705607903</v>
      </c>
      <c r="Q208" s="122">
        <v>510.63278874893848</v>
      </c>
      <c r="R208" s="122">
        <v>473.21261667854247</v>
      </c>
      <c r="S208" s="122">
        <v>493.83210932878546</v>
      </c>
      <c r="T208" s="122">
        <v>465.53807698684858</v>
      </c>
      <c r="U208" s="122">
        <v>450.07126400229271</v>
      </c>
      <c r="V208" s="122">
        <v>374.85172489233832</v>
      </c>
      <c r="W208" s="122">
        <v>295.98363766426064</v>
      </c>
      <c r="X208" s="122">
        <v>287.09052556922416</v>
      </c>
      <c r="Y208" s="122">
        <v>284.16722640927026</v>
      </c>
      <c r="DA208" s="130" t="s">
        <v>2483</v>
      </c>
    </row>
    <row r="209" spans="1:105" ht="12" customHeight="1" x14ac:dyDescent="0.25">
      <c r="A209" s="97" t="s">
        <v>175</v>
      </c>
      <c r="B209" s="98">
        <v>517.59528098627038</v>
      </c>
      <c r="C209" s="98">
        <v>671.07409657283233</v>
      </c>
      <c r="D209" s="98">
        <v>554.25836498771946</v>
      </c>
      <c r="E209" s="98">
        <v>510.70190481796561</v>
      </c>
      <c r="F209" s="98">
        <v>534.34751671120466</v>
      </c>
      <c r="G209" s="98">
        <v>542.65136169489836</v>
      </c>
      <c r="H209" s="98">
        <v>525.81452918795094</v>
      </c>
      <c r="I209" s="98">
        <v>506.37882969935055</v>
      </c>
      <c r="J209" s="98">
        <v>553.12460964899674</v>
      </c>
      <c r="K209" s="98">
        <v>571.92331064712187</v>
      </c>
      <c r="L209" s="98">
        <v>579.36405235512689</v>
      </c>
      <c r="M209" s="98">
        <v>563.79296760824093</v>
      </c>
      <c r="N209" s="98">
        <v>700.74905590906315</v>
      </c>
      <c r="O209" s="98">
        <v>589.37982970548808</v>
      </c>
      <c r="P209" s="98">
        <v>506.09384936422748</v>
      </c>
      <c r="Q209" s="98">
        <v>527.56408666110451</v>
      </c>
      <c r="R209" s="98">
        <v>470.42648798203385</v>
      </c>
      <c r="S209" s="98">
        <v>515.38477914721034</v>
      </c>
      <c r="T209" s="98">
        <v>454.89990258060436</v>
      </c>
      <c r="U209" s="98">
        <v>422.71791359357974</v>
      </c>
      <c r="V209" s="98">
        <v>384.00327043241873</v>
      </c>
      <c r="W209" s="98">
        <v>298.8982766028733</v>
      </c>
      <c r="X209" s="98">
        <v>286.70022953329095</v>
      </c>
      <c r="Y209" s="98">
        <v>283.90223829738005</v>
      </c>
      <c r="DA209" s="63" t="s">
        <v>2484</v>
      </c>
    </row>
    <row r="210" spans="1:105" ht="12" customHeight="1" x14ac:dyDescent="0.25">
      <c r="A210" s="109" t="s">
        <v>120</v>
      </c>
      <c r="B210" s="33">
        <v>611.44241454156224</v>
      </c>
      <c r="C210" s="33">
        <v>541.98918556828198</v>
      </c>
      <c r="D210" s="33">
        <v>576.25545376016942</v>
      </c>
      <c r="E210" s="33">
        <v>553.75046098621772</v>
      </c>
      <c r="F210" s="33">
        <v>558.02396627027906</v>
      </c>
      <c r="G210" s="33">
        <v>532.55386144255442</v>
      </c>
      <c r="H210" s="33">
        <v>522.29055829835306</v>
      </c>
      <c r="I210" s="33">
        <v>550.42829442272989</v>
      </c>
      <c r="J210" s="33">
        <v>579.38575531690037</v>
      </c>
      <c r="K210" s="33">
        <v>546.19864276578721</v>
      </c>
      <c r="L210" s="33">
        <v>472.05519177583363</v>
      </c>
      <c r="M210" s="33">
        <v>639.75314286940238</v>
      </c>
      <c r="N210" s="33">
        <v>640.54465658380479</v>
      </c>
      <c r="O210" s="33">
        <v>649.32065198035616</v>
      </c>
      <c r="P210" s="33">
        <v>682.42296907793673</v>
      </c>
      <c r="Q210" s="33">
        <v>471.20677979951029</v>
      </c>
      <c r="R210" s="33">
        <v>481.17798295451729</v>
      </c>
      <c r="S210" s="33">
        <v>424.14215316378647</v>
      </c>
      <c r="T210" s="33">
        <v>497.8503530159154</v>
      </c>
      <c r="U210" s="33">
        <v>544.08919292381222</v>
      </c>
      <c r="V210" s="33">
        <v>317.36657683545116</v>
      </c>
      <c r="W210" s="33">
        <v>259.83450492402153</v>
      </c>
      <c r="X210" s="33">
        <v>297.06221166406141</v>
      </c>
      <c r="Y210" s="33">
        <v>292.46734310715863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5397.5744088261617</v>
      </c>
      <c r="C212" s="117">
        <f t="shared" si="101"/>
        <v>5779.872137989777</v>
      </c>
      <c r="D212" s="117">
        <f t="shared" si="101"/>
        <v>5524.8571276595731</v>
      </c>
      <c r="E212" s="117">
        <f t="shared" si="101"/>
        <v>5671.3937416993149</v>
      </c>
      <c r="F212" s="117">
        <f t="shared" si="101"/>
        <v>5956.5145168763265</v>
      </c>
      <c r="G212" s="117">
        <f t="shared" si="101"/>
        <v>5838.9686538813239</v>
      </c>
      <c r="H212" s="117">
        <f t="shared" si="101"/>
        <v>5329.5308994263596</v>
      </c>
      <c r="I212" s="117">
        <f t="shared" si="101"/>
        <v>5179.064716203362</v>
      </c>
      <c r="J212" s="117">
        <f t="shared" si="101"/>
        <v>5313.9398082318348</v>
      </c>
      <c r="K212" s="117">
        <f t="shared" si="101"/>
        <v>4868.8758753007733</v>
      </c>
      <c r="L212" s="117">
        <f t="shared" si="101"/>
        <v>5443.4368916064486</v>
      </c>
      <c r="M212" s="117">
        <f t="shared" si="101"/>
        <v>4992.1544155971178</v>
      </c>
      <c r="N212" s="117">
        <f t="shared" si="101"/>
        <v>4347.5335953838057</v>
      </c>
      <c r="O212" s="117">
        <f t="shared" si="101"/>
        <v>4514.0053932035671</v>
      </c>
      <c r="P212" s="117">
        <f t="shared" si="101"/>
        <v>4026.9471935634188</v>
      </c>
      <c r="Q212" s="117">
        <f t="shared" si="101"/>
        <v>4162.3785436872613</v>
      </c>
      <c r="R212" s="117">
        <f t="shared" ref="R212:V212" si="102">R213+R216+R218+R227</f>
        <v>4073.2787868294031</v>
      </c>
      <c r="S212" s="117">
        <f t="shared" si="102"/>
        <v>4228.8169372914872</v>
      </c>
      <c r="T212" s="117">
        <f t="shared" si="102"/>
        <v>3639.2926591569403</v>
      </c>
      <c r="U212" s="117">
        <f t="shared" si="102"/>
        <v>3498.5810564535277</v>
      </c>
      <c r="V212" s="117">
        <f t="shared" si="102"/>
        <v>3528.8318142218873</v>
      </c>
      <c r="W212" s="117">
        <f t="shared" ref="W212:Y212" si="103">W213+W216+W218+W227</f>
        <v>3356.1954323386299</v>
      </c>
      <c r="X212" s="117">
        <f t="shared" si="103"/>
        <v>3086.1818872947615</v>
      </c>
      <c r="Y212" s="117">
        <f t="shared" si="103"/>
        <v>3024.7011013932124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4999.3476816729026</v>
      </c>
      <c r="C213" s="122">
        <f t="shared" si="104"/>
        <v>5347.4175033957654</v>
      </c>
      <c r="D213" s="122">
        <f t="shared" si="104"/>
        <v>5104.0223494373295</v>
      </c>
      <c r="E213" s="122">
        <f t="shared" si="104"/>
        <v>5257.2470557889073</v>
      </c>
      <c r="F213" s="122">
        <f t="shared" si="104"/>
        <v>5542.4330488738842</v>
      </c>
      <c r="G213" s="122">
        <f t="shared" si="104"/>
        <v>5423.3504409210536</v>
      </c>
      <c r="H213" s="122">
        <f t="shared" si="104"/>
        <v>4924.4950074458357</v>
      </c>
      <c r="I213" s="122">
        <f t="shared" si="104"/>
        <v>4771.9091140379705</v>
      </c>
      <c r="J213" s="122">
        <f t="shared" si="104"/>
        <v>4885.7067935764335</v>
      </c>
      <c r="K213" s="122">
        <f t="shared" si="104"/>
        <v>4497.4018227164279</v>
      </c>
      <c r="L213" s="122">
        <f t="shared" si="104"/>
        <v>5008.7244508502135</v>
      </c>
      <c r="M213" s="122">
        <f t="shared" si="104"/>
        <v>4538.5874229897972</v>
      </c>
      <c r="N213" s="122">
        <f t="shared" si="104"/>
        <v>3955.8622474501799</v>
      </c>
      <c r="O213" s="122">
        <f t="shared" si="104"/>
        <v>4094.8617375938588</v>
      </c>
      <c r="P213" s="122">
        <f t="shared" si="104"/>
        <v>3582.2068296635862</v>
      </c>
      <c r="Q213" s="122">
        <f t="shared" si="104"/>
        <v>3788.2269700295101</v>
      </c>
      <c r="R213" s="122">
        <f t="shared" ref="R213:V213" si="105">SUM(R214:R215)</f>
        <v>3721.4120271245288</v>
      </c>
      <c r="S213" s="122">
        <f t="shared" si="105"/>
        <v>3881.7172897627956</v>
      </c>
      <c r="T213" s="122">
        <f t="shared" si="105"/>
        <v>3295.6047396477902</v>
      </c>
      <c r="U213" s="122">
        <f t="shared" si="105"/>
        <v>3102.0159318901701</v>
      </c>
      <c r="V213" s="122">
        <f t="shared" si="105"/>
        <v>3209.9542997244316</v>
      </c>
      <c r="W213" s="122">
        <f t="shared" ref="W213:Y213" si="106">SUM(W214:W215)</f>
        <v>3037.7246314411468</v>
      </c>
      <c r="X213" s="122">
        <f t="shared" si="106"/>
        <v>2791.6788227150587</v>
      </c>
      <c r="Y213" s="122">
        <f t="shared" si="106"/>
        <v>2745.9178160164583</v>
      </c>
      <c r="DA213" s="130" t="s">
        <v>2637</v>
      </c>
    </row>
    <row r="214" spans="1:105" ht="12" customHeight="1" x14ac:dyDescent="0.25">
      <c r="A214" s="97" t="s">
        <v>212</v>
      </c>
      <c r="B214" s="98">
        <v>4999.3476816729026</v>
      </c>
      <c r="C214" s="98">
        <v>5347.4175033957654</v>
      </c>
      <c r="D214" s="98">
        <v>5104.0223494373295</v>
      </c>
      <c r="E214" s="98">
        <v>5257.2470557889073</v>
      </c>
      <c r="F214" s="98">
        <v>5542.4330488738842</v>
      </c>
      <c r="G214" s="98">
        <v>5423.3504409210536</v>
      </c>
      <c r="H214" s="98">
        <v>4924.4950074458357</v>
      </c>
      <c r="I214" s="98">
        <v>4771.9091140379705</v>
      </c>
      <c r="J214" s="98">
        <v>4885.7067935764335</v>
      </c>
      <c r="K214" s="98">
        <v>4497.4018227164279</v>
      </c>
      <c r="L214" s="98">
        <v>5008.7244508502135</v>
      </c>
      <c r="M214" s="98">
        <v>4538.5874229897972</v>
      </c>
      <c r="N214" s="98">
        <v>3955.8622474501799</v>
      </c>
      <c r="O214" s="98">
        <v>4094.8617375938588</v>
      </c>
      <c r="P214" s="98">
        <v>3582.2068296635862</v>
      </c>
      <c r="Q214" s="98">
        <v>3788.2269700295101</v>
      </c>
      <c r="R214" s="98">
        <v>3721.4120271245288</v>
      </c>
      <c r="S214" s="98">
        <v>3881.7172897627956</v>
      </c>
      <c r="T214" s="98">
        <v>3295.6047396477902</v>
      </c>
      <c r="U214" s="98">
        <v>3102.0159318901701</v>
      </c>
      <c r="V214" s="98">
        <v>3209.9542997244316</v>
      </c>
      <c r="W214" s="98">
        <v>3037.7246314411468</v>
      </c>
      <c r="X214" s="98">
        <v>2791.6788227150587</v>
      </c>
      <c r="Y214" s="98">
        <v>2745.9178160164583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301.88140787116191</v>
      </c>
      <c r="C218" s="122">
        <v>298.72841634598882</v>
      </c>
      <c r="D218" s="122">
        <v>317.06029960910575</v>
      </c>
      <c r="E218" s="122">
        <v>322.67647283816018</v>
      </c>
      <c r="F218" s="122">
        <v>322.95818809737716</v>
      </c>
      <c r="G218" s="122">
        <v>323.51514768827974</v>
      </c>
      <c r="H218" s="122">
        <v>312.47322780522751</v>
      </c>
      <c r="I218" s="122">
        <v>312.14860802877683</v>
      </c>
      <c r="J218" s="122">
        <v>316.3271479524177</v>
      </c>
      <c r="K218" s="122">
        <v>253.50439619606888</v>
      </c>
      <c r="L218" s="122">
        <v>310.50093436379456</v>
      </c>
      <c r="M218" s="122">
        <v>337.14452018868053</v>
      </c>
      <c r="N218" s="122">
        <v>254.13775972809319</v>
      </c>
      <c r="O218" s="122">
        <v>305.63121566039001</v>
      </c>
      <c r="P218" s="122">
        <v>346.90712681804911</v>
      </c>
      <c r="Q218" s="122">
        <v>254.79362870036388</v>
      </c>
      <c r="R218" s="122">
        <v>239.32238126634164</v>
      </c>
      <c r="S218" s="122">
        <v>220.3327041909742</v>
      </c>
      <c r="T218" s="122">
        <v>233.61520240699656</v>
      </c>
      <c r="U218" s="122">
        <v>291.19984903597503</v>
      </c>
      <c r="V218" s="122">
        <v>212.97877536655082</v>
      </c>
      <c r="W218" s="122">
        <v>230.12720347986351</v>
      </c>
      <c r="X218" s="122">
        <v>206.65205257085958</v>
      </c>
      <c r="Y218" s="122">
        <v>191.40707946820567</v>
      </c>
      <c r="DA218" s="130" t="s">
        <v>2642</v>
      </c>
    </row>
    <row r="219" spans="1:105" ht="12" customHeight="1" x14ac:dyDescent="0.25">
      <c r="A219" s="97" t="s">
        <v>134</v>
      </c>
      <c r="B219" s="98">
        <v>396.32738918903976</v>
      </c>
      <c r="C219" s="98">
        <v>380.70911483519751</v>
      </c>
      <c r="D219" s="98">
        <v>387.19045063985499</v>
      </c>
      <c r="E219" s="98">
        <v>380.84236389493537</v>
      </c>
      <c r="F219" s="98">
        <v>371.14197148576716</v>
      </c>
      <c r="G219" s="98">
        <v>362.35480427177134</v>
      </c>
      <c r="H219" s="98">
        <v>330.60701073925742</v>
      </c>
      <c r="I219" s="98">
        <v>329.52008806547462</v>
      </c>
      <c r="J219" s="98">
        <v>331.49380537123949</v>
      </c>
      <c r="K219" s="98">
        <v>271.4509060007133</v>
      </c>
      <c r="L219" s="98">
        <v>335.86019108353815</v>
      </c>
      <c r="M219" s="98">
        <v>361.62447180345896</v>
      </c>
      <c r="N219" s="98">
        <v>278.26225456178361</v>
      </c>
      <c r="O219" s="98">
        <v>331.95008592035225</v>
      </c>
      <c r="P219" s="98">
        <v>373.49210517566826</v>
      </c>
      <c r="Q219" s="98">
        <v>287.2413060658285</v>
      </c>
      <c r="R219" s="98">
        <v>271.53734355807615</v>
      </c>
      <c r="S219" s="98">
        <v>250.8747880096083</v>
      </c>
      <c r="T219" s="98">
        <v>262.59227546739254</v>
      </c>
      <c r="U219" s="98">
        <v>323.48784364517275</v>
      </c>
      <c r="V219" s="98">
        <v>242.3275223801717</v>
      </c>
      <c r="W219" s="98">
        <v>263.4959267918041</v>
      </c>
      <c r="X219" s="98">
        <v>237.75134707137346</v>
      </c>
      <c r="Y219" s="98">
        <v>218.19221124548045</v>
      </c>
      <c r="DA219" s="63" t="s">
        <v>2643</v>
      </c>
    </row>
    <row r="220" spans="1:105" ht="12" customHeight="1" x14ac:dyDescent="0.25">
      <c r="A220" s="97" t="s">
        <v>133</v>
      </c>
      <c r="B220" s="98">
        <v>204.78868944208307</v>
      </c>
      <c r="C220" s="98">
        <v>174.90730005061553</v>
      </c>
      <c r="D220" s="98">
        <v>179.82956548621993</v>
      </c>
      <c r="E220" s="98">
        <v>177.12559906684919</v>
      </c>
      <c r="F220" s="98">
        <v>176.07385915401025</v>
      </c>
      <c r="G220" s="98">
        <v>172.10077788874992</v>
      </c>
      <c r="H220" s="98">
        <v>153.3758603947598</v>
      </c>
      <c r="I220" s="98">
        <v>151.94545521471596</v>
      </c>
      <c r="J220" s="98">
        <v>150.49244186433597</v>
      </c>
      <c r="K220" s="98">
        <v>114.70749725329846</v>
      </c>
      <c r="L220" s="98">
        <v>154.57648239977448</v>
      </c>
      <c r="M220" s="98">
        <v>177.53724101144445</v>
      </c>
      <c r="N220" s="98">
        <v>122.64979964816608</v>
      </c>
      <c r="O220" s="98">
        <v>179.6201844296711</v>
      </c>
      <c r="P220" s="98">
        <v>226.40486513150287</v>
      </c>
      <c r="Q220" s="98">
        <v>123.90475906520309</v>
      </c>
      <c r="R220" s="98">
        <v>114.70280336721828</v>
      </c>
      <c r="S220" s="98">
        <v>103.48986204684044</v>
      </c>
      <c r="T220" s="98">
        <v>123.90833904822703</v>
      </c>
      <c r="U220" s="98">
        <v>178.78171491376617</v>
      </c>
      <c r="V220" s="98">
        <v>121.23070799847586</v>
      </c>
      <c r="W220" s="98">
        <v>137.83742045312039</v>
      </c>
      <c r="X220" s="98">
        <v>129.9063975115555</v>
      </c>
      <c r="Y220" s="98">
        <v>113.8337507015269</v>
      </c>
      <c r="DA220" s="63" t="s">
        <v>2644</v>
      </c>
    </row>
    <row r="221" spans="1:105" ht="12" customHeight="1" x14ac:dyDescent="0.25">
      <c r="A221" s="100" t="s">
        <v>212</v>
      </c>
      <c r="B221" s="101">
        <v>204.78868944208307</v>
      </c>
      <c r="C221" s="101">
        <v>174.90730005061553</v>
      </c>
      <c r="D221" s="101">
        <v>179.82956548621993</v>
      </c>
      <c r="E221" s="101">
        <v>177.12559906684919</v>
      </c>
      <c r="F221" s="101">
        <v>176.07385915401025</v>
      </c>
      <c r="G221" s="101">
        <v>172.10077788874992</v>
      </c>
      <c r="H221" s="101">
        <v>153.3758603947598</v>
      </c>
      <c r="I221" s="101">
        <v>151.94545521471596</v>
      </c>
      <c r="J221" s="101">
        <v>150.49244186433597</v>
      </c>
      <c r="K221" s="101">
        <v>114.70749725329846</v>
      </c>
      <c r="L221" s="101">
        <v>154.57648239977448</v>
      </c>
      <c r="M221" s="101">
        <v>177.53724101144445</v>
      </c>
      <c r="N221" s="101">
        <v>122.64979964816608</v>
      </c>
      <c r="O221" s="101">
        <v>179.6201844296711</v>
      </c>
      <c r="P221" s="101">
        <v>226.40486513150287</v>
      </c>
      <c r="Q221" s="101">
        <v>123.90475906520309</v>
      </c>
      <c r="R221" s="101">
        <v>114.70280336721828</v>
      </c>
      <c r="S221" s="101">
        <v>103.48986204684044</v>
      </c>
      <c r="T221" s="101">
        <v>123.90833904822703</v>
      </c>
      <c r="U221" s="101">
        <v>178.78171491376617</v>
      </c>
      <c r="V221" s="101">
        <v>121.23070799847586</v>
      </c>
      <c r="W221" s="101">
        <v>137.83742045312039</v>
      </c>
      <c r="X221" s="101">
        <v>129.9063975115555</v>
      </c>
      <c r="Y221" s="101">
        <v>113.8337507015269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96.345319282096952</v>
      </c>
      <c r="C227" s="122">
        <v>133.72621824802269</v>
      </c>
      <c r="D227" s="122">
        <v>103.7744786131376</v>
      </c>
      <c r="E227" s="122">
        <v>91.470213072246807</v>
      </c>
      <c r="F227" s="122">
        <v>91.123279905065075</v>
      </c>
      <c r="G227" s="122">
        <v>92.103065271991085</v>
      </c>
      <c r="H227" s="122">
        <v>92.56266417529595</v>
      </c>
      <c r="I227" s="122">
        <v>95.006994136615006</v>
      </c>
      <c r="J227" s="122">
        <v>111.90586670298383</v>
      </c>
      <c r="K227" s="122">
        <v>117.96965638827584</v>
      </c>
      <c r="L227" s="122">
        <v>124.21150639243994</v>
      </c>
      <c r="M227" s="122">
        <v>116.42247241863994</v>
      </c>
      <c r="N227" s="122">
        <v>137.53358820553231</v>
      </c>
      <c r="O227" s="122">
        <v>113.51243994931797</v>
      </c>
      <c r="P227" s="122">
        <v>97.83323708178321</v>
      </c>
      <c r="Q227" s="122">
        <v>119.35794495738689</v>
      </c>
      <c r="R227" s="122">
        <v>112.54437843853239</v>
      </c>
      <c r="S227" s="122">
        <v>126.76694333771815</v>
      </c>
      <c r="T227" s="122">
        <v>110.07271710215338</v>
      </c>
      <c r="U227" s="122">
        <v>105.36527552738252</v>
      </c>
      <c r="V227" s="122">
        <v>105.89873913090459</v>
      </c>
      <c r="W227" s="122">
        <v>88.343597417619321</v>
      </c>
      <c r="X227" s="122">
        <v>87.851012008843142</v>
      </c>
      <c r="Y227" s="122">
        <v>87.376205908548627</v>
      </c>
      <c r="DA227" s="130" t="s">
        <v>2651</v>
      </c>
    </row>
    <row r="228" spans="1:105" ht="12" customHeight="1" x14ac:dyDescent="0.25">
      <c r="A228" s="97" t="s">
        <v>175</v>
      </c>
      <c r="B228" s="98">
        <v>170.89973735457792</v>
      </c>
      <c r="C228" s="98">
        <v>221.02573591887744</v>
      </c>
      <c r="D228" s="98">
        <v>182.28110569533004</v>
      </c>
      <c r="E228" s="98">
        <v>167.68892904633549</v>
      </c>
      <c r="F228" s="98">
        <v>175.17749655399675</v>
      </c>
      <c r="G228" s="98">
        <v>177.57893600700456</v>
      </c>
      <c r="H228" s="98">
        <v>171.74364544288611</v>
      </c>
      <c r="I228" s="98">
        <v>165.24533343693585</v>
      </c>
      <c r="J228" s="98">
        <v>180.43057420139382</v>
      </c>
      <c r="K228" s="98">
        <v>186.48581563390385</v>
      </c>
      <c r="L228" s="98">
        <v>188.84905268980731</v>
      </c>
      <c r="M228" s="98">
        <v>183.61559469377227</v>
      </c>
      <c r="N228" s="98">
        <v>227.51169880208428</v>
      </c>
      <c r="O228" s="98">
        <v>191.14714944392739</v>
      </c>
      <c r="P228" s="98">
        <v>163.99527452360621</v>
      </c>
      <c r="Q228" s="98">
        <v>170.61560400295784</v>
      </c>
      <c r="R228" s="98">
        <v>151.91019182794111</v>
      </c>
      <c r="S228" s="98">
        <v>165.97153211920764</v>
      </c>
      <c r="T228" s="98">
        <v>146.31197059356688</v>
      </c>
      <c r="U228" s="98">
        <v>136.01999570120049</v>
      </c>
      <c r="V228" s="98">
        <v>122.75765254684472</v>
      </c>
      <c r="W228" s="98">
        <v>95.466581276202902</v>
      </c>
      <c r="X228" s="98">
        <v>91.289537992680707</v>
      </c>
      <c r="Y228" s="98">
        <v>90.165763775093822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210.54940802441453</v>
      </c>
      <c r="C231" s="118">
        <f t="shared" si="108"/>
        <v>224.37426163820965</v>
      </c>
      <c r="D231" s="118">
        <f t="shared" si="108"/>
        <v>214.97707448797109</v>
      </c>
      <c r="E231" s="118">
        <f t="shared" si="108"/>
        <v>220.78902486732875</v>
      </c>
      <c r="F231" s="118">
        <f t="shared" si="108"/>
        <v>231.48253364158896</v>
      </c>
      <c r="G231" s="118">
        <f t="shared" si="108"/>
        <v>226.80463851737122</v>
      </c>
      <c r="H231" s="118">
        <f t="shared" si="108"/>
        <v>207.02671008517078</v>
      </c>
      <c r="I231" s="118">
        <f t="shared" si="108"/>
        <v>201.05689482831147</v>
      </c>
      <c r="J231" s="118">
        <f t="shared" si="108"/>
        <v>206.07377868114193</v>
      </c>
      <c r="K231" s="118">
        <f t="shared" si="108"/>
        <v>188.99543903234465</v>
      </c>
      <c r="L231" s="118">
        <f t="shared" si="108"/>
        <v>210.81966538406914</v>
      </c>
      <c r="M231" s="118">
        <f t="shared" si="108"/>
        <v>194.3631673821348</v>
      </c>
      <c r="N231" s="118">
        <f t="shared" si="108"/>
        <v>170.2079436114411</v>
      </c>
      <c r="O231" s="118">
        <f t="shared" si="108"/>
        <v>176.92124242291297</v>
      </c>
      <c r="P231" s="118">
        <f t="shared" si="108"/>
        <v>158.34355626740532</v>
      </c>
      <c r="Q231" s="118">
        <f t="shared" si="108"/>
        <v>162.4495998333615</v>
      </c>
      <c r="R231" s="118">
        <f t="shared" ref="R231:V231" si="109">R232+R235+R237+R246</f>
        <v>158.76009429629289</v>
      </c>
      <c r="S231" s="118">
        <f t="shared" si="109"/>
        <v>164.38668519256316</v>
      </c>
      <c r="T231" s="118">
        <f t="shared" si="109"/>
        <v>141.8660002917799</v>
      </c>
      <c r="U231" s="118">
        <f t="shared" si="109"/>
        <v>136.10174624245386</v>
      </c>
      <c r="V231" s="118">
        <f t="shared" si="109"/>
        <v>136.79135977341764</v>
      </c>
      <c r="W231" s="118">
        <f t="shared" ref="W231:Y231" si="110">W232+W235+W237+W246</f>
        <v>129.72132708495835</v>
      </c>
      <c r="X231" s="118">
        <f t="shared" si="110"/>
        <v>119.232391953272</v>
      </c>
      <c r="Y231" s="118">
        <f t="shared" si="110"/>
        <v>116.56516147905478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189.59074140706102</v>
      </c>
      <c r="C232" s="123">
        <f t="shared" si="111"/>
        <v>203.14796523826433</v>
      </c>
      <c r="D232" s="123">
        <f t="shared" si="111"/>
        <v>194.19722176200881</v>
      </c>
      <c r="E232" s="123">
        <f t="shared" si="111"/>
        <v>200.23070763954019</v>
      </c>
      <c r="F232" s="123">
        <f t="shared" si="111"/>
        <v>211.41217242778058</v>
      </c>
      <c r="G232" s="123">
        <f t="shared" si="111"/>
        <v>207.06209707316887</v>
      </c>
      <c r="H232" s="123">
        <f t="shared" si="111"/>
        <v>188.20604134317804</v>
      </c>
      <c r="I232" s="123">
        <f t="shared" si="111"/>
        <v>182.53398279951062</v>
      </c>
      <c r="J232" s="123">
        <f t="shared" si="111"/>
        <v>186.99060886676068</v>
      </c>
      <c r="K232" s="123">
        <f t="shared" si="111"/>
        <v>172.15282169330052</v>
      </c>
      <c r="L232" s="123">
        <f t="shared" si="111"/>
        <v>191.72945822634912</v>
      </c>
      <c r="M232" s="123">
        <f t="shared" si="111"/>
        <v>173.81039815492937</v>
      </c>
      <c r="N232" s="123">
        <f t="shared" si="111"/>
        <v>151.76341468416683</v>
      </c>
      <c r="O232" s="123">
        <f t="shared" si="111"/>
        <v>157.17247948664158</v>
      </c>
      <c r="P232" s="123">
        <f t="shared" si="111"/>
        <v>137.44290877576623</v>
      </c>
      <c r="Q232" s="123">
        <f t="shared" si="111"/>
        <v>145.39872958336335</v>
      </c>
      <c r="R232" s="123">
        <f t="shared" ref="R232:V232" si="112">SUM(R233:R234)</f>
        <v>142.72867404900433</v>
      </c>
      <c r="S232" s="123">
        <f t="shared" si="112"/>
        <v>148.87768545689715</v>
      </c>
      <c r="T232" s="123">
        <f t="shared" si="112"/>
        <v>126.23535173501095</v>
      </c>
      <c r="U232" s="123">
        <f t="shared" si="112"/>
        <v>118.42151547632875</v>
      </c>
      <c r="V232" s="123">
        <f t="shared" si="112"/>
        <v>122.73726164713715</v>
      </c>
      <c r="W232" s="123">
        <f t="shared" ref="W232:Y232" si="113">SUM(W233:W234)</f>
        <v>115.83132985891604</v>
      </c>
      <c r="X232" s="123">
        <f t="shared" si="113"/>
        <v>106.38463310522256</v>
      </c>
      <c r="Y232" s="123">
        <f t="shared" si="113"/>
        <v>104.47751879510295</v>
      </c>
      <c r="DA232" s="130" t="s">
        <v>2805</v>
      </c>
    </row>
    <row r="233" spans="1:105" ht="12" customHeight="1" x14ac:dyDescent="0.25">
      <c r="A233" s="97" t="s">
        <v>212</v>
      </c>
      <c r="B233" s="99">
        <v>187.17826043082852</v>
      </c>
      <c r="C233" s="99">
        <v>200.59131654197833</v>
      </c>
      <c r="D233" s="99">
        <v>191.77244510852745</v>
      </c>
      <c r="E233" s="99">
        <v>197.8117208131529</v>
      </c>
      <c r="F233" s="99">
        <v>208.79901315105329</v>
      </c>
      <c r="G233" s="99">
        <v>204.52918058953762</v>
      </c>
      <c r="H233" s="99">
        <v>185.96078423834024</v>
      </c>
      <c r="I233" s="99">
        <v>180.31546574961001</v>
      </c>
      <c r="J233" s="99">
        <v>184.71038994820498</v>
      </c>
      <c r="K233" s="99">
        <v>170.06041850618485</v>
      </c>
      <c r="L233" s="99">
        <v>189.41184816641345</v>
      </c>
      <c r="M233" s="99">
        <v>171.68666259541942</v>
      </c>
      <c r="N233" s="99">
        <v>149.92266371317143</v>
      </c>
      <c r="O233" s="99">
        <v>155.23174904154635</v>
      </c>
      <c r="P233" s="99">
        <v>135.7120565009333</v>
      </c>
      <c r="Q233" s="99">
        <v>143.57274218012296</v>
      </c>
      <c r="R233" s="99">
        <v>140.89815418760713</v>
      </c>
      <c r="S233" s="99">
        <v>146.93879396375362</v>
      </c>
      <c r="T233" s="99">
        <v>124.53746132359105</v>
      </c>
      <c r="U233" s="99">
        <v>116.77414341143248</v>
      </c>
      <c r="V233" s="99">
        <v>121.02915670974023</v>
      </c>
      <c r="W233" s="99">
        <v>114.2029253736722</v>
      </c>
      <c r="X233" s="99">
        <v>104.8634739633535</v>
      </c>
      <c r="Y233" s="99">
        <v>102.99153666545176</v>
      </c>
      <c r="DA233" s="63" t="s">
        <v>2806</v>
      </c>
    </row>
    <row r="234" spans="1:105" ht="12" customHeight="1" x14ac:dyDescent="0.25">
      <c r="A234" s="97" t="s">
        <v>53</v>
      </c>
      <c r="B234" s="99">
        <v>2.4124809762324908</v>
      </c>
      <c r="C234" s="99">
        <v>2.5566486962860067</v>
      </c>
      <c r="D234" s="99">
        <v>2.4247766534813597</v>
      </c>
      <c r="E234" s="99">
        <v>2.4189868263872847</v>
      </c>
      <c r="F234" s="99">
        <v>2.6131592767272775</v>
      </c>
      <c r="G234" s="99">
        <v>2.5329164836312561</v>
      </c>
      <c r="H234" s="99">
        <v>2.2452571048378123</v>
      </c>
      <c r="I234" s="99">
        <v>2.2185170499006155</v>
      </c>
      <c r="J234" s="99">
        <v>2.2802189185556903</v>
      </c>
      <c r="K234" s="99">
        <v>2.0924031871156794</v>
      </c>
      <c r="L234" s="99">
        <v>2.317610059935665</v>
      </c>
      <c r="M234" s="99">
        <v>2.1237355595099436</v>
      </c>
      <c r="N234" s="99">
        <v>1.8407509709954091</v>
      </c>
      <c r="O234" s="99">
        <v>1.9407304450952307</v>
      </c>
      <c r="P234" s="99">
        <v>1.7308522748329191</v>
      </c>
      <c r="Q234" s="99">
        <v>1.8259874032403991</v>
      </c>
      <c r="R234" s="99">
        <v>1.8305198613971985</v>
      </c>
      <c r="S234" s="99">
        <v>1.938891493143537</v>
      </c>
      <c r="T234" s="99">
        <v>1.6978904114199009</v>
      </c>
      <c r="U234" s="99">
        <v>1.6473720648962693</v>
      </c>
      <c r="V234" s="99">
        <v>1.7081049373969135</v>
      </c>
      <c r="W234" s="99">
        <v>1.6284044852438322</v>
      </c>
      <c r="X234" s="99">
        <v>1.5211591418690624</v>
      </c>
      <c r="Y234" s="99">
        <v>1.4859821296511893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0.27038481238646184</v>
      </c>
      <c r="C235" s="123">
        <f t="shared" si="114"/>
        <v>0.27585957102754149</v>
      </c>
      <c r="D235" s="123">
        <f t="shared" si="114"/>
        <v>0.2922616189416769</v>
      </c>
      <c r="E235" s="123">
        <f t="shared" si="114"/>
        <v>0.66761247319718231</v>
      </c>
      <c r="F235" s="123">
        <f t="shared" si="114"/>
        <v>0.27674922707678318</v>
      </c>
      <c r="G235" s="123">
        <f t="shared" si="114"/>
        <v>0.34386626620762095</v>
      </c>
      <c r="H235" s="123">
        <f t="shared" si="114"/>
        <v>0.6182266084414898</v>
      </c>
      <c r="I235" s="123">
        <f t="shared" si="114"/>
        <v>0.34519279225760707</v>
      </c>
      <c r="J235" s="123">
        <f t="shared" si="114"/>
        <v>0.336697137044706</v>
      </c>
      <c r="K235" s="123">
        <f t="shared" si="114"/>
        <v>0.34800124212904371</v>
      </c>
      <c r="L235" s="123">
        <f t="shared" si="114"/>
        <v>0.47018069505962234</v>
      </c>
      <c r="M235" s="123">
        <f t="shared" si="114"/>
        <v>0.52601875688116062</v>
      </c>
      <c r="N235" s="123">
        <f t="shared" si="114"/>
        <v>0.53999590400812869</v>
      </c>
      <c r="O235" s="123">
        <f t="shared" si="114"/>
        <v>0.59160092514103879</v>
      </c>
      <c r="P235" s="123">
        <f t="shared" si="114"/>
        <v>0.59574237510253614</v>
      </c>
      <c r="Q235" s="123">
        <f t="shared" si="114"/>
        <v>0.6541831017915668</v>
      </c>
      <c r="R235" s="123">
        <f t="shared" si="114"/>
        <v>0.6356551126174409</v>
      </c>
      <c r="S235" s="123">
        <f t="shared" si="114"/>
        <v>0.54270368518744938</v>
      </c>
      <c r="T235" s="123">
        <f t="shared" si="114"/>
        <v>0.65505532240722952</v>
      </c>
      <c r="U235" s="123">
        <f t="shared" si="114"/>
        <v>0.71991189051470883</v>
      </c>
      <c r="V235" s="123">
        <f t="shared" si="114"/>
        <v>0.76982281640870021</v>
      </c>
      <c r="W235" s="123">
        <f t="shared" si="114"/>
        <v>0.79099679552104618</v>
      </c>
      <c r="X235" s="123">
        <f t="shared" si="114"/>
        <v>0.73110397593345089</v>
      </c>
      <c r="Y235" s="123">
        <f t="shared" si="114"/>
        <v>0.7141290963565351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0.27038481238646184</v>
      </c>
      <c r="C236" s="99">
        <f>RES_hhdet_fecs!C67</f>
        <v>0.27585957102754149</v>
      </c>
      <c r="D236" s="99">
        <f>RES_hhdet_fecs!D67</f>
        <v>0.2922616189416769</v>
      </c>
      <c r="E236" s="99">
        <f>RES_hhdet_fecs!E67</f>
        <v>0.66761247319718231</v>
      </c>
      <c r="F236" s="99">
        <f>RES_hhdet_fecs!F67</f>
        <v>0.27674922707678318</v>
      </c>
      <c r="G236" s="99">
        <f>RES_hhdet_fecs!G67</f>
        <v>0.34386626620762095</v>
      </c>
      <c r="H236" s="99">
        <f>RES_hhdet_fecs!H67</f>
        <v>0.6182266084414898</v>
      </c>
      <c r="I236" s="99">
        <f>RES_hhdet_fecs!I67</f>
        <v>0.34519279225760707</v>
      </c>
      <c r="J236" s="99">
        <f>RES_hhdet_fecs!J67</f>
        <v>0.336697137044706</v>
      </c>
      <c r="K236" s="99">
        <f>RES_hhdet_fecs!K67</f>
        <v>0.34800124212904371</v>
      </c>
      <c r="L236" s="99">
        <f>RES_hhdet_fecs!L67</f>
        <v>0.47018069505962234</v>
      </c>
      <c r="M236" s="99">
        <f>RES_hhdet_fecs!M67</f>
        <v>0.52601875688116062</v>
      </c>
      <c r="N236" s="99">
        <f>RES_hhdet_fecs!N67</f>
        <v>0.53999590400812869</v>
      </c>
      <c r="O236" s="99">
        <f>RES_hhdet_fecs!O67</f>
        <v>0.59160092514103879</v>
      </c>
      <c r="P236" s="99">
        <f>RES_hhdet_fecs!P67</f>
        <v>0.59574237510253614</v>
      </c>
      <c r="Q236" s="99">
        <f>RES_hhdet_fecs!Q67</f>
        <v>0.6541831017915668</v>
      </c>
      <c r="R236" s="99">
        <f>RES_hhdet_fecs!R67</f>
        <v>0.6356551126174409</v>
      </c>
      <c r="S236" s="99">
        <f>RES_hhdet_fecs!S67</f>
        <v>0.54270368518744938</v>
      </c>
      <c r="T236" s="99">
        <f>RES_hhdet_fecs!T67</f>
        <v>0.65505532240722952</v>
      </c>
      <c r="U236" s="99">
        <f>RES_hhdet_fecs!U67</f>
        <v>0.71991189051470883</v>
      </c>
      <c r="V236" s="99">
        <f>RES_hhdet_fecs!V67</f>
        <v>0.76982281640870021</v>
      </c>
      <c r="W236" s="99">
        <f>RES_hhdet_fecs!W67</f>
        <v>0.79099679552104618</v>
      </c>
      <c r="X236" s="99">
        <f>RES_hhdet_fecs!X67</f>
        <v>0.73110397593345089</v>
      </c>
      <c r="Y236" s="99">
        <f>RES_hhdet_fecs!Y67</f>
        <v>0.7141290963565351</v>
      </c>
      <c r="DA236" s="63" t="s">
        <v>2809</v>
      </c>
    </row>
    <row r="237" spans="1:105" ht="12" customHeight="1" x14ac:dyDescent="0.25">
      <c r="A237" s="121" t="s">
        <v>55</v>
      </c>
      <c r="B237" s="123">
        <v>14.423023757835002</v>
      </c>
      <c r="C237" s="123">
        <v>13.800384707408694</v>
      </c>
      <c r="D237" s="123">
        <v>14.1227988544561</v>
      </c>
      <c r="E237" s="123">
        <v>13.954747719634801</v>
      </c>
      <c r="F237" s="123">
        <v>13.713620847921234</v>
      </c>
      <c r="G237" s="123">
        <v>13.396145128451037</v>
      </c>
      <c r="H237" s="123">
        <v>12.335553996154323</v>
      </c>
      <c r="I237" s="123">
        <v>12.28563554447382</v>
      </c>
      <c r="J237" s="123">
        <v>12.351054032654234</v>
      </c>
      <c r="K237" s="123">
        <v>10.063937274680333</v>
      </c>
      <c r="L237" s="123">
        <v>12.340977025490679</v>
      </c>
      <c r="M237" s="123">
        <v>13.339580041017511</v>
      </c>
      <c r="N237" s="123">
        <v>10.233620369916874</v>
      </c>
      <c r="O237" s="123">
        <v>12.303522146861367</v>
      </c>
      <c r="P237" s="123">
        <v>13.948208725610536</v>
      </c>
      <c r="Q237" s="123">
        <v>10.520073334178312</v>
      </c>
      <c r="R237" s="123">
        <v>9.9451338708693715</v>
      </c>
      <c r="S237" s="123">
        <v>9.2190364852579432</v>
      </c>
      <c r="T237" s="123">
        <v>9.671054991863036</v>
      </c>
      <c r="U237" s="123">
        <v>11.877021314606862</v>
      </c>
      <c r="V237" s="123">
        <v>8.9044462718248649</v>
      </c>
      <c r="W237" s="123">
        <v>9.6115651576324659</v>
      </c>
      <c r="X237" s="123">
        <v>8.7222847155268735</v>
      </c>
      <c r="Y237" s="123">
        <v>8.0211488094227619</v>
      </c>
      <c r="DA237" s="130" t="s">
        <v>2810</v>
      </c>
    </row>
    <row r="238" spans="1:105" ht="12" customHeight="1" x14ac:dyDescent="0.25">
      <c r="A238" s="97" t="s">
        <v>134</v>
      </c>
      <c r="B238" s="99">
        <v>14.838710166417691</v>
      </c>
      <c r="C238" s="99">
        <v>14.281088491001171</v>
      </c>
      <c r="D238" s="99">
        <v>14.547831956508427</v>
      </c>
      <c r="E238" s="99">
        <v>14.329759009071578</v>
      </c>
      <c r="F238" s="99">
        <v>13.981960034846043</v>
      </c>
      <c r="G238" s="99">
        <v>13.665377520358271</v>
      </c>
      <c r="H238" s="99">
        <v>12.484516462867369</v>
      </c>
      <c r="I238" s="99">
        <v>12.451529719747668</v>
      </c>
      <c r="J238" s="99">
        <v>12.532547007536282</v>
      </c>
      <c r="K238" s="99">
        <v>10.264382970005977</v>
      </c>
      <c r="L238" s="99">
        <v>12.701018022235015</v>
      </c>
      <c r="M238" s="99">
        <v>13.679608409056042</v>
      </c>
      <c r="N238" s="99">
        <v>10.545821822189369</v>
      </c>
      <c r="O238" s="99">
        <v>12.583866253366205</v>
      </c>
      <c r="P238" s="99">
        <v>14.14976412319916</v>
      </c>
      <c r="Q238" s="99">
        <v>10.886365126889352</v>
      </c>
      <c r="R238" s="99">
        <v>10.28080476482504</v>
      </c>
      <c r="S238" s="99">
        <v>9.4966315252435223</v>
      </c>
      <c r="T238" s="99">
        <v>9.9230878498460893</v>
      </c>
      <c r="U238" s="99">
        <v>12.177569901344368</v>
      </c>
      <c r="V238" s="99">
        <v>9.1367954004051359</v>
      </c>
      <c r="W238" s="99">
        <v>9.9061005570458338</v>
      </c>
      <c r="X238" s="99">
        <v>8.9306233906678507</v>
      </c>
      <c r="Y238" s="99">
        <v>8.18376682416711</v>
      </c>
      <c r="DA238" s="63" t="s">
        <v>2811</v>
      </c>
    </row>
    <row r="239" spans="1:105" ht="12" customHeight="1" x14ac:dyDescent="0.25">
      <c r="A239" s="97" t="s">
        <v>133</v>
      </c>
      <c r="B239" s="99">
        <v>11.685904898023407</v>
      </c>
      <c r="C239" s="99">
        <v>10.619993720583519</v>
      </c>
      <c r="D239" s="99">
        <v>10.934092175036477</v>
      </c>
      <c r="E239" s="99">
        <v>10.859183800091349</v>
      </c>
      <c r="F239" s="99">
        <v>10.717042205943528</v>
      </c>
      <c r="G239" s="99">
        <v>10.534831686802741</v>
      </c>
      <c r="H239" s="99">
        <v>9.6433928847218784</v>
      </c>
      <c r="I239" s="99">
        <v>9.6579573797417826</v>
      </c>
      <c r="J239" s="99">
        <v>9.7598291446878562</v>
      </c>
      <c r="K239" s="99">
        <v>7.9380730577791345</v>
      </c>
      <c r="L239" s="99">
        <v>10.042101820535926</v>
      </c>
      <c r="M239" s="99">
        <v>11.066758930965092</v>
      </c>
      <c r="N239" s="99">
        <v>8.4408002496408141</v>
      </c>
      <c r="O239" s="99">
        <v>10.607056405438193</v>
      </c>
      <c r="P239" s="99">
        <v>12.408134350114624</v>
      </c>
      <c r="Q239" s="99">
        <v>8.8883401996341416</v>
      </c>
      <c r="R239" s="99">
        <v>8.4730286038159015</v>
      </c>
      <c r="S239" s="99">
        <v>7.9387360387290506</v>
      </c>
      <c r="T239" s="99">
        <v>8.5495597994648591</v>
      </c>
      <c r="U239" s="99">
        <v>10.80321023197051</v>
      </c>
      <c r="V239" s="99">
        <v>8.0361131504672212</v>
      </c>
      <c r="W239" s="99">
        <v>8.7793020575022673</v>
      </c>
      <c r="X239" s="99">
        <v>8.0091735634599655</v>
      </c>
      <c r="Y239" s="99">
        <v>7.3822865884516586</v>
      </c>
      <c r="DA239" s="63" t="s">
        <v>2812</v>
      </c>
    </row>
    <row r="240" spans="1:105" ht="12" customHeight="1" x14ac:dyDescent="0.25">
      <c r="A240" s="100" t="s">
        <v>212</v>
      </c>
      <c r="B240" s="102">
        <v>7.6673984460411573</v>
      </c>
      <c r="C240" s="102">
        <v>6.5610896414345588</v>
      </c>
      <c r="D240" s="102">
        <v>6.7567015022765826</v>
      </c>
      <c r="E240" s="102">
        <v>6.6646134715874163</v>
      </c>
      <c r="F240" s="102">
        <v>6.6331965959470898</v>
      </c>
      <c r="G240" s="102">
        <v>6.4903847656265494</v>
      </c>
      <c r="H240" s="102">
        <v>5.7918416485577948</v>
      </c>
      <c r="I240" s="102">
        <v>5.7415417751730482</v>
      </c>
      <c r="J240" s="102">
        <v>5.6895591150836795</v>
      </c>
      <c r="K240" s="102">
        <v>4.3374387607889222</v>
      </c>
      <c r="L240" s="102">
        <v>5.8455236461319853</v>
      </c>
      <c r="M240" s="102">
        <v>6.7159169924227866</v>
      </c>
      <c r="N240" s="102">
        <v>4.6482874066184063</v>
      </c>
      <c r="O240" s="102">
        <v>6.8092055798120503</v>
      </c>
      <c r="P240" s="102">
        <v>8.5773578438792271</v>
      </c>
      <c r="Q240" s="102">
        <v>4.6959556987737923</v>
      </c>
      <c r="R240" s="102">
        <v>4.3428174995910762</v>
      </c>
      <c r="S240" s="102">
        <v>3.9175123744179805</v>
      </c>
      <c r="T240" s="102">
        <v>4.6823667280980299</v>
      </c>
      <c r="U240" s="102">
        <v>6.7301658260538986</v>
      </c>
      <c r="V240" s="102">
        <v>4.5709218843520283</v>
      </c>
      <c r="W240" s="102">
        <v>5.1819827507667107</v>
      </c>
      <c r="X240" s="102">
        <v>4.8796573668447625</v>
      </c>
      <c r="Y240" s="102">
        <v>4.269578951255812</v>
      </c>
      <c r="DA240" s="131" t="s">
        <v>2813</v>
      </c>
    </row>
    <row r="241" spans="1:105" ht="12" customHeight="1" x14ac:dyDescent="0.25">
      <c r="A241" s="103" t="s">
        <v>52</v>
      </c>
      <c r="B241" s="105">
        <v>4.0185064519822493</v>
      </c>
      <c r="C241" s="105">
        <v>4.0589040791489595</v>
      </c>
      <c r="D241" s="105">
        <v>4.1773906727598957</v>
      </c>
      <c r="E241" s="105">
        <v>4.1945703285039331</v>
      </c>
      <c r="F241" s="105">
        <v>4.0838456099964384</v>
      </c>
      <c r="G241" s="105">
        <v>4.0444469211761911</v>
      </c>
      <c r="H241" s="105">
        <v>3.8515512361640849</v>
      </c>
      <c r="I241" s="105">
        <v>3.9164156045687326</v>
      </c>
      <c r="J241" s="105">
        <v>4.0702700296041758</v>
      </c>
      <c r="K241" s="105">
        <v>3.6006342969902132</v>
      </c>
      <c r="L241" s="105">
        <v>4.1965781744039408</v>
      </c>
      <c r="M241" s="105">
        <v>4.3508419385423034</v>
      </c>
      <c r="N241" s="105">
        <v>3.792512843022406</v>
      </c>
      <c r="O241" s="105">
        <v>3.7978508256261425</v>
      </c>
      <c r="P241" s="105">
        <v>3.8307765062353965</v>
      </c>
      <c r="Q241" s="105">
        <v>4.1923845008603493</v>
      </c>
      <c r="R241" s="105">
        <v>4.1302111042248226</v>
      </c>
      <c r="S241" s="105">
        <v>4.021223664311071</v>
      </c>
      <c r="T241" s="105">
        <v>3.8671930713668301</v>
      </c>
      <c r="U241" s="105">
        <v>4.0730444059166109</v>
      </c>
      <c r="V241" s="105">
        <v>3.4651912661151933</v>
      </c>
      <c r="W241" s="105">
        <v>3.5973193067355567</v>
      </c>
      <c r="X241" s="105">
        <v>3.1295161966152034</v>
      </c>
      <c r="Y241" s="105">
        <v>3.1127076371958458</v>
      </c>
      <c r="DA241" s="132" t="s">
        <v>2814</v>
      </c>
    </row>
    <row r="242" spans="1:105" ht="12" customHeight="1" x14ac:dyDescent="0.25">
      <c r="A242" s="106" t="s">
        <v>122</v>
      </c>
      <c r="B242" s="102">
        <v>13.095136134273632</v>
      </c>
      <c r="C242" s="102">
        <v>12.073450570736435</v>
      </c>
      <c r="D242" s="102">
        <v>12.293161183897055</v>
      </c>
      <c r="E242" s="102">
        <v>12.049637639671841</v>
      </c>
      <c r="F242" s="102">
        <v>12.208262949691935</v>
      </c>
      <c r="G242" s="102">
        <v>11.607000716890687</v>
      </c>
      <c r="H242" s="102">
        <v>10.850457613202405</v>
      </c>
      <c r="I242" s="102">
        <v>10.848555591665454</v>
      </c>
      <c r="J242" s="102">
        <v>10.759464860524798</v>
      </c>
      <c r="K242" s="102">
        <v>9.8236143673363454</v>
      </c>
      <c r="L242" s="102">
        <v>9.3264654779487319</v>
      </c>
      <c r="M242" s="102">
        <v>11.036069810243557</v>
      </c>
      <c r="N242" s="102">
        <v>9.2662285267440616</v>
      </c>
      <c r="O242" s="102">
        <v>12.380759782187393</v>
      </c>
      <c r="P242" s="102">
        <v>15.127159558127216</v>
      </c>
      <c r="Q242" s="102">
        <v>9.3313644495905237</v>
      </c>
      <c r="R242" s="102">
        <v>9.4238758467478245</v>
      </c>
      <c r="S242" s="102">
        <v>9.6220838169871516</v>
      </c>
      <c r="T242" s="102">
        <v>10.068726245730666</v>
      </c>
      <c r="U242" s="102">
        <v>10.532303795702541</v>
      </c>
      <c r="V242" s="102">
        <v>9.6048173754420372</v>
      </c>
      <c r="W242" s="102">
        <v>8.3550065528543556</v>
      </c>
      <c r="X242" s="102">
        <v>8.9706606807006395</v>
      </c>
      <c r="Y242" s="102">
        <v>8.5351527921057624</v>
      </c>
      <c r="DA242" s="131" t="s">
        <v>2815</v>
      </c>
    </row>
    <row r="243" spans="1:105" ht="12" customHeight="1" x14ac:dyDescent="0.25">
      <c r="A243" s="107" t="s">
        <v>121</v>
      </c>
      <c r="B243" s="105">
        <v>11.053572438297913</v>
      </c>
      <c r="C243" s="105">
        <v>9.9728549732232992</v>
      </c>
      <c r="D243" s="105">
        <v>10.169586540266886</v>
      </c>
      <c r="E243" s="105">
        <v>9.9760329893131079</v>
      </c>
      <c r="F243" s="105">
        <v>10.17209857447436</v>
      </c>
      <c r="G243" s="105">
        <v>9.7132768220415944</v>
      </c>
      <c r="H243" s="105">
        <v>9.1977038059075582</v>
      </c>
      <c r="I243" s="105">
        <v>9.1764603317918283</v>
      </c>
      <c r="J243" s="105">
        <v>9.0477479112968275</v>
      </c>
      <c r="K243" s="105">
        <v>8.1409012314418394</v>
      </c>
      <c r="L243" s="105">
        <v>7.6947777206554671</v>
      </c>
      <c r="M243" s="105">
        <v>9.240813718614465</v>
      </c>
      <c r="N243" s="105">
        <v>7.8275695961575389</v>
      </c>
      <c r="O243" s="105">
        <v>11.016253998681101</v>
      </c>
      <c r="P243" s="105">
        <v>13.83283210002142</v>
      </c>
      <c r="Q243" s="105">
        <v>7.9516990053595018</v>
      </c>
      <c r="R243" s="105">
        <v>7.9532496362764977</v>
      </c>
      <c r="S243" s="105">
        <v>8.0482494415366617</v>
      </c>
      <c r="T243" s="105">
        <v>8.5890704309017849</v>
      </c>
      <c r="U243" s="105">
        <v>9.0573133179673491</v>
      </c>
      <c r="V243" s="105">
        <v>8.0973330405747426</v>
      </c>
      <c r="W243" s="105">
        <v>7.5295851480108613</v>
      </c>
      <c r="X243" s="105">
        <v>8.2388245312981123</v>
      </c>
      <c r="Y243" s="105">
        <v>7.7605318526695806</v>
      </c>
      <c r="DA243" s="132" t="s">
        <v>2816</v>
      </c>
    </row>
    <row r="244" spans="1:105" ht="12" customHeight="1" x14ac:dyDescent="0.25">
      <c r="A244" s="108" t="s">
        <v>53</v>
      </c>
      <c r="B244" s="99">
        <v>6.7666864202850379</v>
      </c>
      <c r="C244" s="99">
        <v>5.8657742443454426</v>
      </c>
      <c r="D244" s="99">
        <v>6.0006223180581433</v>
      </c>
      <c r="E244" s="99">
        <v>5.8521418334276616</v>
      </c>
      <c r="F244" s="99">
        <v>6.0415323264782916</v>
      </c>
      <c r="G244" s="99">
        <v>5.7446430431022746</v>
      </c>
      <c r="H244" s="99">
        <v>5.3217670932851462</v>
      </c>
      <c r="I244" s="99">
        <v>5.2407638624283539</v>
      </c>
      <c r="J244" s="99">
        <v>5.0009613184590016</v>
      </c>
      <c r="K244" s="99">
        <v>4.3530385472337247</v>
      </c>
      <c r="L244" s="99">
        <v>4.0243830599633803</v>
      </c>
      <c r="M244" s="99">
        <v>5.2475985884237151</v>
      </c>
      <c r="N244" s="99">
        <v>4.1299460012770366</v>
      </c>
      <c r="O244" s="99">
        <v>6.9224653424791756</v>
      </c>
      <c r="P244" s="99">
        <v>9.3843633335704535</v>
      </c>
      <c r="Q244" s="99">
        <v>3.966174301850947</v>
      </c>
      <c r="R244" s="99">
        <v>3.8920296037979965</v>
      </c>
      <c r="S244" s="99">
        <v>3.9267379708010064</v>
      </c>
      <c r="T244" s="99">
        <v>4.723707872060805</v>
      </c>
      <c r="U244" s="99">
        <v>5.3746849404682688</v>
      </c>
      <c r="V244" s="99">
        <v>4.6416608274059428</v>
      </c>
      <c r="W244" s="99">
        <v>4.2234223073692041</v>
      </c>
      <c r="X244" s="99">
        <v>4.9347045885937115</v>
      </c>
      <c r="Y244" s="99">
        <v>4.5685946111418154</v>
      </c>
      <c r="DA244" s="63" t="s">
        <v>2817</v>
      </c>
    </row>
    <row r="245" spans="1:105" ht="12" customHeight="1" x14ac:dyDescent="0.25">
      <c r="A245" s="108" t="s">
        <v>52</v>
      </c>
      <c r="B245" s="99">
        <v>4.2868860180128738</v>
      </c>
      <c r="C245" s="99">
        <v>4.1070807288778575</v>
      </c>
      <c r="D245" s="99">
        <v>4.168964222208742</v>
      </c>
      <c r="E245" s="99">
        <v>4.1238911558854445</v>
      </c>
      <c r="F245" s="99">
        <v>4.1305662479960663</v>
      </c>
      <c r="G245" s="99">
        <v>3.9686337789393185</v>
      </c>
      <c r="H245" s="99">
        <v>3.8759367126224125</v>
      </c>
      <c r="I245" s="99">
        <v>3.9356964693634753</v>
      </c>
      <c r="J245" s="99">
        <v>4.0467865928378259</v>
      </c>
      <c r="K245" s="99">
        <v>3.7878626842081142</v>
      </c>
      <c r="L245" s="99">
        <v>3.6703946606920868</v>
      </c>
      <c r="M245" s="99">
        <v>3.9932151301907504</v>
      </c>
      <c r="N245" s="99">
        <v>3.6976235948805041</v>
      </c>
      <c r="O245" s="99">
        <v>4.0937886562019257</v>
      </c>
      <c r="P245" s="99">
        <v>4.4484687664509659</v>
      </c>
      <c r="Q245" s="99">
        <v>3.9855247035085557</v>
      </c>
      <c r="R245" s="99">
        <v>4.0612200324785022</v>
      </c>
      <c r="S245" s="99">
        <v>4.1215114707356539</v>
      </c>
      <c r="T245" s="99">
        <v>3.8653625588409812</v>
      </c>
      <c r="U245" s="99">
        <v>3.6826283774990789</v>
      </c>
      <c r="V245" s="99">
        <v>3.4556722131687989</v>
      </c>
      <c r="W245" s="99">
        <v>3.3061628406416568</v>
      </c>
      <c r="X245" s="99">
        <v>3.3041199427044012</v>
      </c>
      <c r="Y245" s="99">
        <v>3.1919372415277638</v>
      </c>
      <c r="DA245" s="63" t="s">
        <v>2818</v>
      </c>
    </row>
    <row r="246" spans="1:105" ht="12" customHeight="1" x14ac:dyDescent="0.25">
      <c r="A246" s="121" t="s">
        <v>54</v>
      </c>
      <c r="B246" s="123">
        <v>6.2652580471320585</v>
      </c>
      <c r="C246" s="123">
        <v>7.1500521215090691</v>
      </c>
      <c r="D246" s="123">
        <v>6.3647922525645111</v>
      </c>
      <c r="E246" s="123">
        <v>5.9359570349565862</v>
      </c>
      <c r="F246" s="123">
        <v>6.0799911388103638</v>
      </c>
      <c r="G246" s="123">
        <v>6.0025300495437044</v>
      </c>
      <c r="H246" s="123">
        <v>5.8668881373969182</v>
      </c>
      <c r="I246" s="123">
        <v>5.8920836920693986</v>
      </c>
      <c r="J246" s="123">
        <v>6.3954186446823211</v>
      </c>
      <c r="K246" s="123">
        <v>6.4306788222347437</v>
      </c>
      <c r="L246" s="123">
        <v>6.2790494371697374</v>
      </c>
      <c r="M246" s="123">
        <v>6.6871704293067538</v>
      </c>
      <c r="N246" s="123">
        <v>7.6709126533492542</v>
      </c>
      <c r="O246" s="123">
        <v>6.8536398642689953</v>
      </c>
      <c r="P246" s="123">
        <v>6.3566963909260217</v>
      </c>
      <c r="Q246" s="123">
        <v>5.876613814028274</v>
      </c>
      <c r="R246" s="123">
        <v>5.4506312638017791</v>
      </c>
      <c r="S246" s="123">
        <v>5.7472595652206069</v>
      </c>
      <c r="T246" s="123">
        <v>5.3045382424986647</v>
      </c>
      <c r="U246" s="123">
        <v>5.083297561003552</v>
      </c>
      <c r="V246" s="123">
        <v>4.3798290380469211</v>
      </c>
      <c r="W246" s="123">
        <v>3.4874352728888138</v>
      </c>
      <c r="X246" s="123">
        <v>3.3943701565891184</v>
      </c>
      <c r="Y246" s="123">
        <v>3.352364778172523</v>
      </c>
      <c r="DA246" s="130" t="s">
        <v>2819</v>
      </c>
    </row>
    <row r="247" spans="1:105" ht="12" customHeight="1" x14ac:dyDescent="0.25">
      <c r="A247" s="97" t="s">
        <v>175</v>
      </c>
      <c r="B247" s="99">
        <v>6.3985778911482267</v>
      </c>
      <c r="C247" s="99">
        <v>8.2910757070067405</v>
      </c>
      <c r="D247" s="99">
        <v>6.8488127486614543</v>
      </c>
      <c r="E247" s="99">
        <v>6.3095447605881381</v>
      </c>
      <c r="F247" s="99">
        <v>6.5994281002958228</v>
      </c>
      <c r="G247" s="99">
        <v>6.6969808916324238</v>
      </c>
      <c r="H247" s="99">
        <v>6.4854534213601465</v>
      </c>
      <c r="I247" s="99">
        <v>6.2441024230692408</v>
      </c>
      <c r="J247" s="99">
        <v>6.8214084732091909</v>
      </c>
      <c r="K247" s="99">
        <v>7.051594921312538</v>
      </c>
      <c r="L247" s="99">
        <v>7.1415883316122368</v>
      </c>
      <c r="M247" s="99">
        <v>6.9458502647240579</v>
      </c>
      <c r="N247" s="99">
        <v>8.6224336887117055</v>
      </c>
      <c r="O247" s="99">
        <v>7.246180270282343</v>
      </c>
      <c r="P247" s="99">
        <v>6.2129678771574008</v>
      </c>
      <c r="Q247" s="99">
        <v>6.4662836517506239</v>
      </c>
      <c r="R247" s="99">
        <v>5.7515441651809303</v>
      </c>
      <c r="S247" s="99">
        <v>6.2826978219743186</v>
      </c>
      <c r="T247" s="99">
        <v>5.5289765668082183</v>
      </c>
      <c r="U247" s="99">
        <v>5.1204180873294067</v>
      </c>
      <c r="V247" s="99">
        <v>4.628494296223276</v>
      </c>
      <c r="W247" s="99">
        <v>3.5890556847456754</v>
      </c>
      <c r="X247" s="99">
        <v>3.429097220113539</v>
      </c>
      <c r="Y247" s="99">
        <v>3.3818603425221294</v>
      </c>
      <c r="DA247" s="63" t="s">
        <v>2820</v>
      </c>
    </row>
    <row r="248" spans="1:105" ht="12" customHeight="1" x14ac:dyDescent="0.25">
      <c r="A248" s="109" t="s">
        <v>120</v>
      </c>
      <c r="B248" s="110">
        <v>6.0929712360957273</v>
      </c>
      <c r="C248" s="110">
        <v>5.4022215138338563</v>
      </c>
      <c r="D248" s="110">
        <v>5.7249867165561268</v>
      </c>
      <c r="E248" s="110">
        <v>5.4876137582696485</v>
      </c>
      <c r="F248" s="110">
        <v>5.5168688884160684</v>
      </c>
      <c r="G248" s="110">
        <v>5.2542364002707496</v>
      </c>
      <c r="H248" s="110">
        <v>5.1437845621016152</v>
      </c>
      <c r="I248" s="110">
        <v>5.4159300437167257</v>
      </c>
      <c r="J248" s="110">
        <v>5.6997460514200942</v>
      </c>
      <c r="K248" s="110">
        <v>5.3615987736645998</v>
      </c>
      <c r="L248" s="110">
        <v>4.621541354980419</v>
      </c>
      <c r="M248" s="110">
        <v>6.2389676224656858</v>
      </c>
      <c r="N248" s="110">
        <v>6.216491112612256</v>
      </c>
      <c r="O248" s="110">
        <v>6.2796927270240923</v>
      </c>
      <c r="P248" s="110">
        <v>6.5692265110164456</v>
      </c>
      <c r="Q248" s="110">
        <v>4.5035159912946625</v>
      </c>
      <c r="R248" s="110">
        <v>4.5903402515255367</v>
      </c>
      <c r="S248" s="110">
        <v>4.0159349100110591</v>
      </c>
      <c r="T248" s="110">
        <v>4.6228317006003818</v>
      </c>
      <c r="U248" s="110">
        <v>4.9557082546302418</v>
      </c>
      <c r="V248" s="110">
        <v>2.8178459696933857</v>
      </c>
      <c r="W248" s="110">
        <v>2.2270768426676191</v>
      </c>
      <c r="X248" s="110">
        <v>2.5071272830276898</v>
      </c>
      <c r="Y248" s="110">
        <v>2.4284870071077056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112.0815690540245</v>
      </c>
      <c r="C250" s="118">
        <f t="shared" si="115"/>
        <v>120.3500187614069</v>
      </c>
      <c r="D250" s="118">
        <f t="shared" si="115"/>
        <v>116.72673653024948</v>
      </c>
      <c r="E250" s="118">
        <f t="shared" si="115"/>
        <v>121.69125061282801</v>
      </c>
      <c r="F250" s="118">
        <f t="shared" si="115"/>
        <v>128.13756546458947</v>
      </c>
      <c r="G250" s="118">
        <f t="shared" si="115"/>
        <v>126.91223735539069</v>
      </c>
      <c r="H250" s="118">
        <f t="shared" si="115"/>
        <v>117.66499133451049</v>
      </c>
      <c r="I250" s="118">
        <f t="shared" si="115"/>
        <v>115.06473182180052</v>
      </c>
      <c r="J250" s="118">
        <f t="shared" si="115"/>
        <v>119.40369430233962</v>
      </c>
      <c r="K250" s="118">
        <f t="shared" si="115"/>
        <v>111.23975441638146</v>
      </c>
      <c r="L250" s="118">
        <f t="shared" si="115"/>
        <v>126.05648260383268</v>
      </c>
      <c r="M250" s="118">
        <f t="shared" si="115"/>
        <v>118.53411207911076</v>
      </c>
      <c r="N250" s="118">
        <f t="shared" si="115"/>
        <v>106.20495479090872</v>
      </c>
      <c r="O250" s="118">
        <f t="shared" si="115"/>
        <v>112.63002896431229</v>
      </c>
      <c r="P250" s="118">
        <f t="shared" si="115"/>
        <v>102.9571150495064</v>
      </c>
      <c r="Q250" s="118">
        <f t="shared" si="115"/>
        <v>107.32622703767152</v>
      </c>
      <c r="R250" s="118">
        <f t="shared" ref="R250:V250" si="116">R251+R254+R256+R265</f>
        <v>107.58919561592154</v>
      </c>
      <c r="S250" s="118">
        <f t="shared" si="116"/>
        <v>114.23649662017374</v>
      </c>
      <c r="T250" s="118">
        <f t="shared" si="116"/>
        <v>101.85486026923884</v>
      </c>
      <c r="U250" s="118">
        <f t="shared" si="116"/>
        <v>100.38254143011606</v>
      </c>
      <c r="V250" s="118">
        <f t="shared" si="116"/>
        <v>102.72169876709181</v>
      </c>
      <c r="W250" s="118">
        <f t="shared" ref="W250:Y250" si="117">W251+W254+W256+W265</f>
        <v>99.057079473825851</v>
      </c>
      <c r="X250" s="118">
        <f t="shared" si="117"/>
        <v>92.19926090313264</v>
      </c>
      <c r="Y250" s="118">
        <f t="shared" si="117"/>
        <v>91.507075208635754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98.911720025532091</v>
      </c>
      <c r="C251" s="123">
        <f t="shared" si="118"/>
        <v>106.99398709168865</v>
      </c>
      <c r="D251" s="123">
        <f t="shared" si="118"/>
        <v>103.47719606518667</v>
      </c>
      <c r="E251" s="123">
        <f t="shared" si="118"/>
        <v>107.84052795965307</v>
      </c>
      <c r="F251" s="123">
        <f t="shared" si="118"/>
        <v>115.06337740567152</v>
      </c>
      <c r="G251" s="123">
        <f t="shared" si="118"/>
        <v>113.81046856679913</v>
      </c>
      <c r="H251" s="123">
        <f t="shared" si="118"/>
        <v>104.44542888475902</v>
      </c>
      <c r="I251" s="123">
        <f t="shared" si="118"/>
        <v>102.46834767277859</v>
      </c>
      <c r="J251" s="123">
        <f t="shared" si="118"/>
        <v>106.36462679062659</v>
      </c>
      <c r="K251" s="123">
        <f t="shared" si="118"/>
        <v>99.437162979059835</v>
      </c>
      <c r="L251" s="123">
        <f t="shared" si="118"/>
        <v>112.36508151371385</v>
      </c>
      <c r="M251" s="123">
        <f t="shared" si="118"/>
        <v>103.42958033559609</v>
      </c>
      <c r="N251" s="123">
        <f t="shared" si="118"/>
        <v>92.240634429782432</v>
      </c>
      <c r="O251" s="123">
        <f t="shared" si="118"/>
        <v>97.41054175199443</v>
      </c>
      <c r="P251" s="123">
        <f t="shared" si="118"/>
        <v>86.691650497368286</v>
      </c>
      <c r="Q251" s="123">
        <f t="shared" si="118"/>
        <v>93.467250129893728</v>
      </c>
      <c r="R251" s="123">
        <f t="shared" ref="R251:V251" si="119">SUM(R252:R253)</f>
        <v>94.252377050229754</v>
      </c>
      <c r="S251" s="123">
        <f t="shared" si="119"/>
        <v>101.39215567664699</v>
      </c>
      <c r="T251" s="123">
        <f t="shared" si="119"/>
        <v>88.214939135594094</v>
      </c>
      <c r="U251" s="123">
        <f t="shared" si="119"/>
        <v>84.705727663770276</v>
      </c>
      <c r="V251" s="123">
        <f t="shared" si="119"/>
        <v>89.545391948075689</v>
      </c>
      <c r="W251" s="123">
        <f t="shared" ref="W251:Y251" si="120">SUM(W252:W253)</f>
        <v>85.729787766596871</v>
      </c>
      <c r="X251" s="123">
        <f t="shared" si="120"/>
        <v>79.829525899964906</v>
      </c>
      <c r="Y251" s="123">
        <f t="shared" si="120"/>
        <v>79.701234859352326</v>
      </c>
      <c r="DA251" s="130" t="s">
        <v>2973</v>
      </c>
    </row>
    <row r="252" spans="1:105" ht="12" customHeight="1" x14ac:dyDescent="0.25">
      <c r="A252" s="97" t="s">
        <v>212</v>
      </c>
      <c r="B252" s="99">
        <v>96.499239049299604</v>
      </c>
      <c r="C252" s="99">
        <v>104.43733839540265</v>
      </c>
      <c r="D252" s="99">
        <v>101.05241941170532</v>
      </c>
      <c r="E252" s="99">
        <v>105.42154113326579</v>
      </c>
      <c r="F252" s="99">
        <v>112.45021812894424</v>
      </c>
      <c r="G252" s="99">
        <v>111.27755208316788</v>
      </c>
      <c r="H252" s="99">
        <v>102.20017177992121</v>
      </c>
      <c r="I252" s="99">
        <v>100.24983062287798</v>
      </c>
      <c r="J252" s="99">
        <v>104.0844078720709</v>
      </c>
      <c r="K252" s="99">
        <v>97.344759791944156</v>
      </c>
      <c r="L252" s="99">
        <v>110.04747145377819</v>
      </c>
      <c r="M252" s="99">
        <v>101.30584477608615</v>
      </c>
      <c r="N252" s="99">
        <v>90.399883458787016</v>
      </c>
      <c r="O252" s="99">
        <v>95.469811306899203</v>
      </c>
      <c r="P252" s="99">
        <v>84.960798222535374</v>
      </c>
      <c r="Q252" s="99">
        <v>91.641262726653324</v>
      </c>
      <c r="R252" s="99">
        <v>92.421857188832561</v>
      </c>
      <c r="S252" s="99">
        <v>99.45326418350345</v>
      </c>
      <c r="T252" s="99">
        <v>86.517048724174188</v>
      </c>
      <c r="U252" s="99">
        <v>83.058355598874002</v>
      </c>
      <c r="V252" s="99">
        <v>87.837287010678779</v>
      </c>
      <c r="W252" s="99">
        <v>84.101383281353037</v>
      </c>
      <c r="X252" s="99">
        <v>78.308366758095843</v>
      </c>
      <c r="Y252" s="99">
        <v>78.215252729701135</v>
      </c>
      <c r="DA252" s="63" t="s">
        <v>2974</v>
      </c>
    </row>
    <row r="253" spans="1:105" ht="12" customHeight="1" x14ac:dyDescent="0.25">
      <c r="A253" s="97" t="s">
        <v>53</v>
      </c>
      <c r="B253" s="99">
        <v>2.4124809762324908</v>
      </c>
      <c r="C253" s="99">
        <v>2.5566486962860067</v>
      </c>
      <c r="D253" s="99">
        <v>2.4247766534813597</v>
      </c>
      <c r="E253" s="99">
        <v>2.4189868263872847</v>
      </c>
      <c r="F253" s="99">
        <v>2.6131592767272775</v>
      </c>
      <c r="G253" s="99">
        <v>2.5329164836312561</v>
      </c>
      <c r="H253" s="99">
        <v>2.2452571048378123</v>
      </c>
      <c r="I253" s="99">
        <v>2.2185170499006155</v>
      </c>
      <c r="J253" s="99">
        <v>2.2802189185556903</v>
      </c>
      <c r="K253" s="99">
        <v>2.0924031871156794</v>
      </c>
      <c r="L253" s="99">
        <v>2.317610059935665</v>
      </c>
      <c r="M253" s="99">
        <v>2.1237355595099436</v>
      </c>
      <c r="N253" s="99">
        <v>1.8407509709954091</v>
      </c>
      <c r="O253" s="99">
        <v>1.9407304450952307</v>
      </c>
      <c r="P253" s="99">
        <v>1.7308522748329191</v>
      </c>
      <c r="Q253" s="99">
        <v>1.8259874032403991</v>
      </c>
      <c r="R253" s="99">
        <v>1.8305198613971985</v>
      </c>
      <c r="S253" s="99">
        <v>1.938891493143537</v>
      </c>
      <c r="T253" s="99">
        <v>1.6978904114199009</v>
      </c>
      <c r="U253" s="99">
        <v>1.6473720648962693</v>
      </c>
      <c r="V253" s="99">
        <v>1.7081049373969135</v>
      </c>
      <c r="W253" s="99">
        <v>1.6284044852438322</v>
      </c>
      <c r="X253" s="99">
        <v>1.5211591418690624</v>
      </c>
      <c r="Y253" s="99">
        <v>1.4859821296511893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0.49908529116003214</v>
      </c>
      <c r="C254" s="123">
        <f t="shared" si="121"/>
        <v>0.53468969413842993</v>
      </c>
      <c r="D254" s="123">
        <f t="shared" si="121"/>
        <v>0.59413179374100356</v>
      </c>
      <c r="E254" s="123">
        <f t="shared" si="121"/>
        <v>1.4764170437054736</v>
      </c>
      <c r="F254" s="123">
        <f t="shared" si="121"/>
        <v>0.64926126296288078</v>
      </c>
      <c r="G254" s="123">
        <f t="shared" si="121"/>
        <v>0.85850541265934299</v>
      </c>
      <c r="H254" s="123">
        <f t="shared" si="121"/>
        <v>1.6636795221728313</v>
      </c>
      <c r="I254" s="123">
        <f t="shared" si="121"/>
        <v>0.96361117925640516</v>
      </c>
      <c r="J254" s="123">
        <f t="shared" si="121"/>
        <v>0.96179254678558668</v>
      </c>
      <c r="K254" s="123">
        <f t="shared" si="121"/>
        <v>1.0370836027556587</v>
      </c>
      <c r="L254" s="123">
        <f t="shared" si="121"/>
        <v>1.4786717130296223</v>
      </c>
      <c r="M254" s="123">
        <f t="shared" si="121"/>
        <v>1.7445830427194866</v>
      </c>
      <c r="N254" s="123">
        <f t="shared" si="121"/>
        <v>1.8538000732854634</v>
      </c>
      <c r="O254" s="123">
        <f t="shared" si="121"/>
        <v>2.0989874116289498</v>
      </c>
      <c r="P254" s="123">
        <f t="shared" si="121"/>
        <v>2.1810382547738225</v>
      </c>
      <c r="Q254" s="123">
        <f t="shared" si="121"/>
        <v>2.4743145768997237</v>
      </c>
      <c r="R254" s="123">
        <f t="shared" si="121"/>
        <v>2.4764291238444875</v>
      </c>
      <c r="S254" s="123">
        <f t="shared" si="121"/>
        <v>2.1802475830797845</v>
      </c>
      <c r="T254" s="123">
        <f t="shared" si="121"/>
        <v>2.7162832029733059</v>
      </c>
      <c r="U254" s="123">
        <f t="shared" si="121"/>
        <v>3.0443517855253925</v>
      </c>
      <c r="V254" s="123">
        <f t="shared" si="121"/>
        <v>3.2907117344556189</v>
      </c>
      <c r="W254" s="123">
        <f t="shared" si="121"/>
        <v>3.4005591671198254</v>
      </c>
      <c r="X254" s="123">
        <f t="shared" si="121"/>
        <v>3.1560352307322277</v>
      </c>
      <c r="Y254" s="123">
        <f t="shared" si="121"/>
        <v>3.0988963160683385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0.49908529116003214</v>
      </c>
      <c r="C255" s="99">
        <f>RES_hhdet_tess!C67</f>
        <v>0.53468969413842993</v>
      </c>
      <c r="D255" s="99">
        <f>RES_hhdet_tess!D67</f>
        <v>0.59413179374100356</v>
      </c>
      <c r="E255" s="99">
        <f>RES_hhdet_tess!E67</f>
        <v>1.4764170437054736</v>
      </c>
      <c r="F255" s="99">
        <f>RES_hhdet_tess!F67</f>
        <v>0.64926126296288078</v>
      </c>
      <c r="G255" s="99">
        <f>RES_hhdet_tess!G67</f>
        <v>0.85850541265934299</v>
      </c>
      <c r="H255" s="99">
        <f>RES_hhdet_tess!H67</f>
        <v>1.6636795221728313</v>
      </c>
      <c r="I255" s="99">
        <f>RES_hhdet_tess!I67</f>
        <v>0.96361117925640516</v>
      </c>
      <c r="J255" s="99">
        <f>RES_hhdet_tess!J67</f>
        <v>0.96179254678558668</v>
      </c>
      <c r="K255" s="99">
        <f>RES_hhdet_tess!K67</f>
        <v>1.0370836027556587</v>
      </c>
      <c r="L255" s="99">
        <f>RES_hhdet_tess!L67</f>
        <v>1.4786717130296223</v>
      </c>
      <c r="M255" s="99">
        <f>RES_hhdet_tess!M67</f>
        <v>1.7445830427194866</v>
      </c>
      <c r="N255" s="99">
        <f>RES_hhdet_tess!N67</f>
        <v>1.8538000732854634</v>
      </c>
      <c r="O255" s="99">
        <f>RES_hhdet_tess!O67</f>
        <v>2.0989874116289498</v>
      </c>
      <c r="P255" s="99">
        <f>RES_hhdet_tess!P67</f>
        <v>2.1810382547738225</v>
      </c>
      <c r="Q255" s="99">
        <f>RES_hhdet_tess!Q67</f>
        <v>2.4743145768997237</v>
      </c>
      <c r="R255" s="99">
        <f>RES_hhdet_tess!R67</f>
        <v>2.4764291238444875</v>
      </c>
      <c r="S255" s="99">
        <f>RES_hhdet_tess!S67</f>
        <v>2.1802475830797845</v>
      </c>
      <c r="T255" s="99">
        <f>RES_hhdet_tess!T67</f>
        <v>2.7162832029733059</v>
      </c>
      <c r="U255" s="99">
        <f>RES_hhdet_tess!U67</f>
        <v>3.0443517855253925</v>
      </c>
      <c r="V255" s="99">
        <f>RES_hhdet_tess!V67</f>
        <v>3.2907117344556189</v>
      </c>
      <c r="W255" s="99">
        <f>RES_hhdet_tess!W67</f>
        <v>3.4005591671198254</v>
      </c>
      <c r="X255" s="99">
        <f>RES_hhdet_tess!X67</f>
        <v>3.1560352307322277</v>
      </c>
      <c r="Y255" s="99">
        <f>RES_hhdet_tess!Y67</f>
        <v>3.0988963160683385</v>
      </c>
      <c r="DA255" s="63" t="s">
        <v>2977</v>
      </c>
    </row>
    <row r="256" spans="1:105" ht="12" customHeight="1" x14ac:dyDescent="0.25">
      <c r="A256" s="121" t="s">
        <v>55</v>
      </c>
      <c r="B256" s="123">
        <v>8.4474006709673191</v>
      </c>
      <c r="C256" s="123">
        <v>8.1236198586070181</v>
      </c>
      <c r="D256" s="123">
        <v>8.3776930423718809</v>
      </c>
      <c r="E256" s="123">
        <v>8.3447714050623851</v>
      </c>
      <c r="F256" s="123">
        <v>8.2729617506957549</v>
      </c>
      <c r="G256" s="123">
        <v>8.1472013349990426</v>
      </c>
      <c r="H256" s="123">
        <v>7.5581514318076159</v>
      </c>
      <c r="I256" s="123">
        <v>7.6254894271286418</v>
      </c>
      <c r="J256" s="123">
        <v>7.7778199226178861</v>
      </c>
      <c r="K256" s="123">
        <v>6.4700670249687686</v>
      </c>
      <c r="L256" s="123">
        <v>8.0684078410578373</v>
      </c>
      <c r="M256" s="123">
        <v>8.8431057399437876</v>
      </c>
      <c r="N256" s="123">
        <v>6.9469890293211014</v>
      </c>
      <c r="O256" s="123">
        <v>8.4416897972022653</v>
      </c>
      <c r="P256" s="123">
        <v>9.6892027024407916</v>
      </c>
      <c r="Q256" s="123">
        <v>7.5002855302126452</v>
      </c>
      <c r="R256" s="123">
        <v>7.265730451804119</v>
      </c>
      <c r="S256" s="123">
        <v>6.9175261362610794</v>
      </c>
      <c r="T256" s="123">
        <v>7.3963309152149082</v>
      </c>
      <c r="U256" s="123">
        <v>9.2261138965251881</v>
      </c>
      <c r="V256" s="123">
        <v>7.0531883776667001</v>
      </c>
      <c r="W256" s="123">
        <v>7.6932196185087021</v>
      </c>
      <c r="X256" s="123">
        <v>7.0509021549484325</v>
      </c>
      <c r="Y256" s="123">
        <v>6.5701400875562452</v>
      </c>
      <c r="DA256" s="130" t="s">
        <v>2978</v>
      </c>
    </row>
    <row r="257" spans="1:105" ht="12" customHeight="1" x14ac:dyDescent="0.25">
      <c r="A257" s="97" t="s">
        <v>134</v>
      </c>
      <c r="B257" s="99">
        <v>8.3149993847587496</v>
      </c>
      <c r="C257" s="99">
        <v>8.1026818932033038</v>
      </c>
      <c r="D257" s="99">
        <v>8.3806048824558204</v>
      </c>
      <c r="E257" s="99">
        <v>8.3664370542688093</v>
      </c>
      <c r="F257" s="99">
        <v>8.2600801304579878</v>
      </c>
      <c r="G257" s="99">
        <v>8.1634766556245957</v>
      </c>
      <c r="H257" s="99">
        <v>7.5562864586219396</v>
      </c>
      <c r="I257" s="99">
        <v>7.6262813641449547</v>
      </c>
      <c r="J257" s="99">
        <v>7.78188669759676</v>
      </c>
      <c r="K257" s="99">
        <v>6.4605284198287132</v>
      </c>
      <c r="L257" s="99">
        <v>8.0961939334136286</v>
      </c>
      <c r="M257" s="99">
        <v>8.8535188192294303</v>
      </c>
      <c r="N257" s="99">
        <v>6.9508622006636172</v>
      </c>
      <c r="O257" s="99">
        <v>8.4302104476889923</v>
      </c>
      <c r="P257" s="99">
        <v>9.6498369363936387</v>
      </c>
      <c r="Q257" s="99">
        <v>7.5182681114824259</v>
      </c>
      <c r="R257" s="99">
        <v>7.2748229511883808</v>
      </c>
      <c r="S257" s="99">
        <v>6.9126509799067222</v>
      </c>
      <c r="T257" s="99">
        <v>7.3952791788669776</v>
      </c>
      <c r="U257" s="99">
        <v>9.2552390990309856</v>
      </c>
      <c r="V257" s="99">
        <v>7.0537465120457714</v>
      </c>
      <c r="W257" s="99">
        <v>7.7268068131529377</v>
      </c>
      <c r="X257" s="99">
        <v>7.0440094165705132</v>
      </c>
      <c r="Y257" s="99">
        <v>6.5592774772330964</v>
      </c>
      <c r="DA257" s="63" t="s">
        <v>2979</v>
      </c>
    </row>
    <row r="258" spans="1:105" ht="12" customHeight="1" x14ac:dyDescent="0.25">
      <c r="A258" s="97" t="s">
        <v>133</v>
      </c>
      <c r="B258" s="99">
        <v>8.3149993847587496</v>
      </c>
      <c r="C258" s="99">
        <v>8.1007893151174279</v>
      </c>
      <c r="D258" s="99">
        <v>8.3776728272988485</v>
      </c>
      <c r="E258" s="99">
        <v>8.3632549397527729</v>
      </c>
      <c r="F258" s="99">
        <v>8.2565588717035592</v>
      </c>
      <c r="G258" s="99">
        <v>8.1593239504464474</v>
      </c>
      <c r="H258" s="99">
        <v>7.5523031795358007</v>
      </c>
      <c r="I258" s="99">
        <v>7.6212112832878551</v>
      </c>
      <c r="J258" s="99">
        <v>7.7764063646387784</v>
      </c>
      <c r="K258" s="99">
        <v>6.456515238858505</v>
      </c>
      <c r="L258" s="99">
        <v>8.0919319486276109</v>
      </c>
      <c r="M258" s="99">
        <v>8.8481719250856106</v>
      </c>
      <c r="N258" s="99">
        <v>6.9477199942378567</v>
      </c>
      <c r="O258" s="99">
        <v>8.4244334787126416</v>
      </c>
      <c r="P258" s="99">
        <v>9.6630287671899016</v>
      </c>
      <c r="Q258" s="99">
        <v>7.5152015205972269</v>
      </c>
      <c r="R258" s="99">
        <v>7.2725142686810527</v>
      </c>
      <c r="S258" s="99">
        <v>6.9121858789256851</v>
      </c>
      <c r="T258" s="99">
        <v>7.3936384552686203</v>
      </c>
      <c r="U258" s="99">
        <v>9.2499160964786959</v>
      </c>
      <c r="V258" s="99">
        <v>7.0472281999240041</v>
      </c>
      <c r="W258" s="99">
        <v>7.7165718640762329</v>
      </c>
      <c r="X258" s="99">
        <v>7.0362888808670183</v>
      </c>
      <c r="Y258" s="99">
        <v>6.561403805244959</v>
      </c>
      <c r="DA258" s="63" t="s">
        <v>2980</v>
      </c>
    </row>
    <row r="259" spans="1:105" ht="12" customHeight="1" x14ac:dyDescent="0.25">
      <c r="A259" s="100" t="s">
        <v>212</v>
      </c>
      <c r="B259" s="102">
        <v>4.2964929327765011</v>
      </c>
      <c r="C259" s="102">
        <v>4.0418852359684685</v>
      </c>
      <c r="D259" s="102">
        <v>4.2002821545389546</v>
      </c>
      <c r="E259" s="102">
        <v>4.1686846112488389</v>
      </c>
      <c r="F259" s="102">
        <v>4.1727132617071216</v>
      </c>
      <c r="G259" s="102">
        <v>4.1148770292702572</v>
      </c>
      <c r="H259" s="102">
        <v>3.7007519433717158</v>
      </c>
      <c r="I259" s="102">
        <v>3.7047956787191221</v>
      </c>
      <c r="J259" s="102">
        <v>3.7061363350346026</v>
      </c>
      <c r="K259" s="102">
        <v>2.8558809418682913</v>
      </c>
      <c r="L259" s="102">
        <v>3.8953537742236684</v>
      </c>
      <c r="M259" s="102">
        <v>4.4973299865433063</v>
      </c>
      <c r="N259" s="102">
        <v>3.1552071512154503</v>
      </c>
      <c r="O259" s="102">
        <v>4.6265826530864969</v>
      </c>
      <c r="P259" s="102">
        <v>5.8322522609545073</v>
      </c>
      <c r="Q259" s="102">
        <v>3.3228170197368772</v>
      </c>
      <c r="R259" s="102">
        <v>3.1423031644562287</v>
      </c>
      <c r="S259" s="102">
        <v>2.8909622146146159</v>
      </c>
      <c r="T259" s="102">
        <v>3.5264453839017902</v>
      </c>
      <c r="U259" s="102">
        <v>5.1768716905620868</v>
      </c>
      <c r="V259" s="102">
        <v>3.5820369338088103</v>
      </c>
      <c r="W259" s="102">
        <v>4.1192525573406762</v>
      </c>
      <c r="X259" s="102">
        <v>3.9067726842518153</v>
      </c>
      <c r="Y259" s="102">
        <v>3.4486961680491137</v>
      </c>
      <c r="DA259" s="131" t="s">
        <v>2981</v>
      </c>
    </row>
    <row r="260" spans="1:105" ht="12" customHeight="1" x14ac:dyDescent="0.25">
      <c r="A260" s="103" t="s">
        <v>52</v>
      </c>
      <c r="B260" s="105">
        <v>4.0185064519822493</v>
      </c>
      <c r="C260" s="105">
        <v>4.0589040791489595</v>
      </c>
      <c r="D260" s="105">
        <v>4.1773906727598957</v>
      </c>
      <c r="E260" s="105">
        <v>4.1945703285039331</v>
      </c>
      <c r="F260" s="105">
        <v>4.0838456099964384</v>
      </c>
      <c r="G260" s="105">
        <v>4.0444469211761911</v>
      </c>
      <c r="H260" s="105">
        <v>3.8515512361640849</v>
      </c>
      <c r="I260" s="105">
        <v>3.9164156045687326</v>
      </c>
      <c r="J260" s="105">
        <v>4.0702700296041758</v>
      </c>
      <c r="K260" s="105">
        <v>3.6006342969902132</v>
      </c>
      <c r="L260" s="105">
        <v>4.1965781744039408</v>
      </c>
      <c r="M260" s="105">
        <v>4.3508419385423034</v>
      </c>
      <c r="N260" s="105">
        <v>3.792512843022406</v>
      </c>
      <c r="O260" s="105">
        <v>3.7978508256261425</v>
      </c>
      <c r="P260" s="105">
        <v>3.8307765062353965</v>
      </c>
      <c r="Q260" s="105">
        <v>4.1923845008603493</v>
      </c>
      <c r="R260" s="105">
        <v>4.1302111042248226</v>
      </c>
      <c r="S260" s="105">
        <v>4.021223664311071</v>
      </c>
      <c r="T260" s="105">
        <v>3.8671930713668301</v>
      </c>
      <c r="U260" s="105">
        <v>4.0730444059166109</v>
      </c>
      <c r="V260" s="105">
        <v>3.4651912661151933</v>
      </c>
      <c r="W260" s="105">
        <v>3.5973193067355567</v>
      </c>
      <c r="X260" s="105">
        <v>3.1295161966152034</v>
      </c>
      <c r="Y260" s="105">
        <v>3.1127076371958458</v>
      </c>
      <c r="DA260" s="132" t="s">
        <v>2982</v>
      </c>
    </row>
    <row r="261" spans="1:105" ht="12" customHeight="1" x14ac:dyDescent="0.25">
      <c r="A261" s="106" t="s">
        <v>122</v>
      </c>
      <c r="B261" s="102">
        <v>8.870633177965388</v>
      </c>
      <c r="C261" s="102">
        <v>8.2002254593054129</v>
      </c>
      <c r="D261" s="102">
        <v>8.3644606920143989</v>
      </c>
      <c r="E261" s="102">
        <v>8.2209059116264989</v>
      </c>
      <c r="F261" s="102">
        <v>8.3646643795585405</v>
      </c>
      <c r="G261" s="102">
        <v>7.9987292726192498</v>
      </c>
      <c r="H261" s="102">
        <v>7.6035097860130287</v>
      </c>
      <c r="I261" s="102">
        <v>7.6072586271526443</v>
      </c>
      <c r="J261" s="102">
        <v>7.5537229010731934</v>
      </c>
      <c r="K261" s="102">
        <v>6.8964674790723635</v>
      </c>
      <c r="L261" s="102">
        <v>6.5491000933622221</v>
      </c>
      <c r="M261" s="102">
        <v>7.7565019637830179</v>
      </c>
      <c r="N261" s="102">
        <v>6.6184913072810669</v>
      </c>
      <c r="O261" s="102">
        <v>9.0385470156754995</v>
      </c>
      <c r="P261" s="102">
        <v>11.148149649865719</v>
      </c>
      <c r="Q261" s="102">
        <v>6.8877735401232645</v>
      </c>
      <c r="R261" s="102">
        <v>6.9578101079081938</v>
      </c>
      <c r="S261" s="102">
        <v>7.1067765178633406</v>
      </c>
      <c r="T261" s="102">
        <v>7.4674229904915759</v>
      </c>
      <c r="U261" s="102">
        <v>7.8071974278031071</v>
      </c>
      <c r="V261" s="102">
        <v>7.1497838598223868</v>
      </c>
      <c r="W261" s="102">
        <v>6.627684368982524</v>
      </c>
      <c r="X261" s="102">
        <v>7.2577075745423603</v>
      </c>
      <c r="Y261" s="102">
        <v>6.9163565712045951</v>
      </c>
      <c r="DA261" s="131" t="s">
        <v>2983</v>
      </c>
    </row>
    <row r="262" spans="1:105" ht="12" customHeight="1" x14ac:dyDescent="0.25">
      <c r="A262" s="107" t="s">
        <v>121</v>
      </c>
      <c r="B262" s="105">
        <v>8.8706331779653862</v>
      </c>
      <c r="C262" s="105">
        <v>8.1975008338472364</v>
      </c>
      <c r="D262" s="105">
        <v>8.3602365566159094</v>
      </c>
      <c r="E262" s="105">
        <v>8.215750253000353</v>
      </c>
      <c r="F262" s="105">
        <v>8.3585162080810118</v>
      </c>
      <c r="G262" s="105">
        <v>7.9926310542840691</v>
      </c>
      <c r="H262" s="105">
        <v>7.6054314406267833</v>
      </c>
      <c r="I262" s="105">
        <v>7.6101648459218847</v>
      </c>
      <c r="J262" s="105">
        <v>7.5580961405703881</v>
      </c>
      <c r="K262" s="105">
        <v>6.8677606191146854</v>
      </c>
      <c r="L262" s="105">
        <v>6.5193145086701865</v>
      </c>
      <c r="M262" s="105">
        <v>7.7126411204002459</v>
      </c>
      <c r="N262" s="105">
        <v>6.6353675764786058</v>
      </c>
      <c r="O262" s="105">
        <v>9.0745971843875353</v>
      </c>
      <c r="P262" s="105">
        <v>11.246584712342555</v>
      </c>
      <c r="Q262" s="105">
        <v>6.9056074272357346</v>
      </c>
      <c r="R262" s="105">
        <v>6.9579346414454983</v>
      </c>
      <c r="S262" s="105">
        <v>7.0892353680589535</v>
      </c>
      <c r="T262" s="105">
        <v>7.454607136033558</v>
      </c>
      <c r="U262" s="105">
        <v>7.7673043254892384</v>
      </c>
      <c r="V262" s="105">
        <v>7.0705717845299318</v>
      </c>
      <c r="W262" s="105">
        <v>6.630667717969386</v>
      </c>
      <c r="X262" s="105">
        <v>7.2596212887788774</v>
      </c>
      <c r="Y262" s="105">
        <v>6.8991085731034083</v>
      </c>
      <c r="DA262" s="132" t="s">
        <v>2984</v>
      </c>
    </row>
    <row r="263" spans="1:105" ht="12" customHeight="1" x14ac:dyDescent="0.25">
      <c r="A263" s="108" t="s">
        <v>53</v>
      </c>
      <c r="B263" s="99">
        <v>4.5837471599525141</v>
      </c>
      <c r="C263" s="99">
        <v>4.0904201049693789</v>
      </c>
      <c r="D263" s="99">
        <v>4.1912723344071656</v>
      </c>
      <c r="E263" s="99">
        <v>4.0918590971149085</v>
      </c>
      <c r="F263" s="99">
        <v>4.2279499600849446</v>
      </c>
      <c r="G263" s="99">
        <v>4.023997275344751</v>
      </c>
      <c r="H263" s="99">
        <v>3.7294947280043713</v>
      </c>
      <c r="I263" s="99">
        <v>3.674468376558409</v>
      </c>
      <c r="J263" s="99">
        <v>3.5113095477325618</v>
      </c>
      <c r="K263" s="99">
        <v>3.0798979349065707</v>
      </c>
      <c r="L263" s="99">
        <v>2.8489198479781002</v>
      </c>
      <c r="M263" s="99">
        <v>3.7194259902094964</v>
      </c>
      <c r="N263" s="99">
        <v>2.9377439815981012</v>
      </c>
      <c r="O263" s="99">
        <v>4.9808085281856096</v>
      </c>
      <c r="P263" s="99">
        <v>6.7981159458915883</v>
      </c>
      <c r="Q263" s="99">
        <v>2.9200827237271803</v>
      </c>
      <c r="R263" s="99">
        <v>2.8967146089669957</v>
      </c>
      <c r="S263" s="99">
        <v>2.9677238973232996</v>
      </c>
      <c r="T263" s="99">
        <v>3.5892445771925772</v>
      </c>
      <c r="U263" s="99">
        <v>4.08467594799016</v>
      </c>
      <c r="V263" s="99">
        <v>3.6148995713611338</v>
      </c>
      <c r="W263" s="99">
        <v>3.3245048773277306</v>
      </c>
      <c r="X263" s="99">
        <v>3.955501346074477</v>
      </c>
      <c r="Y263" s="99">
        <v>3.7071713315756454</v>
      </c>
      <c r="DA263" s="63" t="s">
        <v>2985</v>
      </c>
    </row>
    <row r="264" spans="1:105" ht="12" customHeight="1" x14ac:dyDescent="0.25">
      <c r="A264" s="108" t="s">
        <v>52</v>
      </c>
      <c r="B264" s="99">
        <v>4.2868860180128738</v>
      </c>
      <c r="C264" s="99">
        <v>4.1070807288778575</v>
      </c>
      <c r="D264" s="99">
        <v>4.168964222208742</v>
      </c>
      <c r="E264" s="99">
        <v>4.1238911558854445</v>
      </c>
      <c r="F264" s="99">
        <v>4.1305662479960663</v>
      </c>
      <c r="G264" s="99">
        <v>3.9686337789393185</v>
      </c>
      <c r="H264" s="99">
        <v>3.8759367126224125</v>
      </c>
      <c r="I264" s="99">
        <v>3.9356964693634753</v>
      </c>
      <c r="J264" s="99">
        <v>4.0467865928378259</v>
      </c>
      <c r="K264" s="99">
        <v>3.7878626842081142</v>
      </c>
      <c r="L264" s="99">
        <v>3.6703946606920868</v>
      </c>
      <c r="M264" s="99">
        <v>3.9932151301907504</v>
      </c>
      <c r="N264" s="99">
        <v>3.6976235948805041</v>
      </c>
      <c r="O264" s="99">
        <v>4.0937886562019257</v>
      </c>
      <c r="P264" s="99">
        <v>4.4484687664509659</v>
      </c>
      <c r="Q264" s="99">
        <v>3.9855247035085557</v>
      </c>
      <c r="R264" s="99">
        <v>4.0612200324785022</v>
      </c>
      <c r="S264" s="99">
        <v>4.1215114707356539</v>
      </c>
      <c r="T264" s="99">
        <v>3.8653625588409812</v>
      </c>
      <c r="U264" s="99">
        <v>3.6826283774990789</v>
      </c>
      <c r="V264" s="99">
        <v>3.4556722131687989</v>
      </c>
      <c r="W264" s="99">
        <v>3.3061628406416568</v>
      </c>
      <c r="X264" s="99">
        <v>3.3041199427044012</v>
      </c>
      <c r="Y264" s="99">
        <v>3.1919372415277638</v>
      </c>
      <c r="DA264" s="63" t="s">
        <v>2986</v>
      </c>
    </row>
    <row r="265" spans="1:105" ht="12" customHeight="1" x14ac:dyDescent="0.25">
      <c r="A265" s="121" t="s">
        <v>54</v>
      </c>
      <c r="B265" s="123">
        <v>4.2233630663650628</v>
      </c>
      <c r="C265" s="123">
        <v>4.6977221169728027</v>
      </c>
      <c r="D265" s="123">
        <v>4.2777156289499283</v>
      </c>
      <c r="E265" s="123">
        <v>4.0295342044070805</v>
      </c>
      <c r="F265" s="123">
        <v>4.1519650452593293</v>
      </c>
      <c r="G265" s="123">
        <v>4.0960620409331758</v>
      </c>
      <c r="H265" s="123">
        <v>3.9977314957710166</v>
      </c>
      <c r="I265" s="123">
        <v>4.0072835426368822</v>
      </c>
      <c r="J265" s="123">
        <v>4.2994550423095657</v>
      </c>
      <c r="K265" s="123">
        <v>4.2954408095971983</v>
      </c>
      <c r="L265" s="123">
        <v>4.1443215360313719</v>
      </c>
      <c r="M265" s="123">
        <v>4.5168429608514051</v>
      </c>
      <c r="N265" s="123">
        <v>5.1635312585197077</v>
      </c>
      <c r="O265" s="123">
        <v>4.6788100034866273</v>
      </c>
      <c r="P265" s="123">
        <v>4.3952235949234959</v>
      </c>
      <c r="Q265" s="123">
        <v>3.8843768006654056</v>
      </c>
      <c r="R265" s="123">
        <v>3.5946589900431909</v>
      </c>
      <c r="S265" s="123">
        <v>3.7465672241858812</v>
      </c>
      <c r="T265" s="123">
        <v>3.5273070154565369</v>
      </c>
      <c r="U265" s="123">
        <v>3.406348084295197</v>
      </c>
      <c r="V265" s="123">
        <v>2.8324067068938081</v>
      </c>
      <c r="W265" s="123">
        <v>2.2335129216004548</v>
      </c>
      <c r="X265" s="123">
        <v>2.1627976174870751</v>
      </c>
      <c r="Y265" s="123">
        <v>2.1368039456588521</v>
      </c>
      <c r="DA265" s="130" t="s">
        <v>2987</v>
      </c>
    </row>
    <row r="266" spans="1:105" ht="12" customHeight="1" x14ac:dyDescent="0.25">
      <c r="A266" s="97" t="s">
        <v>175</v>
      </c>
      <c r="B266" s="99">
        <v>3.9137919527789569</v>
      </c>
      <c r="C266" s="99">
        <v>5.0839804627345835</v>
      </c>
      <c r="D266" s="99">
        <v>4.2058255646064122</v>
      </c>
      <c r="E266" s="99">
        <v>3.8808465797280935</v>
      </c>
      <c r="F266" s="99">
        <v>4.0655297509372046</v>
      </c>
      <c r="G266" s="99">
        <v>4.1330805504828243</v>
      </c>
      <c r="H266" s="99">
        <v>4.010122244335153</v>
      </c>
      <c r="I266" s="99">
        <v>3.8643968306129137</v>
      </c>
      <c r="J266" s="99">
        <v>4.2233032700518462</v>
      </c>
      <c r="K266" s="99">
        <v>4.3676186520900728</v>
      </c>
      <c r="L266" s="99">
        <v>4.4248332477124457</v>
      </c>
      <c r="M266" s="99">
        <v>4.304608817347896</v>
      </c>
      <c r="N266" s="99">
        <v>5.3451491678799634</v>
      </c>
      <c r="O266" s="99">
        <v>4.4932123513935656</v>
      </c>
      <c r="P266" s="99">
        <v>3.8535567256925338</v>
      </c>
      <c r="Q266" s="99">
        <v>4.0131729576382167</v>
      </c>
      <c r="R266" s="99">
        <v>3.5734947560111014</v>
      </c>
      <c r="S266" s="99">
        <v>3.9100813513761201</v>
      </c>
      <c r="T266" s="99">
        <v>3.4467032816918004</v>
      </c>
      <c r="U266" s="99">
        <v>3.1993252409898756</v>
      </c>
      <c r="V266" s="99">
        <v>2.9015564459636032</v>
      </c>
      <c r="W266" s="99">
        <v>2.2555069878352088</v>
      </c>
      <c r="X266" s="99">
        <v>2.1598573207463265</v>
      </c>
      <c r="Y266" s="99">
        <v>2.134811359637605</v>
      </c>
      <c r="DA266" s="63" t="s">
        <v>2988</v>
      </c>
    </row>
    <row r="267" spans="1:105" ht="12" customHeight="1" x14ac:dyDescent="0.25">
      <c r="A267" s="109" t="s">
        <v>120</v>
      </c>
      <c r="B267" s="110">
        <v>4.6234161893063686</v>
      </c>
      <c r="C267" s="110">
        <v>4.106047967750043</v>
      </c>
      <c r="D267" s="110">
        <v>4.3727439625058038</v>
      </c>
      <c r="E267" s="110">
        <v>4.2079744803521226</v>
      </c>
      <c r="F267" s="110">
        <v>4.24566965440569</v>
      </c>
      <c r="G267" s="110">
        <v>4.0561733779455471</v>
      </c>
      <c r="H267" s="110">
        <v>3.9832466955088579</v>
      </c>
      <c r="I267" s="110">
        <v>4.2005574318929657</v>
      </c>
      <c r="J267" s="110">
        <v>4.4238164644384526</v>
      </c>
      <c r="K267" s="110">
        <v>4.1711665453728086</v>
      </c>
      <c r="L267" s="110">
        <v>3.6052728829724736</v>
      </c>
      <c r="M267" s="110">
        <v>4.8845714259338413</v>
      </c>
      <c r="N267" s="110">
        <v>4.8859241539573217</v>
      </c>
      <c r="O267" s="110">
        <v>4.9501788599568224</v>
      </c>
      <c r="P267" s="110">
        <v>5.1961817468458484</v>
      </c>
      <c r="Q267" s="110">
        <v>3.5844636774184724</v>
      </c>
      <c r="R267" s="110">
        <v>3.6551662007213253</v>
      </c>
      <c r="S267" s="110">
        <v>3.2178488587931984</v>
      </c>
      <c r="T267" s="110">
        <v>3.7721319257203545</v>
      </c>
      <c r="U267" s="110">
        <v>4.1179193790792796</v>
      </c>
      <c r="V267" s="110">
        <v>2.398044776320126</v>
      </c>
      <c r="W267" s="110">
        <v>1.9607290754489373</v>
      </c>
      <c r="X267" s="110">
        <v>2.2379193543868978</v>
      </c>
      <c r="Y267" s="110">
        <v>2.199216921052197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40.813709208353117</v>
      </c>
      <c r="C269" s="118">
        <f t="shared" si="122"/>
        <v>43.787649049056732</v>
      </c>
      <c r="D269" s="118">
        <f t="shared" si="122"/>
        <v>41.923743178550723</v>
      </c>
      <c r="E269" s="118">
        <f t="shared" si="122"/>
        <v>43.097174295071937</v>
      </c>
      <c r="F269" s="118">
        <f t="shared" si="122"/>
        <v>45.319546218342644</v>
      </c>
      <c r="G269" s="118">
        <f t="shared" si="122"/>
        <v>44.472251397029275</v>
      </c>
      <c r="H269" s="118">
        <f t="shared" si="122"/>
        <v>40.645644472143879</v>
      </c>
      <c r="I269" s="118">
        <f t="shared" si="122"/>
        <v>39.523692739521159</v>
      </c>
      <c r="J269" s="118">
        <f t="shared" si="122"/>
        <v>40.573821843157063</v>
      </c>
      <c r="K269" s="118">
        <f t="shared" si="122"/>
        <v>37.182245751818698</v>
      </c>
      <c r="L269" s="118">
        <f t="shared" si="122"/>
        <v>41.573688325834837</v>
      </c>
      <c r="M269" s="118">
        <f t="shared" si="122"/>
        <v>38.11553735071363</v>
      </c>
      <c r="N269" s="118">
        <f t="shared" si="122"/>
        <v>33.161964877069451</v>
      </c>
      <c r="O269" s="118">
        <f t="shared" si="122"/>
        <v>34.413096215278536</v>
      </c>
      <c r="P269" s="118">
        <f t="shared" si="122"/>
        <v>30.662434371133571</v>
      </c>
      <c r="Q269" s="118">
        <f t="shared" si="122"/>
        <v>31.663157961906069</v>
      </c>
      <c r="R269" s="118">
        <f t="shared" ref="R269:V269" si="123">R270+R273+R275+R284</f>
        <v>30.941795915756423</v>
      </c>
      <c r="S269" s="118">
        <f t="shared" si="123"/>
        <v>32.082861027147246</v>
      </c>
      <c r="T269" s="118">
        <f t="shared" si="123"/>
        <v>27.574334222088545</v>
      </c>
      <c r="U269" s="118">
        <f t="shared" si="123"/>
        <v>26.478884195861994</v>
      </c>
      <c r="V269" s="118">
        <f t="shared" si="123"/>
        <v>26.664108057587356</v>
      </c>
      <c r="W269" s="118">
        <f t="shared" ref="W269:Y269" si="124">W270+W273+W275+W284</f>
        <v>25.326081957434809</v>
      </c>
      <c r="X269" s="118">
        <f t="shared" si="124"/>
        <v>23.249763536217532</v>
      </c>
      <c r="Y269" s="118">
        <f t="shared" si="124"/>
        <v>22.744330264838897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37.802521476610124</v>
      </c>
      <c r="C270" s="123">
        <f t="shared" si="125"/>
        <v>40.511422288817954</v>
      </c>
      <c r="D270" s="123">
        <f t="shared" si="125"/>
        <v>38.730363014118211</v>
      </c>
      <c r="E270" s="123">
        <f t="shared" si="125"/>
        <v>39.950055135424364</v>
      </c>
      <c r="F270" s="123">
        <f t="shared" si="125"/>
        <v>42.169048695986739</v>
      </c>
      <c r="G270" s="123">
        <f t="shared" si="125"/>
        <v>41.306713311863028</v>
      </c>
      <c r="H270" s="123">
        <f t="shared" si="125"/>
        <v>37.556639984775209</v>
      </c>
      <c r="I270" s="123">
        <f t="shared" si="125"/>
        <v>36.416511462791235</v>
      </c>
      <c r="J270" s="123">
        <f t="shared" si="125"/>
        <v>37.304110353939478</v>
      </c>
      <c r="K270" s="123">
        <f t="shared" si="125"/>
        <v>34.345402121509089</v>
      </c>
      <c r="L270" s="123">
        <f t="shared" si="125"/>
        <v>38.253616855688861</v>
      </c>
      <c r="M270" s="123">
        <f t="shared" si="125"/>
        <v>34.652513532026852</v>
      </c>
      <c r="N270" s="123">
        <f t="shared" si="125"/>
        <v>30.17438785240412</v>
      </c>
      <c r="O270" s="123">
        <f t="shared" si="125"/>
        <v>31.217701063505398</v>
      </c>
      <c r="P270" s="123">
        <f t="shared" si="125"/>
        <v>27.27604225701063</v>
      </c>
      <c r="Q270" s="123">
        <f t="shared" si="125"/>
        <v>28.816991940704515</v>
      </c>
      <c r="R270" s="123">
        <f t="shared" ref="R270:V270" si="126">SUM(R271:R272)</f>
        <v>28.268914917890488</v>
      </c>
      <c r="S270" s="123">
        <f t="shared" si="126"/>
        <v>29.449512286975182</v>
      </c>
      <c r="T270" s="123">
        <f t="shared" si="126"/>
        <v>24.970266220908627</v>
      </c>
      <c r="U270" s="123">
        <f t="shared" si="126"/>
        <v>23.477495392803913</v>
      </c>
      <c r="V270" s="123">
        <f t="shared" si="126"/>
        <v>24.254646527165889</v>
      </c>
      <c r="W270" s="123">
        <f t="shared" ref="W270:Y270" si="127">SUM(W271:W272)</f>
        <v>22.922879352823863</v>
      </c>
      <c r="X270" s="123">
        <f t="shared" si="127"/>
        <v>21.031123526580433</v>
      </c>
      <c r="Y270" s="123">
        <f t="shared" si="127"/>
        <v>20.648011024565829</v>
      </c>
      <c r="DA270" s="130" t="s">
        <v>3141</v>
      </c>
    </row>
    <row r="271" spans="1:105" ht="12" customHeight="1" x14ac:dyDescent="0.25">
      <c r="A271" s="97" t="s">
        <v>212</v>
      </c>
      <c r="B271" s="99">
        <v>37.802521476610124</v>
      </c>
      <c r="C271" s="99">
        <v>40.511422288817954</v>
      </c>
      <c r="D271" s="99">
        <v>38.730363014118211</v>
      </c>
      <c r="E271" s="99">
        <v>39.950055135424364</v>
      </c>
      <c r="F271" s="99">
        <v>42.169048695986739</v>
      </c>
      <c r="G271" s="99">
        <v>41.306713311863028</v>
      </c>
      <c r="H271" s="99">
        <v>37.556639984775209</v>
      </c>
      <c r="I271" s="99">
        <v>36.416511462791235</v>
      </c>
      <c r="J271" s="99">
        <v>37.304110353939478</v>
      </c>
      <c r="K271" s="99">
        <v>34.345402121509089</v>
      </c>
      <c r="L271" s="99">
        <v>38.253616855688861</v>
      </c>
      <c r="M271" s="99">
        <v>34.652513532026852</v>
      </c>
      <c r="N271" s="99">
        <v>30.17438785240412</v>
      </c>
      <c r="O271" s="99">
        <v>31.217701063505398</v>
      </c>
      <c r="P271" s="99">
        <v>27.27604225701063</v>
      </c>
      <c r="Q271" s="99">
        <v>28.816991940704515</v>
      </c>
      <c r="R271" s="99">
        <v>28.268914917890488</v>
      </c>
      <c r="S271" s="99">
        <v>29.449512286975182</v>
      </c>
      <c r="T271" s="99">
        <v>24.970266220908627</v>
      </c>
      <c r="U271" s="99">
        <v>23.477495392803913</v>
      </c>
      <c r="V271" s="99">
        <v>24.254646527165889</v>
      </c>
      <c r="W271" s="99">
        <v>22.922879352823863</v>
      </c>
      <c r="X271" s="99">
        <v>21.031123526580433</v>
      </c>
      <c r="Y271" s="99">
        <v>20.648011024565829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2.2826734868378287</v>
      </c>
      <c r="C275" s="123">
        <v>2.263132253387194</v>
      </c>
      <c r="D275" s="123">
        <v>2.4059182465334397</v>
      </c>
      <c r="E275" s="123">
        <v>2.4520329259767562</v>
      </c>
      <c r="F275" s="123">
        <v>2.4571951416558884</v>
      </c>
      <c r="G275" s="123">
        <v>2.4640390849121094</v>
      </c>
      <c r="H275" s="123">
        <v>2.3830757273218044</v>
      </c>
      <c r="I275" s="123">
        <v>2.3821416315188917</v>
      </c>
      <c r="J275" s="123">
        <v>2.4152703659332526</v>
      </c>
      <c r="K275" s="123">
        <v>1.9359422996065532</v>
      </c>
      <c r="L275" s="123">
        <v>2.3714188897873552</v>
      </c>
      <c r="M275" s="123">
        <v>2.5741280180939716</v>
      </c>
      <c r="N275" s="123">
        <v>1.9385031253096354</v>
      </c>
      <c r="O275" s="123">
        <v>2.3300185787880006</v>
      </c>
      <c r="P275" s="123">
        <v>2.641459273650002</v>
      </c>
      <c r="Q275" s="123">
        <v>1.9382117288352572</v>
      </c>
      <c r="R275" s="123">
        <v>1.8179615653020438</v>
      </c>
      <c r="S275" s="123">
        <v>1.6716031062867731</v>
      </c>
      <c r="T275" s="123">
        <v>1.7700647553922355</v>
      </c>
      <c r="U275" s="123">
        <v>2.2039355258763891</v>
      </c>
      <c r="V275" s="123">
        <v>1.6092830090284536</v>
      </c>
      <c r="W275" s="123">
        <v>1.7365557320674678</v>
      </c>
      <c r="X275" s="123">
        <v>1.5568140608711931</v>
      </c>
      <c r="Y275" s="123">
        <v>1.4392912504471584</v>
      </c>
      <c r="DA275" s="130" t="s">
        <v>3146</v>
      </c>
    </row>
    <row r="276" spans="1:105" ht="12" customHeight="1" x14ac:dyDescent="0.25">
      <c r="A276" s="97" t="s">
        <v>134</v>
      </c>
      <c r="B276" s="99">
        <v>2.9968259052097168</v>
      </c>
      <c r="C276" s="99">
        <v>2.8842086316425974</v>
      </c>
      <c r="D276" s="99">
        <v>2.938080141936442</v>
      </c>
      <c r="E276" s="99">
        <v>2.8940381294720967</v>
      </c>
      <c r="F276" s="99">
        <v>2.8237966486375075</v>
      </c>
      <c r="G276" s="99">
        <v>2.759859644011557</v>
      </c>
      <c r="H276" s="99">
        <v>2.5213729448406941</v>
      </c>
      <c r="I276" s="99">
        <v>2.5147109422002396</v>
      </c>
      <c r="J276" s="99">
        <v>2.5310731936420274</v>
      </c>
      <c r="K276" s="99">
        <v>2.0729947846224075</v>
      </c>
      <c r="L276" s="99">
        <v>2.5650975997705836</v>
      </c>
      <c r="M276" s="99">
        <v>2.7610345983875506</v>
      </c>
      <c r="N276" s="99">
        <v>2.1225191042088758</v>
      </c>
      <c r="O276" s="99">
        <v>2.5306638451621137</v>
      </c>
      <c r="P276" s="99">
        <v>2.8438856067917522</v>
      </c>
      <c r="Q276" s="99">
        <v>2.1850407769711691</v>
      </c>
      <c r="R276" s="99">
        <v>2.062675674212946</v>
      </c>
      <c r="S276" s="99">
        <v>1.9033174238283408</v>
      </c>
      <c r="T276" s="99">
        <v>1.9896193700327449</v>
      </c>
      <c r="U276" s="99">
        <v>2.4483060453464214</v>
      </c>
      <c r="V276" s="99">
        <v>1.8310442611720434</v>
      </c>
      <c r="W276" s="99">
        <v>1.9883584171168003</v>
      </c>
      <c r="X276" s="99">
        <v>1.7911007198191979</v>
      </c>
      <c r="Y276" s="99">
        <v>1.6407028487862338</v>
      </c>
      <c r="DA276" s="63" t="s">
        <v>3147</v>
      </c>
    </row>
    <row r="277" spans="1:105" ht="12" customHeight="1" x14ac:dyDescent="0.25">
      <c r="A277" s="97" t="s">
        <v>133</v>
      </c>
      <c r="B277" s="99">
        <v>1.5485077901624726</v>
      </c>
      <c r="C277" s="99">
        <v>1.3250776639841237</v>
      </c>
      <c r="D277" s="99">
        <v>1.3645834353997788</v>
      </c>
      <c r="E277" s="99">
        <v>1.3459853367217944</v>
      </c>
      <c r="F277" s="99">
        <v>1.3396403845174745</v>
      </c>
      <c r="G277" s="99">
        <v>1.3107981072659383</v>
      </c>
      <c r="H277" s="99">
        <v>1.1697203393427327</v>
      </c>
      <c r="I277" s="99">
        <v>1.1595617769139488</v>
      </c>
      <c r="J277" s="99">
        <v>1.1490633588823005</v>
      </c>
      <c r="K277" s="99">
        <v>0.87598913212893081</v>
      </c>
      <c r="L277" s="99">
        <v>1.1805619555728157</v>
      </c>
      <c r="M277" s="99">
        <v>1.3555124256117301</v>
      </c>
      <c r="N277" s="99">
        <v>0.93554385696541642</v>
      </c>
      <c r="O277" s="99">
        <v>1.3693574000356961</v>
      </c>
      <c r="P277" s="99">
        <v>1.7239173956629452</v>
      </c>
      <c r="Q277" s="99">
        <v>0.94254184652750039</v>
      </c>
      <c r="R277" s="99">
        <v>0.87131544843661357</v>
      </c>
      <c r="S277" s="99">
        <v>0.78514887520621957</v>
      </c>
      <c r="T277" s="99">
        <v>0.93883352448252122</v>
      </c>
      <c r="U277" s="99">
        <v>1.353102943493889</v>
      </c>
      <c r="V277" s="99">
        <v>0.9160279855054394</v>
      </c>
      <c r="W277" s="99">
        <v>1.0401306710451743</v>
      </c>
      <c r="X277" s="99">
        <v>0.97865036290295448</v>
      </c>
      <c r="Y277" s="99">
        <v>0.85597628805315917</v>
      </c>
      <c r="DA277" s="63" t="s">
        <v>3148</v>
      </c>
    </row>
    <row r="278" spans="1:105" ht="12" customHeight="1" x14ac:dyDescent="0.25">
      <c r="A278" s="100" t="s">
        <v>212</v>
      </c>
      <c r="B278" s="102">
        <v>1.5485077901624726</v>
      </c>
      <c r="C278" s="102">
        <v>1.3250776639841237</v>
      </c>
      <c r="D278" s="102">
        <v>1.3645834353997788</v>
      </c>
      <c r="E278" s="102">
        <v>1.3459853367217944</v>
      </c>
      <c r="F278" s="102">
        <v>1.3396403845174745</v>
      </c>
      <c r="G278" s="102">
        <v>1.3107981072659383</v>
      </c>
      <c r="H278" s="102">
        <v>1.1697203393427327</v>
      </c>
      <c r="I278" s="102">
        <v>1.1595617769139488</v>
      </c>
      <c r="J278" s="102">
        <v>1.1490633588823005</v>
      </c>
      <c r="K278" s="102">
        <v>0.87598913212893081</v>
      </c>
      <c r="L278" s="102">
        <v>1.1805619555728157</v>
      </c>
      <c r="M278" s="102">
        <v>1.3555124256117301</v>
      </c>
      <c r="N278" s="102">
        <v>0.93554385696541642</v>
      </c>
      <c r="O278" s="102">
        <v>1.3693574000356961</v>
      </c>
      <c r="P278" s="102">
        <v>1.7239173956629452</v>
      </c>
      <c r="Q278" s="102">
        <v>0.94254184652750039</v>
      </c>
      <c r="R278" s="102">
        <v>0.87131544843661357</v>
      </c>
      <c r="S278" s="102">
        <v>0.78514887520621957</v>
      </c>
      <c r="T278" s="102">
        <v>0.93883352448252122</v>
      </c>
      <c r="U278" s="102">
        <v>1.353102943493889</v>
      </c>
      <c r="V278" s="102">
        <v>0.9160279855054394</v>
      </c>
      <c r="W278" s="102">
        <v>1.0401306710451743</v>
      </c>
      <c r="X278" s="102">
        <v>0.97865036290295448</v>
      </c>
      <c r="Y278" s="102">
        <v>0.85597628805315917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0.72851424490516659</v>
      </c>
      <c r="C284" s="123">
        <v>1.0130945068515875</v>
      </c>
      <c r="D284" s="123">
        <v>0.78746191789907571</v>
      </c>
      <c r="E284" s="123">
        <v>0.69508623367081146</v>
      </c>
      <c r="F284" s="123">
        <v>0.69330238070001726</v>
      </c>
      <c r="G284" s="123">
        <v>0.70149900025413536</v>
      </c>
      <c r="H284" s="123">
        <v>0.70592876004686977</v>
      </c>
      <c r="I284" s="123">
        <v>0.72503964521103204</v>
      </c>
      <c r="J284" s="123">
        <v>0.85444112328433408</v>
      </c>
      <c r="K284" s="123">
        <v>0.90090133070305778</v>
      </c>
      <c r="L284" s="123">
        <v>0.94865258035861577</v>
      </c>
      <c r="M284" s="123">
        <v>0.88889580059280315</v>
      </c>
      <c r="N284" s="123">
        <v>1.0490738993557003</v>
      </c>
      <c r="O284" s="123">
        <v>0.86537657298513193</v>
      </c>
      <c r="P284" s="123">
        <v>0.74493284047293939</v>
      </c>
      <c r="Q284" s="123">
        <v>0.90795429236629854</v>
      </c>
      <c r="R284" s="123">
        <v>0.8549194325638908</v>
      </c>
      <c r="S284" s="123">
        <v>0.96174563388529188</v>
      </c>
      <c r="T284" s="123">
        <v>0.83400324578768381</v>
      </c>
      <c r="U284" s="123">
        <v>0.79745327718169257</v>
      </c>
      <c r="V284" s="123">
        <v>0.80017852139301338</v>
      </c>
      <c r="W284" s="123">
        <v>0.66664687254347788</v>
      </c>
      <c r="X284" s="123">
        <v>0.66182594876590606</v>
      </c>
      <c r="Y284" s="123">
        <v>0.65702798982590982</v>
      </c>
      <c r="DA284" s="130" t="s">
        <v>3155</v>
      </c>
    </row>
    <row r="285" spans="1:105" ht="12" customHeight="1" x14ac:dyDescent="0.25">
      <c r="A285" s="97" t="s">
        <v>175</v>
      </c>
      <c r="B285" s="99">
        <v>1.2922567908962959</v>
      </c>
      <c r="C285" s="99">
        <v>1.6744656497870813</v>
      </c>
      <c r="D285" s="99">
        <v>1.3831862227196676</v>
      </c>
      <c r="E285" s="99">
        <v>1.2742756598483806</v>
      </c>
      <c r="F285" s="99">
        <v>1.3328204991357446</v>
      </c>
      <c r="G285" s="99">
        <v>1.3525222608740848</v>
      </c>
      <c r="H285" s="99">
        <v>1.3098021729778955</v>
      </c>
      <c r="I285" s="99">
        <v>1.2610589253630642</v>
      </c>
      <c r="J285" s="99">
        <v>1.3776516552493281</v>
      </c>
      <c r="K285" s="99">
        <v>1.4241401103082802</v>
      </c>
      <c r="L285" s="99">
        <v>1.4423151794524076</v>
      </c>
      <c r="M285" s="99">
        <v>1.401921189748867</v>
      </c>
      <c r="N285" s="99">
        <v>1.7354057879640297</v>
      </c>
      <c r="O285" s="99">
        <v>1.4572346889514345</v>
      </c>
      <c r="P285" s="99">
        <v>1.2487112694930642</v>
      </c>
      <c r="Q285" s="99">
        <v>1.2978706197937684</v>
      </c>
      <c r="R285" s="99">
        <v>1.1539534608487441</v>
      </c>
      <c r="S285" s="99">
        <v>1.2591799735965274</v>
      </c>
      <c r="T285" s="99">
        <v>1.1085822316840013</v>
      </c>
      <c r="U285" s="99">
        <v>1.029462418156661</v>
      </c>
      <c r="V285" s="99">
        <v>0.92756568879624612</v>
      </c>
      <c r="W285" s="99">
        <v>0.72039739947815951</v>
      </c>
      <c r="X285" s="99">
        <v>0.68773009795636098</v>
      </c>
      <c r="Y285" s="99">
        <v>0.67800415351373966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6.3878277548512168</v>
      </c>
      <c r="D290" s="117">
        <f t="shared" si="129"/>
        <v>7.4471259992438679</v>
      </c>
      <c r="E290" s="117">
        <f t="shared" si="129"/>
        <v>7.0263598625091257</v>
      </c>
      <c r="F290" s="117">
        <f t="shared" si="129"/>
        <v>6.686542090522881</v>
      </c>
      <c r="G290" s="117">
        <f t="shared" si="129"/>
        <v>6.0638842871554024</v>
      </c>
      <c r="H290" s="117">
        <f t="shared" si="129"/>
        <v>6.5060593821453256</v>
      </c>
      <c r="I290" s="117">
        <f t="shared" si="129"/>
        <v>5.5286283571046466</v>
      </c>
      <c r="J290" s="117">
        <f t="shared" si="129"/>
        <v>7.5123523388239217</v>
      </c>
      <c r="K290" s="117">
        <f t="shared" si="129"/>
        <v>8.788696943909672</v>
      </c>
      <c r="L290" s="117">
        <f t="shared" si="129"/>
        <v>6.226632840017059</v>
      </c>
      <c r="M290" s="117">
        <f t="shared" si="129"/>
        <v>6.4381901085110389</v>
      </c>
      <c r="N290" s="117">
        <f t="shared" si="129"/>
        <v>10.45319961135136</v>
      </c>
      <c r="O290" s="117">
        <f t="shared" si="129"/>
        <v>5.5093563003503698</v>
      </c>
      <c r="P290" s="117">
        <f t="shared" si="129"/>
        <v>12.49009713352743</v>
      </c>
      <c r="Q290" s="117">
        <f t="shared" si="129"/>
        <v>9.2033481098974246</v>
      </c>
      <c r="R290" s="117">
        <f t="shared" ref="R290:V290" si="130">R291+R294+R296+R305</f>
        <v>12.961684246489416</v>
      </c>
      <c r="S290" s="117">
        <f t="shared" si="130"/>
        <v>13.173890569973697</v>
      </c>
      <c r="T290" s="117">
        <f t="shared" si="130"/>
        <v>9.6221611680242258</v>
      </c>
      <c r="U290" s="117">
        <f t="shared" si="130"/>
        <v>7.2100761031362808</v>
      </c>
      <c r="V290" s="117">
        <f t="shared" si="130"/>
        <v>7.5729176136551768</v>
      </c>
      <c r="W290" s="117">
        <f t="shared" ref="W290:Y290" si="131">W291+W294+W296+W305</f>
        <v>2.0400557267129193</v>
      </c>
      <c r="X290" s="117">
        <f t="shared" si="131"/>
        <v>1.310364359306289</v>
      </c>
      <c r="Y290" s="117">
        <f t="shared" si="131"/>
        <v>2.1078807558780279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5.7337204516327143</v>
      </c>
      <c r="D291" s="122">
        <f t="shared" si="132"/>
        <v>6.6929849989562076</v>
      </c>
      <c r="E291" s="122">
        <f t="shared" si="132"/>
        <v>6.3057323864471657</v>
      </c>
      <c r="F291" s="122">
        <f t="shared" si="132"/>
        <v>6.0737603818954762</v>
      </c>
      <c r="G291" s="122">
        <f t="shared" si="132"/>
        <v>5.5029626663868845</v>
      </c>
      <c r="H291" s="122">
        <f t="shared" si="132"/>
        <v>5.8431605509021569</v>
      </c>
      <c r="I291" s="122">
        <f t="shared" si="132"/>
        <v>4.9635942749665327</v>
      </c>
      <c r="J291" s="122">
        <f t="shared" si="132"/>
        <v>6.7320685427975073</v>
      </c>
      <c r="K291" s="122">
        <f t="shared" si="132"/>
        <v>7.9242592748016003</v>
      </c>
      <c r="L291" s="122">
        <f t="shared" si="132"/>
        <v>5.5728442981385653</v>
      </c>
      <c r="M291" s="122">
        <f t="shared" si="132"/>
        <v>5.6370994179807523</v>
      </c>
      <c r="N291" s="122">
        <f t="shared" si="132"/>
        <v>9.1496568752396392</v>
      </c>
      <c r="O291" s="122">
        <f t="shared" si="132"/>
        <v>4.7525534044054467</v>
      </c>
      <c r="P291" s="122">
        <f t="shared" si="132"/>
        <v>10.420685362154734</v>
      </c>
      <c r="Q291" s="122">
        <f t="shared" si="132"/>
        <v>7.9349321379011402</v>
      </c>
      <c r="R291" s="122">
        <f t="shared" ref="R291:V291" si="133">SUM(R292:R293)</f>
        <v>11.199533079842913</v>
      </c>
      <c r="S291" s="122">
        <f t="shared" si="133"/>
        <v>11.479492691585818</v>
      </c>
      <c r="T291" s="122">
        <f t="shared" si="133"/>
        <v>8.1769341300320697</v>
      </c>
      <c r="U291" s="122">
        <f t="shared" si="133"/>
        <v>5.9103746722189427</v>
      </c>
      <c r="V291" s="122">
        <f t="shared" si="133"/>
        <v>6.3842469718167276</v>
      </c>
      <c r="W291" s="122">
        <f t="shared" ref="W291:Y291" si="134">SUM(W292:W293)</f>
        <v>1.7036756374674855</v>
      </c>
      <c r="X291" s="122">
        <f t="shared" si="134"/>
        <v>1.0499964693124393</v>
      </c>
      <c r="Y291" s="122">
        <f t="shared" si="134"/>
        <v>1.6444884087230929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5.6550771964144957</v>
      </c>
      <c r="D292" s="98">
        <v>6.6022240063242084</v>
      </c>
      <c r="E292" s="98">
        <v>6.2231902960528229</v>
      </c>
      <c r="F292" s="98">
        <v>5.9925518354105902</v>
      </c>
      <c r="G292" s="98">
        <v>5.4302167110467234</v>
      </c>
      <c r="H292" s="98">
        <v>5.7678704042828102</v>
      </c>
      <c r="I292" s="98">
        <v>4.8985414289607805</v>
      </c>
      <c r="J292" s="98">
        <v>6.6437761059286942</v>
      </c>
      <c r="K292" s="98">
        <v>7.8210406926015379</v>
      </c>
      <c r="L292" s="98">
        <v>5.5007577006632093</v>
      </c>
      <c r="M292" s="98">
        <v>5.5627497618340955</v>
      </c>
      <c r="N292" s="98">
        <v>9.0279961012075898</v>
      </c>
      <c r="O292" s="98">
        <v>4.6862252956495247</v>
      </c>
      <c r="P292" s="98">
        <v>10.266568004460742</v>
      </c>
      <c r="Q292" s="98">
        <v>7.8148601788726193</v>
      </c>
      <c r="R292" s="98">
        <v>11.027314636634514</v>
      </c>
      <c r="S292" s="98">
        <v>11.302800854081035</v>
      </c>
      <c r="T292" s="98">
        <v>8.0485640102138305</v>
      </c>
      <c r="U292" s="98">
        <v>5.8155392595235371</v>
      </c>
      <c r="V292" s="98">
        <v>6.2827397807632952</v>
      </c>
      <c r="W292" s="98">
        <v>1.6764945789925783</v>
      </c>
      <c r="X292" s="98">
        <v>1.0331110732701176</v>
      </c>
      <c r="Y292" s="98">
        <v>1.6185279879879186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7.8643255218218786E-2</v>
      </c>
      <c r="D293" s="98">
        <v>9.0760992631999618E-2</v>
      </c>
      <c r="E293" s="98">
        <v>8.2542090394342599E-2</v>
      </c>
      <c r="F293" s="98">
        <v>8.1208546484885624E-2</v>
      </c>
      <c r="G293" s="98">
        <v>7.2745955340161192E-2</v>
      </c>
      <c r="H293" s="98">
        <v>7.529014661934641E-2</v>
      </c>
      <c r="I293" s="98">
        <v>6.5052846005752146E-2</v>
      </c>
      <c r="J293" s="98">
        <v>8.8292436868812899E-2</v>
      </c>
      <c r="K293" s="98">
        <v>0.10321858220006234</v>
      </c>
      <c r="L293" s="98">
        <v>7.2086597475355868E-2</v>
      </c>
      <c r="M293" s="98">
        <v>7.4349656146656937E-2</v>
      </c>
      <c r="N293" s="98">
        <v>0.12166077403204897</v>
      </c>
      <c r="O293" s="98">
        <v>6.6328108755921655E-2</v>
      </c>
      <c r="P293" s="98">
        <v>0.15411735769399118</v>
      </c>
      <c r="Q293" s="98">
        <v>0.12007195902852112</v>
      </c>
      <c r="R293" s="98">
        <v>0.17221844320839874</v>
      </c>
      <c r="S293" s="98">
        <v>0.17669183750478284</v>
      </c>
      <c r="T293" s="98">
        <v>0.1283701198182394</v>
      </c>
      <c r="U293" s="98">
        <v>9.4835412695405227E-2</v>
      </c>
      <c r="V293" s="98">
        <v>0.10150719105343198</v>
      </c>
      <c r="W293" s="98">
        <v>2.7181058474907316E-2</v>
      </c>
      <c r="X293" s="98">
        <v>1.6885396042321647E-2</v>
      </c>
      <c r="Y293" s="98">
        <v>2.5960420735174322E-2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4.8823166646343435E-3</v>
      </c>
      <c r="D294" s="122">
        <f t="shared" si="135"/>
        <v>3.9329767458146802E-4</v>
      </c>
      <c r="E294" s="122">
        <f t="shared" si="135"/>
        <v>4.4048019650920089E-2</v>
      </c>
      <c r="F294" s="122">
        <f t="shared" si="135"/>
        <v>2.6012052535632829E-4</v>
      </c>
      <c r="G294" s="122">
        <f t="shared" si="135"/>
        <v>1.8180584975360764E-3</v>
      </c>
      <c r="H294" s="122">
        <f t="shared" si="135"/>
        <v>3.5652037272885254E-2</v>
      </c>
      <c r="I294" s="122">
        <f t="shared" si="135"/>
        <v>9.1877557061220225E-3</v>
      </c>
      <c r="J294" s="122">
        <f t="shared" si="135"/>
        <v>9.2211992935407865E-3</v>
      </c>
      <c r="K294" s="122">
        <f t="shared" si="135"/>
        <v>1.6558615183933954E-2</v>
      </c>
      <c r="L294" s="122">
        <f t="shared" si="135"/>
        <v>4.7648519801402521E-2</v>
      </c>
      <c r="M294" s="122">
        <f t="shared" si="135"/>
        <v>4.1537231138953905E-2</v>
      </c>
      <c r="N294" s="122">
        <f t="shared" si="135"/>
        <v>3.7444453533588516E-2</v>
      </c>
      <c r="O294" s="122">
        <f t="shared" si="135"/>
        <v>1.9434232633854239E-2</v>
      </c>
      <c r="P294" s="122">
        <f t="shared" si="135"/>
        <v>2.9523463891352384E-2</v>
      </c>
      <c r="Q294" s="122">
        <f t="shared" si="135"/>
        <v>4.8118047566699455E-2</v>
      </c>
      <c r="R294" s="122">
        <f t="shared" si="135"/>
        <v>3.779673864716717E-2</v>
      </c>
      <c r="S294" s="122">
        <f t="shared" si="135"/>
        <v>2.5001498928722936E-2</v>
      </c>
      <c r="T294" s="122">
        <f t="shared" si="135"/>
        <v>5.1766996967210044E-2</v>
      </c>
      <c r="U294" s="122">
        <f t="shared" si="135"/>
        <v>2.4776578354588411E-2</v>
      </c>
      <c r="V294" s="122">
        <f t="shared" si="135"/>
        <v>6.595084869207414E-2</v>
      </c>
      <c r="W294" s="122">
        <f t="shared" si="135"/>
        <v>1.4456877893453733E-2</v>
      </c>
      <c r="X294" s="122">
        <f t="shared" si="135"/>
        <v>1.211163053190775E-2</v>
      </c>
      <c r="Y294" s="122">
        <f t="shared" si="135"/>
        <v>3.2328734062056934E-2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4.8823166646343435E-3</v>
      </c>
      <c r="D295" s="98">
        <v>3.9329767458146802E-4</v>
      </c>
      <c r="E295" s="98">
        <v>4.4048019650920089E-2</v>
      </c>
      <c r="F295" s="98">
        <v>2.6012052535632829E-4</v>
      </c>
      <c r="G295" s="98">
        <v>1.8180584975360764E-3</v>
      </c>
      <c r="H295" s="98">
        <v>3.5652037272885254E-2</v>
      </c>
      <c r="I295" s="98">
        <v>9.1877557061220225E-3</v>
      </c>
      <c r="J295" s="98">
        <v>9.2211992935407865E-3</v>
      </c>
      <c r="K295" s="98">
        <v>1.6558615183933954E-2</v>
      </c>
      <c r="L295" s="98">
        <v>4.7648519801402521E-2</v>
      </c>
      <c r="M295" s="98">
        <v>4.1537231138953905E-2</v>
      </c>
      <c r="N295" s="98">
        <v>3.7444453533588516E-2</v>
      </c>
      <c r="O295" s="98">
        <v>1.9434232633854239E-2</v>
      </c>
      <c r="P295" s="98">
        <v>2.9523463891352384E-2</v>
      </c>
      <c r="Q295" s="98">
        <v>4.8118047566699455E-2</v>
      </c>
      <c r="R295" s="98">
        <v>3.779673864716717E-2</v>
      </c>
      <c r="S295" s="98">
        <v>2.5001498928722936E-2</v>
      </c>
      <c r="T295" s="98">
        <v>5.1766996967210044E-2</v>
      </c>
      <c r="U295" s="98">
        <v>2.4776578354588411E-2</v>
      </c>
      <c r="V295" s="98">
        <v>6.595084869207414E-2</v>
      </c>
      <c r="W295" s="98">
        <v>1.4456877893453733E-2</v>
      </c>
      <c r="X295" s="98">
        <v>1.211163053190775E-2</v>
      </c>
      <c r="Y295" s="98">
        <v>3.2328734062056934E-2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0.41587312766491757</v>
      </c>
      <c r="D296" s="122">
        <v>0.52325507703214769</v>
      </c>
      <c r="E296" s="122">
        <v>0.47233586460715921</v>
      </c>
      <c r="F296" s="122">
        <v>0.42190351503304691</v>
      </c>
      <c r="G296" s="122">
        <v>0.38142107364907185</v>
      </c>
      <c r="H296" s="122">
        <v>0.41605020575458201</v>
      </c>
      <c r="I296" s="122">
        <v>0.3611545280406922</v>
      </c>
      <c r="J296" s="122">
        <v>0.48503890854962278</v>
      </c>
      <c r="K296" s="122">
        <v>0.50016685045182185</v>
      </c>
      <c r="L296" s="122">
        <v>0.39211034881510642</v>
      </c>
      <c r="M296" s="122">
        <v>0.49654284789198222</v>
      </c>
      <c r="N296" s="122">
        <v>0.71187502323629348</v>
      </c>
      <c r="O296" s="122">
        <v>0.45758716276155226</v>
      </c>
      <c r="P296" s="122">
        <v>1.3413128945474206</v>
      </c>
      <c r="Q296" s="122">
        <v>0.71222025341189699</v>
      </c>
      <c r="R296" s="122">
        <v>1.0205203994960934</v>
      </c>
      <c r="S296" s="122">
        <v>0.95584539231979004</v>
      </c>
      <c r="T296" s="122">
        <v>0.86619516180498934</v>
      </c>
      <c r="U296" s="122">
        <v>0.85333410875591387</v>
      </c>
      <c r="V296" s="122">
        <v>0.69756590986967693</v>
      </c>
      <c r="W296" s="122">
        <v>0.23069099141843036</v>
      </c>
      <c r="X296" s="122">
        <v>0.17097691898206757</v>
      </c>
      <c r="Y296" s="122">
        <v>0.2958164619924622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0.34228471492526402</v>
      </c>
      <c r="D297" s="98">
        <v>0.47781059486818123</v>
      </c>
      <c r="E297" s="98">
        <v>0.42272462246571935</v>
      </c>
      <c r="F297" s="98">
        <v>0.36178778111788001</v>
      </c>
      <c r="G297" s="98">
        <v>0.32536429092652941</v>
      </c>
      <c r="H297" s="98">
        <v>0.39276013808172877</v>
      </c>
      <c r="I297" s="98">
        <v>0.31891442175685719</v>
      </c>
      <c r="J297" s="98">
        <v>0.42650282281350765</v>
      </c>
      <c r="K297" s="98">
        <v>0.38994751634811703</v>
      </c>
      <c r="L297" s="98">
        <v>0.27949249461588238</v>
      </c>
      <c r="M297" s="98">
        <v>0.44486373853450356</v>
      </c>
      <c r="N297" s="98">
        <v>0.56382732757208942</v>
      </c>
      <c r="O297" s="98">
        <v>0.40402961298688633</v>
      </c>
      <c r="P297" s="98">
        <v>1.2382396496004915</v>
      </c>
      <c r="Q297" s="98">
        <v>0.39848294655505956</v>
      </c>
      <c r="R297" s="98">
        <v>0.82298535239866466</v>
      </c>
      <c r="S297" s="98">
        <v>0.79523369762643048</v>
      </c>
      <c r="T297" s="98">
        <v>0.70983133242224605</v>
      </c>
      <c r="U297" s="98">
        <v>0.64623544968722491</v>
      </c>
      <c r="V297" s="98">
        <v>0.43262438866903358</v>
      </c>
      <c r="W297" s="98">
        <v>8.9010494518548339E-2</v>
      </c>
      <c r="X297" s="98">
        <v>9.0634754470589107E-2</v>
      </c>
      <c r="Y297" s="98">
        <v>0.29225550942461082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3.0045480086826112E-3</v>
      </c>
      <c r="D298" s="98">
        <v>9.6159794177355616E-3</v>
      </c>
      <c r="E298" s="98">
        <v>1.1077160714789844E-2</v>
      </c>
      <c r="F298" s="98">
        <v>1.1342008409945366E-2</v>
      </c>
      <c r="G298" s="98">
        <v>1.8919590073221942E-2</v>
      </c>
      <c r="H298" s="98">
        <v>2.3290067672853229E-2</v>
      </c>
      <c r="I298" s="98">
        <v>4.2240106283835031E-2</v>
      </c>
      <c r="J298" s="98">
        <v>5.8536085736115129E-2</v>
      </c>
      <c r="K298" s="98">
        <v>8.1791149110302025E-2</v>
      </c>
      <c r="L298" s="98">
        <v>0.11261785419922402</v>
      </c>
      <c r="M298" s="98">
        <v>5.1679109357478686E-2</v>
      </c>
      <c r="N298" s="98">
        <v>0.13370290238822416</v>
      </c>
      <c r="O298" s="98">
        <v>0</v>
      </c>
      <c r="P298" s="98">
        <v>0</v>
      </c>
      <c r="Q298" s="98">
        <v>0.26959534569136601</v>
      </c>
      <c r="R298" s="98">
        <v>0.17278904078425569</v>
      </c>
      <c r="S298" s="98">
        <v>0.12845163557411762</v>
      </c>
      <c r="T298" s="98">
        <v>0.15618051010238623</v>
      </c>
      <c r="U298" s="98">
        <v>0.20709865906868902</v>
      </c>
      <c r="V298" s="98">
        <v>0.18404290593596834</v>
      </c>
      <c r="W298" s="98">
        <v>9.6039037227566348E-2</v>
      </c>
      <c r="X298" s="98">
        <v>0</v>
      </c>
      <c r="Y298" s="98">
        <v>3.5609525678513901E-3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1.8544598809825108E-3</v>
      </c>
      <c r="D299" s="101">
        <v>5.9350959636952283E-3</v>
      </c>
      <c r="E299" s="101">
        <v>6.7800573978437501E-3</v>
      </c>
      <c r="F299" s="101">
        <v>6.9897634871007195E-3</v>
      </c>
      <c r="G299" s="101">
        <v>1.1594369263114976E-2</v>
      </c>
      <c r="H299" s="101">
        <v>1.3895645584264175E-2</v>
      </c>
      <c r="I299" s="101">
        <v>2.4932407506548081E-2</v>
      </c>
      <c r="J299" s="101">
        <v>3.3846070504231704E-2</v>
      </c>
      <c r="K299" s="101">
        <v>4.4265421272883361E-2</v>
      </c>
      <c r="L299" s="101">
        <v>6.4949545255624408E-2</v>
      </c>
      <c r="M299" s="101">
        <v>3.0903581503899585E-2</v>
      </c>
      <c r="N299" s="101">
        <v>7.1922463105373674E-2</v>
      </c>
      <c r="O299" s="101">
        <v>0</v>
      </c>
      <c r="P299" s="101">
        <v>0</v>
      </c>
      <c r="Q299" s="101">
        <v>0.13419942697952114</v>
      </c>
      <c r="R299" s="101">
        <v>8.3355678184279372E-2</v>
      </c>
      <c r="S299" s="101">
        <v>5.9603019060173568E-2</v>
      </c>
      <c r="T299" s="101">
        <v>8.1185111215343719E-2</v>
      </c>
      <c r="U299" s="101">
        <v>0.12397190682996877</v>
      </c>
      <c r="V299" s="101">
        <v>0.10044797498644431</v>
      </c>
      <c r="W299" s="101">
        <v>5.4694271569785978E-2</v>
      </c>
      <c r="X299" s="101">
        <v>0</v>
      </c>
      <c r="Y299" s="101">
        <v>1.9955268247462982E-3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1.1500881277001001E-3</v>
      </c>
      <c r="D300" s="104">
        <v>3.6808834540403338E-3</v>
      </c>
      <c r="E300" s="104">
        <v>4.2971033169460953E-3</v>
      </c>
      <c r="F300" s="104">
        <v>4.352244922844647E-3</v>
      </c>
      <c r="G300" s="104">
        <v>7.3252208101069662E-3</v>
      </c>
      <c r="H300" s="104">
        <v>9.3944220885890523E-3</v>
      </c>
      <c r="I300" s="104">
        <v>1.730769877728695E-2</v>
      </c>
      <c r="J300" s="104">
        <v>2.4690015231883421E-2</v>
      </c>
      <c r="K300" s="104">
        <v>3.7525727837418657E-2</v>
      </c>
      <c r="L300" s="104">
        <v>4.7668308943599615E-2</v>
      </c>
      <c r="M300" s="104">
        <v>2.0775527853579105E-2</v>
      </c>
      <c r="N300" s="104">
        <v>6.1780439282850493E-2</v>
      </c>
      <c r="O300" s="104">
        <v>0</v>
      </c>
      <c r="P300" s="104">
        <v>0</v>
      </c>
      <c r="Q300" s="104">
        <v>0.13539591871184484</v>
      </c>
      <c r="R300" s="104">
        <v>8.9433362599976321E-2</v>
      </c>
      <c r="S300" s="104">
        <v>6.8848616513944055E-2</v>
      </c>
      <c r="T300" s="104">
        <v>7.4995398887042514E-2</v>
      </c>
      <c r="U300" s="104">
        <v>8.3126752238720264E-2</v>
      </c>
      <c r="V300" s="104">
        <v>8.3594930949524041E-2</v>
      </c>
      <c r="W300" s="104">
        <v>4.134476565778037E-2</v>
      </c>
      <c r="X300" s="104">
        <v>0</v>
      </c>
      <c r="Y300" s="104">
        <v>1.5654257431050916E-3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6.7194718845959733E-2</v>
      </c>
      <c r="D301" s="101">
        <v>2.9972381687846258E-2</v>
      </c>
      <c r="E301" s="101">
        <v>3.3259985556443952E-2</v>
      </c>
      <c r="F301" s="101">
        <v>4.3417107789791208E-2</v>
      </c>
      <c r="G301" s="101">
        <v>3.2150933821645807E-2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6.4358838511281349E-3</v>
      </c>
      <c r="O301" s="101">
        <v>2.761402866006098E-2</v>
      </c>
      <c r="P301" s="101">
        <v>7.0917764653786242E-2</v>
      </c>
      <c r="Q301" s="101">
        <v>4.2856765714651248E-3</v>
      </c>
      <c r="R301" s="101">
        <v>0</v>
      </c>
      <c r="S301" s="101">
        <v>0</v>
      </c>
      <c r="T301" s="101">
        <v>0</v>
      </c>
      <c r="U301" s="101">
        <v>0</v>
      </c>
      <c r="V301" s="101">
        <v>1.2374576274733335E-3</v>
      </c>
      <c r="W301" s="101">
        <v>2.7555000566221E-2</v>
      </c>
      <c r="X301" s="101">
        <v>9.2827330447836521E-3</v>
      </c>
      <c r="Y301" s="101">
        <v>0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3.389145885011192E-3</v>
      </c>
      <c r="D302" s="104">
        <v>5.8561210583846614E-3</v>
      </c>
      <c r="E302" s="104">
        <v>5.2740958702060326E-3</v>
      </c>
      <c r="F302" s="104">
        <v>5.3566177154303202E-3</v>
      </c>
      <c r="G302" s="104">
        <v>4.9862588276746601E-3</v>
      </c>
      <c r="H302" s="104">
        <v>0</v>
      </c>
      <c r="I302" s="104">
        <v>0</v>
      </c>
      <c r="J302" s="104">
        <v>0</v>
      </c>
      <c r="K302" s="104">
        <v>2.8428184993402869E-2</v>
      </c>
      <c r="L302" s="104">
        <v>0</v>
      </c>
      <c r="M302" s="104">
        <v>0</v>
      </c>
      <c r="N302" s="104">
        <v>7.9089094248517636E-3</v>
      </c>
      <c r="O302" s="104">
        <v>2.5943521114604955E-2</v>
      </c>
      <c r="P302" s="104">
        <v>3.2155480293142996E-2</v>
      </c>
      <c r="Q302" s="104">
        <v>3.985628459400628E-2</v>
      </c>
      <c r="R302" s="104">
        <v>2.4746006313172982E-2</v>
      </c>
      <c r="S302" s="104">
        <v>3.216005911924194E-2</v>
      </c>
      <c r="T302" s="104">
        <v>1.8331928035713064E-4</v>
      </c>
      <c r="U302" s="104">
        <v>0</v>
      </c>
      <c r="V302" s="104">
        <v>7.9661157637201774E-2</v>
      </c>
      <c r="W302" s="104">
        <v>1.808645910609465E-2</v>
      </c>
      <c r="X302" s="104">
        <v>7.1059431466694814E-2</v>
      </c>
      <c r="Y302" s="104">
        <v>0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1.9924887127390992E-3</v>
      </c>
      <c r="D303" s="98">
        <v>3.4540541346632886E-3</v>
      </c>
      <c r="E303" s="98">
        <v>3.0919088730457134E-3</v>
      </c>
      <c r="F303" s="98">
        <v>3.1784648892355326E-3</v>
      </c>
      <c r="G303" s="98">
        <v>2.9451958647558197E-3</v>
      </c>
      <c r="H303" s="98">
        <v>0</v>
      </c>
      <c r="I303" s="98">
        <v>0</v>
      </c>
      <c r="J303" s="98">
        <v>0</v>
      </c>
      <c r="K303" s="98">
        <v>1.5187136048578614E-2</v>
      </c>
      <c r="L303" s="98">
        <v>0</v>
      </c>
      <c r="M303" s="98">
        <v>0</v>
      </c>
      <c r="N303" s="98">
        <v>4.1439208765105297E-3</v>
      </c>
      <c r="O303" s="98">
        <v>1.6197345258563617E-2</v>
      </c>
      <c r="P303" s="98">
        <v>2.1613475003095167E-2</v>
      </c>
      <c r="Q303" s="98">
        <v>1.9586945678503671E-2</v>
      </c>
      <c r="R303" s="98">
        <v>1.1924847342448612E-2</v>
      </c>
      <c r="S303" s="98">
        <v>1.5486209586285672E-2</v>
      </c>
      <c r="T303" s="98">
        <v>9.9419233687158049E-5</v>
      </c>
      <c r="U303" s="98">
        <v>0</v>
      </c>
      <c r="V303" s="98">
        <v>4.5135287776209343E-2</v>
      </c>
      <c r="W303" s="98">
        <v>1.0030025874230871E-2</v>
      </c>
      <c r="X303" s="98">
        <v>4.2172554414552643E-2</v>
      </c>
      <c r="Y303" s="98">
        <v>0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1.3966571722720928E-3</v>
      </c>
      <c r="D304" s="98">
        <v>2.4020669237213728E-3</v>
      </c>
      <c r="E304" s="98">
        <v>2.1821869971603192E-3</v>
      </c>
      <c r="F304" s="98">
        <v>2.178152826194788E-3</v>
      </c>
      <c r="G304" s="98">
        <v>2.0410629629188403E-3</v>
      </c>
      <c r="H304" s="98">
        <v>0</v>
      </c>
      <c r="I304" s="98">
        <v>0</v>
      </c>
      <c r="J304" s="98">
        <v>0</v>
      </c>
      <c r="K304" s="98">
        <v>1.3241048944824254E-2</v>
      </c>
      <c r="L304" s="98">
        <v>0</v>
      </c>
      <c r="M304" s="98">
        <v>0</v>
      </c>
      <c r="N304" s="98">
        <v>3.7649885483412343E-3</v>
      </c>
      <c r="O304" s="98">
        <v>9.7461758560413378E-3</v>
      </c>
      <c r="P304" s="98">
        <v>1.0542005290047828E-2</v>
      </c>
      <c r="Q304" s="98">
        <v>2.0269338915502606E-2</v>
      </c>
      <c r="R304" s="98">
        <v>1.282115897072437E-2</v>
      </c>
      <c r="S304" s="98">
        <v>1.667384953295627E-2</v>
      </c>
      <c r="T304" s="98">
        <v>8.3900046669972594E-5</v>
      </c>
      <c r="U304" s="98">
        <v>0</v>
      </c>
      <c r="V304" s="98">
        <v>3.4525869860992431E-2</v>
      </c>
      <c r="W304" s="98">
        <v>8.0564332318637782E-3</v>
      </c>
      <c r="X304" s="98">
        <v>2.8886877052142171E-2</v>
      </c>
      <c r="Y304" s="98">
        <v>0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0.23335185888895085</v>
      </c>
      <c r="D305" s="122">
        <v>0.2304926255809312</v>
      </c>
      <c r="E305" s="122">
        <v>0.20424359180388066</v>
      </c>
      <c r="F305" s="122">
        <v>0.19061807306900108</v>
      </c>
      <c r="G305" s="122">
        <v>0.17768248862191016</v>
      </c>
      <c r="H305" s="122">
        <v>0.21119658821570172</v>
      </c>
      <c r="I305" s="122">
        <v>0.19469179839129933</v>
      </c>
      <c r="J305" s="122">
        <v>0.28602368818325136</v>
      </c>
      <c r="K305" s="122">
        <v>0.3477122034723153</v>
      </c>
      <c r="L305" s="122">
        <v>0.21402967326198469</v>
      </c>
      <c r="M305" s="122">
        <v>0.26301061149934979</v>
      </c>
      <c r="N305" s="122">
        <v>0.55422325934183969</v>
      </c>
      <c r="O305" s="122">
        <v>0.27978150054951711</v>
      </c>
      <c r="P305" s="122">
        <v>0.69857541293392111</v>
      </c>
      <c r="Q305" s="122">
        <v>0.50807767101768786</v>
      </c>
      <c r="R305" s="122">
        <v>0.70383402850324106</v>
      </c>
      <c r="S305" s="122">
        <v>0.7135509871393636</v>
      </c>
      <c r="T305" s="122">
        <v>0.52726487921995691</v>
      </c>
      <c r="U305" s="122">
        <v>0.42159074380683548</v>
      </c>
      <c r="V305" s="122">
        <v>0.42515388327669801</v>
      </c>
      <c r="W305" s="122">
        <v>9.1232219933549838E-2</v>
      </c>
      <c r="X305" s="122">
        <v>7.7279340479874448E-2</v>
      </c>
      <c r="Y305" s="122">
        <v>0.13524715110041624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0.1712178340142442</v>
      </c>
      <c r="D306" s="98">
        <v>3.6149503635593834E-2</v>
      </c>
      <c r="E306" s="98">
        <v>4.6643183022194924E-2</v>
      </c>
      <c r="F306" s="98">
        <v>4.7225264091169269E-2</v>
      </c>
      <c r="G306" s="98">
        <v>6.9952067654608971E-2</v>
      </c>
      <c r="H306" s="98">
        <v>0.11127240595407036</v>
      </c>
      <c r="I306" s="98">
        <v>0.14711365665555259</v>
      </c>
      <c r="J306" s="98">
        <v>0.24114358300397873</v>
      </c>
      <c r="K306" s="98">
        <v>0.20871013709587716</v>
      </c>
      <c r="L306" s="98">
        <v>0.13937160226657019</v>
      </c>
      <c r="M306" s="98">
        <v>8.7526233141606402E-2</v>
      </c>
      <c r="N306" s="98">
        <v>0.24502576864320477</v>
      </c>
      <c r="O306" s="98">
        <v>0.14709570472243347</v>
      </c>
      <c r="P306" s="98">
        <v>0.38177336727334843</v>
      </c>
      <c r="Q306" s="98">
        <v>0.43762651851770867</v>
      </c>
      <c r="R306" s="98">
        <v>0.70348252742236805</v>
      </c>
      <c r="S306" s="98">
        <v>0.6284674849519245</v>
      </c>
      <c r="T306" s="98">
        <v>0.30508287359050662</v>
      </c>
      <c r="U306" s="98">
        <v>0.29293818236005709</v>
      </c>
      <c r="V306" s="98">
        <v>0.42382491901555802</v>
      </c>
      <c r="W306" s="98">
        <v>6.9478885552902145E-2</v>
      </c>
      <c r="X306" s="98">
        <v>7.5859701052008177E-2</v>
      </c>
      <c r="Y306" s="98">
        <v>0.10435147362534558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6.2134024874706643E-2</v>
      </c>
      <c r="D307" s="33">
        <v>0.19434312194533737</v>
      </c>
      <c r="E307" s="33">
        <v>0.15760040878168574</v>
      </c>
      <c r="F307" s="33">
        <v>0.1433928089778318</v>
      </c>
      <c r="G307" s="33">
        <v>0.1077304209673012</v>
      </c>
      <c r="H307" s="33">
        <v>9.992418226163137E-2</v>
      </c>
      <c r="I307" s="33">
        <v>4.7578141735746739E-2</v>
      </c>
      <c r="J307" s="33">
        <v>4.4880105179272649E-2</v>
      </c>
      <c r="K307" s="33">
        <v>0.13900206637643814</v>
      </c>
      <c r="L307" s="33">
        <v>7.465807099541448E-2</v>
      </c>
      <c r="M307" s="33">
        <v>0.17548437835774339</v>
      </c>
      <c r="N307" s="33">
        <v>0.30919749069863495</v>
      </c>
      <c r="O307" s="33">
        <v>0.13268579582708365</v>
      </c>
      <c r="P307" s="33">
        <v>0.31680204566057268</v>
      </c>
      <c r="Q307" s="33">
        <v>7.0451152499979144E-2</v>
      </c>
      <c r="R307" s="33">
        <v>3.5150108087295817E-4</v>
      </c>
      <c r="S307" s="33">
        <v>8.5083502187439097E-2</v>
      </c>
      <c r="T307" s="33">
        <v>0.22218200562945029</v>
      </c>
      <c r="U307" s="33">
        <v>0.12865256144677839</v>
      </c>
      <c r="V307" s="33">
        <v>1.3289642611399944E-3</v>
      </c>
      <c r="W307" s="33">
        <v>2.175333438064769E-2</v>
      </c>
      <c r="X307" s="33">
        <v>1.4196394278662761E-3</v>
      </c>
      <c r="Y307" s="33">
        <v>3.0895677475070656E-2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3.7201925559770301</v>
      </c>
      <c r="D309" s="117">
        <f t="shared" si="136"/>
        <v>4.3779131869213694</v>
      </c>
      <c r="E309" s="117">
        <f t="shared" si="136"/>
        <v>4.2496982124519276</v>
      </c>
      <c r="F309" s="117">
        <f t="shared" si="136"/>
        <v>3.9907911504558755</v>
      </c>
      <c r="G309" s="117">
        <f t="shared" si="136"/>
        <v>3.6515027036832022</v>
      </c>
      <c r="H309" s="117">
        <f t="shared" si="136"/>
        <v>4.0287754569389955</v>
      </c>
      <c r="I309" s="117">
        <f t="shared" si="136"/>
        <v>3.4043891210754031</v>
      </c>
      <c r="J309" s="117">
        <f t="shared" si="136"/>
        <v>4.6630917712051936</v>
      </c>
      <c r="K309" s="117">
        <f t="shared" si="136"/>
        <v>5.5520628431849071</v>
      </c>
      <c r="L309" s="117">
        <f t="shared" si="136"/>
        <v>4.0865763766643619</v>
      </c>
      <c r="M309" s="117">
        <f t="shared" si="136"/>
        <v>4.3138022306814445</v>
      </c>
      <c r="N309" s="117">
        <f t="shared" si="136"/>
        <v>7.160975434265227</v>
      </c>
      <c r="O309" s="117">
        <f t="shared" si="136"/>
        <v>3.9438549130058509</v>
      </c>
      <c r="P309" s="117">
        <f t="shared" si="136"/>
        <v>9.3680552355669757</v>
      </c>
      <c r="Q309" s="117">
        <f t="shared" si="136"/>
        <v>7.2799117200768517</v>
      </c>
      <c r="R309" s="117">
        <f t="shared" ref="R309:V309" si="137">R310+R313+R315+R324</f>
        <v>10.31939443515528</v>
      </c>
      <c r="S309" s="117">
        <f t="shared" si="137"/>
        <v>10.619153828167393</v>
      </c>
      <c r="T309" s="117">
        <f t="shared" si="137"/>
        <v>8.0150735356342526</v>
      </c>
      <c r="U309" s="117">
        <f t="shared" si="137"/>
        <v>6.0191255610591226</v>
      </c>
      <c r="V309" s="117">
        <f t="shared" si="137"/>
        <v>6.4889129109104271</v>
      </c>
      <c r="W309" s="117">
        <f t="shared" ref="W309:Y309" si="138">W310+W313+W315+W324</f>
        <v>1.76148865596833</v>
      </c>
      <c r="X309" s="117">
        <f t="shared" si="138"/>
        <v>1.1385206812289674</v>
      </c>
      <c r="Y309" s="117">
        <f t="shared" si="138"/>
        <v>1.8878242633995326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3.291166066691074</v>
      </c>
      <c r="D310" s="122">
        <f t="shared" si="139"/>
        <v>3.8732198349766844</v>
      </c>
      <c r="E310" s="122">
        <f t="shared" si="139"/>
        <v>3.6797978847670603</v>
      </c>
      <c r="F310" s="122">
        <f t="shared" si="139"/>
        <v>3.5757979683729837</v>
      </c>
      <c r="G310" s="122">
        <f t="shared" si="139"/>
        <v>3.2686633440569799</v>
      </c>
      <c r="H310" s="122">
        <f t="shared" si="139"/>
        <v>3.5023657814110623</v>
      </c>
      <c r="I310" s="122">
        <f t="shared" si="139"/>
        <v>3.0046456672125892</v>
      </c>
      <c r="J310" s="122">
        <f t="shared" si="139"/>
        <v>4.1185484514507484</v>
      </c>
      <c r="K310" s="122">
        <f t="shared" si="139"/>
        <v>4.9052510739306392</v>
      </c>
      <c r="L310" s="122">
        <f t="shared" si="139"/>
        <v>3.4949867285221772</v>
      </c>
      <c r="M310" s="122">
        <f t="shared" si="139"/>
        <v>3.6209563374825589</v>
      </c>
      <c r="N310" s="122">
        <f t="shared" si="139"/>
        <v>6.0964612588883336</v>
      </c>
      <c r="O310" s="122">
        <f t="shared" si="139"/>
        <v>3.3291882567352049</v>
      </c>
      <c r="P310" s="122">
        <f t="shared" si="139"/>
        <v>7.7191383129880897</v>
      </c>
      <c r="Q310" s="122">
        <f t="shared" si="139"/>
        <v>6.1461518344481147</v>
      </c>
      <c r="R310" s="122">
        <f t="shared" ref="R310:V310" si="140">SUM(R311:R312)</f>
        <v>8.8674250340512781</v>
      </c>
      <c r="S310" s="122">
        <f t="shared" si="140"/>
        <v>9.2399014377188209</v>
      </c>
      <c r="T310" s="122">
        <f t="shared" si="140"/>
        <v>6.6695484175122974</v>
      </c>
      <c r="U310" s="122">
        <f t="shared" si="140"/>
        <v>4.8763135006566234</v>
      </c>
      <c r="V310" s="122">
        <f t="shared" si="140"/>
        <v>5.3213950790867841</v>
      </c>
      <c r="W310" s="122">
        <f t="shared" ref="W310:Y310" si="141">SUM(W311:W312)</f>
        <v>1.4309874453436811</v>
      </c>
      <c r="X310" s="122">
        <f t="shared" si="141"/>
        <v>0.88613552888058711</v>
      </c>
      <c r="Y310" s="122">
        <f t="shared" si="141"/>
        <v>1.3923973571252906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3.2125228114728555</v>
      </c>
      <c r="D311" s="98">
        <v>3.7824588423446848</v>
      </c>
      <c r="E311" s="98">
        <v>3.5972557943727175</v>
      </c>
      <c r="F311" s="98">
        <v>3.4945894218880982</v>
      </c>
      <c r="G311" s="98">
        <v>3.1959173887168189</v>
      </c>
      <c r="H311" s="98">
        <v>3.427075634791716</v>
      </c>
      <c r="I311" s="98">
        <v>2.939592821206837</v>
      </c>
      <c r="J311" s="98">
        <v>4.0302560145819353</v>
      </c>
      <c r="K311" s="98">
        <v>4.8020324917305768</v>
      </c>
      <c r="L311" s="98">
        <v>3.4229001310468212</v>
      </c>
      <c r="M311" s="98">
        <v>3.5466066813359021</v>
      </c>
      <c r="N311" s="98">
        <v>5.974800484856285</v>
      </c>
      <c r="O311" s="98">
        <v>3.2628601479792834</v>
      </c>
      <c r="P311" s="98">
        <v>7.5650209552940986</v>
      </c>
      <c r="Q311" s="98">
        <v>6.0260798754195939</v>
      </c>
      <c r="R311" s="98">
        <v>8.6952065908428793</v>
      </c>
      <c r="S311" s="98">
        <v>9.0632096002140372</v>
      </c>
      <c r="T311" s="98">
        <v>6.5411782976940582</v>
      </c>
      <c r="U311" s="98">
        <v>4.7814780879612178</v>
      </c>
      <c r="V311" s="98">
        <v>5.2198878880333526</v>
      </c>
      <c r="W311" s="98">
        <v>1.4038063868687738</v>
      </c>
      <c r="X311" s="98">
        <v>0.86925013283826547</v>
      </c>
      <c r="Y311" s="98">
        <v>1.3664369363901163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7.8643255218218786E-2</v>
      </c>
      <c r="D312" s="98">
        <v>9.0760992631999618E-2</v>
      </c>
      <c r="E312" s="98">
        <v>8.2542090394342599E-2</v>
      </c>
      <c r="F312" s="98">
        <v>8.1208546484885624E-2</v>
      </c>
      <c r="G312" s="98">
        <v>7.2745955340161192E-2</v>
      </c>
      <c r="H312" s="98">
        <v>7.529014661934641E-2</v>
      </c>
      <c r="I312" s="98">
        <v>6.5052846005752146E-2</v>
      </c>
      <c r="J312" s="98">
        <v>8.8292436868812899E-2</v>
      </c>
      <c r="K312" s="98">
        <v>0.10321858220006234</v>
      </c>
      <c r="L312" s="98">
        <v>7.2086597475355868E-2</v>
      </c>
      <c r="M312" s="98">
        <v>7.4349656146656937E-2</v>
      </c>
      <c r="N312" s="98">
        <v>0.12166077403204897</v>
      </c>
      <c r="O312" s="98">
        <v>6.6328108755921655E-2</v>
      </c>
      <c r="P312" s="98">
        <v>0.15411735769399118</v>
      </c>
      <c r="Q312" s="98">
        <v>0.12007195902852112</v>
      </c>
      <c r="R312" s="98">
        <v>0.17221844320839874</v>
      </c>
      <c r="S312" s="98">
        <v>0.17669183750478284</v>
      </c>
      <c r="T312" s="98">
        <v>0.1283701198182394</v>
      </c>
      <c r="U312" s="98">
        <v>9.4835412695405227E-2</v>
      </c>
      <c r="V312" s="98">
        <v>0.10150719105343198</v>
      </c>
      <c r="W312" s="98">
        <v>2.7181058474907316E-2</v>
      </c>
      <c r="X312" s="98">
        <v>1.6885396042321647E-2</v>
      </c>
      <c r="Y312" s="98">
        <v>2.5960420735174322E-2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1.1867991179739629E-2</v>
      </c>
      <c r="D313" s="122">
        <f t="shared" si="142"/>
        <v>9.9800742659160034E-4</v>
      </c>
      <c r="E313" s="122">
        <f t="shared" si="142"/>
        <v>0.11654501289804942</v>
      </c>
      <c r="F313" s="122">
        <f t="shared" si="142"/>
        <v>7.1664723605425985E-4</v>
      </c>
      <c r="G313" s="122">
        <f t="shared" si="142"/>
        <v>5.2101133131625373E-3</v>
      </c>
      <c r="H313" s="122">
        <f t="shared" si="142"/>
        <v>0.10616671188228205</v>
      </c>
      <c r="I313" s="122">
        <f t="shared" si="142"/>
        <v>2.8403905768330281E-2</v>
      </c>
      <c r="J313" s="122">
        <f t="shared" si="142"/>
        <v>2.9574811420463365E-2</v>
      </c>
      <c r="K313" s="122">
        <f t="shared" si="142"/>
        <v>5.5067850462550749E-2</v>
      </c>
      <c r="L313" s="122">
        <f t="shared" si="142"/>
        <v>0.1642283952291094</v>
      </c>
      <c r="M313" s="122">
        <f t="shared" si="142"/>
        <v>0.1489257828162279</v>
      </c>
      <c r="N313" s="122">
        <f t="shared" si="142"/>
        <v>0.14027306339339138</v>
      </c>
      <c r="O313" s="122">
        <f t="shared" si="142"/>
        <v>7.6353186397393649E-2</v>
      </c>
      <c r="P313" s="122">
        <f t="shared" si="142"/>
        <v>0.12150341490652397</v>
      </c>
      <c r="Q313" s="122">
        <f t="shared" si="142"/>
        <v>0.20492352679900172</v>
      </c>
      <c r="R313" s="122">
        <f t="shared" si="142"/>
        <v>0.16214090681173177</v>
      </c>
      <c r="S313" s="122">
        <f t="shared" si="142"/>
        <v>0.10733797571587947</v>
      </c>
      <c r="T313" s="122">
        <f t="shared" si="142"/>
        <v>0.22244767343580374</v>
      </c>
      <c r="U313" s="122">
        <f t="shared" si="142"/>
        <v>0.10657281149161206</v>
      </c>
      <c r="V313" s="122">
        <f t="shared" si="142"/>
        <v>0.28448046031501845</v>
      </c>
      <c r="W313" s="122">
        <f t="shared" si="142"/>
        <v>6.2937501824169018E-2</v>
      </c>
      <c r="X313" s="122">
        <f t="shared" si="142"/>
        <v>5.330061533555331E-2</v>
      </c>
      <c r="Y313" s="122">
        <f t="shared" si="142"/>
        <v>0.14399580670526446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1.1867991179739629E-2</v>
      </c>
      <c r="D314" s="98">
        <v>9.9800742659160034E-4</v>
      </c>
      <c r="E314" s="98">
        <v>0.11654501289804942</v>
      </c>
      <c r="F314" s="98">
        <v>7.1664723605425985E-4</v>
      </c>
      <c r="G314" s="98">
        <v>5.2101133131625373E-3</v>
      </c>
      <c r="H314" s="98">
        <v>0.10616671188228205</v>
      </c>
      <c r="I314" s="98">
        <v>2.8403905768330281E-2</v>
      </c>
      <c r="J314" s="98">
        <v>2.9574811420463365E-2</v>
      </c>
      <c r="K314" s="98">
        <v>5.5067850462550749E-2</v>
      </c>
      <c r="L314" s="98">
        <v>0.1642283952291094</v>
      </c>
      <c r="M314" s="98">
        <v>0.1489257828162279</v>
      </c>
      <c r="N314" s="98">
        <v>0.14027306339339138</v>
      </c>
      <c r="O314" s="98">
        <v>7.6353186397393649E-2</v>
      </c>
      <c r="P314" s="98">
        <v>0.12150341490652397</v>
      </c>
      <c r="Q314" s="98">
        <v>0.20492352679900172</v>
      </c>
      <c r="R314" s="98">
        <v>0.16214090681173177</v>
      </c>
      <c r="S314" s="98">
        <v>0.10733797571587947</v>
      </c>
      <c r="T314" s="98">
        <v>0.22244767343580374</v>
      </c>
      <c r="U314" s="98">
        <v>0.10657281149161206</v>
      </c>
      <c r="V314" s="98">
        <v>0.28448046031501845</v>
      </c>
      <c r="W314" s="98">
        <v>6.2937501824169018E-2</v>
      </c>
      <c r="X314" s="98">
        <v>5.330061533555331E-2</v>
      </c>
      <c r="Y314" s="98">
        <v>0.14399580670526446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0.26337889663894726</v>
      </c>
      <c r="D315" s="122">
        <v>0.33111119069349521</v>
      </c>
      <c r="E315" s="122">
        <v>0.30247022596712103</v>
      </c>
      <c r="F315" s="122">
        <v>0.27383418106843399</v>
      </c>
      <c r="G315" s="122">
        <v>0.25062246021075085</v>
      </c>
      <c r="H315" s="122">
        <v>0.27355778828407046</v>
      </c>
      <c r="I315" s="122">
        <v>0.24310337669395454</v>
      </c>
      <c r="J315" s="122">
        <v>0.33046248122648009</v>
      </c>
      <c r="K315" s="122">
        <v>0.35349639650077386</v>
      </c>
      <c r="L315" s="122">
        <v>0.28231874837649318</v>
      </c>
      <c r="M315" s="122">
        <v>0.35138805778145088</v>
      </c>
      <c r="N315" s="122">
        <v>0.52751456191811952</v>
      </c>
      <c r="O315" s="122">
        <v>0.34135413474871246</v>
      </c>
      <c r="P315" s="122">
        <v>1.03598191466469</v>
      </c>
      <c r="Q315" s="122">
        <v>0.5997251715104247</v>
      </c>
      <c r="R315" s="122">
        <v>0.85122921057309231</v>
      </c>
      <c r="S315" s="122">
        <v>0.80742391004168712</v>
      </c>
      <c r="T315" s="122">
        <v>0.74148057976985027</v>
      </c>
      <c r="U315" s="122">
        <v>0.73953412479542302</v>
      </c>
      <c r="V315" s="122">
        <v>0.61382109359166059</v>
      </c>
      <c r="W315" s="122">
        <v>0.20414926044939682</v>
      </c>
      <c r="X315" s="122">
        <v>0.14973642367034012</v>
      </c>
      <c r="Y315" s="122">
        <v>0.25731181182814689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0.21138607441568819</v>
      </c>
      <c r="D316" s="98">
        <v>0.29795691523679169</v>
      </c>
      <c r="E316" s="98">
        <v>0.26626343403676511</v>
      </c>
      <c r="F316" s="98">
        <v>0.23017278289527807</v>
      </c>
      <c r="G316" s="98">
        <v>0.20914197289225647</v>
      </c>
      <c r="H316" s="98">
        <v>0.25513676271302965</v>
      </c>
      <c r="I316" s="98">
        <v>0.20942318477169508</v>
      </c>
      <c r="J316" s="98">
        <v>0.28329126403553656</v>
      </c>
      <c r="K316" s="98">
        <v>0.26219944351386931</v>
      </c>
      <c r="L316" s="98">
        <v>0.19040369376594685</v>
      </c>
      <c r="M316" s="98">
        <v>0.30913751297207975</v>
      </c>
      <c r="N316" s="98">
        <v>0.40293350227083125</v>
      </c>
      <c r="O316" s="98">
        <v>0.29953406373561181</v>
      </c>
      <c r="P316" s="98">
        <v>0.95646914581205167</v>
      </c>
      <c r="Q316" s="98">
        <v>0.31864710097889459</v>
      </c>
      <c r="R316" s="98">
        <v>0.6717881042017031</v>
      </c>
      <c r="S316" s="98">
        <v>0.660398259068949</v>
      </c>
      <c r="T316" s="98">
        <v>0.59793600027482874</v>
      </c>
      <c r="U316" s="98">
        <v>0.55075261225802263</v>
      </c>
      <c r="V316" s="98">
        <v>0.37217963402161003</v>
      </c>
      <c r="W316" s="98">
        <v>7.7047639410328772E-2</v>
      </c>
      <c r="X316" s="98">
        <v>7.8655961628852619E-2</v>
      </c>
      <c r="Y316" s="98">
        <v>0.25401198684461862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2.2953539760096568E-3</v>
      </c>
      <c r="D317" s="98">
        <v>7.3819376038856965E-3</v>
      </c>
      <c r="E317" s="98">
        <v>8.5676881605404598E-3</v>
      </c>
      <c r="F317" s="98">
        <v>8.7991980748682325E-3</v>
      </c>
      <c r="G317" s="98">
        <v>1.4778003213559977E-2</v>
      </c>
      <c r="H317" s="98">
        <v>1.8421025571040812E-2</v>
      </c>
      <c r="I317" s="98">
        <v>3.3680191922259461E-2</v>
      </c>
      <c r="J317" s="98">
        <v>4.7171217190943519E-2</v>
      </c>
      <c r="K317" s="98">
        <v>6.7289653335268679E-2</v>
      </c>
      <c r="L317" s="98">
        <v>9.1915054610546304E-2</v>
      </c>
      <c r="M317" s="98">
        <v>4.2250544809371106E-2</v>
      </c>
      <c r="N317" s="98">
        <v>0.1131791007769363</v>
      </c>
      <c r="O317" s="98">
        <v>0</v>
      </c>
      <c r="P317" s="98">
        <v>0</v>
      </c>
      <c r="Q317" s="98">
        <v>0.24270856215051373</v>
      </c>
      <c r="R317" s="98">
        <v>0.15747509974469584</v>
      </c>
      <c r="S317" s="98">
        <v>0.11834567648521629</v>
      </c>
      <c r="T317" s="98">
        <v>0.14338277271050945</v>
      </c>
      <c r="U317" s="98">
        <v>0.18878151253740039</v>
      </c>
      <c r="V317" s="98">
        <v>0.17000866893521752</v>
      </c>
      <c r="W317" s="98">
        <v>8.8688222589606805E-2</v>
      </c>
      <c r="X317" s="98">
        <v>0</v>
      </c>
      <c r="Y317" s="98">
        <v>3.2998249835282912E-3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1.1452658483095566E-3</v>
      </c>
      <c r="D318" s="101">
        <v>3.7010541498453627E-3</v>
      </c>
      <c r="E318" s="101">
        <v>4.2705848435943636E-3</v>
      </c>
      <c r="F318" s="101">
        <v>4.4469531520235856E-3</v>
      </c>
      <c r="G318" s="101">
        <v>7.4527824034530095E-3</v>
      </c>
      <c r="H318" s="101">
        <v>9.0266034824517602E-3</v>
      </c>
      <c r="I318" s="101">
        <v>1.6372493144972508E-2</v>
      </c>
      <c r="J318" s="101">
        <v>2.2481201959060098E-2</v>
      </c>
      <c r="K318" s="101">
        <v>2.9763925497850029E-2</v>
      </c>
      <c r="L318" s="101">
        <v>4.4246745666946689E-2</v>
      </c>
      <c r="M318" s="101">
        <v>2.1475016955792001E-2</v>
      </c>
      <c r="N318" s="101">
        <v>5.1398661494085812E-2</v>
      </c>
      <c r="O318" s="101">
        <v>0</v>
      </c>
      <c r="P318" s="101">
        <v>0</v>
      </c>
      <c r="Q318" s="101">
        <v>0.10731264343866891</v>
      </c>
      <c r="R318" s="101">
        <v>6.8041737144719519E-2</v>
      </c>
      <c r="S318" s="101">
        <v>4.9497059971272246E-2</v>
      </c>
      <c r="T318" s="101">
        <v>6.8387373823466935E-2</v>
      </c>
      <c r="U318" s="101">
        <v>0.10565476029868011</v>
      </c>
      <c r="V318" s="101">
        <v>8.6413737985693476E-2</v>
      </c>
      <c r="W318" s="101">
        <v>4.7343456931826434E-2</v>
      </c>
      <c r="X318" s="101">
        <v>0</v>
      </c>
      <c r="Y318" s="101">
        <v>1.7343992404231995E-3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1.1500881277001001E-3</v>
      </c>
      <c r="D319" s="104">
        <v>3.6808834540403338E-3</v>
      </c>
      <c r="E319" s="104">
        <v>4.2971033169460953E-3</v>
      </c>
      <c r="F319" s="104">
        <v>4.352244922844647E-3</v>
      </c>
      <c r="G319" s="104">
        <v>7.3252208101069662E-3</v>
      </c>
      <c r="H319" s="104">
        <v>9.3944220885890523E-3</v>
      </c>
      <c r="I319" s="104">
        <v>1.730769877728695E-2</v>
      </c>
      <c r="J319" s="104">
        <v>2.4690015231883421E-2</v>
      </c>
      <c r="K319" s="104">
        <v>3.7525727837418657E-2</v>
      </c>
      <c r="L319" s="104">
        <v>4.7668308943599615E-2</v>
      </c>
      <c r="M319" s="104">
        <v>2.0775527853579105E-2</v>
      </c>
      <c r="N319" s="104">
        <v>6.1780439282850493E-2</v>
      </c>
      <c r="O319" s="104">
        <v>0</v>
      </c>
      <c r="P319" s="104">
        <v>0</v>
      </c>
      <c r="Q319" s="104">
        <v>0.13539591871184484</v>
      </c>
      <c r="R319" s="104">
        <v>8.9433362599976321E-2</v>
      </c>
      <c r="S319" s="104">
        <v>6.8848616513944055E-2</v>
      </c>
      <c r="T319" s="104">
        <v>7.4995398887042514E-2</v>
      </c>
      <c r="U319" s="104">
        <v>8.3126752238720264E-2</v>
      </c>
      <c r="V319" s="104">
        <v>8.3594930949524041E-2</v>
      </c>
      <c r="W319" s="104">
        <v>4.134476565778037E-2</v>
      </c>
      <c r="X319" s="104">
        <v>0</v>
      </c>
      <c r="Y319" s="104">
        <v>1.5654257431050916E-3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4.6909819527856597E-2</v>
      </c>
      <c r="D320" s="101">
        <v>2.0955350554113267E-2</v>
      </c>
      <c r="E320" s="101">
        <v>2.3291679772354419E-2</v>
      </c>
      <c r="F320" s="101">
        <v>3.0454541533252152E-2</v>
      </c>
      <c r="G320" s="101">
        <v>2.2591884808081608E-2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4.6457052121739598E-3</v>
      </c>
      <c r="O320" s="101">
        <v>2.0215970897235699E-2</v>
      </c>
      <c r="P320" s="101">
        <v>5.2860551706225653E-2</v>
      </c>
      <c r="Q320" s="101">
        <v>3.2493905112582228E-3</v>
      </c>
      <c r="R320" s="101">
        <v>0</v>
      </c>
      <c r="S320" s="101">
        <v>0</v>
      </c>
      <c r="T320" s="101">
        <v>0</v>
      </c>
      <c r="U320" s="101">
        <v>0</v>
      </c>
      <c r="V320" s="101">
        <v>9.9019891412319215E-4</v>
      </c>
      <c r="W320" s="101">
        <v>2.2255836245983315E-2</v>
      </c>
      <c r="X320" s="101">
        <v>7.6118860664807463E-3</v>
      </c>
      <c r="Y320" s="101">
        <v>0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2.7876487193927999E-3</v>
      </c>
      <c r="D321" s="104">
        <v>4.8169872987045819E-3</v>
      </c>
      <c r="E321" s="104">
        <v>4.3474239974610994E-3</v>
      </c>
      <c r="F321" s="104">
        <v>4.4076585650355445E-3</v>
      </c>
      <c r="G321" s="104">
        <v>4.1105992968527866E-3</v>
      </c>
      <c r="H321" s="104">
        <v>0</v>
      </c>
      <c r="I321" s="104">
        <v>0</v>
      </c>
      <c r="J321" s="104">
        <v>0</v>
      </c>
      <c r="K321" s="104">
        <v>2.4007299651635894E-2</v>
      </c>
      <c r="L321" s="104">
        <v>0</v>
      </c>
      <c r="M321" s="104">
        <v>0</v>
      </c>
      <c r="N321" s="104">
        <v>6.7562536581779985E-3</v>
      </c>
      <c r="O321" s="104">
        <v>2.1604100115864916E-2</v>
      </c>
      <c r="P321" s="104">
        <v>2.6652217146412797E-2</v>
      </c>
      <c r="Q321" s="104">
        <v>3.5120117869758091E-2</v>
      </c>
      <c r="R321" s="104">
        <v>2.1966006626693402E-2</v>
      </c>
      <c r="S321" s="104">
        <v>2.8679974487521756E-2</v>
      </c>
      <c r="T321" s="104">
        <v>1.6180678451210113E-4</v>
      </c>
      <c r="U321" s="104">
        <v>0</v>
      </c>
      <c r="V321" s="104">
        <v>7.0642591720709913E-2</v>
      </c>
      <c r="W321" s="104">
        <v>1.615756220347795E-2</v>
      </c>
      <c r="X321" s="104">
        <v>6.3468575975006769E-2</v>
      </c>
      <c r="Y321" s="104">
        <v>0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1.3909915471207069E-3</v>
      </c>
      <c r="D322" s="98">
        <v>2.4149203749832095E-3</v>
      </c>
      <c r="E322" s="98">
        <v>2.1652370003007806E-3</v>
      </c>
      <c r="F322" s="98">
        <v>2.2295057388407569E-3</v>
      </c>
      <c r="G322" s="98">
        <v>2.0695363339339463E-3</v>
      </c>
      <c r="H322" s="98">
        <v>0</v>
      </c>
      <c r="I322" s="98">
        <v>0</v>
      </c>
      <c r="J322" s="98">
        <v>0</v>
      </c>
      <c r="K322" s="98">
        <v>1.076625070681164E-2</v>
      </c>
      <c r="L322" s="98">
        <v>0</v>
      </c>
      <c r="M322" s="98">
        <v>0</v>
      </c>
      <c r="N322" s="98">
        <v>2.9912651098367637E-3</v>
      </c>
      <c r="O322" s="98">
        <v>1.1857924259823578E-2</v>
      </c>
      <c r="P322" s="98">
        <v>1.6110211856364968E-2</v>
      </c>
      <c r="Q322" s="98">
        <v>1.4850778954255487E-2</v>
      </c>
      <c r="R322" s="98">
        <v>9.1448476559690337E-3</v>
      </c>
      <c r="S322" s="98">
        <v>1.2006124954565487E-2</v>
      </c>
      <c r="T322" s="98">
        <v>7.7906737842128537E-5</v>
      </c>
      <c r="U322" s="98">
        <v>0</v>
      </c>
      <c r="V322" s="98">
        <v>3.6116721859717482E-2</v>
      </c>
      <c r="W322" s="98">
        <v>8.1011289716141736E-3</v>
      </c>
      <c r="X322" s="98">
        <v>3.4581698922864591E-2</v>
      </c>
      <c r="Y322" s="98">
        <v>0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1.3966571722720928E-3</v>
      </c>
      <c r="D323" s="98">
        <v>2.4020669237213728E-3</v>
      </c>
      <c r="E323" s="98">
        <v>2.1821869971603192E-3</v>
      </c>
      <c r="F323" s="98">
        <v>2.178152826194788E-3</v>
      </c>
      <c r="G323" s="98">
        <v>2.0410629629188403E-3</v>
      </c>
      <c r="H323" s="98">
        <v>0</v>
      </c>
      <c r="I323" s="98">
        <v>0</v>
      </c>
      <c r="J323" s="98">
        <v>0</v>
      </c>
      <c r="K323" s="98">
        <v>1.3241048944824254E-2</v>
      </c>
      <c r="L323" s="98">
        <v>0</v>
      </c>
      <c r="M323" s="98">
        <v>0</v>
      </c>
      <c r="N323" s="98">
        <v>3.7649885483412343E-3</v>
      </c>
      <c r="O323" s="98">
        <v>9.7461758560413378E-3</v>
      </c>
      <c r="P323" s="98">
        <v>1.0542005290047828E-2</v>
      </c>
      <c r="Q323" s="98">
        <v>2.0269338915502606E-2</v>
      </c>
      <c r="R323" s="98">
        <v>1.282115897072437E-2</v>
      </c>
      <c r="S323" s="98">
        <v>1.667384953295627E-2</v>
      </c>
      <c r="T323" s="98">
        <v>8.3900046669972594E-5</v>
      </c>
      <c r="U323" s="98">
        <v>0</v>
      </c>
      <c r="V323" s="98">
        <v>3.4525869860992431E-2</v>
      </c>
      <c r="W323" s="98">
        <v>8.0564332318637782E-3</v>
      </c>
      <c r="X323" s="98">
        <v>2.8886877052142171E-2</v>
      </c>
      <c r="Y323" s="98">
        <v>0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0.15377960146726885</v>
      </c>
      <c r="D324" s="122">
        <v>0.17258415382459794</v>
      </c>
      <c r="E324" s="122">
        <v>0.15088508881969728</v>
      </c>
      <c r="F324" s="122">
        <v>0.14044235377840356</v>
      </c>
      <c r="G324" s="122">
        <v>0.12700678610230914</v>
      </c>
      <c r="H324" s="122">
        <v>0.14668517536158082</v>
      </c>
      <c r="I324" s="122">
        <v>0.12823617140052973</v>
      </c>
      <c r="J324" s="122">
        <v>0.18450602710750172</v>
      </c>
      <c r="K324" s="122">
        <v>0.23824752229094359</v>
      </c>
      <c r="L324" s="122">
        <v>0.14504250453658202</v>
      </c>
      <c r="M324" s="122">
        <v>0.19253205260120701</v>
      </c>
      <c r="N324" s="122">
        <v>0.39672655006538304</v>
      </c>
      <c r="O324" s="122">
        <v>0.19695933512453989</v>
      </c>
      <c r="P324" s="122">
        <v>0.49143159300767264</v>
      </c>
      <c r="Q324" s="122">
        <v>0.32911118731931022</v>
      </c>
      <c r="R324" s="122">
        <v>0.43859928371917634</v>
      </c>
      <c r="S324" s="122">
        <v>0.46449050469100761</v>
      </c>
      <c r="T324" s="122">
        <v>0.38159686491630129</v>
      </c>
      <c r="U324" s="122">
        <v>0.29670512411546401</v>
      </c>
      <c r="V324" s="122">
        <v>0.26921627791696456</v>
      </c>
      <c r="W324" s="122">
        <v>6.3414448351083008E-2</v>
      </c>
      <c r="X324" s="122">
        <v>4.9348113342486809E-2</v>
      </c>
      <c r="Y324" s="122">
        <v>9.4119287740830893E-2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0.10582544222825231</v>
      </c>
      <c r="D325" s="98">
        <v>2.2351433635360303E-2</v>
      </c>
      <c r="E325" s="98">
        <v>2.8850485938555763E-2</v>
      </c>
      <c r="F325" s="98">
        <v>2.9221411919890469E-2</v>
      </c>
      <c r="G325" s="98">
        <v>4.330012585149319E-2</v>
      </c>
      <c r="H325" s="98">
        <v>6.8902952921963662E-2</v>
      </c>
      <c r="I325" s="98">
        <v>9.1130773049074867E-2</v>
      </c>
      <c r="J325" s="98">
        <v>0.14943400890087249</v>
      </c>
      <c r="K325" s="98">
        <v>0.12938351077494234</v>
      </c>
      <c r="L325" s="98">
        <v>8.6431352608438927E-2</v>
      </c>
      <c r="M325" s="98">
        <v>5.4294765582220877E-2</v>
      </c>
      <c r="N325" s="98">
        <v>0.15201976509531923</v>
      </c>
      <c r="O325" s="98">
        <v>9.1270255657746033E-2</v>
      </c>
      <c r="P325" s="98">
        <v>0.23694591657680308</v>
      </c>
      <c r="Q325" s="98">
        <v>0.27190190330581848</v>
      </c>
      <c r="R325" s="98">
        <v>0.43830966670450033</v>
      </c>
      <c r="S325" s="98">
        <v>0.3931193788318908</v>
      </c>
      <c r="T325" s="98">
        <v>0.1916603200898509</v>
      </c>
      <c r="U325" s="98">
        <v>0.18475280780706477</v>
      </c>
      <c r="V325" s="98">
        <v>0.26804286752969675</v>
      </c>
      <c r="W325" s="98">
        <v>4.3999471155986312E-2</v>
      </c>
      <c r="X325" s="98">
        <v>4.8070975717103913E-2</v>
      </c>
      <c r="Y325" s="98">
        <v>6.6129936676491474E-2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4.7954159239016532E-2</v>
      </c>
      <c r="D326" s="33">
        <v>0.15023272018923764</v>
      </c>
      <c r="E326" s="33">
        <v>0.12203460288114151</v>
      </c>
      <c r="F326" s="33">
        <v>0.11122094185851308</v>
      </c>
      <c r="G326" s="33">
        <v>8.3706660250815967E-2</v>
      </c>
      <c r="H326" s="33">
        <v>7.778222243961716E-2</v>
      </c>
      <c r="I326" s="33">
        <v>3.7105398351454863E-2</v>
      </c>
      <c r="J326" s="33">
        <v>3.5072018206629231E-2</v>
      </c>
      <c r="K326" s="33">
        <v>0.10886401151600125</v>
      </c>
      <c r="L326" s="33">
        <v>5.861115192814309E-2</v>
      </c>
      <c r="M326" s="33">
        <v>0.13823728701898613</v>
      </c>
      <c r="N326" s="33">
        <v>0.24470678497006382</v>
      </c>
      <c r="O326" s="33">
        <v>0.10568907946679384</v>
      </c>
      <c r="P326" s="33">
        <v>0.25448567643086956</v>
      </c>
      <c r="Q326" s="33">
        <v>5.7209284013491721E-2</v>
      </c>
      <c r="R326" s="33">
        <v>2.8961701467597798E-4</v>
      </c>
      <c r="S326" s="33">
        <v>7.1371125859116827E-2</v>
      </c>
      <c r="T326" s="33">
        <v>0.18993654482645037</v>
      </c>
      <c r="U326" s="33">
        <v>0.11195231630839925</v>
      </c>
      <c r="V326" s="33">
        <v>1.1734103872677894E-3</v>
      </c>
      <c r="W326" s="33">
        <v>1.9414977195096699E-2</v>
      </c>
      <c r="X326" s="33">
        <v>1.2771376253828957E-3</v>
      </c>
      <c r="Y326" s="33">
        <v>2.7989351064339425E-2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0.58238773785842002</v>
      </c>
      <c r="D328" s="119">
        <f t="shared" si="143"/>
        <v>0.58786613619346229</v>
      </c>
      <c r="E328" s="119">
        <f t="shared" si="143"/>
        <v>0.60482216903339092</v>
      </c>
      <c r="F328" s="119">
        <f t="shared" si="143"/>
        <v>0.59683930743697744</v>
      </c>
      <c r="G328" s="119">
        <f t="shared" si="143"/>
        <v>0.60217222670588588</v>
      </c>
      <c r="H328" s="119">
        <f t="shared" si="143"/>
        <v>0.61923435067242438</v>
      </c>
      <c r="I328" s="119">
        <f t="shared" si="143"/>
        <v>0.61577463724805126</v>
      </c>
      <c r="J328" s="119">
        <f t="shared" si="143"/>
        <v>0.6207232516380099</v>
      </c>
      <c r="K328" s="119">
        <f t="shared" si="143"/>
        <v>0.63172764729728625</v>
      </c>
      <c r="L328" s="119">
        <f t="shared" si="143"/>
        <v>0.65630598136458707</v>
      </c>
      <c r="M328" s="119">
        <f t="shared" si="143"/>
        <v>0.67003337241917793</v>
      </c>
      <c r="N328" s="119">
        <f t="shared" si="143"/>
        <v>0.68505105618465045</v>
      </c>
      <c r="O328" s="119">
        <f t="shared" si="143"/>
        <v>0.71584677011269715</v>
      </c>
      <c r="P328" s="119">
        <f t="shared" si="143"/>
        <v>0.75003862143074196</v>
      </c>
      <c r="Q328" s="119">
        <f t="shared" si="143"/>
        <v>0.79100688501045835</v>
      </c>
      <c r="R328" s="119">
        <f t="shared" ref="R328:V328" si="144">IF(R309=0,"",R309/R290)</f>
        <v>0.79614610562282584</v>
      </c>
      <c r="S328" s="119">
        <f t="shared" si="144"/>
        <v>0.80607575808856868</v>
      </c>
      <c r="T328" s="119">
        <f t="shared" si="144"/>
        <v>0.83298059507353217</v>
      </c>
      <c r="U328" s="119">
        <f t="shared" si="144"/>
        <v>0.8348213631810194</v>
      </c>
      <c r="V328" s="119">
        <f t="shared" si="144"/>
        <v>0.85685771877537442</v>
      </c>
      <c r="W328" s="119">
        <f t="shared" ref="W328:Y328" si="145">IF(W309=0,"",W309/W290)</f>
        <v>0.86345124444544652</v>
      </c>
      <c r="X328" s="119">
        <f t="shared" si="145"/>
        <v>0.86885809518789403</v>
      </c>
      <c r="Y328" s="119">
        <f t="shared" si="145"/>
        <v>0.89560296906509218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0.57400183605984711</v>
      </c>
      <c r="D329" s="124">
        <f t="shared" si="146"/>
        <v>0.57869841865486404</v>
      </c>
      <c r="E329" s="124">
        <f t="shared" si="146"/>
        <v>0.58356391601330959</v>
      </c>
      <c r="F329" s="124">
        <f t="shared" si="146"/>
        <v>0.58872885058680269</v>
      </c>
      <c r="G329" s="124">
        <f t="shared" si="146"/>
        <v>0.59398246766647744</v>
      </c>
      <c r="H329" s="124">
        <f t="shared" si="146"/>
        <v>0.59939578091351831</v>
      </c>
      <c r="I329" s="124">
        <f t="shared" si="146"/>
        <v>0.60533667756977338</v>
      </c>
      <c r="J329" s="124">
        <f t="shared" si="146"/>
        <v>0.61178052856533871</v>
      </c>
      <c r="K329" s="124">
        <f t="shared" si="146"/>
        <v>0.61901698364778102</v>
      </c>
      <c r="L329" s="124">
        <f t="shared" si="146"/>
        <v>0.6271459494552124</v>
      </c>
      <c r="M329" s="124">
        <f t="shared" si="146"/>
        <v>0.6423438845042776</v>
      </c>
      <c r="N329" s="124">
        <f t="shared" si="146"/>
        <v>0.66630490542069221</v>
      </c>
      <c r="O329" s="124">
        <f t="shared" si="146"/>
        <v>0.70050517552294456</v>
      </c>
      <c r="P329" s="124">
        <f t="shared" si="146"/>
        <v>0.74075149999461909</v>
      </c>
      <c r="Q329" s="124">
        <f t="shared" si="146"/>
        <v>0.77456892228366636</v>
      </c>
      <c r="R329" s="124">
        <f t="shared" ref="R329:V329" si="147">IF(R310=0,"",R310/R291)</f>
        <v>0.7917673862681831</v>
      </c>
      <c r="S329" s="124">
        <f t="shared" si="147"/>
        <v>0.80490503247512302</v>
      </c>
      <c r="T329" s="124">
        <f t="shared" si="147"/>
        <v>0.81565392498595801</v>
      </c>
      <c r="U329" s="124">
        <f t="shared" si="147"/>
        <v>0.82504304229259628</v>
      </c>
      <c r="V329" s="124">
        <f t="shared" si="147"/>
        <v>0.83351961516809958</v>
      </c>
      <c r="W329" s="124">
        <f t="shared" ref="W329:Y329" si="148">IF(W310=0,"",W310/W291)</f>
        <v>0.83994125047819812</v>
      </c>
      <c r="X329" s="124">
        <f t="shared" si="148"/>
        <v>0.84394143673725697</v>
      </c>
      <c r="Y329" s="124">
        <f t="shared" si="148"/>
        <v>0.84670548587597205</v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0.56807762297386499</v>
      </c>
      <c r="D330" s="111">
        <f t="shared" si="149"/>
        <v>0.572906771827418</v>
      </c>
      <c r="E330" s="111">
        <f t="shared" si="149"/>
        <v>0.57804046208491255</v>
      </c>
      <c r="F330" s="111">
        <f t="shared" si="149"/>
        <v>0.58315547664322542</v>
      </c>
      <c r="G330" s="111">
        <f t="shared" si="149"/>
        <v>0.58854324951992143</v>
      </c>
      <c r="H330" s="111">
        <f t="shared" si="149"/>
        <v>0.59416654580987349</v>
      </c>
      <c r="I330" s="111">
        <f t="shared" si="149"/>
        <v>0.60009553125908088</v>
      </c>
      <c r="J330" s="111">
        <f t="shared" si="149"/>
        <v>0.60662128740091992</v>
      </c>
      <c r="K330" s="111">
        <f t="shared" si="149"/>
        <v>0.61398894091845735</v>
      </c>
      <c r="L330" s="111">
        <f t="shared" si="149"/>
        <v>0.62225975353070595</v>
      </c>
      <c r="M330" s="111">
        <f t="shared" si="149"/>
        <v>0.63756358512998246</v>
      </c>
      <c r="N330" s="111">
        <f t="shared" si="149"/>
        <v>0.66180804886004463</v>
      </c>
      <c r="O330" s="111">
        <f t="shared" si="149"/>
        <v>0.69626617205288277</v>
      </c>
      <c r="P330" s="111">
        <f t="shared" si="149"/>
        <v>0.73685977164006089</v>
      </c>
      <c r="Q330" s="111">
        <f t="shared" si="149"/>
        <v>0.77110527091847769</v>
      </c>
      <c r="R330" s="111">
        <f t="shared" ref="R330:V330" si="150">IF(R311=0,"",R311/R292)</f>
        <v>0.78851532556765935</v>
      </c>
      <c r="S330" s="111">
        <f t="shared" si="150"/>
        <v>0.80185519653225057</v>
      </c>
      <c r="T330" s="111">
        <f t="shared" si="150"/>
        <v>0.81271370761208317</v>
      </c>
      <c r="U330" s="111">
        <f t="shared" si="150"/>
        <v>0.82218997664422278</v>
      </c>
      <c r="V330" s="111">
        <f t="shared" si="150"/>
        <v>0.8308298720274524</v>
      </c>
      <c r="W330" s="111">
        <f t="shared" ref="W330:Y330" si="151">IF(W311=0,"",W311/W292)</f>
        <v>0.83734621302046475</v>
      </c>
      <c r="X330" s="111">
        <f t="shared" si="151"/>
        <v>0.84139078103849829</v>
      </c>
      <c r="Y330" s="111">
        <f t="shared" si="151"/>
        <v>0.844246714626671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2.4308114354209902</v>
      </c>
      <c r="D332" s="124">
        <f t="shared" si="155"/>
        <v>2.5375370643969375</v>
      </c>
      <c r="E332" s="124">
        <f t="shared" si="155"/>
        <v>2.6458627157739878</v>
      </c>
      <c r="F332" s="124">
        <f t="shared" si="155"/>
        <v>2.7550583909999204</v>
      </c>
      <c r="G332" s="124">
        <f t="shared" si="155"/>
        <v>2.8657566960708598</v>
      </c>
      <c r="H332" s="124">
        <f t="shared" si="155"/>
        <v>2.9778582096071666</v>
      </c>
      <c r="I332" s="124">
        <f t="shared" si="155"/>
        <v>3.0914955378498012</v>
      </c>
      <c r="J332" s="124">
        <f t="shared" si="155"/>
        <v>3.207263012001027</v>
      </c>
      <c r="K332" s="124">
        <f t="shared" si="155"/>
        <v>3.3256313919282632</v>
      </c>
      <c r="L332" s="124">
        <f t="shared" si="155"/>
        <v>3.4466631054565386</v>
      </c>
      <c r="M332" s="124">
        <f t="shared" si="155"/>
        <v>3.5853565279310171</v>
      </c>
      <c r="N332" s="124">
        <f t="shared" si="155"/>
        <v>3.7461639884145534</v>
      </c>
      <c r="O332" s="124">
        <f t="shared" si="155"/>
        <v>3.9287986223025428</v>
      </c>
      <c r="P332" s="124">
        <f t="shared" si="155"/>
        <v>4.115486426445818</v>
      </c>
      <c r="Q332" s="124">
        <f t="shared" si="155"/>
        <v>4.2587664537914662</v>
      </c>
      <c r="R332" s="124">
        <f t="shared" ref="R332:V332" si="156">IF(R313=0,"",R313/R294)</f>
        <v>4.2898121005973113</v>
      </c>
      <c r="S332" s="124">
        <f t="shared" si="156"/>
        <v>4.2932616169090725</v>
      </c>
      <c r="T332" s="124">
        <f t="shared" si="156"/>
        <v>4.2970944128110284</v>
      </c>
      <c r="U332" s="124">
        <f t="shared" si="156"/>
        <v>4.3013530749243136</v>
      </c>
      <c r="V332" s="124">
        <f t="shared" si="156"/>
        <v>4.3135223572825199</v>
      </c>
      <c r="W332" s="124">
        <f t="shared" ref="W332:Y332" si="157">IF(W313=0,"",W313/W294)</f>
        <v>4.3534643017679464</v>
      </c>
      <c r="X332" s="124">
        <f t="shared" si="157"/>
        <v>4.4007794982793058</v>
      </c>
      <c r="Y332" s="124">
        <f t="shared" si="157"/>
        <v>4.4541121353176383</v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2.4308114354209902</v>
      </c>
      <c r="D333" s="111">
        <f t="shared" si="158"/>
        <v>2.5375370643969375</v>
      </c>
      <c r="E333" s="111">
        <f t="shared" si="158"/>
        <v>2.6458627157739878</v>
      </c>
      <c r="F333" s="111">
        <f t="shared" si="158"/>
        <v>2.7550583909999204</v>
      </c>
      <c r="G333" s="111">
        <f t="shared" si="158"/>
        <v>2.8657566960708598</v>
      </c>
      <c r="H333" s="111">
        <f t="shared" si="158"/>
        <v>2.9778582096071666</v>
      </c>
      <c r="I333" s="111">
        <f t="shared" si="158"/>
        <v>3.0914955378498012</v>
      </c>
      <c r="J333" s="111">
        <f t="shared" si="158"/>
        <v>3.207263012001027</v>
      </c>
      <c r="K333" s="111">
        <f t="shared" si="158"/>
        <v>3.3256313919282632</v>
      </c>
      <c r="L333" s="111">
        <f t="shared" si="158"/>
        <v>3.4466631054565386</v>
      </c>
      <c r="M333" s="111">
        <f t="shared" si="158"/>
        <v>3.5853565279310171</v>
      </c>
      <c r="N333" s="111">
        <f t="shared" si="158"/>
        <v>3.7461639884145534</v>
      </c>
      <c r="O333" s="111">
        <f t="shared" si="158"/>
        <v>3.9287986223025428</v>
      </c>
      <c r="P333" s="111">
        <f t="shared" si="158"/>
        <v>4.115486426445818</v>
      </c>
      <c r="Q333" s="111">
        <f t="shared" si="158"/>
        <v>4.2587664537914662</v>
      </c>
      <c r="R333" s="111">
        <f t="shared" ref="R333:V333" si="159">IF(R314=0,"",R314/R295)</f>
        <v>4.2898121005973113</v>
      </c>
      <c r="S333" s="111">
        <f t="shared" si="159"/>
        <v>4.2932616169090725</v>
      </c>
      <c r="T333" s="111">
        <f t="shared" si="159"/>
        <v>4.2970944128110284</v>
      </c>
      <c r="U333" s="111">
        <f t="shared" si="159"/>
        <v>4.3013530749243136</v>
      </c>
      <c r="V333" s="111">
        <f t="shared" si="159"/>
        <v>4.3135223572825199</v>
      </c>
      <c r="W333" s="111">
        <f t="shared" ref="W333:Y333" si="160">IF(W314=0,"",W314/W295)</f>
        <v>4.3534643017679464</v>
      </c>
      <c r="X333" s="111">
        <f t="shared" si="160"/>
        <v>4.4007794982793058</v>
      </c>
      <c r="Y333" s="111">
        <f t="shared" si="160"/>
        <v>4.4541121353176383</v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0.63331549724742053</v>
      </c>
      <c r="D334" s="124">
        <f t="shared" si="161"/>
        <v>0.63279116673177049</v>
      </c>
      <c r="E334" s="124">
        <f t="shared" si="161"/>
        <v>0.64037107624398781</v>
      </c>
      <c r="F334" s="124">
        <f t="shared" si="161"/>
        <v>0.64904455950547146</v>
      </c>
      <c r="G334" s="124">
        <f t="shared" si="161"/>
        <v>0.65707554596560425</v>
      </c>
      <c r="H334" s="124">
        <f t="shared" si="161"/>
        <v>0.65751148419197181</v>
      </c>
      <c r="I334" s="124">
        <f t="shared" si="161"/>
        <v>0.67312841960703163</v>
      </c>
      <c r="J334" s="124">
        <f t="shared" si="161"/>
        <v>0.68131128328372348</v>
      </c>
      <c r="K334" s="124">
        <f t="shared" si="161"/>
        <v>0.70675694756948726</v>
      </c>
      <c r="L334" s="124">
        <f t="shared" si="161"/>
        <v>0.71999820772293932</v>
      </c>
      <c r="M334" s="124">
        <f t="shared" si="161"/>
        <v>0.70766915538755626</v>
      </c>
      <c r="N334" s="124">
        <f t="shared" si="161"/>
        <v>0.74102130949890199</v>
      </c>
      <c r="O334" s="124">
        <f t="shared" si="161"/>
        <v>0.74598713103888237</v>
      </c>
      <c r="P334" s="124">
        <f t="shared" si="161"/>
        <v>0.77236409109020465</v>
      </c>
      <c r="Q334" s="124">
        <f t="shared" si="161"/>
        <v>0.84205015040984355</v>
      </c>
      <c r="R334" s="124">
        <f t="shared" ref="R334:V334" si="162">IF(R315=0,"",R315/R296)</f>
        <v>0.83411288102952896</v>
      </c>
      <c r="S334" s="124">
        <f t="shared" si="162"/>
        <v>0.84472229141797583</v>
      </c>
      <c r="T334" s="124">
        <f t="shared" si="162"/>
        <v>0.85602022784881748</v>
      </c>
      <c r="U334" s="124">
        <f t="shared" si="162"/>
        <v>0.86664076497961484</v>
      </c>
      <c r="V334" s="124">
        <f t="shared" si="162"/>
        <v>0.87994709160362783</v>
      </c>
      <c r="W334" s="124">
        <f t="shared" ref="W334:Y334" si="163">IF(W315=0,"",W315/W296)</f>
        <v>0.88494682516279188</v>
      </c>
      <c r="X334" s="124">
        <f t="shared" si="163"/>
        <v>0.87576980894154965</v>
      </c>
      <c r="Y334" s="124">
        <f t="shared" si="163"/>
        <v>0.8698360128271142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0.6175738068287483</v>
      </c>
      <c r="D335" s="111">
        <f t="shared" si="164"/>
        <v>0.62358792047922729</v>
      </c>
      <c r="E335" s="111">
        <f t="shared" si="164"/>
        <v>0.62987443807666443</v>
      </c>
      <c r="F335" s="111">
        <f t="shared" si="164"/>
        <v>0.63620938823326845</v>
      </c>
      <c r="G335" s="111">
        <f t="shared" si="164"/>
        <v>0.64279325889356087</v>
      </c>
      <c r="H335" s="111">
        <f t="shared" si="164"/>
        <v>0.64959943226198447</v>
      </c>
      <c r="I335" s="111">
        <f t="shared" si="164"/>
        <v>0.65667517830648914</v>
      </c>
      <c r="J335" s="111">
        <f t="shared" si="164"/>
        <v>0.66421896616475229</v>
      </c>
      <c r="K335" s="111">
        <f t="shared" si="164"/>
        <v>0.67239675218189243</v>
      </c>
      <c r="L335" s="111">
        <f t="shared" si="164"/>
        <v>0.68124796706124857</v>
      </c>
      <c r="M335" s="111">
        <f t="shared" si="164"/>
        <v>0.69490382378761373</v>
      </c>
      <c r="N335" s="111">
        <f t="shared" si="164"/>
        <v>0.71463989517129833</v>
      </c>
      <c r="O335" s="111">
        <f t="shared" si="164"/>
        <v>0.74136660805933019</v>
      </c>
      <c r="P335" s="111">
        <f t="shared" si="164"/>
        <v>0.77244267385610621</v>
      </c>
      <c r="Q335" s="111">
        <f t="shared" si="164"/>
        <v>0.79965053394039332</v>
      </c>
      <c r="R335" s="111">
        <f t="shared" ref="R335:V335" si="165">IF(R316=0,"",R316/R297)</f>
        <v>0.81628196934941355</v>
      </c>
      <c r="S335" s="111">
        <f t="shared" si="165"/>
        <v>0.83044551688399171</v>
      </c>
      <c r="T335" s="111">
        <f t="shared" si="165"/>
        <v>0.84236349251366105</v>
      </c>
      <c r="U335" s="111">
        <f t="shared" si="165"/>
        <v>0.85224760189894322</v>
      </c>
      <c r="V335" s="111">
        <f t="shared" si="165"/>
        <v>0.86028352485309145</v>
      </c>
      <c r="W335" s="111">
        <f t="shared" ref="W335:Y335" si="166">IF(W316=0,"",W316/W297)</f>
        <v>0.86560174535681633</v>
      </c>
      <c r="X335" s="111">
        <f t="shared" si="166"/>
        <v>0.86783444262958098</v>
      </c>
      <c r="Y335" s="111">
        <f t="shared" si="166"/>
        <v>0.86914353588992865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0.76395982669489404</v>
      </c>
      <c r="D336" s="111">
        <f t="shared" si="167"/>
        <v>0.76767402291549902</v>
      </c>
      <c r="E336" s="111">
        <f t="shared" si="167"/>
        <v>0.7734552545672807</v>
      </c>
      <c r="F336" s="111">
        <f t="shared" si="167"/>
        <v>0.77580599104057779</v>
      </c>
      <c r="G336" s="111">
        <f t="shared" si="167"/>
        <v>0.7810953174126215</v>
      </c>
      <c r="H336" s="111">
        <f t="shared" si="167"/>
        <v>0.79093911747247758</v>
      </c>
      <c r="I336" s="111">
        <f t="shared" si="167"/>
        <v>0.79735102217649045</v>
      </c>
      <c r="J336" s="111">
        <f t="shared" si="167"/>
        <v>0.80584850520403339</v>
      </c>
      <c r="K336" s="111">
        <f t="shared" si="167"/>
        <v>0.82270091650776422</v>
      </c>
      <c r="L336" s="111">
        <f t="shared" si="167"/>
        <v>0.81616769618027085</v>
      </c>
      <c r="M336" s="111">
        <f t="shared" si="167"/>
        <v>0.81755559131471112</v>
      </c>
      <c r="N336" s="111">
        <f t="shared" si="167"/>
        <v>0.84649696270845132</v>
      </c>
      <c r="O336" s="111" t="str">
        <f t="shared" si="167"/>
        <v/>
      </c>
      <c r="P336" s="111" t="str">
        <f t="shared" si="167"/>
        <v/>
      </c>
      <c r="Q336" s="111">
        <f t="shared" si="167"/>
        <v>0.90026985268643178</v>
      </c>
      <c r="R336" s="111">
        <f t="shared" ref="R336:V336" si="168">IF(R317=0,"",R317/R298)</f>
        <v>0.91137203511256926</v>
      </c>
      <c r="S336" s="111">
        <f t="shared" si="168"/>
        <v>0.92132479245022836</v>
      </c>
      <c r="T336" s="111">
        <f t="shared" si="168"/>
        <v>0.91805803820536214</v>
      </c>
      <c r="U336" s="111">
        <f t="shared" si="168"/>
        <v>0.91155352423014324</v>
      </c>
      <c r="V336" s="111">
        <f t="shared" si="168"/>
        <v>0.92374475435834746</v>
      </c>
      <c r="W336" s="111">
        <f t="shared" ref="W336:Y336" si="169">IF(W317=0,"",W317/W298)</f>
        <v>0.92346013818795736</v>
      </c>
      <c r="X336" s="111" t="str">
        <f t="shared" si="169"/>
        <v/>
      </c>
      <c r="Y336" s="111">
        <f t="shared" si="169"/>
        <v>0.92666917647806291</v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>
        <f t="shared" ref="C337:Q337" si="170">IF(C318=0,"",C318/C299)</f>
        <v>0.6175738068287483</v>
      </c>
      <c r="D337" s="112">
        <f t="shared" si="170"/>
        <v>0.62358792047922729</v>
      </c>
      <c r="E337" s="112">
        <f t="shared" si="170"/>
        <v>0.62987443807666443</v>
      </c>
      <c r="F337" s="112">
        <f t="shared" si="170"/>
        <v>0.63620938823326845</v>
      </c>
      <c r="G337" s="112">
        <f t="shared" si="170"/>
        <v>0.64279325889356087</v>
      </c>
      <c r="H337" s="112">
        <f t="shared" si="170"/>
        <v>0.64959943226198447</v>
      </c>
      <c r="I337" s="112">
        <f t="shared" si="170"/>
        <v>0.65667517830648903</v>
      </c>
      <c r="J337" s="112">
        <f t="shared" si="170"/>
        <v>0.66421896616475229</v>
      </c>
      <c r="K337" s="112">
        <f t="shared" si="170"/>
        <v>0.67239675218189254</v>
      </c>
      <c r="L337" s="112">
        <f t="shared" si="170"/>
        <v>0.68124796706124857</v>
      </c>
      <c r="M337" s="112">
        <f t="shared" si="170"/>
        <v>0.69490382378761384</v>
      </c>
      <c r="N337" s="112">
        <f t="shared" si="170"/>
        <v>0.71463989517129833</v>
      </c>
      <c r="O337" s="112" t="str">
        <f t="shared" si="170"/>
        <v/>
      </c>
      <c r="P337" s="112" t="str">
        <f t="shared" si="170"/>
        <v/>
      </c>
      <c r="Q337" s="112">
        <f t="shared" si="170"/>
        <v>0.79965053394039332</v>
      </c>
      <c r="R337" s="112">
        <f t="shared" ref="R337:V337" si="171">IF(R318=0,"",R318/R299)</f>
        <v>0.81628196934941366</v>
      </c>
      <c r="S337" s="112">
        <f t="shared" si="171"/>
        <v>0.83044551688399171</v>
      </c>
      <c r="T337" s="112">
        <f t="shared" si="171"/>
        <v>0.84236349251366116</v>
      </c>
      <c r="U337" s="112">
        <f t="shared" si="171"/>
        <v>0.85224760189894333</v>
      </c>
      <c r="V337" s="112">
        <f t="shared" si="171"/>
        <v>0.86028352485309145</v>
      </c>
      <c r="W337" s="112">
        <f t="shared" ref="W337:Y337" si="172">IF(W318=0,"",W318/W299)</f>
        <v>0.86560174535681622</v>
      </c>
      <c r="X337" s="112" t="str">
        <f t="shared" si="172"/>
        <v/>
      </c>
      <c r="Y337" s="112">
        <f t="shared" si="172"/>
        <v>0.86914353588992865</v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 t="str">
        <f t="shared" si="173"/>
        <v/>
      </c>
      <c r="P338" s="113" t="str">
        <f t="shared" si="173"/>
        <v/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 t="str">
        <f t="shared" si="175"/>
        <v/>
      </c>
      <c r="Y338" s="113">
        <f t="shared" si="175"/>
        <v>1</v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0.69811765468347042</v>
      </c>
      <c r="D339" s="112">
        <f t="shared" si="176"/>
        <v>0.6991553348131363</v>
      </c>
      <c r="E339" s="112">
        <f t="shared" si="176"/>
        <v>0.70029133755416728</v>
      </c>
      <c r="F339" s="112">
        <f t="shared" si="176"/>
        <v>0.70144104671138452</v>
      </c>
      <c r="G339" s="112">
        <f t="shared" si="176"/>
        <v>0.70268207242153224</v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>
        <f t="shared" si="176"/>
        <v>0.72184416618389136</v>
      </c>
      <c r="O339" s="112">
        <f t="shared" si="176"/>
        <v>0.73209060315326902</v>
      </c>
      <c r="P339" s="112">
        <f t="shared" si="176"/>
        <v>0.74537814275852909</v>
      </c>
      <c r="Q339" s="112">
        <f t="shared" si="176"/>
        <v>0.75819779142768318</v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>
        <f t="shared" si="177"/>
        <v>0.80018813746778605</v>
      </c>
      <c r="W339" s="112">
        <f t="shared" ref="W339:Y339" si="178">IF(W320=0,"",W320/W301)</f>
        <v>0.80768774409920352</v>
      </c>
      <c r="X339" s="112">
        <f t="shared" si="178"/>
        <v>0.82000484445237565</v>
      </c>
      <c r="Y339" s="112" t="str">
        <f t="shared" si="178"/>
        <v/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0.82252249208906336</v>
      </c>
      <c r="D340" s="113">
        <f t="shared" si="179"/>
        <v>0.82255596335525349</v>
      </c>
      <c r="E340" s="113">
        <f t="shared" si="179"/>
        <v>0.82429749182607626</v>
      </c>
      <c r="F340" s="113">
        <f t="shared" si="179"/>
        <v>0.8228435925787283</v>
      </c>
      <c r="G340" s="113">
        <f t="shared" si="179"/>
        <v>0.82438546391498957</v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>
        <f t="shared" si="179"/>
        <v>0.84448935650331181</v>
      </c>
      <c r="L340" s="113" t="str">
        <f t="shared" si="179"/>
        <v/>
      </c>
      <c r="M340" s="113" t="str">
        <f t="shared" si="179"/>
        <v/>
      </c>
      <c r="N340" s="113">
        <f t="shared" si="179"/>
        <v>0.85425857033438346</v>
      </c>
      <c r="O340" s="113">
        <f t="shared" si="179"/>
        <v>0.83273585032768915</v>
      </c>
      <c r="P340" s="113">
        <f t="shared" si="179"/>
        <v>0.82885458103688336</v>
      </c>
      <c r="Q340" s="113">
        <f t="shared" si="179"/>
        <v>0.88116888534661786</v>
      </c>
      <c r="R340" s="113">
        <f t="shared" ref="R340:V340" si="180">IF(R321=0,"",R321/R302)</f>
        <v>0.88765865282270984</v>
      </c>
      <c r="S340" s="113">
        <f t="shared" si="180"/>
        <v>0.89178861211613925</v>
      </c>
      <c r="T340" s="113">
        <f t="shared" si="180"/>
        <v>0.88265011839932894</v>
      </c>
      <c r="U340" s="113" t="str">
        <f t="shared" si="180"/>
        <v/>
      </c>
      <c r="V340" s="113">
        <f t="shared" si="180"/>
        <v>0.88678841503201822</v>
      </c>
      <c r="W340" s="113">
        <f t="shared" ref="W340:Y340" si="181">IF(W321=0,"",W321/W302)</f>
        <v>0.89335132480593105</v>
      </c>
      <c r="X340" s="113">
        <f t="shared" si="181"/>
        <v>0.89317596081181938</v>
      </c>
      <c r="Y340" s="113" t="str">
        <f t="shared" si="181"/>
        <v/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0.69811765468347042</v>
      </c>
      <c r="D341" s="111">
        <f t="shared" si="182"/>
        <v>0.69915533481313641</v>
      </c>
      <c r="E341" s="111">
        <f t="shared" si="182"/>
        <v>0.70029133755416728</v>
      </c>
      <c r="F341" s="111">
        <f t="shared" si="182"/>
        <v>0.70144104671138452</v>
      </c>
      <c r="G341" s="111">
        <f t="shared" si="182"/>
        <v>0.70268207242153224</v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>
        <f t="shared" si="182"/>
        <v>0.70890592356412518</v>
      </c>
      <c r="L341" s="111" t="str">
        <f t="shared" si="182"/>
        <v/>
      </c>
      <c r="M341" s="111" t="str">
        <f t="shared" si="182"/>
        <v/>
      </c>
      <c r="N341" s="111">
        <f t="shared" si="182"/>
        <v>0.72184416618389136</v>
      </c>
      <c r="O341" s="111">
        <f t="shared" si="182"/>
        <v>0.7320906031532689</v>
      </c>
      <c r="P341" s="111">
        <f t="shared" si="182"/>
        <v>0.74537814275852898</v>
      </c>
      <c r="Q341" s="111">
        <f t="shared" si="182"/>
        <v>0.75819779142768318</v>
      </c>
      <c r="R341" s="111">
        <f t="shared" ref="R341:V341" si="183">IF(R322=0,"",R322/R303)</f>
        <v>0.76687335219934638</v>
      </c>
      <c r="S341" s="111">
        <f t="shared" si="183"/>
        <v>0.77527847519240023</v>
      </c>
      <c r="T341" s="111">
        <f t="shared" si="183"/>
        <v>0.78361836993510969</v>
      </c>
      <c r="U341" s="111" t="str">
        <f t="shared" si="183"/>
        <v/>
      </c>
      <c r="V341" s="111">
        <f t="shared" si="183"/>
        <v>0.80018813746778594</v>
      </c>
      <c r="W341" s="111">
        <f t="shared" ref="W341:Y341" si="184">IF(W322=0,"",W322/W303)</f>
        <v>0.80768774409920352</v>
      </c>
      <c r="X341" s="111">
        <f t="shared" si="184"/>
        <v>0.82000484445237576</v>
      </c>
      <c r="Y341" s="111" t="str">
        <f t="shared" si="184"/>
        <v/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>
        <f t="shared" si="185"/>
        <v>1</v>
      </c>
      <c r="L342" s="111" t="str">
        <f t="shared" si="185"/>
        <v/>
      </c>
      <c r="M342" s="111" t="str">
        <f t="shared" si="185"/>
        <v/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 t="str">
        <f t="shared" si="186"/>
        <v/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 t="str">
        <f t="shared" si="187"/>
        <v/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0.65900311315047455</v>
      </c>
      <c r="D343" s="124">
        <f t="shared" si="188"/>
        <v>0.74876214972005561</v>
      </c>
      <c r="E343" s="124">
        <f t="shared" si="188"/>
        <v>0.73875066280943869</v>
      </c>
      <c r="F343" s="124">
        <f t="shared" si="188"/>
        <v>0.73677354679566709</v>
      </c>
      <c r="G343" s="124">
        <f t="shared" si="188"/>
        <v>0.71479630371773084</v>
      </c>
      <c r="H343" s="124">
        <f t="shared" si="188"/>
        <v>0.69454330015864951</v>
      </c>
      <c r="I343" s="124">
        <f t="shared" si="188"/>
        <v>0.65866242163316802</v>
      </c>
      <c r="J343" s="124">
        <f t="shared" si="188"/>
        <v>0.64507254024810456</v>
      </c>
      <c r="K343" s="124">
        <f t="shared" si="188"/>
        <v>0.68518596676148225</v>
      </c>
      <c r="L343" s="124">
        <f t="shared" si="188"/>
        <v>0.67767474633782021</v>
      </c>
      <c r="M343" s="124">
        <f t="shared" si="188"/>
        <v>0.73203150056811672</v>
      </c>
      <c r="N343" s="124">
        <f t="shared" si="188"/>
        <v>0.71582443244354321</v>
      </c>
      <c r="O343" s="124">
        <f t="shared" si="188"/>
        <v>0.70397554783891458</v>
      </c>
      <c r="P343" s="124">
        <f t="shared" si="188"/>
        <v>0.70347679564576604</v>
      </c>
      <c r="Q343" s="124">
        <f t="shared" si="188"/>
        <v>0.64775762859268182</v>
      </c>
      <c r="R343" s="124">
        <f t="shared" ref="R343:V343" si="189">IF(R324=0,"",R324/R305)</f>
        <v>0.62315725861094351</v>
      </c>
      <c r="S343" s="124">
        <f t="shared" si="189"/>
        <v>0.65095629192968663</v>
      </c>
      <c r="T343" s="124">
        <f t="shared" si="189"/>
        <v>0.72372896423680078</v>
      </c>
      <c r="U343" s="124">
        <f t="shared" si="189"/>
        <v>0.70377523338465042</v>
      </c>
      <c r="V343" s="124">
        <f t="shared" si="189"/>
        <v>0.63322079018093702</v>
      </c>
      <c r="W343" s="124">
        <f t="shared" ref="W343:Y343" si="190">IF(W324=0,"",W324/W305)</f>
        <v>0.69508829662669325</v>
      </c>
      <c r="X343" s="124">
        <f t="shared" si="190"/>
        <v>0.63856799289505251</v>
      </c>
      <c r="Y343" s="124">
        <f t="shared" si="190"/>
        <v>0.69590588027211486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0.61807488009367251</v>
      </c>
      <c r="D344" s="111">
        <f t="shared" si="191"/>
        <v>0.61830540913298859</v>
      </c>
      <c r="E344" s="111">
        <f t="shared" si="191"/>
        <v>0.61853595893803826</v>
      </c>
      <c r="F344" s="111">
        <f t="shared" si="191"/>
        <v>0.61876651157477869</v>
      </c>
      <c r="G344" s="111">
        <f t="shared" si="191"/>
        <v>0.61899708333553816</v>
      </c>
      <c r="H344" s="111">
        <f t="shared" si="191"/>
        <v>0.61922767222634301</v>
      </c>
      <c r="I344" s="111">
        <f t="shared" si="191"/>
        <v>0.61945828226162347</v>
      </c>
      <c r="J344" s="111">
        <f t="shared" si="191"/>
        <v>0.6196889298870828</v>
      </c>
      <c r="K344" s="111">
        <f t="shared" si="191"/>
        <v>0.61991962908589437</v>
      </c>
      <c r="L344" s="111">
        <f t="shared" si="191"/>
        <v>0.62015038359913033</v>
      </c>
      <c r="M344" s="111">
        <f t="shared" si="191"/>
        <v>0.62032562848190664</v>
      </c>
      <c r="N344" s="111">
        <f t="shared" si="191"/>
        <v>0.62042358212814508</v>
      </c>
      <c r="O344" s="111">
        <f t="shared" si="191"/>
        <v>0.62048212644938272</v>
      </c>
      <c r="P344" s="111">
        <f t="shared" si="191"/>
        <v>0.62064548469969782</v>
      </c>
      <c r="Q344" s="111">
        <f t="shared" si="191"/>
        <v>0.62131039093970242</v>
      </c>
      <c r="R344" s="111">
        <f t="shared" ref="R344:V344" si="192">IF(R325=0,"",R325/R306)</f>
        <v>0.62305693406560048</v>
      </c>
      <c r="S344" s="111">
        <f t="shared" si="192"/>
        <v>0.62552063272129821</v>
      </c>
      <c r="T344" s="111">
        <f t="shared" si="192"/>
        <v>0.62822379320808541</v>
      </c>
      <c r="U344" s="111">
        <f t="shared" si="192"/>
        <v>0.63068872182725855</v>
      </c>
      <c r="V344" s="111">
        <f t="shared" si="192"/>
        <v>0.63243772488011085</v>
      </c>
      <c r="W344" s="111">
        <f t="shared" ref="W344:Y344" si="193">IF(W325=0,"",W325/W306)</f>
        <v>0.63327830902648163</v>
      </c>
      <c r="X344" s="111">
        <f t="shared" si="193"/>
        <v>0.63368264111859907</v>
      </c>
      <c r="Y344" s="111">
        <f t="shared" si="193"/>
        <v>0.63372307432781083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0.7717858184097387</v>
      </c>
      <c r="D345" s="45">
        <f t="shared" si="194"/>
        <v>0.77302823318590819</v>
      </c>
      <c r="E345" s="45">
        <f t="shared" si="194"/>
        <v>0.77432922810618232</v>
      </c>
      <c r="F345" s="45">
        <f t="shared" si="194"/>
        <v>0.77563821122792553</v>
      </c>
      <c r="G345" s="45">
        <f t="shared" si="194"/>
        <v>0.77700114321676106</v>
      </c>
      <c r="H345" s="45">
        <f t="shared" si="194"/>
        <v>0.77841239907232929</v>
      </c>
      <c r="I345" s="45">
        <f t="shared" si="194"/>
        <v>0.77988330350398238</v>
      </c>
      <c r="J345" s="45">
        <f t="shared" si="194"/>
        <v>0.78146024984867535</v>
      </c>
      <c r="K345" s="45">
        <f t="shared" si="194"/>
        <v>0.78318268464571905</v>
      </c>
      <c r="L345" s="45">
        <f t="shared" si="194"/>
        <v>0.78506116146160543</v>
      </c>
      <c r="M345" s="45">
        <f t="shared" si="194"/>
        <v>0.78774696820690704</v>
      </c>
      <c r="N345" s="45">
        <f t="shared" si="194"/>
        <v>0.79142552035964553</v>
      </c>
      <c r="O345" s="45">
        <f t="shared" si="194"/>
        <v>0.79653650044446378</v>
      </c>
      <c r="P345" s="45">
        <f t="shared" si="194"/>
        <v>0.80329555921974705</v>
      </c>
      <c r="Q345" s="45">
        <f t="shared" si="194"/>
        <v>0.81204184720056438</v>
      </c>
      <c r="R345" s="45">
        <f t="shared" ref="R345:V345" si="195">IF(R326=0,"",R326/R307)</f>
        <v>0.82394345404773661</v>
      </c>
      <c r="S345" s="45">
        <f t="shared" si="195"/>
        <v>0.83883624938106238</v>
      </c>
      <c r="T345" s="45">
        <f t="shared" si="195"/>
        <v>0.85486916138124114</v>
      </c>
      <c r="U345" s="45">
        <f t="shared" si="195"/>
        <v>0.87019111822901574</v>
      </c>
      <c r="V345" s="45">
        <f t="shared" si="195"/>
        <v>0.88295104810510872</v>
      </c>
      <c r="W345" s="45">
        <f t="shared" ref="W345:Y345" si="196">IF(W326=0,"",W326/W307)</f>
        <v>0.89250580418461034</v>
      </c>
      <c r="X345" s="45">
        <f t="shared" si="196"/>
        <v>0.89962112936130456</v>
      </c>
      <c r="Y345" s="45">
        <f t="shared" si="196"/>
        <v>0.9059309700175272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14.493083774998071</v>
      </c>
      <c r="D347" s="117">
        <f t="shared" si="197"/>
        <v>16.728396543799651</v>
      </c>
      <c r="E347" s="117">
        <f t="shared" si="197"/>
        <v>15.735370631156513</v>
      </c>
      <c r="F347" s="117">
        <f t="shared" si="197"/>
        <v>15.052379823593764</v>
      </c>
      <c r="G347" s="117">
        <f t="shared" si="197"/>
        <v>13.710214575404446</v>
      </c>
      <c r="H347" s="117">
        <f t="shared" si="197"/>
        <v>14.764051051206383</v>
      </c>
      <c r="I347" s="117">
        <f t="shared" si="197"/>
        <v>12.658834072259573</v>
      </c>
      <c r="J347" s="117">
        <f t="shared" si="197"/>
        <v>17.252528650593142</v>
      </c>
      <c r="K347" s="117">
        <f t="shared" si="197"/>
        <v>19.880114084065909</v>
      </c>
      <c r="L347" s="117">
        <f t="shared" si="197"/>
        <v>14.05653005020068</v>
      </c>
      <c r="M347" s="117">
        <f t="shared" si="197"/>
        <v>14.379969378816449</v>
      </c>
      <c r="N347" s="117">
        <f t="shared" si="197"/>
        <v>23.193736226881626</v>
      </c>
      <c r="O347" s="117">
        <f t="shared" si="197"/>
        <v>12.249312943653424</v>
      </c>
      <c r="P347" s="117">
        <f t="shared" si="197"/>
        <v>27.7843085136718</v>
      </c>
      <c r="Q347" s="117">
        <f t="shared" si="197"/>
        <v>20.507205733694402</v>
      </c>
      <c r="R347" s="117">
        <f t="shared" ref="R347:V347" si="198">R348+R351+R353+R362</f>
        <v>29.487115064599877</v>
      </c>
      <c r="S347" s="117">
        <f t="shared" si="198"/>
        <v>29.802975039618985</v>
      </c>
      <c r="T347" s="117">
        <f t="shared" si="198"/>
        <v>21.324094569105245</v>
      </c>
      <c r="U347" s="117">
        <f t="shared" si="198"/>
        <v>16.08385679861787</v>
      </c>
      <c r="V347" s="117">
        <f t="shared" si="198"/>
        <v>16.873355321774348</v>
      </c>
      <c r="W347" s="117">
        <f t="shared" ref="W347:Y347" si="199">W348+W351+W353+W362</f>
        <v>4.4112280929202958</v>
      </c>
      <c r="X347" s="117">
        <f t="shared" si="199"/>
        <v>2.7980560280802158</v>
      </c>
      <c r="Y347" s="117">
        <f t="shared" si="199"/>
        <v>4.7031669558178759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13.282615912536947</v>
      </c>
      <c r="D348" s="122">
        <f t="shared" si="200"/>
        <v>15.507269414489469</v>
      </c>
      <c r="E348" s="122">
        <f t="shared" si="200"/>
        <v>14.616997006779332</v>
      </c>
      <c r="F348" s="122">
        <f t="shared" si="200"/>
        <v>14.075274589742852</v>
      </c>
      <c r="G348" s="122">
        <f t="shared" si="200"/>
        <v>12.754464773779649</v>
      </c>
      <c r="H348" s="122">
        <f t="shared" si="200"/>
        <v>13.547544012653365</v>
      </c>
      <c r="I348" s="122">
        <f t="shared" si="200"/>
        <v>11.505668635927652</v>
      </c>
      <c r="J348" s="122">
        <f t="shared" si="200"/>
        <v>15.604866769969568</v>
      </c>
      <c r="K348" s="122">
        <f t="shared" si="200"/>
        <v>18.370019709370894</v>
      </c>
      <c r="L348" s="122">
        <f t="shared" si="200"/>
        <v>12.920151083377704</v>
      </c>
      <c r="M348" s="122">
        <f t="shared" si="200"/>
        <v>13.057722109333243</v>
      </c>
      <c r="N348" s="122">
        <f t="shared" si="200"/>
        <v>21.132080484087101</v>
      </c>
      <c r="O348" s="122">
        <f t="shared" si="200"/>
        <v>10.960320285691509</v>
      </c>
      <c r="P348" s="122">
        <f t="shared" si="200"/>
        <v>23.997606401752549</v>
      </c>
      <c r="Q348" s="122">
        <f t="shared" si="200"/>
        <v>18.242215280590411</v>
      </c>
      <c r="R348" s="122">
        <f t="shared" ref="R348:V348" si="201">SUM(R349:R350)</f>
        <v>25.730801589390698</v>
      </c>
      <c r="S348" s="122">
        <f t="shared" si="201"/>
        <v>26.345559516678314</v>
      </c>
      <c r="T348" s="122">
        <f t="shared" si="201"/>
        <v>18.768142024896935</v>
      </c>
      <c r="U348" s="122">
        <f t="shared" si="201"/>
        <v>13.597991970596306</v>
      </c>
      <c r="V348" s="122">
        <f t="shared" si="201"/>
        <v>14.643123651944013</v>
      </c>
      <c r="W348" s="122">
        <f t="shared" ref="W348:Y348" si="202">SUM(W349:W350)</f>
        <v>3.9135763245789015</v>
      </c>
      <c r="X348" s="122">
        <f t="shared" si="202"/>
        <v>2.4097110232136747</v>
      </c>
      <c r="Y348" s="122">
        <f t="shared" si="202"/>
        <v>3.7737803073411307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13.282615912536947</v>
      </c>
      <c r="D349" s="98">
        <v>15.507269414489469</v>
      </c>
      <c r="E349" s="98">
        <v>14.616997006779332</v>
      </c>
      <c r="F349" s="98">
        <v>14.075274589742852</v>
      </c>
      <c r="G349" s="98">
        <v>12.754464773779649</v>
      </c>
      <c r="H349" s="98">
        <v>13.547544012653365</v>
      </c>
      <c r="I349" s="98">
        <v>11.505668635927652</v>
      </c>
      <c r="J349" s="98">
        <v>15.604866769969568</v>
      </c>
      <c r="K349" s="98">
        <v>18.370019709370894</v>
      </c>
      <c r="L349" s="98">
        <v>12.920151083377704</v>
      </c>
      <c r="M349" s="98">
        <v>13.057722109333243</v>
      </c>
      <c r="N349" s="98">
        <v>21.132080484087101</v>
      </c>
      <c r="O349" s="98">
        <v>10.960320285691509</v>
      </c>
      <c r="P349" s="98">
        <v>23.997606401752549</v>
      </c>
      <c r="Q349" s="98">
        <v>18.242215280590411</v>
      </c>
      <c r="R349" s="98">
        <v>25.730801589390698</v>
      </c>
      <c r="S349" s="98">
        <v>26.345559516678314</v>
      </c>
      <c r="T349" s="98">
        <v>18.768142024896935</v>
      </c>
      <c r="U349" s="98">
        <v>13.597991970596306</v>
      </c>
      <c r="V349" s="98">
        <v>14.643123651944013</v>
      </c>
      <c r="W349" s="98">
        <v>3.9135763245789015</v>
      </c>
      <c r="X349" s="98">
        <v>2.4097110232136747</v>
      </c>
      <c r="Y349" s="98">
        <v>3.7737803073411307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0.80831230426120293</v>
      </c>
      <c r="D353" s="122">
        <v>1.1362193631483191</v>
      </c>
      <c r="E353" s="122">
        <v>1.0088183586392019</v>
      </c>
      <c r="F353" s="122">
        <v>0.8661827791249469</v>
      </c>
      <c r="G353" s="122">
        <v>0.79144674886840383</v>
      </c>
      <c r="H353" s="122">
        <v>0.95515099006460924</v>
      </c>
      <c r="I353" s="122">
        <v>0.80762564457037422</v>
      </c>
      <c r="J353" s="122">
        <v>1.0812650868104612</v>
      </c>
      <c r="K353" s="122">
        <v>1.0198770899769303</v>
      </c>
      <c r="L353" s="122">
        <v>0.80902367215158799</v>
      </c>
      <c r="M353" s="122">
        <v>1.1167925432107477</v>
      </c>
      <c r="N353" s="122">
        <v>1.4881171406953357</v>
      </c>
      <c r="O353" s="122">
        <v>0.94495968159091359</v>
      </c>
      <c r="P353" s="122">
        <v>2.8943253216893656</v>
      </c>
      <c r="Q353" s="122">
        <v>1.2434395896761301</v>
      </c>
      <c r="R353" s="122">
        <v>2.1148286775801153</v>
      </c>
      <c r="S353" s="122">
        <v>1.9925283907286775</v>
      </c>
      <c r="T353" s="122">
        <v>1.844541329283004</v>
      </c>
      <c r="U353" s="122">
        <v>1.8009118298812883</v>
      </c>
      <c r="V353" s="122">
        <v>1.242426840650225</v>
      </c>
      <c r="W353" s="122">
        <v>0.33546160980156914</v>
      </c>
      <c r="X353" s="122">
        <v>0.21140376149752058</v>
      </c>
      <c r="Y353" s="122">
        <v>0.68607943406217686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0.80395655853594261</v>
      </c>
      <c r="D354" s="98">
        <v>1.1222790406112908</v>
      </c>
      <c r="E354" s="98">
        <v>0.99289339507944485</v>
      </c>
      <c r="F354" s="98">
        <v>0.84976525899321487</v>
      </c>
      <c r="G354" s="98">
        <v>0.7642139546339195</v>
      </c>
      <c r="H354" s="98">
        <v>0.92251296997364662</v>
      </c>
      <c r="I354" s="98">
        <v>0.74906453546751317</v>
      </c>
      <c r="J354" s="98">
        <v>1.0017676124096884</v>
      </c>
      <c r="K354" s="98">
        <v>0.91590669867137242</v>
      </c>
      <c r="L354" s="98">
        <v>0.65647051799281264</v>
      </c>
      <c r="M354" s="98">
        <v>1.0442510130794331</v>
      </c>
      <c r="N354" s="98">
        <v>1.319766239574184</v>
      </c>
      <c r="O354" s="98">
        <v>0.94495968159091359</v>
      </c>
      <c r="P354" s="98">
        <v>2.8943253216893656</v>
      </c>
      <c r="Q354" s="98">
        <v>0.93017808768397758</v>
      </c>
      <c r="R354" s="98">
        <v>1.9203290657178225</v>
      </c>
      <c r="S354" s="98">
        <v>1.8536004465584017</v>
      </c>
      <c r="T354" s="98">
        <v>1.6552288387986123</v>
      </c>
      <c r="U354" s="98">
        <v>1.5110386266537783</v>
      </c>
      <c r="V354" s="98">
        <v>1.0083136719308314</v>
      </c>
      <c r="W354" s="98">
        <v>0.20778436647029144</v>
      </c>
      <c r="X354" s="98">
        <v>0.21140376149752058</v>
      </c>
      <c r="Y354" s="98">
        <v>0.68142663850356544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4.3557457252603408E-3</v>
      </c>
      <c r="D355" s="98">
        <v>1.3940322537028343E-2</v>
      </c>
      <c r="E355" s="98">
        <v>1.5924963559756932E-2</v>
      </c>
      <c r="F355" s="98">
        <v>1.641752013173204E-2</v>
      </c>
      <c r="G355" s="98">
        <v>2.7232794234484291E-2</v>
      </c>
      <c r="H355" s="98">
        <v>3.2638020090962658E-2</v>
      </c>
      <c r="I355" s="98">
        <v>5.8561109102861109E-2</v>
      </c>
      <c r="J355" s="98">
        <v>7.9497474400772816E-2</v>
      </c>
      <c r="K355" s="98">
        <v>0.10397039130555784</v>
      </c>
      <c r="L355" s="98">
        <v>0.15255315415877529</v>
      </c>
      <c r="M355" s="98">
        <v>7.2541530131314647E-2</v>
      </c>
      <c r="N355" s="98">
        <v>0.16835090112115164</v>
      </c>
      <c r="O355" s="98">
        <v>0</v>
      </c>
      <c r="P355" s="98">
        <v>0</v>
      </c>
      <c r="Q355" s="98">
        <v>0.31326150199215247</v>
      </c>
      <c r="R355" s="98">
        <v>0.19449961186229298</v>
      </c>
      <c r="S355" s="98">
        <v>0.13892794417027571</v>
      </c>
      <c r="T355" s="98">
        <v>0.18931249048439178</v>
      </c>
      <c r="U355" s="98">
        <v>0.28987320322750987</v>
      </c>
      <c r="V355" s="98">
        <v>0.23411316871939358</v>
      </c>
      <c r="W355" s="98">
        <v>0.12767724333127767</v>
      </c>
      <c r="X355" s="98">
        <v>0</v>
      </c>
      <c r="Y355" s="98">
        <v>4.652795558611476E-3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4.3557457252603408E-3</v>
      </c>
      <c r="D356" s="101">
        <v>1.3940322537028343E-2</v>
      </c>
      <c r="E356" s="101">
        <v>1.5924963559756932E-2</v>
      </c>
      <c r="F356" s="101">
        <v>1.641752013173204E-2</v>
      </c>
      <c r="G356" s="101">
        <v>2.7232794234484291E-2</v>
      </c>
      <c r="H356" s="101">
        <v>3.2638020090962658E-2</v>
      </c>
      <c r="I356" s="101">
        <v>5.8561109102861109E-2</v>
      </c>
      <c r="J356" s="101">
        <v>7.9497474400772816E-2</v>
      </c>
      <c r="K356" s="101">
        <v>0.10397039130555784</v>
      </c>
      <c r="L356" s="101">
        <v>0.15255315415877529</v>
      </c>
      <c r="M356" s="101">
        <v>7.2541530131314647E-2</v>
      </c>
      <c r="N356" s="101">
        <v>0.16835090112115164</v>
      </c>
      <c r="O356" s="101">
        <v>0</v>
      </c>
      <c r="P356" s="101">
        <v>0</v>
      </c>
      <c r="Q356" s="101">
        <v>0.31326150199215247</v>
      </c>
      <c r="R356" s="101">
        <v>0.19449961186229298</v>
      </c>
      <c r="S356" s="101">
        <v>0.13892794417027571</v>
      </c>
      <c r="T356" s="101">
        <v>0.18931249048439178</v>
      </c>
      <c r="U356" s="101">
        <v>0.28987320322750987</v>
      </c>
      <c r="V356" s="101">
        <v>0.23411316871939358</v>
      </c>
      <c r="W356" s="101">
        <v>0.12767724333127767</v>
      </c>
      <c r="X356" s="101">
        <v>0</v>
      </c>
      <c r="Y356" s="101">
        <v>4.652795558611476E-3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0.40215555819991994</v>
      </c>
      <c r="D362" s="122">
        <v>8.4907766161863907E-2</v>
      </c>
      <c r="E362" s="122">
        <v>0.10955526573797973</v>
      </c>
      <c r="F362" s="122">
        <v>0.11092245472596513</v>
      </c>
      <c r="G362" s="122">
        <v>0.16430305275639376</v>
      </c>
      <c r="H362" s="122">
        <v>0.26135604848840954</v>
      </c>
      <c r="I362" s="122">
        <v>0.34553979176154737</v>
      </c>
      <c r="J362" s="122">
        <v>0.5663967938131137</v>
      </c>
      <c r="K362" s="122">
        <v>0.49021728471808346</v>
      </c>
      <c r="L362" s="122">
        <v>0.32735529467138835</v>
      </c>
      <c r="M362" s="122">
        <v>0.20545472627245887</v>
      </c>
      <c r="N362" s="122">
        <v>0.57353860209918661</v>
      </c>
      <c r="O362" s="122">
        <v>0.34403297637100011</v>
      </c>
      <c r="P362" s="122">
        <v>0.89237679022988703</v>
      </c>
      <c r="Q362" s="122">
        <v>1.0215508634278605</v>
      </c>
      <c r="R362" s="122">
        <v>1.641484797629067</v>
      </c>
      <c r="S362" s="122">
        <v>1.4648871322119954</v>
      </c>
      <c r="T362" s="122">
        <v>0.71141121492530501</v>
      </c>
      <c r="U362" s="122">
        <v>0.68495299814027688</v>
      </c>
      <c r="V362" s="122">
        <v>0.9878048291801107</v>
      </c>
      <c r="W362" s="122">
        <v>0.16219015853982588</v>
      </c>
      <c r="X362" s="122">
        <v>0.17694124336902073</v>
      </c>
      <c r="Y362" s="122">
        <v>0.24330721441456843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0.40215555819991994</v>
      </c>
      <c r="D363" s="98">
        <v>8.4907766161863907E-2</v>
      </c>
      <c r="E363" s="98">
        <v>0.10955526573797973</v>
      </c>
      <c r="F363" s="98">
        <v>0.11092245472596513</v>
      </c>
      <c r="G363" s="98">
        <v>0.16430305275639376</v>
      </c>
      <c r="H363" s="98">
        <v>0.26135604848840954</v>
      </c>
      <c r="I363" s="98">
        <v>0.34553979176154737</v>
      </c>
      <c r="J363" s="98">
        <v>0.5663967938131137</v>
      </c>
      <c r="K363" s="98">
        <v>0.49021728471808346</v>
      </c>
      <c r="L363" s="98">
        <v>0.32735529467138835</v>
      </c>
      <c r="M363" s="98">
        <v>0.20545472627245887</v>
      </c>
      <c r="N363" s="98">
        <v>0.57353860209918661</v>
      </c>
      <c r="O363" s="98">
        <v>0.34403297637100011</v>
      </c>
      <c r="P363" s="98">
        <v>0.89237679022988703</v>
      </c>
      <c r="Q363" s="98">
        <v>1.0215508634278605</v>
      </c>
      <c r="R363" s="98">
        <v>1.641484797629067</v>
      </c>
      <c r="S363" s="98">
        <v>1.4648871322119954</v>
      </c>
      <c r="T363" s="98">
        <v>0.71141121492530501</v>
      </c>
      <c r="U363" s="98">
        <v>0.68495299814027688</v>
      </c>
      <c r="V363" s="98">
        <v>0.9878048291801107</v>
      </c>
      <c r="W363" s="98">
        <v>0.16219015853982588</v>
      </c>
      <c r="X363" s="98">
        <v>0.17694124336902073</v>
      </c>
      <c r="Y363" s="98">
        <v>0.24330721441456843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25948.458536122827</v>
      </c>
      <c r="D366" s="117">
        <f t="shared" si="204"/>
        <v>24738.667629593314</v>
      </c>
      <c r="E366" s="117">
        <f t="shared" si="204"/>
        <v>25377.815279807804</v>
      </c>
      <c r="F366" s="117">
        <f t="shared" si="204"/>
        <v>26325.147093020008</v>
      </c>
      <c r="G366" s="117">
        <f t="shared" si="204"/>
        <v>25588.887612343013</v>
      </c>
      <c r="H366" s="117">
        <f t="shared" si="204"/>
        <v>23238.780901213187</v>
      </c>
      <c r="I366" s="117">
        <f t="shared" si="204"/>
        <v>22348.956480058056</v>
      </c>
      <c r="J366" s="117">
        <f t="shared" si="204"/>
        <v>22716.759672522676</v>
      </c>
      <c r="K366" s="117">
        <f t="shared" si="204"/>
        <v>20653.171440224181</v>
      </c>
      <c r="L366" s="117">
        <f t="shared" si="204"/>
        <v>22779.408596853853</v>
      </c>
      <c r="M366" s="117">
        <f t="shared" si="204"/>
        <v>20610.005769882566</v>
      </c>
      <c r="N366" s="117">
        <f t="shared" si="204"/>
        <v>17452.011409706618</v>
      </c>
      <c r="O366" s="117">
        <f t="shared" si="204"/>
        <v>17345.374600182677</v>
      </c>
      <c r="P366" s="117">
        <f t="shared" si="204"/>
        <v>14849.706569507664</v>
      </c>
      <c r="Q366" s="117">
        <f t="shared" si="204"/>
        <v>14452.462667851341</v>
      </c>
      <c r="R366" s="117">
        <f t="shared" ref="R366:V366" si="205">R367+R370+R372+R381</f>
        <v>13902.4612917709</v>
      </c>
      <c r="S366" s="117">
        <f t="shared" si="205"/>
        <v>14149.644193645552</v>
      </c>
      <c r="T366" s="117">
        <f t="shared" si="205"/>
        <v>11985.191644438446</v>
      </c>
      <c r="U366" s="117">
        <f t="shared" si="205"/>
        <v>11216.316891315535</v>
      </c>
      <c r="V366" s="117">
        <f t="shared" si="205"/>
        <v>10791.94116490745</v>
      </c>
      <c r="W366" s="117">
        <f t="shared" ref="W366:Y366" si="206">W367+W370+W372+W381</f>
        <v>9192.5021703491875</v>
      </c>
      <c r="X366" s="117">
        <f t="shared" si="206"/>
        <v>7619.7687493660715</v>
      </c>
      <c r="Y366" s="117">
        <f t="shared" si="206"/>
        <v>6414.090316813571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23291.361806667297</v>
      </c>
      <c r="D367" s="122">
        <f t="shared" si="207"/>
        <v>22233.480587792259</v>
      </c>
      <c r="E367" s="122">
        <f t="shared" si="207"/>
        <v>22775.052066577806</v>
      </c>
      <c r="F367" s="122">
        <f t="shared" si="207"/>
        <v>23912.604347137571</v>
      </c>
      <c r="G367" s="122">
        <f t="shared" si="207"/>
        <v>23221.863501480217</v>
      </c>
      <c r="H367" s="122">
        <f t="shared" si="207"/>
        <v>20870.99422819167</v>
      </c>
      <c r="I367" s="122">
        <f t="shared" si="207"/>
        <v>20064.859721189005</v>
      </c>
      <c r="J367" s="122">
        <f t="shared" si="207"/>
        <v>20357.243149437076</v>
      </c>
      <c r="K367" s="122">
        <f t="shared" si="207"/>
        <v>18621.769118194105</v>
      </c>
      <c r="L367" s="122">
        <f t="shared" si="207"/>
        <v>20387.599618544045</v>
      </c>
      <c r="M367" s="122">
        <f t="shared" si="207"/>
        <v>18045.545342999216</v>
      </c>
      <c r="N367" s="122">
        <f t="shared" si="207"/>
        <v>15275.697596760981</v>
      </c>
      <c r="O367" s="122">
        <f t="shared" si="207"/>
        <v>14962.695206614873</v>
      </c>
      <c r="P367" s="122">
        <f t="shared" si="207"/>
        <v>12389.344792666076</v>
      </c>
      <c r="Q367" s="122">
        <f t="shared" si="207"/>
        <v>12460.607718578214</v>
      </c>
      <c r="R367" s="122">
        <f t="shared" ref="R367:V367" si="208">SUM(R368:R369)</f>
        <v>12012.410745971878</v>
      </c>
      <c r="S367" s="122">
        <f t="shared" si="208"/>
        <v>12329.74695263604</v>
      </c>
      <c r="T367" s="122">
        <f t="shared" si="208"/>
        <v>10185.042725958336</v>
      </c>
      <c r="U367" s="122">
        <f t="shared" si="208"/>
        <v>9194.4432099928181</v>
      </c>
      <c r="V367" s="122">
        <f t="shared" si="208"/>
        <v>9098.0017500586364</v>
      </c>
      <c r="W367" s="122">
        <f t="shared" ref="W367:Y367" si="209">SUM(W368:W369)</f>
        <v>7676.7716635981624</v>
      </c>
      <c r="X367" s="122">
        <f t="shared" si="209"/>
        <v>6105.7294690518347</v>
      </c>
      <c r="Y367" s="122">
        <f t="shared" si="209"/>
        <v>5004.0293546440535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22971.899334369748</v>
      </c>
      <c r="D368" s="98">
        <v>21931.980917895042</v>
      </c>
      <c r="E368" s="98">
        <v>22476.926441954762</v>
      </c>
      <c r="F368" s="98">
        <v>23592.883495540002</v>
      </c>
      <c r="G368" s="98">
        <v>22914.884016499782</v>
      </c>
      <c r="H368" s="98">
        <v>20602.067813823429</v>
      </c>
      <c r="I368" s="98">
        <v>19801.889752802876</v>
      </c>
      <c r="J368" s="98">
        <v>20090.253799259153</v>
      </c>
      <c r="K368" s="98">
        <v>18379.208578491794</v>
      </c>
      <c r="L368" s="98">
        <v>20123.879225766948</v>
      </c>
      <c r="M368" s="98">
        <v>17807.536396953077</v>
      </c>
      <c r="N368" s="98">
        <v>15072.58034123518</v>
      </c>
      <c r="O368" s="98">
        <v>14753.871193395769</v>
      </c>
      <c r="P368" s="98">
        <v>12206.11182701681</v>
      </c>
      <c r="Q368" s="98">
        <v>12272.052913892594</v>
      </c>
      <c r="R368" s="98">
        <v>11827.69244895872</v>
      </c>
      <c r="S368" s="98">
        <v>12139.968039616035</v>
      </c>
      <c r="T368" s="98">
        <v>10025.147203468658</v>
      </c>
      <c r="U368" s="98">
        <v>9046.9130000346104</v>
      </c>
      <c r="V368" s="98">
        <v>8953.3468509100749</v>
      </c>
      <c r="W368" s="98">
        <v>7554.2936666732603</v>
      </c>
      <c r="X368" s="98">
        <v>6007.5408910657343</v>
      </c>
      <c r="Y368" s="98">
        <v>4925.0341445053627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319.4624722975496</v>
      </c>
      <c r="D369" s="98">
        <v>301.49966989721668</v>
      </c>
      <c r="E369" s="98">
        <v>298.12562462304487</v>
      </c>
      <c r="F369" s="98">
        <v>319.72085159756938</v>
      </c>
      <c r="G369" s="98">
        <v>306.97948498043348</v>
      </c>
      <c r="H369" s="98">
        <v>268.92641436824283</v>
      </c>
      <c r="I369" s="98">
        <v>262.96996838613052</v>
      </c>
      <c r="J369" s="98">
        <v>266.98935017792354</v>
      </c>
      <c r="K369" s="98">
        <v>242.56053970230855</v>
      </c>
      <c r="L369" s="98">
        <v>263.72039277709615</v>
      </c>
      <c r="M369" s="98">
        <v>238.00894604613822</v>
      </c>
      <c r="N369" s="98">
        <v>203.11725552580097</v>
      </c>
      <c r="O369" s="98">
        <v>208.82401321910365</v>
      </c>
      <c r="P369" s="98">
        <v>183.23296564926574</v>
      </c>
      <c r="Q369" s="98">
        <v>188.55480468561984</v>
      </c>
      <c r="R369" s="98">
        <v>184.71829701315849</v>
      </c>
      <c r="S369" s="98">
        <v>189.77891302000594</v>
      </c>
      <c r="T369" s="98">
        <v>159.89552248967806</v>
      </c>
      <c r="U369" s="98">
        <v>147.53020995820796</v>
      </c>
      <c r="V369" s="98">
        <v>144.65489914856192</v>
      </c>
      <c r="W369" s="98">
        <v>122.47799692490202</v>
      </c>
      <c r="X369" s="98">
        <v>98.18857798610037</v>
      </c>
      <c r="Y369" s="98">
        <v>78.995210138691093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19.832812717323584</v>
      </c>
      <c r="D370" s="122">
        <f t="shared" si="210"/>
        <v>1.3064987019087329</v>
      </c>
      <c r="E370" s="122">
        <f t="shared" si="210"/>
        <v>159.09269209323</v>
      </c>
      <c r="F370" s="122">
        <f t="shared" si="210"/>
        <v>1.0241034901469526</v>
      </c>
      <c r="G370" s="122">
        <f t="shared" si="210"/>
        <v>7.6719957642759669</v>
      </c>
      <c r="H370" s="122">
        <f t="shared" si="210"/>
        <v>127.34434689301457</v>
      </c>
      <c r="I370" s="122">
        <f t="shared" si="210"/>
        <v>37.140632207924611</v>
      </c>
      <c r="J370" s="122">
        <f t="shared" si="210"/>
        <v>27.884177790920265</v>
      </c>
      <c r="K370" s="122">
        <f t="shared" si="210"/>
        <v>38.912243804637676</v>
      </c>
      <c r="L370" s="122">
        <f t="shared" si="210"/>
        <v>174.31654145653079</v>
      </c>
      <c r="M370" s="122">
        <f t="shared" si="210"/>
        <v>132.96944622792014</v>
      </c>
      <c r="N370" s="122">
        <f t="shared" si="210"/>
        <v>62.51492888252001</v>
      </c>
      <c r="O370" s="122">
        <f t="shared" si="210"/>
        <v>61.185740533764161</v>
      </c>
      <c r="P370" s="122">
        <f t="shared" si="210"/>
        <v>35.100990089596017</v>
      </c>
      <c r="Q370" s="122">
        <f t="shared" si="210"/>
        <v>75.562097380598786</v>
      </c>
      <c r="R370" s="122">
        <f t="shared" si="210"/>
        <v>40.540078434617186</v>
      </c>
      <c r="S370" s="122">
        <f t="shared" si="210"/>
        <v>26.853290777710356</v>
      </c>
      <c r="T370" s="122">
        <f t="shared" si="210"/>
        <v>64.480044417762969</v>
      </c>
      <c r="U370" s="122">
        <f t="shared" si="210"/>
        <v>38.543553539842591</v>
      </c>
      <c r="V370" s="122">
        <f t="shared" si="210"/>
        <v>93.984606088570317</v>
      </c>
      <c r="W370" s="122">
        <f t="shared" si="210"/>
        <v>65.142770205682638</v>
      </c>
      <c r="X370" s="122">
        <f t="shared" si="210"/>
        <v>70.429131543043567</v>
      </c>
      <c r="Y370" s="122">
        <f t="shared" si="210"/>
        <v>98.373411078420233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19.832812717323584</v>
      </c>
      <c r="D371" s="98">
        <f>RES_hhdet_in_fech!D67</f>
        <v>1.3064987019087329</v>
      </c>
      <c r="E371" s="98">
        <f>RES_hhdet_in_fech!E67</f>
        <v>159.09269209323</v>
      </c>
      <c r="F371" s="98">
        <f>RES_hhdet_in_fech!F67</f>
        <v>1.0241034901469526</v>
      </c>
      <c r="G371" s="98">
        <f>RES_hhdet_in_fech!G67</f>
        <v>7.6719957642759669</v>
      </c>
      <c r="H371" s="98">
        <f>RES_hhdet_in_fech!H67</f>
        <v>127.34434689301457</v>
      </c>
      <c r="I371" s="98">
        <f>RES_hhdet_in_fech!I67</f>
        <v>37.140632207924611</v>
      </c>
      <c r="J371" s="98">
        <f>RES_hhdet_in_fech!J67</f>
        <v>27.884177790920265</v>
      </c>
      <c r="K371" s="98">
        <f>RES_hhdet_in_fech!K67</f>
        <v>38.912243804637676</v>
      </c>
      <c r="L371" s="98">
        <f>RES_hhdet_in_fech!L67</f>
        <v>174.31654145653079</v>
      </c>
      <c r="M371" s="98">
        <f>RES_hhdet_in_fech!M67</f>
        <v>132.96944622792014</v>
      </c>
      <c r="N371" s="98">
        <f>RES_hhdet_in_fech!N67</f>
        <v>62.51492888252001</v>
      </c>
      <c r="O371" s="98">
        <f>RES_hhdet_in_fech!O67</f>
        <v>61.185740533764161</v>
      </c>
      <c r="P371" s="98">
        <f>RES_hhdet_in_fech!P67</f>
        <v>35.100990089596017</v>
      </c>
      <c r="Q371" s="98">
        <f>RES_hhdet_in_fech!Q67</f>
        <v>75.562097380598786</v>
      </c>
      <c r="R371" s="98">
        <f>RES_hhdet_in_fech!R67</f>
        <v>40.540078434617186</v>
      </c>
      <c r="S371" s="98">
        <f>RES_hhdet_in_fech!S67</f>
        <v>26.853290777710356</v>
      </c>
      <c r="T371" s="98">
        <f>RES_hhdet_in_fech!T67</f>
        <v>64.480044417762969</v>
      </c>
      <c r="U371" s="98">
        <f>RES_hhdet_in_fech!U67</f>
        <v>38.543553539842591</v>
      </c>
      <c r="V371" s="98">
        <f>RES_hhdet_in_fech!V67</f>
        <v>93.984606088570317</v>
      </c>
      <c r="W371" s="98">
        <f>RES_hhdet_in_fech!W67</f>
        <v>65.142770205682638</v>
      </c>
      <c r="X371" s="98">
        <f>RES_hhdet_in_fech!X67</f>
        <v>70.429131543043567</v>
      </c>
      <c r="Y371" s="98">
        <f>RES_hhdet_in_fech!Y67</f>
        <v>98.373411078420233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1689.3484019360783</v>
      </c>
      <c r="D372" s="122">
        <v>1738.2052401839126</v>
      </c>
      <c r="E372" s="122">
        <v>1705.9832625407644</v>
      </c>
      <c r="F372" s="122">
        <v>1661.0487067821041</v>
      </c>
      <c r="G372" s="122">
        <v>1609.5526438819684</v>
      </c>
      <c r="H372" s="122">
        <v>1486.076134190967</v>
      </c>
      <c r="I372" s="122">
        <v>1459.9329722326208</v>
      </c>
      <c r="J372" s="122">
        <v>1466.7193204451671</v>
      </c>
      <c r="K372" s="122">
        <v>1175.3769389280033</v>
      </c>
      <c r="L372" s="122">
        <v>1434.4898888706157</v>
      </c>
      <c r="M372" s="122">
        <v>1589.5384863704246</v>
      </c>
      <c r="N372" s="122">
        <v>1188.5022279985776</v>
      </c>
      <c r="O372" s="122">
        <v>1440.6439369022341</v>
      </c>
      <c r="P372" s="122">
        <v>1594.7116094445412</v>
      </c>
      <c r="Q372" s="122">
        <v>1118.4339113124984</v>
      </c>
      <c r="R372" s="122">
        <v>1094.5911875071076</v>
      </c>
      <c r="S372" s="122">
        <v>1026.6422157997006</v>
      </c>
      <c r="T372" s="122">
        <v>1078.9171823703575</v>
      </c>
      <c r="U372" s="122">
        <v>1327.4847090464525</v>
      </c>
      <c r="V372" s="122">
        <v>994.08057000175745</v>
      </c>
      <c r="W372" s="122">
        <v>1039.4948586580183</v>
      </c>
      <c r="X372" s="122">
        <v>994.23078388072292</v>
      </c>
      <c r="Y372" s="122">
        <v>900.14271401683288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1728.5155165353106</v>
      </c>
      <c r="D373" s="98">
        <v>1764.1070534339517</v>
      </c>
      <c r="E373" s="98">
        <v>1737.2040138785569</v>
      </c>
      <c r="F373" s="98">
        <v>1691.8342961000985</v>
      </c>
      <c r="G373" s="98">
        <v>1648.7959492268137</v>
      </c>
      <c r="H373" s="98">
        <v>1504.05018303935</v>
      </c>
      <c r="I373" s="98">
        <v>1496.1576139702499</v>
      </c>
      <c r="J373" s="98">
        <v>1504.0108639542432</v>
      </c>
      <c r="K373" s="98">
        <v>1229.3547343802118</v>
      </c>
      <c r="L373" s="98">
        <v>1514.6774055837427</v>
      </c>
      <c r="M373" s="98">
        <v>1618.3188236334929</v>
      </c>
      <c r="N373" s="98">
        <v>1232.8091407526601</v>
      </c>
      <c r="O373" s="98">
        <v>1436.0832515395746</v>
      </c>
      <c r="P373" s="98">
        <v>1576.4342774880915</v>
      </c>
      <c r="Q373" s="98">
        <v>1182.2338439886078</v>
      </c>
      <c r="R373" s="98">
        <v>1118.9291148464426</v>
      </c>
      <c r="S373" s="98">
        <v>1042.6795832463795</v>
      </c>
      <c r="T373" s="98">
        <v>1096.1809050684799</v>
      </c>
      <c r="U373" s="98">
        <v>1349.5633470753144</v>
      </c>
      <c r="V373" s="98">
        <v>1014.1950494297239</v>
      </c>
      <c r="W373" s="98">
        <v>1090.8240792947495</v>
      </c>
      <c r="X373" s="98">
        <v>979.63029227969469</v>
      </c>
      <c r="Y373" s="98">
        <v>900.85650002868385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1397.7157336391508</v>
      </c>
      <c r="D374" s="98">
        <v>1433.7671875418537</v>
      </c>
      <c r="E374" s="98">
        <v>1415.6854847583065</v>
      </c>
      <c r="F374" s="98">
        <v>1388.5006085017326</v>
      </c>
      <c r="G374" s="98">
        <v>1358.2397071084642</v>
      </c>
      <c r="H374" s="98">
        <v>1236.8195755035756</v>
      </c>
      <c r="I374" s="98">
        <v>1234.3026032185965</v>
      </c>
      <c r="J374" s="98">
        <v>1242.2895567719324</v>
      </c>
      <c r="K374" s="98">
        <v>1007.6600255856066</v>
      </c>
      <c r="L374" s="98">
        <v>1267.9047863862297</v>
      </c>
      <c r="M374" s="98">
        <v>1378.5046830905437</v>
      </c>
      <c r="N374" s="98">
        <v>1043.600506560434</v>
      </c>
      <c r="O374" s="98">
        <v>0</v>
      </c>
      <c r="P374" s="98">
        <v>0</v>
      </c>
      <c r="Q374" s="98">
        <v>1052.8522063098007</v>
      </c>
      <c r="R374" s="98">
        <v>1004.7682721604468</v>
      </c>
      <c r="S374" s="98">
        <v>941.33114160490743</v>
      </c>
      <c r="T374" s="98">
        <v>1006.8621576999734</v>
      </c>
      <c r="U374" s="98">
        <v>1263.0086025007097</v>
      </c>
      <c r="V374" s="98">
        <v>946.25066137723775</v>
      </c>
      <c r="W374" s="98">
        <v>1024.7100944555932</v>
      </c>
      <c r="X374" s="98">
        <v>0</v>
      </c>
      <c r="Y374" s="98">
        <v>845.18119110431974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862.69473663306405</v>
      </c>
      <c r="D375" s="101">
        <v>884.93802638173736</v>
      </c>
      <c r="E375" s="101">
        <v>866.5062366694815</v>
      </c>
      <c r="F375" s="101">
        <v>855.69420373664593</v>
      </c>
      <c r="G375" s="101">
        <v>832.36120080263686</v>
      </c>
      <c r="H375" s="101">
        <v>737.92857600453124</v>
      </c>
      <c r="I375" s="101">
        <v>728.55251080692005</v>
      </c>
      <c r="J375" s="101">
        <v>718.30255467922393</v>
      </c>
      <c r="K375" s="101">
        <v>545.34623877503543</v>
      </c>
      <c r="L375" s="101">
        <v>731.23253758268334</v>
      </c>
      <c r="M375" s="101">
        <v>824.33177268429404</v>
      </c>
      <c r="N375" s="101">
        <v>561.38137309764818</v>
      </c>
      <c r="O375" s="101">
        <v>0</v>
      </c>
      <c r="P375" s="101">
        <v>0</v>
      </c>
      <c r="Q375" s="101">
        <v>524.0897702390298</v>
      </c>
      <c r="R375" s="101">
        <v>484.71326864158453</v>
      </c>
      <c r="S375" s="101">
        <v>436.78835013851199</v>
      </c>
      <c r="T375" s="101">
        <v>523.38295090601298</v>
      </c>
      <c r="U375" s="101">
        <v>756.05310772550433</v>
      </c>
      <c r="V375" s="101">
        <v>516.45002170307134</v>
      </c>
      <c r="W375" s="101">
        <v>583.57282418037698</v>
      </c>
      <c r="X375" s="101">
        <v>0</v>
      </c>
      <c r="Y375" s="101">
        <v>473.63218309794797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535.02099700608665</v>
      </c>
      <c r="D376" s="104">
        <v>548.82916116011643</v>
      </c>
      <c r="E376" s="104">
        <v>549.17924808882515</v>
      </c>
      <c r="F376" s="104">
        <v>532.80640476508677</v>
      </c>
      <c r="G376" s="104">
        <v>525.87850630582716</v>
      </c>
      <c r="H376" s="104">
        <v>498.89099949904414</v>
      </c>
      <c r="I376" s="104">
        <v>505.75009241167646</v>
      </c>
      <c r="J376" s="104">
        <v>523.98700209270839</v>
      </c>
      <c r="K376" s="104">
        <v>462.31378681057095</v>
      </c>
      <c r="L376" s="104">
        <v>536.67224880354649</v>
      </c>
      <c r="M376" s="104">
        <v>554.17291040624991</v>
      </c>
      <c r="N376" s="104">
        <v>482.21913346278603</v>
      </c>
      <c r="O376" s="104">
        <v>0</v>
      </c>
      <c r="P376" s="104">
        <v>0</v>
      </c>
      <c r="Q376" s="104">
        <v>528.76243607077072</v>
      </c>
      <c r="R376" s="104">
        <v>520.05500351886235</v>
      </c>
      <c r="S376" s="104">
        <v>504.54279146639533</v>
      </c>
      <c r="T376" s="104">
        <v>483.47920679396032</v>
      </c>
      <c r="U376" s="104">
        <v>506.95549477520541</v>
      </c>
      <c r="V376" s="104">
        <v>429.80063967416652</v>
      </c>
      <c r="W376" s="104">
        <v>441.13727027521628</v>
      </c>
      <c r="X376" s="104">
        <v>0</v>
      </c>
      <c r="Y376" s="104">
        <v>371.54900800637182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1547.4744161950725</v>
      </c>
      <c r="D377" s="101">
        <v>1570.1747704038378</v>
      </c>
      <c r="E377" s="101">
        <v>1534.974730243822</v>
      </c>
      <c r="F377" s="101">
        <v>1553.664503370067</v>
      </c>
      <c r="G377" s="101">
        <v>1477.9263254772361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1169.5207685721907</v>
      </c>
      <c r="O377" s="101">
        <v>1574.2703593946528</v>
      </c>
      <c r="P377" s="101">
        <v>1918.0781463338001</v>
      </c>
      <c r="Q377" s="101">
        <v>1159.1260122358001</v>
      </c>
      <c r="R377" s="101">
        <v>0</v>
      </c>
      <c r="S377" s="101">
        <v>0</v>
      </c>
      <c r="T377" s="101">
        <v>0</v>
      </c>
      <c r="U377" s="101">
        <v>0</v>
      </c>
      <c r="V377" s="101">
        <v>1107.0486313472977</v>
      </c>
      <c r="W377" s="101">
        <v>1020.5880782966568</v>
      </c>
      <c r="X377" s="101">
        <v>1090.4867203114532</v>
      </c>
      <c r="Y377" s="101">
        <v>0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1313.8588880893387</v>
      </c>
      <c r="D378" s="104">
        <v>1335.4252531179141</v>
      </c>
      <c r="E378" s="104">
        <v>1305.0581908616205</v>
      </c>
      <c r="F378" s="104">
        <v>1325.4779580947793</v>
      </c>
      <c r="G378" s="104">
        <v>1260.6563079533978</v>
      </c>
      <c r="H378" s="104">
        <v>0</v>
      </c>
      <c r="I378" s="104">
        <v>0</v>
      </c>
      <c r="J378" s="104">
        <v>0</v>
      </c>
      <c r="K378" s="104">
        <v>1046.2651628901119</v>
      </c>
      <c r="L378" s="104">
        <v>0</v>
      </c>
      <c r="M378" s="104">
        <v>0</v>
      </c>
      <c r="N378" s="104">
        <v>989.03888829060224</v>
      </c>
      <c r="O378" s="104">
        <v>1384.0511493708973</v>
      </c>
      <c r="P378" s="104">
        <v>1723.3559253882627</v>
      </c>
      <c r="Q378" s="104">
        <v>996.8356770500925</v>
      </c>
      <c r="R378" s="104">
        <v>995.83409488651137</v>
      </c>
      <c r="S378" s="104">
        <v>1008.1441713120856</v>
      </c>
      <c r="T378" s="104">
        <v>1066.0016152767146</v>
      </c>
      <c r="U378" s="104">
        <v>0</v>
      </c>
      <c r="V378" s="104">
        <v>1001.5775819682774</v>
      </c>
      <c r="W378" s="104">
        <v>922.56806756088065</v>
      </c>
      <c r="X378" s="104">
        <v>1001.7226520698916</v>
      </c>
      <c r="Y378" s="104">
        <v>0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772.42145763852409</v>
      </c>
      <c r="D379" s="98">
        <v>787.65979580654994</v>
      </c>
      <c r="E379" s="98">
        <v>765.08298284088619</v>
      </c>
      <c r="F379" s="98">
        <v>786.50099280445193</v>
      </c>
      <c r="G379" s="98">
        <v>744.62234580674306</v>
      </c>
      <c r="H379" s="98">
        <v>0</v>
      </c>
      <c r="I379" s="98">
        <v>0</v>
      </c>
      <c r="J379" s="98">
        <v>0</v>
      </c>
      <c r="K379" s="98">
        <v>558.94427925623188</v>
      </c>
      <c r="L379" s="98">
        <v>0</v>
      </c>
      <c r="M379" s="98">
        <v>0</v>
      </c>
      <c r="N379" s="98">
        <v>518.21290100878991</v>
      </c>
      <c r="O379" s="98">
        <v>864.10607961970118</v>
      </c>
      <c r="P379" s="98">
        <v>1158.3627386451465</v>
      </c>
      <c r="Q379" s="98">
        <v>489.88425428171553</v>
      </c>
      <c r="R379" s="98">
        <v>479.88226502656522</v>
      </c>
      <c r="S379" s="98">
        <v>485.45718999596323</v>
      </c>
      <c r="T379" s="98">
        <v>578.12284389082402</v>
      </c>
      <c r="U379" s="98">
        <v>0</v>
      </c>
      <c r="V379" s="98">
        <v>567.48475333763736</v>
      </c>
      <c r="W379" s="98">
        <v>511.61930226888171</v>
      </c>
      <c r="X379" s="98">
        <v>594.50522162575419</v>
      </c>
      <c r="Y379" s="98">
        <v>0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541.43743045081453</v>
      </c>
      <c r="D380" s="98">
        <v>547.765457311364</v>
      </c>
      <c r="E380" s="98">
        <v>539.97520802073427</v>
      </c>
      <c r="F380" s="98">
        <v>538.97696529032737</v>
      </c>
      <c r="G380" s="98">
        <v>516.03396214665463</v>
      </c>
      <c r="H380" s="98">
        <v>0</v>
      </c>
      <c r="I380" s="98">
        <v>0</v>
      </c>
      <c r="J380" s="98">
        <v>0</v>
      </c>
      <c r="K380" s="98">
        <v>487.32088363387993</v>
      </c>
      <c r="L380" s="98">
        <v>0</v>
      </c>
      <c r="M380" s="98">
        <v>0</v>
      </c>
      <c r="N380" s="98">
        <v>470.82598728181239</v>
      </c>
      <c r="O380" s="98">
        <v>519.94506975119612</v>
      </c>
      <c r="P380" s="98">
        <v>564.99318674311633</v>
      </c>
      <c r="Q380" s="98">
        <v>506.95142276837697</v>
      </c>
      <c r="R380" s="98">
        <v>515.95182985994597</v>
      </c>
      <c r="S380" s="98">
        <v>522.68698131612246</v>
      </c>
      <c r="T380" s="98">
        <v>487.87877138589062</v>
      </c>
      <c r="U380" s="98">
        <v>0</v>
      </c>
      <c r="V380" s="98">
        <v>434.09282863063999</v>
      </c>
      <c r="W380" s="98">
        <v>410.94876529199882</v>
      </c>
      <c r="X380" s="98">
        <v>407.21743044413751</v>
      </c>
      <c r="Y380" s="98">
        <v>0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947.91551480213002</v>
      </c>
      <c r="D381" s="122">
        <v>765.67530291523269</v>
      </c>
      <c r="E381" s="122">
        <v>737.68725859600374</v>
      </c>
      <c r="F381" s="122">
        <v>750.46993561018371</v>
      </c>
      <c r="G381" s="122">
        <v>749.79947121655118</v>
      </c>
      <c r="H381" s="122">
        <v>754.36619193753404</v>
      </c>
      <c r="I381" s="122">
        <v>787.02315442850579</v>
      </c>
      <c r="J381" s="122">
        <v>864.91302484950938</v>
      </c>
      <c r="K381" s="122">
        <v>817.11313929743926</v>
      </c>
      <c r="L381" s="122">
        <v>783.00254798266178</v>
      </c>
      <c r="M381" s="122">
        <v>841.95249428500904</v>
      </c>
      <c r="N381" s="122">
        <v>925.29665606454148</v>
      </c>
      <c r="O381" s="122">
        <v>880.84971613180392</v>
      </c>
      <c r="P381" s="122">
        <v>830.54917730745274</v>
      </c>
      <c r="Q381" s="122">
        <v>797.85894058003112</v>
      </c>
      <c r="R381" s="122">
        <v>754.9192798572991</v>
      </c>
      <c r="S381" s="122">
        <v>766.40173443210188</v>
      </c>
      <c r="T381" s="122">
        <v>656.75169169198864</v>
      </c>
      <c r="U381" s="122">
        <v>655.84541873642274</v>
      </c>
      <c r="V381" s="122">
        <v>605.87423875848526</v>
      </c>
      <c r="W381" s="122">
        <v>411.09287788732451</v>
      </c>
      <c r="X381" s="122">
        <v>449.3793648904699</v>
      </c>
      <c r="Y381" s="122">
        <v>411.54483707426505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1085.7488601884734</v>
      </c>
      <c r="D382" s="98">
        <v>896.41519676323298</v>
      </c>
      <c r="E382" s="98">
        <v>825.66243310217192</v>
      </c>
      <c r="F382" s="98">
        <v>863.56890154134999</v>
      </c>
      <c r="G382" s="98">
        <v>876.66222718006725</v>
      </c>
      <c r="H382" s="98">
        <v>849.14572260225623</v>
      </c>
      <c r="I382" s="98">
        <v>817.45428901293678</v>
      </c>
      <c r="J382" s="98">
        <v>892.58429991606386</v>
      </c>
      <c r="K382" s="98">
        <v>922.57654672179831</v>
      </c>
      <c r="L382" s="98">
        <v>934.23154718167802</v>
      </c>
      <c r="M382" s="98">
        <v>908.86615306864496</v>
      </c>
      <c r="N382" s="98">
        <v>1129.4687631075988</v>
      </c>
      <c r="O382" s="98">
        <v>949.87398440971754</v>
      </c>
      <c r="P382" s="98">
        <v>815.43145296401144</v>
      </c>
      <c r="Q382" s="98">
        <v>849.11518357706905</v>
      </c>
      <c r="R382" s="98">
        <v>755.02969674438361</v>
      </c>
      <c r="S382" s="98">
        <v>823.92930334695995</v>
      </c>
      <c r="T382" s="98">
        <v>724.10486119542691</v>
      </c>
      <c r="U382" s="98">
        <v>670.24809381221007</v>
      </c>
      <c r="V382" s="98">
        <v>607.17957725436554</v>
      </c>
      <c r="W382" s="98">
        <v>471.9856536099602</v>
      </c>
      <c r="X382" s="98">
        <v>452.43503755633594</v>
      </c>
      <c r="Y382" s="98">
        <v>447.99100711065677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702.25336180062027</v>
      </c>
      <c r="D383" s="33">
        <v>745.45201458584222</v>
      </c>
      <c r="E383" s="33">
        <v>715.13568245454746</v>
      </c>
      <c r="F383" s="33">
        <v>719.43846782233993</v>
      </c>
      <c r="G383" s="33">
        <v>685.3964966355104</v>
      </c>
      <c r="H383" s="33">
        <v>670.96896056742082</v>
      </c>
      <c r="I383" s="33">
        <v>705.78289335042678</v>
      </c>
      <c r="J383" s="33">
        <v>741.41423754963205</v>
      </c>
      <c r="K383" s="33">
        <v>697.40898703967889</v>
      </c>
      <c r="L383" s="33">
        <v>601.29734465143383</v>
      </c>
      <c r="M383" s="33">
        <v>812.13025081597914</v>
      </c>
      <c r="N383" s="33">
        <v>809.35557434731584</v>
      </c>
      <c r="O383" s="33">
        <v>815.18003458477699</v>
      </c>
      <c r="P383" s="33">
        <v>849.52911944488369</v>
      </c>
      <c r="Q383" s="33">
        <v>580.27401103028149</v>
      </c>
      <c r="R383" s="33">
        <v>583.99393865035768</v>
      </c>
      <c r="S383" s="33">
        <v>505.6316456003662</v>
      </c>
      <c r="T383" s="33">
        <v>582.37023337176163</v>
      </c>
      <c r="U383" s="33">
        <v>625.25252387214061</v>
      </c>
      <c r="V383" s="33">
        <v>359.43847341995661</v>
      </c>
      <c r="W383" s="33">
        <v>291.1292046569996</v>
      </c>
      <c r="X383" s="33">
        <v>330.20813092169584</v>
      </c>
      <c r="Y383" s="33">
        <v>322.83623453285873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15112.064067765581</v>
      </c>
      <c r="D385" s="117">
        <f t="shared" si="211"/>
        <v>14543.024953983298</v>
      </c>
      <c r="E385" s="117">
        <f t="shared" si="211"/>
        <v>15349.065282862086</v>
      </c>
      <c r="F385" s="117">
        <f t="shared" si="211"/>
        <v>15711.882559174621</v>
      </c>
      <c r="G385" s="117">
        <f t="shared" si="211"/>
        <v>15408.91743245125</v>
      </c>
      <c r="H385" s="117">
        <f t="shared" si="211"/>
        <v>14390.251401781486</v>
      </c>
      <c r="I385" s="117">
        <f t="shared" si="211"/>
        <v>13761.92056938024</v>
      </c>
      <c r="J385" s="117">
        <f t="shared" si="211"/>
        <v>14100.820930607488</v>
      </c>
      <c r="K385" s="117">
        <f t="shared" si="211"/>
        <v>13047.179403160329</v>
      </c>
      <c r="L385" s="117">
        <f t="shared" si="211"/>
        <v>14950.262114063078</v>
      </c>
      <c r="M385" s="117">
        <f t="shared" si="211"/>
        <v>13809.391671573138</v>
      </c>
      <c r="N385" s="117">
        <f t="shared" si="211"/>
        <v>11955.518848766096</v>
      </c>
      <c r="O385" s="117">
        <f t="shared" si="211"/>
        <v>12416.630383935584</v>
      </c>
      <c r="P385" s="117">
        <f t="shared" si="211"/>
        <v>11137.853444044567</v>
      </c>
      <c r="Q385" s="117">
        <f t="shared" si="211"/>
        <v>11431.997475627031</v>
      </c>
      <c r="R385" s="117">
        <f t="shared" ref="R385:V385" si="212">R386+R389+R391+R400</f>
        <v>11068.390416015483</v>
      </c>
      <c r="S385" s="117">
        <f t="shared" si="212"/>
        <v>11405.685170076356</v>
      </c>
      <c r="T385" s="117">
        <f t="shared" si="212"/>
        <v>9983.4320680546607</v>
      </c>
      <c r="U385" s="117">
        <f t="shared" si="212"/>
        <v>9363.6209570783285</v>
      </c>
      <c r="V385" s="117">
        <f t="shared" si="212"/>
        <v>9247.1580877206543</v>
      </c>
      <c r="W385" s="117">
        <f t="shared" ref="W385:Y385" si="213">W386+W389+W391+W400</f>
        <v>7937.2774385554731</v>
      </c>
      <c r="X385" s="117">
        <f t="shared" si="213"/>
        <v>6620.4977613464443</v>
      </c>
      <c r="Y385" s="117">
        <f t="shared" si="213"/>
        <v>5744.4783315898922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13369.284441361227</v>
      </c>
      <c r="D386" s="122">
        <f t="shared" si="214"/>
        <v>12866.480057348997</v>
      </c>
      <c r="E386" s="122">
        <f t="shared" si="214"/>
        <v>13290.698571379164</v>
      </c>
      <c r="F386" s="122">
        <f t="shared" si="214"/>
        <v>14078.040071827285</v>
      </c>
      <c r="G386" s="122">
        <f t="shared" si="214"/>
        <v>13793.379786423322</v>
      </c>
      <c r="H386" s="122">
        <f t="shared" si="214"/>
        <v>12509.985883848482</v>
      </c>
      <c r="I386" s="122">
        <f t="shared" si="214"/>
        <v>12145.995519528125</v>
      </c>
      <c r="J386" s="122">
        <f t="shared" si="214"/>
        <v>12454.164974095736</v>
      </c>
      <c r="K386" s="122">
        <f t="shared" si="214"/>
        <v>11527.191349729912</v>
      </c>
      <c r="L386" s="122">
        <f t="shared" si="214"/>
        <v>12786.00051988453</v>
      </c>
      <c r="M386" s="122">
        <f t="shared" si="214"/>
        <v>11591.445693620193</v>
      </c>
      <c r="N386" s="122">
        <f t="shared" si="214"/>
        <v>10178.272242444924</v>
      </c>
      <c r="O386" s="122">
        <f t="shared" si="214"/>
        <v>10481.445432006074</v>
      </c>
      <c r="P386" s="122">
        <f t="shared" si="214"/>
        <v>9177.4257391179199</v>
      </c>
      <c r="Q386" s="122">
        <f t="shared" si="214"/>
        <v>9651.599491578665</v>
      </c>
      <c r="R386" s="122">
        <f t="shared" ref="R386:V386" si="215">SUM(R387:R388)</f>
        <v>9511.0350591179886</v>
      </c>
      <c r="S386" s="122">
        <f t="shared" si="215"/>
        <v>9924.2753713215625</v>
      </c>
      <c r="T386" s="122">
        <f t="shared" si="215"/>
        <v>8307.4700755775957</v>
      </c>
      <c r="U386" s="122">
        <f t="shared" si="215"/>
        <v>7585.8113981589786</v>
      </c>
      <c r="V386" s="122">
        <f t="shared" si="215"/>
        <v>7583.3629175075721</v>
      </c>
      <c r="W386" s="122">
        <f t="shared" ref="W386:Y386" si="216">SUM(W387:W388)</f>
        <v>6448.0371907582376</v>
      </c>
      <c r="X386" s="122">
        <f t="shared" si="216"/>
        <v>5152.8781004406137</v>
      </c>
      <c r="Y386" s="122">
        <f t="shared" si="216"/>
        <v>4236.9391060615199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13049.821969063678</v>
      </c>
      <c r="D387" s="98">
        <v>12564.98038745178</v>
      </c>
      <c r="E387" s="98">
        <v>12992.57294675612</v>
      </c>
      <c r="F387" s="98">
        <v>13758.319220229716</v>
      </c>
      <c r="G387" s="98">
        <v>13486.400301442889</v>
      </c>
      <c r="H387" s="98">
        <v>12241.059469480238</v>
      </c>
      <c r="I387" s="98">
        <v>11883.025551141995</v>
      </c>
      <c r="J387" s="98">
        <v>12187.175623917812</v>
      </c>
      <c r="K387" s="98">
        <v>11284.630810027604</v>
      </c>
      <c r="L387" s="98">
        <v>12522.280127107433</v>
      </c>
      <c r="M387" s="98">
        <v>11353.436747574055</v>
      </c>
      <c r="N387" s="98">
        <v>9975.1549869191222</v>
      </c>
      <c r="O387" s="98">
        <v>10272.62141878697</v>
      </c>
      <c r="P387" s="98">
        <v>8994.1927734686542</v>
      </c>
      <c r="Q387" s="98">
        <v>9463.0446868930449</v>
      </c>
      <c r="R387" s="98">
        <v>9326.3167621048306</v>
      </c>
      <c r="S387" s="98">
        <v>9734.4964583015571</v>
      </c>
      <c r="T387" s="98">
        <v>8147.5745530879185</v>
      </c>
      <c r="U387" s="98">
        <v>7438.2811882007709</v>
      </c>
      <c r="V387" s="98">
        <v>7438.7080183590106</v>
      </c>
      <c r="W387" s="98">
        <v>6325.5591938333355</v>
      </c>
      <c r="X387" s="98">
        <v>5054.6895224545133</v>
      </c>
      <c r="Y387" s="98">
        <v>4157.9438959228291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319.4624722975496</v>
      </c>
      <c r="D388" s="98">
        <v>301.49966989721668</v>
      </c>
      <c r="E388" s="98">
        <v>298.12562462304487</v>
      </c>
      <c r="F388" s="98">
        <v>319.72085159756938</v>
      </c>
      <c r="G388" s="98">
        <v>306.97948498043348</v>
      </c>
      <c r="H388" s="98">
        <v>268.92641436824283</v>
      </c>
      <c r="I388" s="98">
        <v>262.96996838613052</v>
      </c>
      <c r="J388" s="98">
        <v>266.98935017792354</v>
      </c>
      <c r="K388" s="98">
        <v>242.56053970230855</v>
      </c>
      <c r="L388" s="98">
        <v>263.72039277709615</v>
      </c>
      <c r="M388" s="98">
        <v>238.00894604613822</v>
      </c>
      <c r="N388" s="98">
        <v>203.11725552580097</v>
      </c>
      <c r="O388" s="98">
        <v>208.82401321910365</v>
      </c>
      <c r="P388" s="98">
        <v>183.23296564926574</v>
      </c>
      <c r="Q388" s="98">
        <v>188.55480468561984</v>
      </c>
      <c r="R388" s="98">
        <v>184.71829701315849</v>
      </c>
      <c r="S388" s="98">
        <v>189.77891302000594</v>
      </c>
      <c r="T388" s="98">
        <v>159.89552248967806</v>
      </c>
      <c r="U388" s="98">
        <v>147.53020995820796</v>
      </c>
      <c r="V388" s="98">
        <v>144.65489914856192</v>
      </c>
      <c r="W388" s="98">
        <v>122.47799692490202</v>
      </c>
      <c r="X388" s="98">
        <v>98.18857798610037</v>
      </c>
      <c r="Y388" s="98">
        <v>78.995210138691093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48.209827949832999</v>
      </c>
      <c r="D389" s="122">
        <f t="shared" si="217"/>
        <v>3.315288880679895</v>
      </c>
      <c r="E389" s="122">
        <f t="shared" si="217"/>
        <v>420.93742236158846</v>
      </c>
      <c r="F389" s="122">
        <f t="shared" si="217"/>
        <v>2.8214649137816661</v>
      </c>
      <c r="G389" s="122">
        <f t="shared" si="217"/>
        <v>21.986073233701127</v>
      </c>
      <c r="H389" s="122">
        <f t="shared" si="217"/>
        <v>379.21340884242636</v>
      </c>
      <c r="I389" s="122">
        <f t="shared" si="217"/>
        <v>114.82009874371957</v>
      </c>
      <c r="J389" s="122">
        <f t="shared" si="217"/>
        <v>89.431892048879078</v>
      </c>
      <c r="K389" s="122">
        <f t="shared" si="217"/>
        <v>129.40777952706915</v>
      </c>
      <c r="L389" s="122">
        <f t="shared" si="217"/>
        <v>600.81039210900985</v>
      </c>
      <c r="M389" s="122">
        <f t="shared" si="217"/>
        <v>476.74287204864589</v>
      </c>
      <c r="N389" s="122">
        <f t="shared" si="217"/>
        <v>234.19117531799336</v>
      </c>
      <c r="O389" s="122">
        <f t="shared" si="217"/>
        <v>240.38645311361344</v>
      </c>
      <c r="P389" s="122">
        <f t="shared" si="217"/>
        <v>144.45764826854159</v>
      </c>
      <c r="Q389" s="122">
        <f t="shared" si="217"/>
        <v>321.80132550261811</v>
      </c>
      <c r="R389" s="122">
        <f t="shared" si="217"/>
        <v>173.90931902798491</v>
      </c>
      <c r="S389" s="122">
        <f t="shared" si="217"/>
        <v>115.28820258364223</v>
      </c>
      <c r="T389" s="122">
        <f t="shared" si="217"/>
        <v>277.07683860537617</v>
      </c>
      <c r="U389" s="122">
        <f t="shared" si="217"/>
        <v>165.78943253711185</v>
      </c>
      <c r="V389" s="122">
        <f t="shared" si="217"/>
        <v>405.40469960343887</v>
      </c>
      <c r="W389" s="122">
        <f t="shared" si="217"/>
        <v>283.59672460871201</v>
      </c>
      <c r="X389" s="122">
        <f t="shared" si="217"/>
        <v>309.94307817624247</v>
      </c>
      <c r="Y389" s="122">
        <f t="shared" si="217"/>
        <v>438.16620407698213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48.209827949832999</v>
      </c>
      <c r="D390" s="98">
        <f>RES_hhdet_in_tesh!D67</f>
        <v>3.315288880679895</v>
      </c>
      <c r="E390" s="98">
        <f>RES_hhdet_in_tesh!E67</f>
        <v>420.93742236158846</v>
      </c>
      <c r="F390" s="98">
        <f>RES_hhdet_in_tesh!F67</f>
        <v>2.8214649137816661</v>
      </c>
      <c r="G390" s="98">
        <f>RES_hhdet_in_tesh!G67</f>
        <v>21.986073233701127</v>
      </c>
      <c r="H390" s="98">
        <f>RES_hhdet_in_tesh!H67</f>
        <v>379.21340884242636</v>
      </c>
      <c r="I390" s="98">
        <f>RES_hhdet_in_tesh!I67</f>
        <v>114.82009874371957</v>
      </c>
      <c r="J390" s="98">
        <f>RES_hhdet_in_tesh!J67</f>
        <v>89.431892048879078</v>
      </c>
      <c r="K390" s="98">
        <f>RES_hhdet_in_tesh!K67</f>
        <v>129.40777952706915</v>
      </c>
      <c r="L390" s="98">
        <f>RES_hhdet_in_tesh!L67</f>
        <v>600.81039210900985</v>
      </c>
      <c r="M390" s="98">
        <f>RES_hhdet_in_tesh!M67</f>
        <v>476.74287204864589</v>
      </c>
      <c r="N390" s="98">
        <f>RES_hhdet_in_tesh!N67</f>
        <v>234.19117531799336</v>
      </c>
      <c r="O390" s="98">
        <f>RES_hhdet_in_tesh!O67</f>
        <v>240.38645311361344</v>
      </c>
      <c r="P390" s="98">
        <f>RES_hhdet_in_tesh!P67</f>
        <v>144.45764826854159</v>
      </c>
      <c r="Q390" s="98">
        <f>RES_hhdet_in_tesh!Q67</f>
        <v>321.80132550261811</v>
      </c>
      <c r="R390" s="98">
        <f>RES_hhdet_in_tesh!R67</f>
        <v>173.90931902798491</v>
      </c>
      <c r="S390" s="98">
        <f>RES_hhdet_in_tesh!S67</f>
        <v>115.28820258364223</v>
      </c>
      <c r="T390" s="98">
        <f>RES_hhdet_in_tesh!T67</f>
        <v>277.07683860537617</v>
      </c>
      <c r="U390" s="98">
        <f>RES_hhdet_in_tesh!U67</f>
        <v>165.78943253711185</v>
      </c>
      <c r="V390" s="98">
        <f>RES_hhdet_in_tesh!V67</f>
        <v>405.40469960343887</v>
      </c>
      <c r="W390" s="98">
        <f>RES_hhdet_in_tesh!W67</f>
        <v>283.59672460871201</v>
      </c>
      <c r="X390" s="98">
        <f>RES_hhdet_in_tesh!X67</f>
        <v>309.94307817624247</v>
      </c>
      <c r="Y390" s="98">
        <f>RES_hhdet_in_tesh!Y67</f>
        <v>438.16620407698213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1069.8905231962824</v>
      </c>
      <c r="D391" s="122">
        <v>1099.9209219552556</v>
      </c>
      <c r="E391" s="122">
        <v>1092.4623378874589</v>
      </c>
      <c r="F391" s="122">
        <v>1078.0946262105238</v>
      </c>
      <c r="G391" s="122">
        <v>1057.5976822391262</v>
      </c>
      <c r="H391" s="122">
        <v>977.11212461417051</v>
      </c>
      <c r="I391" s="122">
        <v>982.72237433114071</v>
      </c>
      <c r="J391" s="122">
        <v>999.29242242952773</v>
      </c>
      <c r="K391" s="122">
        <v>830.70581760032326</v>
      </c>
      <c r="L391" s="122">
        <v>1032.8301489835217</v>
      </c>
      <c r="M391" s="122">
        <v>1124.8673581057731</v>
      </c>
      <c r="N391" s="122">
        <v>880.70547733386877</v>
      </c>
      <c r="O391" s="122">
        <v>1074.7018373382582</v>
      </c>
      <c r="P391" s="122">
        <v>1231.6979827796306</v>
      </c>
      <c r="Q391" s="122">
        <v>941.77744324415869</v>
      </c>
      <c r="R391" s="122">
        <v>913.01260896108681</v>
      </c>
      <c r="S391" s="122">
        <v>867.22756499675108</v>
      </c>
      <c r="T391" s="122">
        <v>923.5749322826772</v>
      </c>
      <c r="U391" s="122">
        <v>1150.4523637467589</v>
      </c>
      <c r="V391" s="122">
        <v>874.73830639272308</v>
      </c>
      <c r="W391" s="122">
        <v>919.89767494245837</v>
      </c>
      <c r="X391" s="122">
        <v>870.71730364302778</v>
      </c>
      <c r="Y391" s="122">
        <v>782.97654933577928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1067.4859077092719</v>
      </c>
      <c r="D392" s="98">
        <v>1100.0758489536149</v>
      </c>
      <c r="E392" s="98">
        <v>1094.2204020662821</v>
      </c>
      <c r="F392" s="98">
        <v>1076.3608625139059</v>
      </c>
      <c r="G392" s="98">
        <v>1059.8349214540056</v>
      </c>
      <c r="H392" s="98">
        <v>977.03014499589551</v>
      </c>
      <c r="I392" s="98">
        <v>982.48956792852528</v>
      </c>
      <c r="J392" s="98">
        <v>998.99254115624331</v>
      </c>
      <c r="K392" s="98">
        <v>826.61413067668752</v>
      </c>
      <c r="L392" s="98">
        <v>1031.8709033075313</v>
      </c>
      <c r="M392" s="98">
        <v>1124.5759386503871</v>
      </c>
      <c r="N392" s="98">
        <v>881.01459511369944</v>
      </c>
      <c r="O392" s="98">
        <v>1064.6641690847082</v>
      </c>
      <c r="P392" s="98">
        <v>1217.7051084613202</v>
      </c>
      <c r="Q392" s="98">
        <v>945.37392458789384</v>
      </c>
      <c r="R392" s="98">
        <v>913.36166142925038</v>
      </c>
      <c r="S392" s="98">
        <v>865.88858545342464</v>
      </c>
      <c r="T392" s="98">
        <v>923.38277562027054</v>
      </c>
      <c r="U392" s="98">
        <v>1150.1621261556479</v>
      </c>
      <c r="V392" s="98">
        <v>872.49529201195821</v>
      </c>
      <c r="W392" s="98">
        <v>944.21922691477732</v>
      </c>
      <c r="X392" s="98">
        <v>850.1569086836023</v>
      </c>
      <c r="Y392" s="98">
        <v>782.97360376435586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1067.7986696396922</v>
      </c>
      <c r="D393" s="98">
        <v>1100.6658247844955</v>
      </c>
      <c r="E393" s="98">
        <v>1094.9693770009399</v>
      </c>
      <c r="F393" s="98">
        <v>1077.207090639132</v>
      </c>
      <c r="G393" s="98">
        <v>1060.914675146312</v>
      </c>
      <c r="H393" s="98">
        <v>978.24898352148239</v>
      </c>
      <c r="I393" s="98">
        <v>984.17244235145108</v>
      </c>
      <c r="J393" s="98">
        <v>1001.0971823552429</v>
      </c>
      <c r="K393" s="98">
        <v>829.00282657751563</v>
      </c>
      <c r="L393" s="98">
        <v>1034.8229284807876</v>
      </c>
      <c r="M393" s="98">
        <v>1127.0042113141878</v>
      </c>
      <c r="N393" s="98">
        <v>883.40465908440876</v>
      </c>
      <c r="O393" s="98">
        <v>0</v>
      </c>
      <c r="P393" s="98">
        <v>0</v>
      </c>
      <c r="Q393" s="98">
        <v>947.85110067510902</v>
      </c>
      <c r="R393" s="98">
        <v>915.7177050154063</v>
      </c>
      <c r="S393" s="98">
        <v>867.27171866607785</v>
      </c>
      <c r="T393" s="98">
        <v>924.35789724125539</v>
      </c>
      <c r="U393" s="98">
        <v>1151.2999427425102</v>
      </c>
      <c r="V393" s="98">
        <v>874.0940847553403</v>
      </c>
      <c r="W393" s="98">
        <v>946.27892542855705</v>
      </c>
      <c r="X393" s="98">
        <v>0</v>
      </c>
      <c r="Y393" s="98">
        <v>783.20335833538832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532.77767263360579</v>
      </c>
      <c r="D394" s="101">
        <v>551.83666362437907</v>
      </c>
      <c r="E394" s="101">
        <v>545.79012891211482</v>
      </c>
      <c r="F394" s="101">
        <v>544.40068587404528</v>
      </c>
      <c r="G394" s="101">
        <v>535.03616884048461</v>
      </c>
      <c r="H394" s="101">
        <v>479.35798402243825</v>
      </c>
      <c r="I394" s="101">
        <v>478.42234993977456</v>
      </c>
      <c r="J394" s="101">
        <v>477.11018026253458</v>
      </c>
      <c r="K394" s="101">
        <v>366.68903976694475</v>
      </c>
      <c r="L394" s="101">
        <v>498.1506796772411</v>
      </c>
      <c r="M394" s="101">
        <v>572.83130090793804</v>
      </c>
      <c r="N394" s="101">
        <v>401.18552562162284</v>
      </c>
      <c r="O394" s="101">
        <v>0</v>
      </c>
      <c r="P394" s="101">
        <v>0</v>
      </c>
      <c r="Q394" s="101">
        <v>419.08866460433825</v>
      </c>
      <c r="R394" s="101">
        <v>395.662701496544</v>
      </c>
      <c r="S394" s="101">
        <v>362.72892719968257</v>
      </c>
      <c r="T394" s="101">
        <v>440.87869044729513</v>
      </c>
      <c r="U394" s="101">
        <v>644.34444796730452</v>
      </c>
      <c r="V394" s="101">
        <v>444.29344508117379</v>
      </c>
      <c r="W394" s="101">
        <v>505.14165515334082</v>
      </c>
      <c r="X394" s="101">
        <v>0</v>
      </c>
      <c r="Y394" s="101">
        <v>411.65435032901655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535.02099700608665</v>
      </c>
      <c r="D395" s="104">
        <v>548.82916116011643</v>
      </c>
      <c r="E395" s="104">
        <v>549.17924808882515</v>
      </c>
      <c r="F395" s="104">
        <v>532.80640476508677</v>
      </c>
      <c r="G395" s="104">
        <v>525.87850630582716</v>
      </c>
      <c r="H395" s="104">
        <v>498.89099949904414</v>
      </c>
      <c r="I395" s="104">
        <v>505.75009241167646</v>
      </c>
      <c r="J395" s="104">
        <v>523.98700209270839</v>
      </c>
      <c r="K395" s="104">
        <v>462.31378681057095</v>
      </c>
      <c r="L395" s="104">
        <v>536.67224880354649</v>
      </c>
      <c r="M395" s="104">
        <v>554.17291040624991</v>
      </c>
      <c r="N395" s="104">
        <v>482.21913346278603</v>
      </c>
      <c r="O395" s="104">
        <v>0</v>
      </c>
      <c r="P395" s="104">
        <v>0</v>
      </c>
      <c r="Q395" s="104">
        <v>528.76243607077072</v>
      </c>
      <c r="R395" s="104">
        <v>520.05500351886235</v>
      </c>
      <c r="S395" s="104">
        <v>504.54279146639533</v>
      </c>
      <c r="T395" s="104">
        <v>483.47920679396032</v>
      </c>
      <c r="U395" s="104">
        <v>506.95549477520541</v>
      </c>
      <c r="V395" s="104">
        <v>429.80063967416652</v>
      </c>
      <c r="W395" s="104">
        <v>441.13727027521628</v>
      </c>
      <c r="X395" s="104">
        <v>0</v>
      </c>
      <c r="Y395" s="104">
        <v>371.54900800637182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1080.3192101167767</v>
      </c>
      <c r="D396" s="101">
        <v>1097.7960673168348</v>
      </c>
      <c r="E396" s="101">
        <v>1074.9295069542934</v>
      </c>
      <c r="F396" s="101">
        <v>1089.804055482223</v>
      </c>
      <c r="G396" s="101">
        <v>1038.5123332726841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844.21174402473673</v>
      </c>
      <c r="O396" s="101">
        <v>1152.508536935545</v>
      </c>
      <c r="P396" s="101">
        <v>1429.6935263800101</v>
      </c>
      <c r="Q396" s="101">
        <v>878.84678246356123</v>
      </c>
      <c r="R396" s="101">
        <v>0</v>
      </c>
      <c r="S396" s="101">
        <v>0</v>
      </c>
      <c r="T396" s="101">
        <v>0</v>
      </c>
      <c r="U396" s="101">
        <v>0</v>
      </c>
      <c r="V396" s="101">
        <v>885.84718240405584</v>
      </c>
      <c r="W396" s="101">
        <v>824.31648261396799</v>
      </c>
      <c r="X396" s="101">
        <v>894.20439346637454</v>
      </c>
      <c r="Y396" s="101">
        <v>0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1080.6784868846087</v>
      </c>
      <c r="D397" s="104">
        <v>1098.462005567339</v>
      </c>
      <c r="E397" s="104">
        <v>1075.7561934143102</v>
      </c>
      <c r="F397" s="104">
        <v>1090.661044922625</v>
      </c>
      <c r="G397" s="104">
        <v>1039.2667352695198</v>
      </c>
      <c r="H397" s="104">
        <v>0</v>
      </c>
      <c r="I397" s="104">
        <v>0</v>
      </c>
      <c r="J397" s="104">
        <v>0</v>
      </c>
      <c r="K397" s="104">
        <v>883.55979414090336</v>
      </c>
      <c r="L397" s="104">
        <v>0</v>
      </c>
      <c r="M397" s="104">
        <v>0</v>
      </c>
      <c r="N397" s="104">
        <v>844.894946716238</v>
      </c>
      <c r="O397" s="104">
        <v>1152.5490107683897</v>
      </c>
      <c r="P397" s="104">
        <v>1428.4114535151191</v>
      </c>
      <c r="Q397" s="104">
        <v>878.38058241997112</v>
      </c>
      <c r="R397" s="104">
        <v>883.96075110188326</v>
      </c>
      <c r="S397" s="104">
        <v>899.05149134738019</v>
      </c>
      <c r="T397" s="104">
        <v>940.90645193786804</v>
      </c>
      <c r="U397" s="104">
        <v>0</v>
      </c>
      <c r="V397" s="104">
        <v>888.1873964452501</v>
      </c>
      <c r="W397" s="104">
        <v>824.17740537916029</v>
      </c>
      <c r="X397" s="104">
        <v>894.71459222948943</v>
      </c>
      <c r="Y397" s="104">
        <v>0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539.24105643379403</v>
      </c>
      <c r="D398" s="98">
        <v>550.69654825597502</v>
      </c>
      <c r="E398" s="98">
        <v>535.78098539357609</v>
      </c>
      <c r="F398" s="98">
        <v>551.68407963229788</v>
      </c>
      <c r="G398" s="98">
        <v>523.23277312286507</v>
      </c>
      <c r="H398" s="98">
        <v>0</v>
      </c>
      <c r="I398" s="98">
        <v>0</v>
      </c>
      <c r="J398" s="98">
        <v>0</v>
      </c>
      <c r="K398" s="98">
        <v>396.23891050702332</v>
      </c>
      <c r="L398" s="98">
        <v>0</v>
      </c>
      <c r="M398" s="98">
        <v>0</v>
      </c>
      <c r="N398" s="98">
        <v>374.06895943442544</v>
      </c>
      <c r="O398" s="98">
        <v>632.60394101719362</v>
      </c>
      <c r="P398" s="98">
        <v>863.41826677200277</v>
      </c>
      <c r="Q398" s="98">
        <v>371.4291596515942</v>
      </c>
      <c r="R398" s="98">
        <v>368.00892124193723</v>
      </c>
      <c r="S398" s="98">
        <v>376.36451003125774</v>
      </c>
      <c r="T398" s="98">
        <v>453.02768055197743</v>
      </c>
      <c r="U398" s="98">
        <v>0</v>
      </c>
      <c r="V398" s="98">
        <v>454.09456781461012</v>
      </c>
      <c r="W398" s="98">
        <v>413.22864008716158</v>
      </c>
      <c r="X398" s="98">
        <v>487.49716178535175</v>
      </c>
      <c r="Y398" s="98">
        <v>0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541.43743045081453</v>
      </c>
      <c r="D399" s="98">
        <v>547.765457311364</v>
      </c>
      <c r="E399" s="98">
        <v>539.97520802073427</v>
      </c>
      <c r="F399" s="98">
        <v>538.97696529032737</v>
      </c>
      <c r="G399" s="98">
        <v>516.03396214665463</v>
      </c>
      <c r="H399" s="98">
        <v>0</v>
      </c>
      <c r="I399" s="98">
        <v>0</v>
      </c>
      <c r="J399" s="98">
        <v>0</v>
      </c>
      <c r="K399" s="98">
        <v>487.32088363387993</v>
      </c>
      <c r="L399" s="98">
        <v>0</v>
      </c>
      <c r="M399" s="98">
        <v>0</v>
      </c>
      <c r="N399" s="98">
        <v>470.82598728181239</v>
      </c>
      <c r="O399" s="98">
        <v>519.94506975119612</v>
      </c>
      <c r="P399" s="98">
        <v>564.99318674311633</v>
      </c>
      <c r="Q399" s="98">
        <v>506.95142276837697</v>
      </c>
      <c r="R399" s="98">
        <v>515.95182985994597</v>
      </c>
      <c r="S399" s="98">
        <v>522.68698131612246</v>
      </c>
      <c r="T399" s="98">
        <v>487.87877138589062</v>
      </c>
      <c r="U399" s="98">
        <v>0</v>
      </c>
      <c r="V399" s="98">
        <v>434.09282863063999</v>
      </c>
      <c r="W399" s="98">
        <v>410.94876529199882</v>
      </c>
      <c r="X399" s="98">
        <v>407.21743044413751</v>
      </c>
      <c r="Y399" s="98">
        <v>0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624.67927525823836</v>
      </c>
      <c r="D400" s="122">
        <v>573.30868579836454</v>
      </c>
      <c r="E400" s="122">
        <v>544.96695123387553</v>
      </c>
      <c r="F400" s="122">
        <v>552.92639622303091</v>
      </c>
      <c r="G400" s="122">
        <v>535.95389055509986</v>
      </c>
      <c r="H400" s="122">
        <v>523.9399844764082</v>
      </c>
      <c r="I400" s="122">
        <v>518.38257677725437</v>
      </c>
      <c r="J400" s="122">
        <v>557.93164203334493</v>
      </c>
      <c r="K400" s="122">
        <v>559.87445630302568</v>
      </c>
      <c r="L400" s="122">
        <v>530.62105308601724</v>
      </c>
      <c r="M400" s="122">
        <v>616.33574779852393</v>
      </c>
      <c r="N400" s="122">
        <v>662.34995366930877</v>
      </c>
      <c r="O400" s="122">
        <v>620.09666147763915</v>
      </c>
      <c r="P400" s="122">
        <v>584.27207387847409</v>
      </c>
      <c r="Q400" s="122">
        <v>516.81921530159036</v>
      </c>
      <c r="R400" s="122">
        <v>470.43342890842212</v>
      </c>
      <c r="S400" s="122">
        <v>498.89403117440133</v>
      </c>
      <c r="T400" s="122">
        <v>475.31022158900981</v>
      </c>
      <c r="U400" s="122">
        <v>461.56776263547971</v>
      </c>
      <c r="V400" s="122">
        <v>383.65216421692168</v>
      </c>
      <c r="W400" s="122">
        <v>285.74584824606563</v>
      </c>
      <c r="X400" s="122">
        <v>286.9592790865608</v>
      </c>
      <c r="Y400" s="122">
        <v>286.39647211561044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671.07409657283233</v>
      </c>
      <c r="D401" s="98">
        <v>554.25836498771923</v>
      </c>
      <c r="E401" s="98">
        <v>510.70190481796573</v>
      </c>
      <c r="F401" s="98">
        <v>534.34751671120466</v>
      </c>
      <c r="G401" s="98">
        <v>542.65136169489858</v>
      </c>
      <c r="H401" s="98">
        <v>525.81452918795105</v>
      </c>
      <c r="I401" s="98">
        <v>506.37882969935049</v>
      </c>
      <c r="J401" s="98">
        <v>553.12460964899651</v>
      </c>
      <c r="K401" s="98">
        <v>571.92331064712255</v>
      </c>
      <c r="L401" s="98">
        <v>579.36405235512666</v>
      </c>
      <c r="M401" s="98">
        <v>563.79296760824002</v>
      </c>
      <c r="N401" s="98">
        <v>700.74905590906178</v>
      </c>
      <c r="O401" s="98">
        <v>589.37982970548933</v>
      </c>
      <c r="P401" s="98">
        <v>506.09384936422771</v>
      </c>
      <c r="Q401" s="98">
        <v>527.56408666110599</v>
      </c>
      <c r="R401" s="98">
        <v>470.42648798203561</v>
      </c>
      <c r="S401" s="98">
        <v>515.38477914720886</v>
      </c>
      <c r="T401" s="98">
        <v>454.89990258060539</v>
      </c>
      <c r="U401" s="98">
        <v>422.71791359357923</v>
      </c>
      <c r="V401" s="98">
        <v>384.00327043241845</v>
      </c>
      <c r="W401" s="98">
        <v>298.89827660287432</v>
      </c>
      <c r="X401" s="98">
        <v>286.70022953329152</v>
      </c>
      <c r="Y401" s="98">
        <v>283.90223829737755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541.9891855682821</v>
      </c>
      <c r="D402" s="33">
        <v>576.25545376016942</v>
      </c>
      <c r="E402" s="33">
        <v>553.7504609862176</v>
      </c>
      <c r="F402" s="33">
        <v>558.02396627027917</v>
      </c>
      <c r="G402" s="33">
        <v>532.55386144255453</v>
      </c>
      <c r="H402" s="33">
        <v>522.29055829835318</v>
      </c>
      <c r="I402" s="33">
        <v>550.42829442272966</v>
      </c>
      <c r="J402" s="33">
        <v>579.38575531690049</v>
      </c>
      <c r="K402" s="33">
        <v>546.1986427657871</v>
      </c>
      <c r="L402" s="33">
        <v>472.05519177583386</v>
      </c>
      <c r="M402" s="33">
        <v>639.75314286940261</v>
      </c>
      <c r="N402" s="33">
        <v>640.54465658380423</v>
      </c>
      <c r="O402" s="33">
        <v>649.32065198035525</v>
      </c>
      <c r="P402" s="33">
        <v>682.42296907793695</v>
      </c>
      <c r="Q402" s="33">
        <v>471.20677979951046</v>
      </c>
      <c r="R402" s="33">
        <v>481.17798295451769</v>
      </c>
      <c r="S402" s="33">
        <v>424.14215316378574</v>
      </c>
      <c r="T402" s="33">
        <v>497.85035301591563</v>
      </c>
      <c r="U402" s="33">
        <v>544.08919292381245</v>
      </c>
      <c r="V402" s="33">
        <v>317.36657683545093</v>
      </c>
      <c r="W402" s="33">
        <v>259.83450492402142</v>
      </c>
      <c r="X402" s="33">
        <v>297.06221166406152</v>
      </c>
      <c r="Y402" s="33">
        <v>292.46734310715857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5062.20180754386</v>
      </c>
      <c r="D404" s="117">
        <f t="shared" si="218"/>
        <v>4778.1766763209516</v>
      </c>
      <c r="E404" s="117">
        <f t="shared" si="218"/>
        <v>4886.7610655765575</v>
      </c>
      <c r="F404" s="117">
        <f t="shared" si="218"/>
        <v>5095.5923573438604</v>
      </c>
      <c r="G404" s="117">
        <f t="shared" si="218"/>
        <v>4974.6787283760686</v>
      </c>
      <c r="H404" s="117">
        <f t="shared" si="218"/>
        <v>4534.4137135154742</v>
      </c>
      <c r="I404" s="117">
        <f t="shared" si="218"/>
        <v>4400.011842982125</v>
      </c>
      <c r="J404" s="117">
        <f t="shared" si="218"/>
        <v>4485.8368826295227</v>
      </c>
      <c r="K404" s="117">
        <f t="shared" si="218"/>
        <v>4016.9961778270172</v>
      </c>
      <c r="L404" s="117">
        <f t="shared" si="218"/>
        <v>4421.6829349483114</v>
      </c>
      <c r="M404" s="117">
        <f t="shared" si="218"/>
        <v>3958.15287057981</v>
      </c>
      <c r="N404" s="117">
        <f t="shared" si="218"/>
        <v>3329.5630529545829</v>
      </c>
      <c r="O404" s="117">
        <f t="shared" si="218"/>
        <v>3316.0024211297841</v>
      </c>
      <c r="P404" s="117">
        <f t="shared" si="218"/>
        <v>2840.3504920948481</v>
      </c>
      <c r="Q404" s="117">
        <f t="shared" si="218"/>
        <v>2768.9988838366735</v>
      </c>
      <c r="R404" s="117">
        <f t="shared" ref="R404:V404" si="219">R405+R408+R410+R419</f>
        <v>2719.4609485013261</v>
      </c>
      <c r="S404" s="117">
        <f t="shared" si="219"/>
        <v>2752.3988769504053</v>
      </c>
      <c r="T404" s="117">
        <f t="shared" si="219"/>
        <v>2283.8272002897338</v>
      </c>
      <c r="U404" s="117">
        <f t="shared" si="219"/>
        <v>2151.3987157059751</v>
      </c>
      <c r="V404" s="117">
        <f t="shared" si="219"/>
        <v>2067.5597747548522</v>
      </c>
      <c r="W404" s="117">
        <f t="shared" ref="W404:Y404" si="220">W405+W408+W410+W419</f>
        <v>1709.1158825727609</v>
      </c>
      <c r="X404" s="117">
        <f t="shared" si="220"/>
        <v>1399.028014040108</v>
      </c>
      <c r="Y404" s="117">
        <f t="shared" si="220"/>
        <v>1230.5512704913333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4639.4047895693147</v>
      </c>
      <c r="D405" s="122">
        <f t="shared" si="221"/>
        <v>4429.3828661780826</v>
      </c>
      <c r="E405" s="122">
        <f t="shared" si="221"/>
        <v>4539.440064217184</v>
      </c>
      <c r="F405" s="122">
        <f t="shared" si="221"/>
        <v>4764.8187507592593</v>
      </c>
      <c r="G405" s="122">
        <f t="shared" si="221"/>
        <v>4627.8899759722963</v>
      </c>
      <c r="H405" s="122">
        <f t="shared" si="221"/>
        <v>4160.7936156797805</v>
      </c>
      <c r="I405" s="122">
        <f t="shared" si="221"/>
        <v>3999.1896544760693</v>
      </c>
      <c r="J405" s="122">
        <f t="shared" si="221"/>
        <v>4057.4276572983795</v>
      </c>
      <c r="K405" s="122">
        <f t="shared" si="221"/>
        <v>3711.8649645122032</v>
      </c>
      <c r="L405" s="122">
        <f t="shared" si="221"/>
        <v>4064.2186484358931</v>
      </c>
      <c r="M405" s="122">
        <f t="shared" si="221"/>
        <v>3594.1982134140499</v>
      </c>
      <c r="N405" s="122">
        <f t="shared" si="221"/>
        <v>3033.6032851115565</v>
      </c>
      <c r="O405" s="122">
        <f t="shared" si="221"/>
        <v>2967.0601747946694</v>
      </c>
      <c r="P405" s="122">
        <f t="shared" si="221"/>
        <v>2453.2413005267381</v>
      </c>
      <c r="Q405" s="122">
        <f t="shared" si="221"/>
        <v>2463.1670646219836</v>
      </c>
      <c r="R405" s="122">
        <f t="shared" ref="R405:V405" si="222">SUM(R406:R407)</f>
        <v>2373.0334399511848</v>
      </c>
      <c r="S405" s="122">
        <f t="shared" si="222"/>
        <v>2433.0956332358992</v>
      </c>
      <c r="T405" s="122">
        <f t="shared" si="222"/>
        <v>2010.0826844700584</v>
      </c>
      <c r="U405" s="122">
        <f t="shared" si="222"/>
        <v>1818.8860313799232</v>
      </c>
      <c r="V405" s="122">
        <f t="shared" si="222"/>
        <v>1794.2805602186022</v>
      </c>
      <c r="W405" s="122">
        <f t="shared" ref="W405:Y405" si="223">SUM(W406:W407)</f>
        <v>1516.3023342033712</v>
      </c>
      <c r="X405" s="122">
        <f t="shared" si="223"/>
        <v>1204.8555116068374</v>
      </c>
      <c r="Y405" s="122">
        <f t="shared" si="223"/>
        <v>987.38364922583219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4639.4047895693147</v>
      </c>
      <c r="D406" s="98">
        <v>4429.3828661780826</v>
      </c>
      <c r="E406" s="98">
        <v>4539.440064217184</v>
      </c>
      <c r="F406" s="98">
        <v>4764.8187507592593</v>
      </c>
      <c r="G406" s="98">
        <v>4627.8899759722963</v>
      </c>
      <c r="H406" s="98">
        <v>4160.7936156797805</v>
      </c>
      <c r="I406" s="98">
        <v>3999.1896544760693</v>
      </c>
      <c r="J406" s="98">
        <v>4057.4276572983795</v>
      </c>
      <c r="K406" s="98">
        <v>3711.8649645122032</v>
      </c>
      <c r="L406" s="98">
        <v>4064.2186484358931</v>
      </c>
      <c r="M406" s="98">
        <v>3594.1982134140499</v>
      </c>
      <c r="N406" s="98">
        <v>3033.6032851115565</v>
      </c>
      <c r="O406" s="98">
        <v>2967.0601747946694</v>
      </c>
      <c r="P406" s="98">
        <v>2453.2413005267381</v>
      </c>
      <c r="Q406" s="98">
        <v>2463.1670646219836</v>
      </c>
      <c r="R406" s="98">
        <v>2373.0334399511848</v>
      </c>
      <c r="S406" s="98">
        <v>2433.0956332358992</v>
      </c>
      <c r="T406" s="98">
        <v>2010.0826844700584</v>
      </c>
      <c r="U406" s="98">
        <v>1818.8860313799232</v>
      </c>
      <c r="V406" s="98">
        <v>1794.2805602186022</v>
      </c>
      <c r="W406" s="98">
        <v>1516.3023342033712</v>
      </c>
      <c r="X406" s="98">
        <v>1204.8555116068374</v>
      </c>
      <c r="Y406" s="98">
        <v>987.38364922583219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282.33052890716135</v>
      </c>
      <c r="D410" s="122">
        <v>324.54137764876293</v>
      </c>
      <c r="E410" s="122">
        <v>313.29762690658441</v>
      </c>
      <c r="F410" s="122">
        <v>293.22368961575722</v>
      </c>
      <c r="G410" s="122">
        <v>287.17226011190269</v>
      </c>
      <c r="H410" s="122">
        <v>293.3510411746343</v>
      </c>
      <c r="I410" s="122">
        <v>280.71798559971302</v>
      </c>
      <c r="J410" s="122">
        <v>281.14016817744704</v>
      </c>
      <c r="K410" s="122">
        <v>206.07740755242074</v>
      </c>
      <c r="L410" s="122">
        <v>254.48998809423969</v>
      </c>
      <c r="M410" s="122">
        <v>307.40229650722478</v>
      </c>
      <c r="N410" s="122">
        <v>213.6257738580729</v>
      </c>
      <c r="O410" s="122">
        <v>255.80933448589971</v>
      </c>
      <c r="P410" s="122">
        <v>295.88277670101877</v>
      </c>
      <c r="Q410" s="122">
        <v>167.8962448928072</v>
      </c>
      <c r="R410" s="122">
        <v>195.04091834179798</v>
      </c>
      <c r="S410" s="122">
        <v>184.0162902409196</v>
      </c>
      <c r="T410" s="122">
        <v>197.55181849448473</v>
      </c>
      <c r="U410" s="122">
        <v>240.8924331034361</v>
      </c>
      <c r="V410" s="122">
        <v>152.23953445046257</v>
      </c>
      <c r="W410" s="122">
        <v>129.97350244152233</v>
      </c>
      <c r="X410" s="122">
        <v>105.70188074876029</v>
      </c>
      <c r="Y410" s="122">
        <v>179.50796286294528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349.09099371947138</v>
      </c>
      <c r="D411" s="98">
        <v>356.27906051152092</v>
      </c>
      <c r="E411" s="98">
        <v>350.84572264291336</v>
      </c>
      <c r="F411" s="98">
        <v>341.68285444037588</v>
      </c>
      <c r="G411" s="98">
        <v>332.99082990584731</v>
      </c>
      <c r="H411" s="98">
        <v>303.7579749666271</v>
      </c>
      <c r="I411" s="98">
        <v>302.16399171743166</v>
      </c>
      <c r="J411" s="98">
        <v>303.75003408419906</v>
      </c>
      <c r="K411" s="98">
        <v>248.28048215542759</v>
      </c>
      <c r="L411" s="98">
        <v>305.90424883169277</v>
      </c>
      <c r="M411" s="98">
        <v>326.63466158255648</v>
      </c>
      <c r="N411" s="98">
        <v>248.12300048396014</v>
      </c>
      <c r="O411" s="98">
        <v>288.80185867692956</v>
      </c>
      <c r="P411" s="98">
        <v>316.83911567480737</v>
      </c>
      <c r="Q411" s="98">
        <v>237.29032849081059</v>
      </c>
      <c r="R411" s="98">
        <v>224.49486389032293</v>
      </c>
      <c r="S411" s="98">
        <v>208.97412024333727</v>
      </c>
      <c r="T411" s="98">
        <v>219.78871847013841</v>
      </c>
      <c r="U411" s="98">
        <v>271.33033339087422</v>
      </c>
      <c r="V411" s="98">
        <v>203.24806932691624</v>
      </c>
      <c r="W411" s="98">
        <v>218.95086034804157</v>
      </c>
      <c r="X411" s="98">
        <v>196.47189730252842</v>
      </c>
      <c r="Y411" s="98">
        <v>180.6060531416818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174.22982901041362</v>
      </c>
      <c r="D412" s="98">
        <v>178.72208380805569</v>
      </c>
      <c r="E412" s="98">
        <v>174.99959955776848</v>
      </c>
      <c r="F412" s="98">
        <v>172.81600138665303</v>
      </c>
      <c r="G412" s="98">
        <v>168.10366811410057</v>
      </c>
      <c r="H412" s="98">
        <v>149.03205520987515</v>
      </c>
      <c r="I412" s="98">
        <v>147.1384650825656</v>
      </c>
      <c r="J412" s="98">
        <v>145.06838394301607</v>
      </c>
      <c r="K412" s="98">
        <v>110.1381263830062</v>
      </c>
      <c r="L412" s="98">
        <v>147.67972329019872</v>
      </c>
      <c r="M412" s="98">
        <v>166.37965626448315</v>
      </c>
      <c r="N412" s="98">
        <v>112.98718196050446</v>
      </c>
      <c r="O412" s="98">
        <v>0</v>
      </c>
      <c r="P412" s="98">
        <v>0</v>
      </c>
      <c r="Q412" s="98">
        <v>105.19190798930573</v>
      </c>
      <c r="R412" s="98">
        <v>97.249805931146483</v>
      </c>
      <c r="S412" s="98">
        <v>87.541237662429552</v>
      </c>
      <c r="T412" s="98">
        <v>104.94040492482914</v>
      </c>
      <c r="U412" s="98">
        <v>152.00482602386464</v>
      </c>
      <c r="V412" s="98">
        <v>103.49830624199539</v>
      </c>
      <c r="W412" s="98">
        <v>117.13508562502538</v>
      </c>
      <c r="X412" s="98">
        <v>0</v>
      </c>
      <c r="Y412" s="98">
        <v>94.955011400234199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174.22982901041362</v>
      </c>
      <c r="D413" s="101">
        <v>178.72208380805569</v>
      </c>
      <c r="E413" s="101">
        <v>174.99959955776848</v>
      </c>
      <c r="F413" s="101">
        <v>172.81600138665303</v>
      </c>
      <c r="G413" s="101">
        <v>168.10366811410057</v>
      </c>
      <c r="H413" s="101">
        <v>149.03205520987515</v>
      </c>
      <c r="I413" s="101">
        <v>147.1384650825656</v>
      </c>
      <c r="J413" s="101">
        <v>145.06838394301607</v>
      </c>
      <c r="K413" s="101">
        <v>110.1381263830062</v>
      </c>
      <c r="L413" s="101">
        <v>147.67972329019872</v>
      </c>
      <c r="M413" s="101">
        <v>166.37965626448315</v>
      </c>
      <c r="N413" s="101">
        <v>112.98718196050446</v>
      </c>
      <c r="O413" s="101">
        <v>0</v>
      </c>
      <c r="P413" s="101">
        <v>0</v>
      </c>
      <c r="Q413" s="101">
        <v>105.19190798930573</v>
      </c>
      <c r="R413" s="101">
        <v>97.249805931146483</v>
      </c>
      <c r="S413" s="101">
        <v>87.541237662429552</v>
      </c>
      <c r="T413" s="101">
        <v>104.94040492482914</v>
      </c>
      <c r="U413" s="101">
        <v>152.00482602386464</v>
      </c>
      <c r="V413" s="101">
        <v>103.49830624199539</v>
      </c>
      <c r="W413" s="101">
        <v>117.13508562502538</v>
      </c>
      <c r="X413" s="101">
        <v>0</v>
      </c>
      <c r="Y413" s="101">
        <v>94.955011400234199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140.46648906738383</v>
      </c>
      <c r="D419" s="122">
        <v>24.252432494105658</v>
      </c>
      <c r="E419" s="122">
        <v>34.023374452788737</v>
      </c>
      <c r="F419" s="122">
        <v>37.549916968843988</v>
      </c>
      <c r="G419" s="122">
        <v>59.616492291870017</v>
      </c>
      <c r="H419" s="122">
        <v>80.269056661059437</v>
      </c>
      <c r="I419" s="122">
        <v>120.10420290634251</v>
      </c>
      <c r="J419" s="122">
        <v>147.26905715369571</v>
      </c>
      <c r="K419" s="122">
        <v>99.053805762393097</v>
      </c>
      <c r="L419" s="122">
        <v>102.97429841817815</v>
      </c>
      <c r="M419" s="122">
        <v>56.552360658535328</v>
      </c>
      <c r="N419" s="122">
        <v>82.33399398495358</v>
      </c>
      <c r="O419" s="122">
        <v>93.132911849214977</v>
      </c>
      <c r="P419" s="122">
        <v>91.226414867091293</v>
      </c>
      <c r="Q419" s="122">
        <v>137.93557432188234</v>
      </c>
      <c r="R419" s="122">
        <v>151.38659020834336</v>
      </c>
      <c r="S419" s="122">
        <v>135.28695347358655</v>
      </c>
      <c r="T419" s="122">
        <v>76.192697325190636</v>
      </c>
      <c r="U419" s="122">
        <v>91.620251222615948</v>
      </c>
      <c r="V419" s="122">
        <v>121.03968008578737</v>
      </c>
      <c r="W419" s="122">
        <v>62.840045927867443</v>
      </c>
      <c r="X419" s="122">
        <v>88.470621684510363</v>
      </c>
      <c r="Y419" s="122">
        <v>63.659658402555849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219.27783980366408</v>
      </c>
      <c r="D420" s="98">
        <v>181.04001313830258</v>
      </c>
      <c r="E420" s="98">
        <v>166.75078498931467</v>
      </c>
      <c r="F420" s="98">
        <v>174.40637535529109</v>
      </c>
      <c r="G420" s="98">
        <v>177.0507034012864</v>
      </c>
      <c r="H420" s="98">
        <v>171.49347013675168</v>
      </c>
      <c r="I420" s="98">
        <v>165.09306820905275</v>
      </c>
      <c r="J420" s="98">
        <v>180.2663252110483</v>
      </c>
      <c r="K420" s="98">
        <v>186.32355937593442</v>
      </c>
      <c r="L420" s="98">
        <v>188.67740326881173</v>
      </c>
      <c r="M420" s="98">
        <v>183.44171988612396</v>
      </c>
      <c r="N420" s="98">
        <v>227.32405949234507</v>
      </c>
      <c r="O420" s="98">
        <v>191.02330725763471</v>
      </c>
      <c r="P420" s="98">
        <v>163.88921767307383</v>
      </c>
      <c r="Q420" s="98">
        <v>170.42890614412087</v>
      </c>
      <c r="R420" s="98">
        <v>151.48438516325831</v>
      </c>
      <c r="S420" s="98">
        <v>165.13213078705843</v>
      </c>
      <c r="T420" s="98">
        <v>145.18596222965408</v>
      </c>
      <c r="U420" s="98">
        <v>134.75368840060531</v>
      </c>
      <c r="V420" s="98">
        <v>121.68081167530312</v>
      </c>
      <c r="W420" s="98">
        <v>94.737242137748765</v>
      </c>
      <c r="X420" s="98">
        <v>90.739099163600372</v>
      </c>
      <c r="Y420" s="98">
        <v>89.81440177724933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207.36471780678983</v>
      </c>
      <c r="D423" s="118">
        <f t="shared" si="225"/>
        <v>196.47158311397394</v>
      </c>
      <c r="E423" s="118">
        <f t="shared" si="225"/>
        <v>200.94520784114738</v>
      </c>
      <c r="F423" s="118">
        <f t="shared" si="225"/>
        <v>207.12043349062665</v>
      </c>
      <c r="G423" s="118">
        <f t="shared" si="225"/>
        <v>200.26336900833138</v>
      </c>
      <c r="H423" s="118">
        <f t="shared" si="225"/>
        <v>181.21091228106974</v>
      </c>
      <c r="I423" s="118">
        <f t="shared" si="225"/>
        <v>173.05401412359072</v>
      </c>
      <c r="J423" s="118">
        <f t="shared" si="225"/>
        <v>174.94798636935701</v>
      </c>
      <c r="K423" s="118">
        <f t="shared" si="225"/>
        <v>157.65683689159576</v>
      </c>
      <c r="L423" s="118">
        <f t="shared" si="225"/>
        <v>173.22889302319706</v>
      </c>
      <c r="M423" s="118">
        <f t="shared" si="225"/>
        <v>155.39795867210998</v>
      </c>
      <c r="N423" s="118">
        <f t="shared" si="225"/>
        <v>130.99997120216685</v>
      </c>
      <c r="O423" s="118">
        <f t="shared" si="225"/>
        <v>129.87002644362158</v>
      </c>
      <c r="P423" s="118">
        <f t="shared" si="225"/>
        <v>110.84187555841874</v>
      </c>
      <c r="Q423" s="118">
        <f t="shared" si="225"/>
        <v>107.56556156905302</v>
      </c>
      <c r="R423" s="118">
        <f t="shared" ref="R423:V423" si="226">R424+R427+R429+R438</f>
        <v>103.16553753025548</v>
      </c>
      <c r="S423" s="118">
        <f t="shared" si="226"/>
        <v>104.74612313961303</v>
      </c>
      <c r="T423" s="118">
        <f t="shared" si="226"/>
        <v>88.492365922265805</v>
      </c>
      <c r="U423" s="118">
        <f t="shared" si="226"/>
        <v>82.610038105477457</v>
      </c>
      <c r="V423" s="118">
        <f t="shared" si="226"/>
        <v>79.260897141176812</v>
      </c>
      <c r="W423" s="118">
        <f t="shared" ref="W423:Y423" si="227">W424+W427+W429+W438</f>
        <v>66.746637055910469</v>
      </c>
      <c r="X423" s="118">
        <f t="shared" si="227"/>
        <v>54.954490524910959</v>
      </c>
      <c r="Y423" s="118">
        <f t="shared" si="227"/>
        <v>46.09009199580241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186.13077388207228</v>
      </c>
      <c r="D424" s="123">
        <f t="shared" si="228"/>
        <v>176.57568283879175</v>
      </c>
      <c r="E424" s="123">
        <f t="shared" si="228"/>
        <v>180.3361526850112</v>
      </c>
      <c r="F424" s="123">
        <f t="shared" si="228"/>
        <v>188.13908088597867</v>
      </c>
      <c r="G424" s="123">
        <f t="shared" si="228"/>
        <v>181.73860036083917</v>
      </c>
      <c r="H424" s="123">
        <f t="shared" si="228"/>
        <v>162.74743156195902</v>
      </c>
      <c r="I424" s="123">
        <f t="shared" si="228"/>
        <v>155.36763520376627</v>
      </c>
      <c r="J424" s="123">
        <f t="shared" si="228"/>
        <v>156.77670356011242</v>
      </c>
      <c r="K424" s="123">
        <f t="shared" si="228"/>
        <v>142.150043396348</v>
      </c>
      <c r="L424" s="123">
        <f t="shared" si="228"/>
        <v>155.04007921471316</v>
      </c>
      <c r="M424" s="123">
        <f t="shared" si="228"/>
        <v>136.06211180808694</v>
      </c>
      <c r="N424" s="123">
        <f t="shared" si="228"/>
        <v>114.66391456492509</v>
      </c>
      <c r="O424" s="123">
        <f t="shared" si="228"/>
        <v>112.03019058063228</v>
      </c>
      <c r="P424" s="123">
        <f t="shared" si="228"/>
        <v>92.477127903582939</v>
      </c>
      <c r="Q424" s="123">
        <f t="shared" si="228"/>
        <v>92.740752738426565</v>
      </c>
      <c r="R424" s="123">
        <f t="shared" ref="R424:V424" si="229">SUM(R425:R426)</f>
        <v>89.140101571507245</v>
      </c>
      <c r="S424" s="123">
        <f t="shared" si="229"/>
        <v>91.2738988278644</v>
      </c>
      <c r="T424" s="123">
        <f t="shared" si="229"/>
        <v>75.201010928986776</v>
      </c>
      <c r="U424" s="123">
        <f t="shared" si="229"/>
        <v>67.718602398284133</v>
      </c>
      <c r="V424" s="123">
        <f t="shared" si="229"/>
        <v>66.819839904847043</v>
      </c>
      <c r="W424" s="123">
        <f t="shared" ref="W424:Y424" si="230">SUM(W425:W426)</f>
        <v>55.740937831273911</v>
      </c>
      <c r="X424" s="123">
        <f t="shared" si="230"/>
        <v>44.0350965090107</v>
      </c>
      <c r="Y424" s="123">
        <f t="shared" si="230"/>
        <v>35.957737093389873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183.57781894158435</v>
      </c>
      <c r="D425" s="99">
        <v>174.18120798913628</v>
      </c>
      <c r="E425" s="99">
        <v>177.97555091759605</v>
      </c>
      <c r="F425" s="99">
        <v>185.62358795654166</v>
      </c>
      <c r="G425" s="99">
        <v>179.33612211286052</v>
      </c>
      <c r="H425" s="99">
        <v>160.65040241523636</v>
      </c>
      <c r="I425" s="99">
        <v>153.3313876204046</v>
      </c>
      <c r="J425" s="99">
        <v>154.72054546938838</v>
      </c>
      <c r="K425" s="99">
        <v>140.29844750199032</v>
      </c>
      <c r="L425" s="99">
        <v>153.03458414164402</v>
      </c>
      <c r="M425" s="99">
        <v>134.26754150207964</v>
      </c>
      <c r="N425" s="99">
        <v>113.13925623186076</v>
      </c>
      <c r="O425" s="99">
        <v>110.46666250793545</v>
      </c>
      <c r="P425" s="99">
        <v>91.10943181601175</v>
      </c>
      <c r="Q425" s="99">
        <v>91.337393053736434</v>
      </c>
      <c r="R425" s="99">
        <v>87.769368576601096</v>
      </c>
      <c r="S425" s="99">
        <v>89.86901506397281</v>
      </c>
      <c r="T425" s="99">
        <v>74.020426295444068</v>
      </c>
      <c r="U425" s="99">
        <v>66.632017881775596</v>
      </c>
      <c r="V425" s="99">
        <v>65.757428897672156</v>
      </c>
      <c r="W425" s="99">
        <v>54.851626710472637</v>
      </c>
      <c r="X425" s="99">
        <v>43.326951228480951</v>
      </c>
      <c r="Y425" s="99">
        <v>35.390096738688918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2.5529549404879224</v>
      </c>
      <c r="D426" s="99">
        <v>2.3944748496554547</v>
      </c>
      <c r="E426" s="99">
        <v>2.3606017674151554</v>
      </c>
      <c r="F426" s="99">
        <v>2.5154929294370021</v>
      </c>
      <c r="G426" s="99">
        <v>2.4024782479786362</v>
      </c>
      <c r="H426" s="99">
        <v>2.097029146722674</v>
      </c>
      <c r="I426" s="99">
        <v>2.0362475833616824</v>
      </c>
      <c r="J426" s="99">
        <v>2.0561580907240291</v>
      </c>
      <c r="K426" s="99">
        <v>1.8515958943576754</v>
      </c>
      <c r="L426" s="99">
        <v>2.0054950730691345</v>
      </c>
      <c r="M426" s="99">
        <v>1.7945703060072935</v>
      </c>
      <c r="N426" s="99">
        <v>1.5246583330643373</v>
      </c>
      <c r="O426" s="99">
        <v>1.5635280726968306</v>
      </c>
      <c r="P426" s="99">
        <v>1.3676960875711965</v>
      </c>
      <c r="Q426" s="99">
        <v>1.4033596846901351</v>
      </c>
      <c r="R426" s="99">
        <v>1.3707329949061449</v>
      </c>
      <c r="S426" s="99">
        <v>1.4048837638915832</v>
      </c>
      <c r="T426" s="99">
        <v>1.1805846335427066</v>
      </c>
      <c r="U426" s="99">
        <v>1.0865845165085388</v>
      </c>
      <c r="V426" s="99">
        <v>1.0624110071748893</v>
      </c>
      <c r="W426" s="99">
        <v>0.88931112080127106</v>
      </c>
      <c r="X426" s="99">
        <v>0.70814528052974679</v>
      </c>
      <c r="Y426" s="99">
        <v>0.56764035470095475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0.15849209719789462</v>
      </c>
      <c r="D427" s="123">
        <f t="shared" si="231"/>
        <v>1.0376058732981185E-2</v>
      </c>
      <c r="E427" s="123">
        <f t="shared" si="231"/>
        <v>1.2597189208843464</v>
      </c>
      <c r="F427" s="123">
        <f t="shared" si="231"/>
        <v>8.0574197009801798E-3</v>
      </c>
      <c r="G427" s="123">
        <f t="shared" si="231"/>
        <v>6.004245835330678E-2</v>
      </c>
      <c r="H427" s="123">
        <f t="shared" si="231"/>
        <v>0.99300326348511159</v>
      </c>
      <c r="I427" s="123">
        <f t="shared" si="231"/>
        <v>0.28758995957616079</v>
      </c>
      <c r="J427" s="123">
        <f t="shared" si="231"/>
        <v>0.21474368820246964</v>
      </c>
      <c r="K427" s="123">
        <f t="shared" si="231"/>
        <v>0.29703821964338367</v>
      </c>
      <c r="L427" s="123">
        <f t="shared" si="231"/>
        <v>1.3256121810079666</v>
      </c>
      <c r="M427" s="123">
        <f t="shared" si="231"/>
        <v>1.0025800448719342</v>
      </c>
      <c r="N427" s="123">
        <f t="shared" si="231"/>
        <v>0.46925558842809051</v>
      </c>
      <c r="O427" s="123">
        <f t="shared" si="231"/>
        <v>0.45811600638528932</v>
      </c>
      <c r="P427" s="123">
        <f t="shared" si="231"/>
        <v>0.26200245488199464</v>
      </c>
      <c r="Q427" s="123">
        <f t="shared" si="231"/>
        <v>0.56238716022837898</v>
      </c>
      <c r="R427" s="123">
        <f t="shared" si="231"/>
        <v>0.30083442747663652</v>
      </c>
      <c r="S427" s="123">
        <f t="shared" si="231"/>
        <v>0.19878790335724983</v>
      </c>
      <c r="T427" s="123">
        <f t="shared" si="231"/>
        <v>0.47608681234132916</v>
      </c>
      <c r="U427" s="123">
        <f t="shared" si="231"/>
        <v>0.28387967792816637</v>
      </c>
      <c r="V427" s="123">
        <f t="shared" si="231"/>
        <v>0.69026545662270355</v>
      </c>
      <c r="W427" s="123">
        <f t="shared" si="231"/>
        <v>0.47300079555707197</v>
      </c>
      <c r="X427" s="123">
        <f t="shared" si="231"/>
        <v>0.50794153593990554</v>
      </c>
      <c r="Y427" s="123">
        <f t="shared" si="231"/>
        <v>0.7068873905096057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0.15849209719789462</v>
      </c>
      <c r="D428" s="99">
        <f>RES_hhdet_in_fecs!D67</f>
        <v>1.0376058732981185E-2</v>
      </c>
      <c r="E428" s="99">
        <f>RES_hhdet_in_fecs!E67</f>
        <v>1.2597189208843464</v>
      </c>
      <c r="F428" s="99">
        <f>RES_hhdet_in_fecs!F67</f>
        <v>8.0574197009801798E-3</v>
      </c>
      <c r="G428" s="99">
        <f>RES_hhdet_in_fecs!G67</f>
        <v>6.004245835330678E-2</v>
      </c>
      <c r="H428" s="99">
        <f>RES_hhdet_in_fecs!H67</f>
        <v>0.99300326348511159</v>
      </c>
      <c r="I428" s="99">
        <f>RES_hhdet_in_fecs!I67</f>
        <v>0.28758995957616079</v>
      </c>
      <c r="J428" s="99">
        <f>RES_hhdet_in_fecs!J67</f>
        <v>0.21474368820246964</v>
      </c>
      <c r="K428" s="99">
        <f>RES_hhdet_in_fecs!K67</f>
        <v>0.29703821964338367</v>
      </c>
      <c r="L428" s="99">
        <f>RES_hhdet_in_fecs!L67</f>
        <v>1.3256121810079666</v>
      </c>
      <c r="M428" s="99">
        <f>RES_hhdet_in_fecs!M67</f>
        <v>1.0025800448719342</v>
      </c>
      <c r="N428" s="99">
        <f>RES_hhdet_in_fecs!N67</f>
        <v>0.46925558842809051</v>
      </c>
      <c r="O428" s="99">
        <f>RES_hhdet_in_fecs!O67</f>
        <v>0.45811600638528932</v>
      </c>
      <c r="P428" s="99">
        <f>RES_hhdet_in_fecs!P67</f>
        <v>0.26200245488199464</v>
      </c>
      <c r="Q428" s="99">
        <f>RES_hhdet_in_fecs!Q67</f>
        <v>0.56238716022837898</v>
      </c>
      <c r="R428" s="99">
        <f>RES_hhdet_in_fecs!R67</f>
        <v>0.30083442747663652</v>
      </c>
      <c r="S428" s="99">
        <f>RES_hhdet_in_fecs!S67</f>
        <v>0.19878790335724983</v>
      </c>
      <c r="T428" s="99">
        <f>RES_hhdet_in_fecs!T67</f>
        <v>0.47608681234132916</v>
      </c>
      <c r="U428" s="99">
        <f>RES_hhdet_in_fecs!U67</f>
        <v>0.28387967792816637</v>
      </c>
      <c r="V428" s="99">
        <f>RES_hhdet_in_fecs!V67</f>
        <v>0.69026545662270355</v>
      </c>
      <c r="W428" s="99">
        <f>RES_hhdet_in_fecs!W67</f>
        <v>0.47300079555707197</v>
      </c>
      <c r="X428" s="99">
        <f>RES_hhdet_in_fecs!X67</f>
        <v>0.50794153593990554</v>
      </c>
      <c r="Y428" s="99">
        <f>RES_hhdet_in_fecs!Y67</f>
        <v>0.7068873905096057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13.500272247661963</v>
      </c>
      <c r="D429" s="123">
        <v>13.804621187739881</v>
      </c>
      <c r="E429" s="123">
        <v>13.508221944445047</v>
      </c>
      <c r="F429" s="123">
        <v>13.06876375589081</v>
      </c>
      <c r="G429" s="123">
        <v>12.596656796624067</v>
      </c>
      <c r="H429" s="123">
        <v>11.588095483176227</v>
      </c>
      <c r="I429" s="123">
        <v>11.304655831321544</v>
      </c>
      <c r="J429" s="123">
        <v>11.295607092735445</v>
      </c>
      <c r="K429" s="123">
        <v>8.9722883908188713</v>
      </c>
      <c r="L429" s="123">
        <v>10.90875974437485</v>
      </c>
      <c r="M429" s="123">
        <v>11.985005670094333</v>
      </c>
      <c r="N429" s="123">
        <v>8.9212500488585302</v>
      </c>
      <c r="O429" s="123">
        <v>10.78653361452141</v>
      </c>
      <c r="P429" s="123">
        <v>11.90332111535305</v>
      </c>
      <c r="Q429" s="123">
        <v>8.3241849166517969</v>
      </c>
      <c r="R429" s="123">
        <v>8.122596845631433</v>
      </c>
      <c r="S429" s="123">
        <v>7.5999643867210578</v>
      </c>
      <c r="T429" s="123">
        <v>7.96615831724659</v>
      </c>
      <c r="U429" s="123">
        <v>9.7771455158934888</v>
      </c>
      <c r="V429" s="123">
        <v>7.3009773316001416</v>
      </c>
      <c r="W429" s="123">
        <v>7.5477584629926833</v>
      </c>
      <c r="X429" s="123">
        <v>7.1704861380332003</v>
      </c>
      <c r="Y429" s="123">
        <v>6.4682064718723131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13.813272638605016</v>
      </c>
      <c r="D430" s="99">
        <v>14.010330336306559</v>
      </c>
      <c r="E430" s="99">
        <v>13.755432364150531</v>
      </c>
      <c r="F430" s="99">
        <v>13.310977962036617</v>
      </c>
      <c r="G430" s="99">
        <v>12.903782165199702</v>
      </c>
      <c r="H430" s="99">
        <v>11.72825317058013</v>
      </c>
      <c r="I430" s="99">
        <v>11.585153028963829</v>
      </c>
      <c r="J430" s="99">
        <v>11.582799480187138</v>
      </c>
      <c r="K430" s="99">
        <v>9.3843301209718835</v>
      </c>
      <c r="L430" s="99">
        <v>11.518555854551854</v>
      </c>
      <c r="M430" s="99">
        <v>12.202007339599502</v>
      </c>
      <c r="N430" s="99">
        <v>9.2538308705518677</v>
      </c>
      <c r="O430" s="99">
        <v>10.752386394164265</v>
      </c>
      <c r="P430" s="99">
        <v>11.766894597780194</v>
      </c>
      <c r="Q430" s="99">
        <v>8.7990296364820786</v>
      </c>
      <c r="R430" s="99">
        <v>8.3032005030443106</v>
      </c>
      <c r="S430" s="99">
        <v>7.7186848324379502</v>
      </c>
      <c r="T430" s="99">
        <v>8.0936245865816883</v>
      </c>
      <c r="U430" s="99">
        <v>9.9397583545422901</v>
      </c>
      <c r="V430" s="99">
        <v>7.4487071663561526</v>
      </c>
      <c r="W430" s="99">
        <v>7.9204592572610304</v>
      </c>
      <c r="X430" s="99">
        <v>7.0651860162395437</v>
      </c>
      <c r="Y430" s="99">
        <v>6.4733355644367387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11.169716624080422</v>
      </c>
      <c r="D431" s="99">
        <v>11.386810048583397</v>
      </c>
      <c r="E431" s="99">
        <v>11.209602199240527</v>
      </c>
      <c r="F431" s="99">
        <v>10.924415613659765</v>
      </c>
      <c r="G431" s="99">
        <v>10.629835254551123</v>
      </c>
      <c r="H431" s="99">
        <v>9.6444475532874367</v>
      </c>
      <c r="I431" s="99">
        <v>9.557538864097376</v>
      </c>
      <c r="J431" s="99">
        <v>9.5672120310279976</v>
      </c>
      <c r="K431" s="99">
        <v>7.6920144083308282</v>
      </c>
      <c r="L431" s="99">
        <v>9.6419422686344305</v>
      </c>
      <c r="M431" s="99">
        <v>10.393825997140173</v>
      </c>
      <c r="N431" s="99">
        <v>7.8335747723581051</v>
      </c>
      <c r="O431" s="99">
        <v>0</v>
      </c>
      <c r="P431" s="99">
        <v>0</v>
      </c>
      <c r="Q431" s="99">
        <v>7.8360789730908351</v>
      </c>
      <c r="R431" s="99">
        <v>7.4560508902215101</v>
      </c>
      <c r="S431" s="99">
        <v>6.9684287692534799</v>
      </c>
      <c r="T431" s="99">
        <v>7.4341418256597942</v>
      </c>
      <c r="U431" s="99">
        <v>9.3022682749731018</v>
      </c>
      <c r="V431" s="99">
        <v>6.9496928490561292</v>
      </c>
      <c r="W431" s="99">
        <v>7.4404064850557559</v>
      </c>
      <c r="X431" s="99">
        <v>0</v>
      </c>
      <c r="Y431" s="99">
        <v>6.07326634441156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6.8941455757875616</v>
      </c>
      <c r="D432" s="102">
        <v>7.0280735245818811</v>
      </c>
      <c r="E432" s="102">
        <v>6.8611215702929522</v>
      </c>
      <c r="F432" s="102">
        <v>6.73241269221029</v>
      </c>
      <c r="G432" s="102">
        <v>6.5142127641434184</v>
      </c>
      <c r="H432" s="102">
        <v>5.7542050516544467</v>
      </c>
      <c r="I432" s="102">
        <v>5.6413791224417249</v>
      </c>
      <c r="J432" s="102">
        <v>5.5318446537555914</v>
      </c>
      <c r="K432" s="102">
        <v>4.1629230292714663</v>
      </c>
      <c r="L432" s="102">
        <v>5.5607502929416039</v>
      </c>
      <c r="M432" s="102">
        <v>6.2154021776594091</v>
      </c>
      <c r="N432" s="102">
        <v>4.2138950051523638</v>
      </c>
      <c r="O432" s="102">
        <v>0</v>
      </c>
      <c r="P432" s="102">
        <v>0</v>
      </c>
      <c r="Q432" s="102">
        <v>3.9006508263645543</v>
      </c>
      <c r="R432" s="102">
        <v>3.5968958199549457</v>
      </c>
      <c r="S432" s="102">
        <v>3.2334301614526564</v>
      </c>
      <c r="T432" s="102">
        <v>3.8643850664283841</v>
      </c>
      <c r="U432" s="102">
        <v>5.5684567977325621</v>
      </c>
      <c r="V432" s="102">
        <v>3.7930425512208323</v>
      </c>
      <c r="W432" s="102">
        <v>4.2373145819753075</v>
      </c>
      <c r="X432" s="102">
        <v>0</v>
      </c>
      <c r="Y432" s="102">
        <v>3.4034055981303761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4.2755710482928597</v>
      </c>
      <c r="D433" s="105">
        <v>4.3587365240015172</v>
      </c>
      <c r="E433" s="105">
        <v>4.3484806289475753</v>
      </c>
      <c r="F433" s="105">
        <v>4.1920029214494763</v>
      </c>
      <c r="G433" s="105">
        <v>4.115622490407703</v>
      </c>
      <c r="H433" s="105">
        <v>3.8902425016329878</v>
      </c>
      <c r="I433" s="105">
        <v>3.9161597416556515</v>
      </c>
      <c r="J433" s="105">
        <v>4.0353673772724061</v>
      </c>
      <c r="K433" s="105">
        <v>3.5290913790593601</v>
      </c>
      <c r="L433" s="105">
        <v>4.0811919756928265</v>
      </c>
      <c r="M433" s="105">
        <v>4.1784238194807655</v>
      </c>
      <c r="N433" s="105">
        <v>3.6196797672057426</v>
      </c>
      <c r="O433" s="105">
        <v>0</v>
      </c>
      <c r="P433" s="105">
        <v>0</v>
      </c>
      <c r="Q433" s="105">
        <v>3.9354281467262791</v>
      </c>
      <c r="R433" s="105">
        <v>3.8591550702665649</v>
      </c>
      <c r="S433" s="105">
        <v>3.7349986078008226</v>
      </c>
      <c r="T433" s="105">
        <v>3.5697567592314092</v>
      </c>
      <c r="U433" s="105">
        <v>3.7338114772405406</v>
      </c>
      <c r="V433" s="105">
        <v>3.1566502978352977</v>
      </c>
      <c r="W433" s="105">
        <v>3.2030919030804492</v>
      </c>
      <c r="X433" s="105">
        <v>0</v>
      </c>
      <c r="Y433" s="105">
        <v>2.6698607462811843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12.366499350271813</v>
      </c>
      <c r="D434" s="102">
        <v>12.470142997427626</v>
      </c>
      <c r="E434" s="102">
        <v>12.154151679288681</v>
      </c>
      <c r="F434" s="102">
        <v>12.223888599746138</v>
      </c>
      <c r="G434" s="102">
        <v>11.566524874782333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8.7787695874459963</v>
      </c>
      <c r="O434" s="102">
        <v>11.78703475229875</v>
      </c>
      <c r="P434" s="102">
        <v>14.317008771325662</v>
      </c>
      <c r="Q434" s="102">
        <v>8.6270446290644127</v>
      </c>
      <c r="R434" s="102">
        <v>0</v>
      </c>
      <c r="S434" s="102">
        <v>0</v>
      </c>
      <c r="T434" s="102">
        <v>0</v>
      </c>
      <c r="U434" s="102">
        <v>0</v>
      </c>
      <c r="V434" s="102">
        <v>8.1306658699015646</v>
      </c>
      <c r="W434" s="102">
        <v>7.4104765800744365</v>
      </c>
      <c r="X434" s="102">
        <v>7.8646930254783181</v>
      </c>
      <c r="Y434" s="102">
        <v>0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10.499582361985539</v>
      </c>
      <c r="D435" s="105">
        <v>10.60578999398478</v>
      </c>
      <c r="E435" s="105">
        <v>10.333639303306734</v>
      </c>
      <c r="F435" s="105">
        <v>10.428567342579168</v>
      </c>
      <c r="G435" s="105">
        <v>9.8661295175087709</v>
      </c>
      <c r="H435" s="105">
        <v>0</v>
      </c>
      <c r="I435" s="105">
        <v>0</v>
      </c>
      <c r="J435" s="105">
        <v>0</v>
      </c>
      <c r="K435" s="105">
        <v>7.9867083178260172</v>
      </c>
      <c r="L435" s="105">
        <v>0</v>
      </c>
      <c r="M435" s="105">
        <v>0</v>
      </c>
      <c r="N435" s="105">
        <v>7.4240190911077377</v>
      </c>
      <c r="O435" s="105">
        <v>10.362806425998448</v>
      </c>
      <c r="P435" s="105">
        <v>12.863554046043522</v>
      </c>
      <c r="Q435" s="105">
        <v>7.4191639070949851</v>
      </c>
      <c r="R435" s="105">
        <v>7.3897533345935935</v>
      </c>
      <c r="S435" s="105">
        <v>7.4630281910666181</v>
      </c>
      <c r="T435" s="105">
        <v>7.8707965472181076</v>
      </c>
      <c r="U435" s="105">
        <v>0</v>
      </c>
      <c r="V435" s="105">
        <v>7.3560387784023868</v>
      </c>
      <c r="W435" s="105">
        <v>6.6987545745142487</v>
      </c>
      <c r="X435" s="105">
        <v>7.2245181976609691</v>
      </c>
      <c r="Y435" s="105">
        <v>0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6.1727349764590125</v>
      </c>
      <c r="D436" s="99">
        <v>6.2555012806033785</v>
      </c>
      <c r="E436" s="99">
        <v>6.0580375933704564</v>
      </c>
      <c r="F436" s="99">
        <v>6.1880158160126149</v>
      </c>
      <c r="G436" s="99">
        <v>5.8275522511660709</v>
      </c>
      <c r="H436" s="99">
        <v>0</v>
      </c>
      <c r="I436" s="99">
        <v>0</v>
      </c>
      <c r="J436" s="99">
        <v>0</v>
      </c>
      <c r="K436" s="99">
        <v>4.2667242327037869</v>
      </c>
      <c r="L436" s="99">
        <v>0</v>
      </c>
      <c r="M436" s="99">
        <v>0</v>
      </c>
      <c r="N436" s="99">
        <v>3.8898596565772028</v>
      </c>
      <c r="O436" s="99">
        <v>6.4698216093368721</v>
      </c>
      <c r="P436" s="99">
        <v>8.6463054288264853</v>
      </c>
      <c r="Q436" s="99">
        <v>3.646068917573869</v>
      </c>
      <c r="R436" s="99">
        <v>3.5610465502253419</v>
      </c>
      <c r="S436" s="99">
        <v>3.5937128811453602</v>
      </c>
      <c r="T436" s="99">
        <v>4.2685557116934003</v>
      </c>
      <c r="U436" s="99">
        <v>0</v>
      </c>
      <c r="V436" s="99">
        <v>4.1678647035013103</v>
      </c>
      <c r="W436" s="99">
        <v>3.7148610080819826</v>
      </c>
      <c r="X436" s="99">
        <v>4.2876277015048068</v>
      </c>
      <c r="Y436" s="99">
        <v>0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4.3268473855265261</v>
      </c>
      <c r="D437" s="99">
        <v>4.3502887133814001</v>
      </c>
      <c r="E437" s="99">
        <v>4.2756017099362778</v>
      </c>
      <c r="F437" s="99">
        <v>4.240551526566553</v>
      </c>
      <c r="G437" s="99">
        <v>4.0385772663426991</v>
      </c>
      <c r="H437" s="99">
        <v>0</v>
      </c>
      <c r="I437" s="99">
        <v>0</v>
      </c>
      <c r="J437" s="99">
        <v>0</v>
      </c>
      <c r="K437" s="99">
        <v>3.7199840851222299</v>
      </c>
      <c r="L437" s="99">
        <v>0</v>
      </c>
      <c r="M437" s="99">
        <v>0</v>
      </c>
      <c r="N437" s="99">
        <v>3.5341594345305354</v>
      </c>
      <c r="O437" s="99">
        <v>3.8929848166615764</v>
      </c>
      <c r="P437" s="99">
        <v>4.2172486172170363</v>
      </c>
      <c r="Q437" s="99">
        <v>3.7730949895211157</v>
      </c>
      <c r="R437" s="99">
        <v>3.8287067843682503</v>
      </c>
      <c r="S437" s="99">
        <v>3.8693153099212578</v>
      </c>
      <c r="T437" s="99">
        <v>3.6022408355247078</v>
      </c>
      <c r="U437" s="99">
        <v>0</v>
      </c>
      <c r="V437" s="99">
        <v>3.1881740749010761</v>
      </c>
      <c r="W437" s="99">
        <v>2.9838935664322657</v>
      </c>
      <c r="X437" s="99">
        <v>2.9368904961561628</v>
      </c>
      <c r="Y437" s="99">
        <v>0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7.5751795798576884</v>
      </c>
      <c r="D438" s="123">
        <v>6.0809030287093249</v>
      </c>
      <c r="E438" s="123">
        <v>5.8411142908067877</v>
      </c>
      <c r="F438" s="123">
        <v>5.9045314290561937</v>
      </c>
      <c r="G438" s="123">
        <v>5.8680693925148297</v>
      </c>
      <c r="H438" s="123">
        <v>5.882381972449366</v>
      </c>
      <c r="I438" s="123">
        <v>6.0941331289267309</v>
      </c>
      <c r="J438" s="123">
        <v>6.6609320283066555</v>
      </c>
      <c r="K438" s="123">
        <v>6.2374668847855066</v>
      </c>
      <c r="L438" s="123">
        <v>5.9544418831010724</v>
      </c>
      <c r="M438" s="123">
        <v>6.3482611490567891</v>
      </c>
      <c r="N438" s="123">
        <v>6.9455509999551337</v>
      </c>
      <c r="O438" s="123">
        <v>6.5951862420826117</v>
      </c>
      <c r="P438" s="123">
        <v>6.1994240846007456</v>
      </c>
      <c r="Q438" s="123">
        <v>5.9382367537462724</v>
      </c>
      <c r="R438" s="123">
        <v>5.602004685640166</v>
      </c>
      <c r="S438" s="123">
        <v>5.6734720216703201</v>
      </c>
      <c r="T438" s="123">
        <v>4.8491098636910941</v>
      </c>
      <c r="U438" s="123">
        <v>4.8304105133716595</v>
      </c>
      <c r="V438" s="123">
        <v>4.4498144481069302</v>
      </c>
      <c r="W438" s="123">
        <v>2.9849399660868032</v>
      </c>
      <c r="X438" s="123">
        <v>3.2409663419271584</v>
      </c>
      <c r="Y438" s="123">
        <v>2.957261040030613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8.6766620717990204</v>
      </c>
      <c r="D439" s="99">
        <v>7.1192238592839736</v>
      </c>
      <c r="E439" s="99">
        <v>6.5377144327452887</v>
      </c>
      <c r="F439" s="99">
        <v>6.7943690724407517</v>
      </c>
      <c r="G439" s="99">
        <v>6.8609207933190106</v>
      </c>
      <c r="H439" s="99">
        <v>6.6214519473476319</v>
      </c>
      <c r="I439" s="99">
        <v>6.32976963387362</v>
      </c>
      <c r="J439" s="99">
        <v>6.8740360943333707</v>
      </c>
      <c r="K439" s="99">
        <v>7.042526159602315</v>
      </c>
      <c r="L439" s="99">
        <v>7.1044819297013051</v>
      </c>
      <c r="M439" s="99">
        <v>6.8527853155397551</v>
      </c>
      <c r="N439" s="99">
        <v>8.4781273612134171</v>
      </c>
      <c r="O439" s="99">
        <v>7.1119916586926317</v>
      </c>
      <c r="P439" s="99">
        <v>6.0865816582161711</v>
      </c>
      <c r="Q439" s="99">
        <v>6.3197223654794534</v>
      </c>
      <c r="R439" s="99">
        <v>5.6028240526047215</v>
      </c>
      <c r="S439" s="99">
        <v>6.0993336005914642</v>
      </c>
      <c r="T439" s="99">
        <v>5.3464103240044185</v>
      </c>
      <c r="U439" s="99">
        <v>4.936488609092442</v>
      </c>
      <c r="V439" s="99">
        <v>4.4594014444290391</v>
      </c>
      <c r="W439" s="99">
        <v>3.4270816077385811</v>
      </c>
      <c r="X439" s="99">
        <v>3.2630041412471882</v>
      </c>
      <c r="Y439" s="99">
        <v>3.2191543478732836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5.6119930976221202</v>
      </c>
      <c r="D440" s="110">
        <v>5.9202920559060566</v>
      </c>
      <c r="E440" s="110">
        <v>5.6625476527835357</v>
      </c>
      <c r="F440" s="110">
        <v>5.6603827055046061</v>
      </c>
      <c r="G440" s="110">
        <v>5.364039797358223</v>
      </c>
      <c r="H440" s="110">
        <v>5.2320686689014719</v>
      </c>
      <c r="I440" s="110">
        <v>5.4650678166131623</v>
      </c>
      <c r="J440" s="110">
        <v>5.7098340518067463</v>
      </c>
      <c r="K440" s="110">
        <v>5.3237002963286395</v>
      </c>
      <c r="L440" s="110">
        <v>4.5726416886056418</v>
      </c>
      <c r="M440" s="110">
        <v>6.1234035818220409</v>
      </c>
      <c r="N440" s="110">
        <v>6.0752628704357434</v>
      </c>
      <c r="O440" s="110">
        <v>6.1034976233215739</v>
      </c>
      <c r="P440" s="110">
        <v>6.3410950580072498</v>
      </c>
      <c r="Q440" s="110">
        <v>4.3188141215021556</v>
      </c>
      <c r="R440" s="110">
        <v>4.3336246245071015</v>
      </c>
      <c r="S440" s="110">
        <v>3.7430591107814708</v>
      </c>
      <c r="T440" s="110">
        <v>4.2999162068203951</v>
      </c>
      <c r="U440" s="110">
        <v>4.6050887580232516</v>
      </c>
      <c r="V440" s="110">
        <v>2.6398787238537653</v>
      </c>
      <c r="W440" s="110">
        <v>2.1138853164805385</v>
      </c>
      <c r="X440" s="110">
        <v>2.3814921684460031</v>
      </c>
      <c r="Y440" s="110">
        <v>2.319822611507885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120.76666891514591</v>
      </c>
      <c r="D442" s="118">
        <f t="shared" si="232"/>
        <v>115.49899043702452</v>
      </c>
      <c r="E442" s="118">
        <f t="shared" si="232"/>
        <v>121.53611646334832</v>
      </c>
      <c r="F442" s="118">
        <f t="shared" si="232"/>
        <v>123.61761608059216</v>
      </c>
      <c r="G442" s="118">
        <f t="shared" si="232"/>
        <v>120.59303884336938</v>
      </c>
      <c r="H442" s="118">
        <f t="shared" si="232"/>
        <v>112.21202160112588</v>
      </c>
      <c r="I442" s="118">
        <f t="shared" si="232"/>
        <v>106.56227277127324</v>
      </c>
      <c r="J442" s="118">
        <f t="shared" si="232"/>
        <v>108.5942829667095</v>
      </c>
      <c r="K442" s="118">
        <f t="shared" si="232"/>
        <v>99.596182649859799</v>
      </c>
      <c r="L442" s="118">
        <f t="shared" si="232"/>
        <v>113.69115863629038</v>
      </c>
      <c r="M442" s="118">
        <f t="shared" si="232"/>
        <v>104.12181831612992</v>
      </c>
      <c r="N442" s="118">
        <f t="shared" si="232"/>
        <v>89.741668632203229</v>
      </c>
      <c r="O442" s="118">
        <f t="shared" si="232"/>
        <v>92.967038964117094</v>
      </c>
      <c r="P442" s="118">
        <f t="shared" si="232"/>
        <v>83.135687540634279</v>
      </c>
      <c r="Q442" s="118">
        <f t="shared" si="232"/>
        <v>85.08509979113731</v>
      </c>
      <c r="R442" s="118">
        <f t="shared" ref="R442:V442" si="233">R443+R446+R448+R457</f>
        <v>82.134840939198369</v>
      </c>
      <c r="S442" s="118">
        <f t="shared" si="233"/>
        <v>84.433310616602171</v>
      </c>
      <c r="T442" s="118">
        <f t="shared" si="233"/>
        <v>73.712423625393697</v>
      </c>
      <c r="U442" s="118">
        <f t="shared" si="233"/>
        <v>68.964624623650636</v>
      </c>
      <c r="V442" s="118">
        <f t="shared" si="233"/>
        <v>67.915311512478368</v>
      </c>
      <c r="W442" s="118">
        <f t="shared" ref="W442:Y442" si="234">W443+W446+W448+W457</f>
        <v>57.632466828474449</v>
      </c>
      <c r="X442" s="118">
        <f t="shared" si="234"/>
        <v>47.747653959495302</v>
      </c>
      <c r="Y442" s="118">
        <f t="shared" si="234"/>
        <v>41.278423235923874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106.83940595554972</v>
      </c>
      <c r="D443" s="123">
        <f t="shared" si="235"/>
        <v>102.18406843171159</v>
      </c>
      <c r="E443" s="123">
        <f t="shared" si="235"/>
        <v>105.23767145963927</v>
      </c>
      <c r="F443" s="123">
        <f t="shared" si="235"/>
        <v>110.76290484045973</v>
      </c>
      <c r="G443" s="123">
        <f t="shared" si="235"/>
        <v>107.94954231258299</v>
      </c>
      <c r="H443" s="123">
        <f t="shared" si="235"/>
        <v>97.550123832749819</v>
      </c>
      <c r="I443" s="123">
        <f t="shared" si="235"/>
        <v>94.049728096120461</v>
      </c>
      <c r="J443" s="123">
        <f t="shared" si="235"/>
        <v>95.912934570736994</v>
      </c>
      <c r="K443" s="123">
        <f t="shared" si="235"/>
        <v>87.993291088608501</v>
      </c>
      <c r="L443" s="123">
        <f t="shared" si="235"/>
        <v>97.232757682722593</v>
      </c>
      <c r="M443" s="123">
        <f t="shared" si="235"/>
        <v>87.3986654326619</v>
      </c>
      <c r="N443" s="123">
        <f t="shared" si="235"/>
        <v>76.401128749348757</v>
      </c>
      <c r="O443" s="123">
        <f t="shared" si="235"/>
        <v>78.47772831655476</v>
      </c>
      <c r="P443" s="123">
        <f t="shared" si="235"/>
        <v>68.502571209773322</v>
      </c>
      <c r="Q443" s="123">
        <f t="shared" si="235"/>
        <v>71.83410490037906</v>
      </c>
      <c r="R443" s="123">
        <f t="shared" ref="R443:V443" si="236">SUM(R444:R445)</f>
        <v>70.578225232952647</v>
      </c>
      <c r="S443" s="123">
        <f t="shared" si="236"/>
        <v>73.466820500173299</v>
      </c>
      <c r="T443" s="123">
        <f t="shared" si="236"/>
        <v>61.33799972713998</v>
      </c>
      <c r="U443" s="123">
        <f t="shared" si="236"/>
        <v>55.87076174248304</v>
      </c>
      <c r="V443" s="123">
        <f t="shared" si="236"/>
        <v>55.695647243082135</v>
      </c>
      <c r="W443" s="123">
        <f t="shared" ref="W443:Y443" si="237">SUM(W444:W445)</f>
        <v>46.819113024827708</v>
      </c>
      <c r="X443" s="123">
        <f t="shared" si="237"/>
        <v>37.163042614678254</v>
      </c>
      <c r="Y443" s="123">
        <f t="shared" si="237"/>
        <v>30.445613256659133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104.2864510150618</v>
      </c>
      <c r="D444" s="99">
        <v>99.789593582056142</v>
      </c>
      <c r="E444" s="99">
        <v>102.87706969222411</v>
      </c>
      <c r="F444" s="99">
        <v>108.24741191102272</v>
      </c>
      <c r="G444" s="99">
        <v>105.54706406460436</v>
      </c>
      <c r="H444" s="99">
        <v>95.453094686027143</v>
      </c>
      <c r="I444" s="99">
        <v>92.013480512758775</v>
      </c>
      <c r="J444" s="99">
        <v>93.856776480012968</v>
      </c>
      <c r="K444" s="99">
        <v>86.141695194250829</v>
      </c>
      <c r="L444" s="99">
        <v>95.227262609653465</v>
      </c>
      <c r="M444" s="99">
        <v>85.604095126654613</v>
      </c>
      <c r="N444" s="99">
        <v>74.87647041628442</v>
      </c>
      <c r="O444" s="99">
        <v>76.914200243857934</v>
      </c>
      <c r="P444" s="99">
        <v>67.134875122202132</v>
      </c>
      <c r="Q444" s="99">
        <v>70.43074521568893</v>
      </c>
      <c r="R444" s="99">
        <v>69.207492238046498</v>
      </c>
      <c r="S444" s="99">
        <v>72.061936736281709</v>
      </c>
      <c r="T444" s="99">
        <v>60.157415093597272</v>
      </c>
      <c r="U444" s="99">
        <v>54.784177225974503</v>
      </c>
      <c r="V444" s="99">
        <v>54.633236235907248</v>
      </c>
      <c r="W444" s="99">
        <v>45.929801904026434</v>
      </c>
      <c r="X444" s="99">
        <v>36.454897334148505</v>
      </c>
      <c r="Y444" s="99">
        <v>29.877972901958177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2.5529549404879224</v>
      </c>
      <c r="D445" s="99">
        <v>2.3944748496554547</v>
      </c>
      <c r="E445" s="99">
        <v>2.3606017674151554</v>
      </c>
      <c r="F445" s="99">
        <v>2.5154929294370021</v>
      </c>
      <c r="G445" s="99">
        <v>2.4024782479786362</v>
      </c>
      <c r="H445" s="99">
        <v>2.097029146722674</v>
      </c>
      <c r="I445" s="99">
        <v>2.0362475833616824</v>
      </c>
      <c r="J445" s="99">
        <v>2.0561580907240291</v>
      </c>
      <c r="K445" s="99">
        <v>1.8515958943576754</v>
      </c>
      <c r="L445" s="99">
        <v>2.0054950730691345</v>
      </c>
      <c r="M445" s="99">
        <v>1.7945703060072935</v>
      </c>
      <c r="N445" s="99">
        <v>1.5246583330643373</v>
      </c>
      <c r="O445" s="99">
        <v>1.5635280726968306</v>
      </c>
      <c r="P445" s="99">
        <v>1.3676960875711965</v>
      </c>
      <c r="Q445" s="99">
        <v>1.4033596846901351</v>
      </c>
      <c r="R445" s="99">
        <v>1.3707329949061449</v>
      </c>
      <c r="S445" s="99">
        <v>1.4048837638915832</v>
      </c>
      <c r="T445" s="99">
        <v>1.1805846335427066</v>
      </c>
      <c r="U445" s="99">
        <v>1.0865845165085388</v>
      </c>
      <c r="V445" s="99">
        <v>1.0624110071748893</v>
      </c>
      <c r="W445" s="99">
        <v>0.88931112080127106</v>
      </c>
      <c r="X445" s="99">
        <v>0.70814528052974679</v>
      </c>
      <c r="Y445" s="99">
        <v>0.56764035470095475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0.3852644022924972</v>
      </c>
      <c r="D446" s="123">
        <f t="shared" si="238"/>
        <v>2.6329633617299279E-2</v>
      </c>
      <c r="E446" s="123">
        <f t="shared" si="238"/>
        <v>3.3330433251229352</v>
      </c>
      <c r="F446" s="123">
        <f t="shared" si="238"/>
        <v>2.2198661756993514E-2</v>
      </c>
      <c r="G446" s="123">
        <f t="shared" si="238"/>
        <v>0.17206707707454466</v>
      </c>
      <c r="H446" s="123">
        <f t="shared" si="238"/>
        <v>2.9570229203358482</v>
      </c>
      <c r="I446" s="123">
        <f t="shared" si="238"/>
        <v>0.88908307676010601</v>
      </c>
      <c r="J446" s="123">
        <f t="shared" si="238"/>
        <v>0.68873948823246223</v>
      </c>
      <c r="K446" s="123">
        <f t="shared" si="238"/>
        <v>0.98783962784851931</v>
      </c>
      <c r="L446" s="123">
        <f t="shared" si="238"/>
        <v>4.5689385964239335</v>
      </c>
      <c r="M446" s="123">
        <f t="shared" si="238"/>
        <v>3.5946069086549612</v>
      </c>
      <c r="N446" s="123">
        <f t="shared" si="238"/>
        <v>1.7579083867315941</v>
      </c>
      <c r="O446" s="123">
        <f t="shared" si="238"/>
        <v>1.7998455347412672</v>
      </c>
      <c r="P446" s="123">
        <f t="shared" si="238"/>
        <v>1.0782675467623317</v>
      </c>
      <c r="Q446" s="123">
        <f t="shared" si="238"/>
        <v>2.3950755720236665</v>
      </c>
      <c r="R446" s="123">
        <f t="shared" si="238"/>
        <v>1.2905231672655395</v>
      </c>
      <c r="S446" s="123">
        <f t="shared" si="238"/>
        <v>0.85344847538951074</v>
      </c>
      <c r="T446" s="123">
        <f t="shared" si="238"/>
        <v>2.0457899813249378</v>
      </c>
      <c r="U446" s="123">
        <f t="shared" si="238"/>
        <v>1.2210667255648422</v>
      </c>
      <c r="V446" s="123">
        <f t="shared" si="238"/>
        <v>2.9774754796018592</v>
      </c>
      <c r="W446" s="123">
        <f t="shared" si="238"/>
        <v>2.0591920781655522</v>
      </c>
      <c r="X446" s="123">
        <f t="shared" si="238"/>
        <v>2.2353386976888374</v>
      </c>
      <c r="Y446" s="123">
        <f t="shared" si="238"/>
        <v>3.1485557043718524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0.3852644022924972</v>
      </c>
      <c r="D447" s="99">
        <f>RES_hhdet_in_tess!D67</f>
        <v>2.6329633617299279E-2</v>
      </c>
      <c r="E447" s="99">
        <f>RES_hhdet_in_tess!E67</f>
        <v>3.3330433251229352</v>
      </c>
      <c r="F447" s="99">
        <f>RES_hhdet_in_tess!F67</f>
        <v>2.2198661756993514E-2</v>
      </c>
      <c r="G447" s="99">
        <f>RES_hhdet_in_tess!G67</f>
        <v>0.17206707707454466</v>
      </c>
      <c r="H447" s="99">
        <f>RES_hhdet_in_tess!H67</f>
        <v>2.9570229203358482</v>
      </c>
      <c r="I447" s="99">
        <f>RES_hhdet_in_tess!I67</f>
        <v>0.88908307676010601</v>
      </c>
      <c r="J447" s="99">
        <f>RES_hhdet_in_tess!J67</f>
        <v>0.68873948823246223</v>
      </c>
      <c r="K447" s="99">
        <f>RES_hhdet_in_tess!K67</f>
        <v>0.98783962784851931</v>
      </c>
      <c r="L447" s="99">
        <f>RES_hhdet_in_tess!L67</f>
        <v>4.5689385964239335</v>
      </c>
      <c r="M447" s="99">
        <f>RES_hhdet_in_tess!M67</f>
        <v>3.5946069086549612</v>
      </c>
      <c r="N447" s="99">
        <f>RES_hhdet_in_tess!N67</f>
        <v>1.7579083867315941</v>
      </c>
      <c r="O447" s="99">
        <f>RES_hhdet_in_tess!O67</f>
        <v>1.7998455347412672</v>
      </c>
      <c r="P447" s="99">
        <f>RES_hhdet_in_tess!P67</f>
        <v>1.0782675467623317</v>
      </c>
      <c r="Q447" s="99">
        <f>RES_hhdet_in_tess!Q67</f>
        <v>2.3950755720236665</v>
      </c>
      <c r="R447" s="99">
        <f>RES_hhdet_in_tess!R67</f>
        <v>1.2905231672655395</v>
      </c>
      <c r="S447" s="99">
        <f>RES_hhdet_in_tess!S67</f>
        <v>0.85344847538951074</v>
      </c>
      <c r="T447" s="99">
        <f>RES_hhdet_in_tess!T67</f>
        <v>2.0457899813249378</v>
      </c>
      <c r="U447" s="99">
        <f>RES_hhdet_in_tess!U67</f>
        <v>1.2210667255648422</v>
      </c>
      <c r="V447" s="99">
        <f>RES_hhdet_in_tess!V67</f>
        <v>2.9774754796018592</v>
      </c>
      <c r="W447" s="99">
        <f>RES_hhdet_in_tess!W67</f>
        <v>2.0591920781655522</v>
      </c>
      <c r="X447" s="99">
        <f>RES_hhdet_in_tess!X67</f>
        <v>2.2353386976888374</v>
      </c>
      <c r="Y447" s="99">
        <f>RES_hhdet_in_tess!Y67</f>
        <v>3.1485557043718524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8.5499316315035863</v>
      </c>
      <c r="D448" s="123">
        <v>8.7354423476800402</v>
      </c>
      <c r="E448" s="123">
        <v>8.6502746247069293</v>
      </c>
      <c r="F448" s="123">
        <v>8.482210015223222</v>
      </c>
      <c r="G448" s="123">
        <v>8.2769551419830982</v>
      </c>
      <c r="H448" s="123">
        <v>7.6193058601014858</v>
      </c>
      <c r="I448" s="123">
        <v>7.609485113938887</v>
      </c>
      <c r="J448" s="123">
        <v>7.6958245638203158</v>
      </c>
      <c r="K448" s="123">
        <v>6.3412271558082924</v>
      </c>
      <c r="L448" s="123">
        <v>7.8542874644300413</v>
      </c>
      <c r="M448" s="123">
        <v>8.4814188398707309</v>
      </c>
      <c r="N448" s="123">
        <v>6.6108363935722929</v>
      </c>
      <c r="O448" s="123">
        <v>8.0466152649512903</v>
      </c>
      <c r="P448" s="123">
        <v>9.1936977942145006</v>
      </c>
      <c r="Q448" s="123">
        <v>7.0093811611059946</v>
      </c>
      <c r="R448" s="123">
        <v>6.7751626563509975</v>
      </c>
      <c r="S448" s="123">
        <v>6.4198593314460233</v>
      </c>
      <c r="T448" s="123">
        <v>6.8191926578091753</v>
      </c>
      <c r="U448" s="123">
        <v>8.4732728692109429</v>
      </c>
      <c r="V448" s="123">
        <v>6.4244737688055604</v>
      </c>
      <c r="W448" s="123">
        <v>6.6793648889209694</v>
      </c>
      <c r="X448" s="123">
        <v>6.2796952751233652</v>
      </c>
      <c r="Y448" s="123">
        <v>5.6262789276359486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8.5307153681866872</v>
      </c>
      <c r="D449" s="99">
        <v>8.7366727596444402</v>
      </c>
      <c r="E449" s="99">
        <v>8.6641952308708792</v>
      </c>
      <c r="F449" s="99">
        <v>8.4685691460138326</v>
      </c>
      <c r="G449" s="99">
        <v>8.2944641900213245</v>
      </c>
      <c r="H449" s="99">
        <v>7.618666601033671</v>
      </c>
      <c r="I449" s="99">
        <v>7.607682431002786</v>
      </c>
      <c r="J449" s="99">
        <v>7.693515096023531</v>
      </c>
      <c r="K449" s="99">
        <v>6.3099930947442013</v>
      </c>
      <c r="L449" s="99">
        <v>7.8469927593948956</v>
      </c>
      <c r="M449" s="99">
        <v>8.4792215581722221</v>
      </c>
      <c r="N449" s="99">
        <v>6.6131567232641109</v>
      </c>
      <c r="O449" s="99">
        <v>7.9714602295848529</v>
      </c>
      <c r="P449" s="99">
        <v>9.089251526092303</v>
      </c>
      <c r="Q449" s="99">
        <v>7.0361487469702384</v>
      </c>
      <c r="R449" s="99">
        <v>6.7777528585280518</v>
      </c>
      <c r="S449" s="99">
        <v>6.4099472153385602</v>
      </c>
      <c r="T449" s="99">
        <v>6.8177738738473872</v>
      </c>
      <c r="U449" s="99">
        <v>8.4711352211136521</v>
      </c>
      <c r="V449" s="99">
        <v>6.4080000566713533</v>
      </c>
      <c r="W449" s="99">
        <v>6.8559633571127012</v>
      </c>
      <c r="X449" s="99">
        <v>6.1314117684775535</v>
      </c>
      <c r="Y449" s="99">
        <v>5.6262577614765741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8.5332147763635557</v>
      </c>
      <c r="D450" s="99">
        <v>8.7413582781706456</v>
      </c>
      <c r="E450" s="99">
        <v>8.6701257226115285</v>
      </c>
      <c r="F450" s="99">
        <v>8.4752270816944772</v>
      </c>
      <c r="G450" s="99">
        <v>8.3029145421974846</v>
      </c>
      <c r="H450" s="99">
        <v>7.6281708363067606</v>
      </c>
      <c r="I450" s="99">
        <v>7.6207133827795763</v>
      </c>
      <c r="J450" s="99">
        <v>7.7097235141739562</v>
      </c>
      <c r="K450" s="99">
        <v>6.3282273035246996</v>
      </c>
      <c r="L450" s="99">
        <v>7.8694418080945372</v>
      </c>
      <c r="M450" s="99">
        <v>8.4975305591141499</v>
      </c>
      <c r="N450" s="99">
        <v>6.6310972519506848</v>
      </c>
      <c r="O450" s="99">
        <v>0</v>
      </c>
      <c r="P450" s="99">
        <v>0</v>
      </c>
      <c r="Q450" s="99">
        <v>7.0545856627437322</v>
      </c>
      <c r="R450" s="99">
        <v>6.7952362737240621</v>
      </c>
      <c r="S450" s="99">
        <v>6.420186189536663</v>
      </c>
      <c r="T450" s="99">
        <v>6.824973660205659</v>
      </c>
      <c r="U450" s="99">
        <v>8.4795154293859891</v>
      </c>
      <c r="V450" s="99">
        <v>6.4197423137173182</v>
      </c>
      <c r="W450" s="99">
        <v>6.8709188008641631</v>
      </c>
      <c r="X450" s="99">
        <v>0</v>
      </c>
      <c r="Y450" s="99">
        <v>5.6279087219077963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4.2576437280706969</v>
      </c>
      <c r="D451" s="102">
        <v>4.3826217541691275</v>
      </c>
      <c r="E451" s="102">
        <v>4.321645093663955</v>
      </c>
      <c r="F451" s="102">
        <v>4.2832241602450001</v>
      </c>
      <c r="G451" s="102">
        <v>4.1872920517897798</v>
      </c>
      <c r="H451" s="102">
        <v>3.7379283346737728</v>
      </c>
      <c r="I451" s="102">
        <v>3.7045536411239244</v>
      </c>
      <c r="J451" s="102">
        <v>3.6743561369015509</v>
      </c>
      <c r="K451" s="102">
        <v>2.79913592446534</v>
      </c>
      <c r="L451" s="102">
        <v>3.7882498324017102</v>
      </c>
      <c r="M451" s="102">
        <v>4.3191067396333853</v>
      </c>
      <c r="N451" s="102">
        <v>3.0114174847449431</v>
      </c>
      <c r="O451" s="102">
        <v>0</v>
      </c>
      <c r="P451" s="102">
        <v>0</v>
      </c>
      <c r="Q451" s="102">
        <v>3.1191575160174523</v>
      </c>
      <c r="R451" s="102">
        <v>2.9360812034574972</v>
      </c>
      <c r="S451" s="102">
        <v>2.6851875817358404</v>
      </c>
      <c r="T451" s="102">
        <v>3.2552169009742498</v>
      </c>
      <c r="U451" s="102">
        <v>4.7457039521454458</v>
      </c>
      <c r="V451" s="102">
        <v>3.26309201588202</v>
      </c>
      <c r="W451" s="102">
        <v>3.6678268977837143</v>
      </c>
      <c r="X451" s="102">
        <v>0</v>
      </c>
      <c r="Y451" s="102">
        <v>2.9580479756266125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4.2755710482928597</v>
      </c>
      <c r="D452" s="105">
        <v>4.3587365240015172</v>
      </c>
      <c r="E452" s="105">
        <v>4.3484806289475753</v>
      </c>
      <c r="F452" s="105">
        <v>4.1920029214494763</v>
      </c>
      <c r="G452" s="105">
        <v>4.115622490407703</v>
      </c>
      <c r="H452" s="105">
        <v>3.8902425016329878</v>
      </c>
      <c r="I452" s="105">
        <v>3.9161597416556515</v>
      </c>
      <c r="J452" s="105">
        <v>4.0353673772724061</v>
      </c>
      <c r="K452" s="105">
        <v>3.5290913790593601</v>
      </c>
      <c r="L452" s="105">
        <v>4.0811919756928265</v>
      </c>
      <c r="M452" s="105">
        <v>4.1784238194807655</v>
      </c>
      <c r="N452" s="105">
        <v>3.6196797672057426</v>
      </c>
      <c r="O452" s="105">
        <v>0</v>
      </c>
      <c r="P452" s="105">
        <v>0</v>
      </c>
      <c r="Q452" s="105">
        <v>3.9354281467262791</v>
      </c>
      <c r="R452" s="105">
        <v>3.8591550702665649</v>
      </c>
      <c r="S452" s="105">
        <v>3.7349986078008226</v>
      </c>
      <c r="T452" s="105">
        <v>3.5697567592314092</v>
      </c>
      <c r="U452" s="105">
        <v>3.7338114772405406</v>
      </c>
      <c r="V452" s="105">
        <v>3.1566502978352977</v>
      </c>
      <c r="W452" s="105">
        <v>3.2030919030804492</v>
      </c>
      <c r="X452" s="105">
        <v>0</v>
      </c>
      <c r="Y452" s="105">
        <v>2.6698607462811843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8.6332715230564201</v>
      </c>
      <c r="D453" s="102">
        <v>8.7185670025342006</v>
      </c>
      <c r="E453" s="102">
        <v>8.5114471363252999</v>
      </c>
      <c r="F453" s="102">
        <v>8.5743372142892902</v>
      </c>
      <c r="G453" s="102">
        <v>8.1275896697272536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6.3369036129704597</v>
      </c>
      <c r="O453" s="102">
        <v>8.6291773811989358</v>
      </c>
      <c r="P453" s="102">
        <v>10.671585407828292</v>
      </c>
      <c r="Q453" s="102">
        <v>6.5410061843046936</v>
      </c>
      <c r="R453" s="102">
        <v>0</v>
      </c>
      <c r="S453" s="102">
        <v>0</v>
      </c>
      <c r="T453" s="102">
        <v>0</v>
      </c>
      <c r="U453" s="102">
        <v>0</v>
      </c>
      <c r="V453" s="102">
        <v>6.5060623788094292</v>
      </c>
      <c r="W453" s="102">
        <v>5.985351111660302</v>
      </c>
      <c r="X453" s="102">
        <v>6.449086381023033</v>
      </c>
      <c r="Y453" s="102">
        <v>0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8.6361426502747207</v>
      </c>
      <c r="D454" s="105">
        <v>8.723855805645659</v>
      </c>
      <c r="E454" s="105">
        <v>8.5179929591511012</v>
      </c>
      <c r="F454" s="105">
        <v>8.5810798176170415</v>
      </c>
      <c r="G454" s="105">
        <v>8.1334937593368402</v>
      </c>
      <c r="H454" s="105">
        <v>0</v>
      </c>
      <c r="I454" s="105">
        <v>0</v>
      </c>
      <c r="J454" s="105">
        <v>0</v>
      </c>
      <c r="K454" s="105">
        <v>6.7446901679005418</v>
      </c>
      <c r="L454" s="105">
        <v>0</v>
      </c>
      <c r="M454" s="105">
        <v>0</v>
      </c>
      <c r="N454" s="105">
        <v>6.3420319349048659</v>
      </c>
      <c r="O454" s="105">
        <v>8.6294804209350602</v>
      </c>
      <c r="P454" s="105">
        <v>10.66201569947871</v>
      </c>
      <c r="Q454" s="105">
        <v>6.5375363902187456</v>
      </c>
      <c r="R454" s="105">
        <v>6.5595784896774765</v>
      </c>
      <c r="S454" s="105">
        <v>6.6554435526949201</v>
      </c>
      <c r="T454" s="105">
        <v>6.9471595042990923</v>
      </c>
      <c r="U454" s="105">
        <v>0</v>
      </c>
      <c r="V454" s="105">
        <v>6.5232499692135164</v>
      </c>
      <c r="W454" s="105">
        <v>5.9843412736920945</v>
      </c>
      <c r="X454" s="105">
        <v>6.4527659825983106</v>
      </c>
      <c r="Y454" s="105">
        <v>0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4.3092952647481928</v>
      </c>
      <c r="D455" s="99">
        <v>4.373567092264258</v>
      </c>
      <c r="E455" s="99">
        <v>4.2423912492148252</v>
      </c>
      <c r="F455" s="99">
        <v>4.3405282910504912</v>
      </c>
      <c r="G455" s="99">
        <v>4.0949164929941402</v>
      </c>
      <c r="H455" s="99">
        <v>0</v>
      </c>
      <c r="I455" s="99">
        <v>0</v>
      </c>
      <c r="J455" s="99">
        <v>0</v>
      </c>
      <c r="K455" s="99">
        <v>3.024706082778311</v>
      </c>
      <c r="L455" s="99">
        <v>0</v>
      </c>
      <c r="M455" s="99">
        <v>0</v>
      </c>
      <c r="N455" s="99">
        <v>2.8078725003743292</v>
      </c>
      <c r="O455" s="99">
        <v>4.7364956042734834</v>
      </c>
      <c r="P455" s="99">
        <v>6.4447670822616736</v>
      </c>
      <c r="Q455" s="99">
        <v>2.7644414006976303</v>
      </c>
      <c r="R455" s="99">
        <v>2.7308717053092257</v>
      </c>
      <c r="S455" s="99">
        <v>2.7861282427736627</v>
      </c>
      <c r="T455" s="99">
        <v>3.3449186687743846</v>
      </c>
      <c r="U455" s="99">
        <v>0</v>
      </c>
      <c r="V455" s="99">
        <v>3.3350758943124403</v>
      </c>
      <c r="W455" s="99">
        <v>3.0004477072598297</v>
      </c>
      <c r="X455" s="99">
        <v>3.5158754864421464</v>
      </c>
      <c r="Y455" s="99">
        <v>0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4.3268473855265261</v>
      </c>
      <c r="D456" s="99">
        <v>4.3502887133814001</v>
      </c>
      <c r="E456" s="99">
        <v>4.2756017099362778</v>
      </c>
      <c r="F456" s="99">
        <v>4.240551526566553</v>
      </c>
      <c r="G456" s="99">
        <v>4.0385772663426991</v>
      </c>
      <c r="H456" s="99">
        <v>0</v>
      </c>
      <c r="I456" s="99">
        <v>0</v>
      </c>
      <c r="J456" s="99">
        <v>0</v>
      </c>
      <c r="K456" s="99">
        <v>3.7199840851222299</v>
      </c>
      <c r="L456" s="99">
        <v>0</v>
      </c>
      <c r="M456" s="99">
        <v>0</v>
      </c>
      <c r="N456" s="99">
        <v>3.5341594345305354</v>
      </c>
      <c r="O456" s="99">
        <v>3.8929848166615764</v>
      </c>
      <c r="P456" s="99">
        <v>4.2172486172170363</v>
      </c>
      <c r="Q456" s="99">
        <v>3.7730949895211157</v>
      </c>
      <c r="R456" s="99">
        <v>3.8287067843682503</v>
      </c>
      <c r="S456" s="99">
        <v>3.8693153099212578</v>
      </c>
      <c r="T456" s="99">
        <v>3.6022408355247078</v>
      </c>
      <c r="U456" s="99">
        <v>0</v>
      </c>
      <c r="V456" s="99">
        <v>3.1881740749010761</v>
      </c>
      <c r="W456" s="99">
        <v>2.9838935664322657</v>
      </c>
      <c r="X456" s="99">
        <v>2.9368904961561628</v>
      </c>
      <c r="Y456" s="99">
        <v>0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4.9920669258001205</v>
      </c>
      <c r="D457" s="123">
        <v>4.5531500240155918</v>
      </c>
      <c r="E457" s="123">
        <v>4.3151270538791984</v>
      </c>
      <c r="F457" s="123">
        <v>4.3503025631522201</v>
      </c>
      <c r="G457" s="123">
        <v>4.1944743117287508</v>
      </c>
      <c r="H457" s="123">
        <v>4.0855689879387294</v>
      </c>
      <c r="I457" s="123">
        <v>4.0139764844537957</v>
      </c>
      <c r="J457" s="123">
        <v>4.2967843439197333</v>
      </c>
      <c r="K457" s="123">
        <v>4.2738247775944886</v>
      </c>
      <c r="L457" s="123">
        <v>4.0351748927138118</v>
      </c>
      <c r="M457" s="123">
        <v>4.647127134942318</v>
      </c>
      <c r="N457" s="123">
        <v>4.9717951025505673</v>
      </c>
      <c r="O457" s="123">
        <v>4.6428498478697788</v>
      </c>
      <c r="P457" s="123">
        <v>4.361150989884119</v>
      </c>
      <c r="Q457" s="123">
        <v>3.8465381576285904</v>
      </c>
      <c r="R457" s="123">
        <v>3.4909298826291857</v>
      </c>
      <c r="S457" s="123">
        <v>3.6931823095933329</v>
      </c>
      <c r="T457" s="123">
        <v>3.5094412591196109</v>
      </c>
      <c r="U457" s="123">
        <v>3.3995232863918088</v>
      </c>
      <c r="V457" s="123">
        <v>2.8177150209888202</v>
      </c>
      <c r="W457" s="123">
        <v>2.0747968365602159</v>
      </c>
      <c r="X457" s="123">
        <v>2.0695773720048463</v>
      </c>
      <c r="Y457" s="123">
        <v>2.0579753472569329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5.3628268696404957</v>
      </c>
      <c r="D458" s="99">
        <v>4.4018546210239116</v>
      </c>
      <c r="E458" s="99">
        <v>4.0438114659211593</v>
      </c>
      <c r="F458" s="99">
        <v>4.2041280493057291</v>
      </c>
      <c r="G458" s="99">
        <v>4.2468899600606145</v>
      </c>
      <c r="H458" s="99">
        <v>4.1001862761146599</v>
      </c>
      <c r="I458" s="99">
        <v>3.9210282245111379</v>
      </c>
      <c r="J458" s="99">
        <v>4.2597640713026284</v>
      </c>
      <c r="K458" s="99">
        <v>4.3658002046883757</v>
      </c>
      <c r="L458" s="99">
        <v>4.4058471939773538</v>
      </c>
      <c r="M458" s="99">
        <v>4.2509583577137802</v>
      </c>
      <c r="N458" s="99">
        <v>5.2600301471826674</v>
      </c>
      <c r="O458" s="99">
        <v>4.4128637076758768</v>
      </c>
      <c r="P458" s="99">
        <v>3.7776094234278661</v>
      </c>
      <c r="Q458" s="99">
        <v>3.9265091735264201</v>
      </c>
      <c r="R458" s="99">
        <v>3.4908783763248996</v>
      </c>
      <c r="S458" s="99">
        <v>3.8152590130202468</v>
      </c>
      <c r="T458" s="99">
        <v>3.3587421737929257</v>
      </c>
      <c r="U458" s="99">
        <v>3.1133876911833336</v>
      </c>
      <c r="V458" s="99">
        <v>2.8202937038417817</v>
      </c>
      <c r="W458" s="99">
        <v>2.1702964454444449</v>
      </c>
      <c r="X458" s="99">
        <v>2.0677090822064446</v>
      </c>
      <c r="Y458" s="99">
        <v>2.0400523900699961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4.3312566857580928</v>
      </c>
      <c r="D459" s="110">
        <v>4.5765529079216263</v>
      </c>
      <c r="E459" s="110">
        <v>4.3846761530943494</v>
      </c>
      <c r="F459" s="110">
        <v>4.3904091165630783</v>
      </c>
      <c r="G459" s="110">
        <v>4.1678650548075433</v>
      </c>
      <c r="H459" s="110">
        <v>4.0727071246707638</v>
      </c>
      <c r="I459" s="110">
        <v>4.2621151426935686</v>
      </c>
      <c r="J459" s="110">
        <v>4.462008344719373</v>
      </c>
      <c r="K459" s="110">
        <v>4.1694298903278728</v>
      </c>
      <c r="L459" s="110">
        <v>3.5898033950045014</v>
      </c>
      <c r="M459" s="110">
        <v>4.8236926066876284</v>
      </c>
      <c r="N459" s="110">
        <v>4.8081180785562418</v>
      </c>
      <c r="O459" s="110">
        <v>4.8616586373516686</v>
      </c>
      <c r="P459" s="110">
        <v>5.0937735006875071</v>
      </c>
      <c r="Q459" s="110">
        <v>3.5070577969404928</v>
      </c>
      <c r="R459" s="110">
        <v>3.5706616416627068</v>
      </c>
      <c r="S459" s="110">
        <v>3.1398136656995437</v>
      </c>
      <c r="T459" s="110">
        <v>3.6758657617341592</v>
      </c>
      <c r="U459" s="110">
        <v>4.0073073358881235</v>
      </c>
      <c r="V459" s="110">
        <v>2.3308836860970588</v>
      </c>
      <c r="W459" s="110">
        <v>1.8866549143395026</v>
      </c>
      <c r="X459" s="110">
        <v>2.1424406741424953</v>
      </c>
      <c r="Y459" s="110">
        <v>2.101599148711931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40.454119763647483</v>
      </c>
      <c r="D461" s="118">
        <f t="shared" si="239"/>
        <v>37.947716103839191</v>
      </c>
      <c r="E461" s="118">
        <f t="shared" si="239"/>
        <v>38.694080131224958</v>
      </c>
      <c r="F461" s="118">
        <f t="shared" si="239"/>
        <v>40.090993384208645</v>
      </c>
      <c r="G461" s="118">
        <f t="shared" si="239"/>
        <v>38.93275616241035</v>
      </c>
      <c r="H461" s="118">
        <f t="shared" si="239"/>
        <v>35.358362780684246</v>
      </c>
      <c r="I461" s="118">
        <f t="shared" si="239"/>
        <v>34.070481648609707</v>
      </c>
      <c r="J461" s="118">
        <f t="shared" si="239"/>
        <v>34.546658111045573</v>
      </c>
      <c r="K461" s="118">
        <f t="shared" si="239"/>
        <v>30.663906172221424</v>
      </c>
      <c r="L461" s="118">
        <f t="shared" si="239"/>
        <v>33.625246979697572</v>
      </c>
      <c r="M461" s="118">
        <f t="shared" si="239"/>
        <v>29.844187481940693</v>
      </c>
      <c r="N461" s="118">
        <f t="shared" si="239"/>
        <v>24.992687307679308</v>
      </c>
      <c r="O461" s="118">
        <f t="shared" si="239"/>
        <v>24.827905539422758</v>
      </c>
      <c r="P461" s="118">
        <f t="shared" si="239"/>
        <v>21.201077227582456</v>
      </c>
      <c r="Q461" s="118">
        <f t="shared" si="239"/>
        <v>20.608869697101536</v>
      </c>
      <c r="R461" s="118">
        <f t="shared" ref="R461:V461" si="240">R462+R465+R467+R476</f>
        <v>20.180214471141355</v>
      </c>
      <c r="S461" s="118">
        <f t="shared" si="240"/>
        <v>20.375290554928121</v>
      </c>
      <c r="T461" s="118">
        <f t="shared" si="240"/>
        <v>16.862581617962288</v>
      </c>
      <c r="U461" s="118">
        <f t="shared" si="240"/>
        <v>15.845409113053389</v>
      </c>
      <c r="V461" s="118">
        <f t="shared" si="240"/>
        <v>15.185094149045467</v>
      </c>
      <c r="W461" s="118">
        <f t="shared" ref="W461:Y461" si="241">W462+W465+W467+W476</f>
        <v>12.409867888695073</v>
      </c>
      <c r="X461" s="118">
        <f t="shared" si="241"/>
        <v>10.089921921586978</v>
      </c>
      <c r="Y461" s="118">
        <f t="shared" si="241"/>
        <v>8.8424419459489112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37.075376313442376</v>
      </c>
      <c r="D462" s="123">
        <f t="shared" si="242"/>
        <v>35.177636765485964</v>
      </c>
      <c r="E462" s="123">
        <f t="shared" si="242"/>
        <v>35.943942263317702</v>
      </c>
      <c r="F462" s="123">
        <f t="shared" si="242"/>
        <v>37.488539823703157</v>
      </c>
      <c r="G462" s="123">
        <f t="shared" si="242"/>
        <v>36.218723221913308</v>
      </c>
      <c r="H462" s="123">
        <f t="shared" si="242"/>
        <v>32.44495527178114</v>
      </c>
      <c r="I462" s="123">
        <f t="shared" si="242"/>
        <v>30.966807043816917</v>
      </c>
      <c r="J462" s="123">
        <f t="shared" si="242"/>
        <v>31.247361362997683</v>
      </c>
      <c r="K462" s="123">
        <f t="shared" si="242"/>
        <v>28.334674457501965</v>
      </c>
      <c r="L462" s="123">
        <f t="shared" si="242"/>
        <v>30.906864613246427</v>
      </c>
      <c r="M462" s="123">
        <f t="shared" si="242"/>
        <v>27.099995587758173</v>
      </c>
      <c r="N462" s="123">
        <f t="shared" si="242"/>
        <v>22.771125554466575</v>
      </c>
      <c r="O462" s="123">
        <f t="shared" si="242"/>
        <v>22.215270194069031</v>
      </c>
      <c r="P462" s="123">
        <f t="shared" si="242"/>
        <v>18.311598661896891</v>
      </c>
      <c r="Q462" s="123">
        <f t="shared" si="242"/>
        <v>18.332650610046528</v>
      </c>
      <c r="R462" s="123">
        <f t="shared" ref="R462:V462" si="243">SUM(R463:R464)</f>
        <v>17.609491245607384</v>
      </c>
      <c r="S462" s="123">
        <f t="shared" si="243"/>
        <v>18.011571974639178</v>
      </c>
      <c r="T462" s="123">
        <f t="shared" si="243"/>
        <v>14.84139575946422</v>
      </c>
      <c r="U462" s="123">
        <f t="shared" si="243"/>
        <v>13.396397927929144</v>
      </c>
      <c r="V462" s="123">
        <f t="shared" si="243"/>
        <v>13.178007992514789</v>
      </c>
      <c r="W462" s="123">
        <f t="shared" ref="W462:Y462" si="244">SUM(W463:W464)</f>
        <v>11.009851256228504</v>
      </c>
      <c r="X462" s="123">
        <f t="shared" si="244"/>
        <v>8.6895315296797211</v>
      </c>
      <c r="Y462" s="123">
        <f t="shared" si="244"/>
        <v>7.0950986001359757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37.075376313442376</v>
      </c>
      <c r="D463" s="99">
        <v>35.177636765485964</v>
      </c>
      <c r="E463" s="99">
        <v>35.943942263317702</v>
      </c>
      <c r="F463" s="99">
        <v>37.488539823703157</v>
      </c>
      <c r="G463" s="99">
        <v>36.218723221913308</v>
      </c>
      <c r="H463" s="99">
        <v>32.44495527178114</v>
      </c>
      <c r="I463" s="99">
        <v>30.966807043816917</v>
      </c>
      <c r="J463" s="99">
        <v>31.247361362997683</v>
      </c>
      <c r="K463" s="99">
        <v>28.334674457501965</v>
      </c>
      <c r="L463" s="99">
        <v>30.906864613246427</v>
      </c>
      <c r="M463" s="99">
        <v>27.099995587758173</v>
      </c>
      <c r="N463" s="99">
        <v>22.771125554466575</v>
      </c>
      <c r="O463" s="99">
        <v>22.215270194069031</v>
      </c>
      <c r="P463" s="99">
        <v>18.311598661896891</v>
      </c>
      <c r="Q463" s="99">
        <v>18.332650610046528</v>
      </c>
      <c r="R463" s="99">
        <v>17.609491245607384</v>
      </c>
      <c r="S463" s="99">
        <v>18.011571974639178</v>
      </c>
      <c r="T463" s="99">
        <v>14.84139575946422</v>
      </c>
      <c r="U463" s="99">
        <v>13.396397927929144</v>
      </c>
      <c r="V463" s="99">
        <v>13.178007992514789</v>
      </c>
      <c r="W463" s="99">
        <v>11.009851256228504</v>
      </c>
      <c r="X463" s="99">
        <v>8.6895315296797211</v>
      </c>
      <c r="Y463" s="99">
        <v>7.0950986001359757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2.2562184329205621</v>
      </c>
      <c r="D467" s="123">
        <v>2.5774693773874335</v>
      </c>
      <c r="E467" s="123">
        <v>2.4807358734687206</v>
      </c>
      <c r="F467" s="123">
        <v>2.3070191208557227</v>
      </c>
      <c r="G467" s="123">
        <v>2.2474632413487963</v>
      </c>
      <c r="H467" s="123">
        <v>2.2874870250651567</v>
      </c>
      <c r="I467" s="123">
        <v>2.1736752804573216</v>
      </c>
      <c r="J467" s="123">
        <v>2.1651374148082803</v>
      </c>
      <c r="K467" s="123">
        <v>1.5731003988209877</v>
      </c>
      <c r="L467" s="123">
        <v>1.9353012935173601</v>
      </c>
      <c r="M467" s="123">
        <v>2.3177911690906625</v>
      </c>
      <c r="N467" s="123">
        <v>1.6035383868637181</v>
      </c>
      <c r="O467" s="123">
        <v>1.9153212772850208</v>
      </c>
      <c r="P467" s="123">
        <v>2.2085420854252651</v>
      </c>
      <c r="Q467" s="123">
        <v>1.2496039105780321</v>
      </c>
      <c r="R467" s="123">
        <v>1.4473337316922799</v>
      </c>
      <c r="S467" s="123">
        <v>1.3622245714083976</v>
      </c>
      <c r="T467" s="123">
        <v>1.4586189632549738</v>
      </c>
      <c r="U467" s="123">
        <v>1.7742128071830887</v>
      </c>
      <c r="V467" s="123">
        <v>1.1181159993844574</v>
      </c>
      <c r="W467" s="123">
        <v>0.94373588752933002</v>
      </c>
      <c r="X467" s="123">
        <v>0.7623319283221397</v>
      </c>
      <c r="Y467" s="123">
        <v>1.2899005336180553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2.7897285420926692</v>
      </c>
      <c r="D468" s="99">
        <v>2.8295263147204732</v>
      </c>
      <c r="E468" s="99">
        <v>2.778047120263841</v>
      </c>
      <c r="F468" s="99">
        <v>2.6882851092129147</v>
      </c>
      <c r="G468" s="99">
        <v>2.6060478460837322</v>
      </c>
      <c r="H468" s="99">
        <v>2.3686380103303626</v>
      </c>
      <c r="I468" s="99">
        <v>2.3397375057295347</v>
      </c>
      <c r="J468" s="99">
        <v>2.3392621830185951</v>
      </c>
      <c r="K468" s="99">
        <v>1.8952593112314817</v>
      </c>
      <c r="L468" s="99">
        <v>2.3262875403852932</v>
      </c>
      <c r="M468" s="99">
        <v>2.462801816176976</v>
      </c>
      <c r="N468" s="99">
        <v>1.8624847964467623</v>
      </c>
      <c r="O468" s="99">
        <v>2.1623462097465973</v>
      </c>
      <c r="P468" s="99">
        <v>2.3649653727016906</v>
      </c>
      <c r="Q468" s="99">
        <v>1.7660843017291676</v>
      </c>
      <c r="R468" s="99">
        <v>1.6659016572652192</v>
      </c>
      <c r="S468" s="99">
        <v>1.5469808733304482</v>
      </c>
      <c r="T468" s="99">
        <v>1.6228045639529396</v>
      </c>
      <c r="U468" s="99">
        <v>1.9983930017122635</v>
      </c>
      <c r="V468" s="99">
        <v>1.492745750824489</v>
      </c>
      <c r="W468" s="99">
        <v>1.5897993101235166</v>
      </c>
      <c r="X468" s="99">
        <v>1.4169738444649438</v>
      </c>
      <c r="Y468" s="99">
        <v>1.2977911431147744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1.392341640486056</v>
      </c>
      <c r="D469" s="99">
        <v>1.4193897290245567</v>
      </c>
      <c r="E469" s="99">
        <v>1.3856721123363647</v>
      </c>
      <c r="F469" s="99">
        <v>1.3596780673187903</v>
      </c>
      <c r="G469" s="99">
        <v>1.3156104098464052</v>
      </c>
      <c r="H469" s="99">
        <v>1.1621192522321324</v>
      </c>
      <c r="I469" s="99">
        <v>1.1393329275683308</v>
      </c>
      <c r="J469" s="99">
        <v>1.1172113462724793</v>
      </c>
      <c r="K469" s="99">
        <v>0.84074393499166566</v>
      </c>
      <c r="L469" s="99">
        <v>1.1230491291624862</v>
      </c>
      <c r="M469" s="99">
        <v>1.2544906215334521</v>
      </c>
      <c r="N469" s="99">
        <v>0.8481152822767315</v>
      </c>
      <c r="O469" s="99">
        <v>0</v>
      </c>
      <c r="P469" s="99">
        <v>0</v>
      </c>
      <c r="Q469" s="99">
        <v>0.78291339790549608</v>
      </c>
      <c r="R469" s="99">
        <v>0.72165843824635223</v>
      </c>
      <c r="S469" s="99">
        <v>0.64804493558226306</v>
      </c>
      <c r="T469" s="99">
        <v>0.7748248829169081</v>
      </c>
      <c r="U469" s="99">
        <v>1.1195408075328666</v>
      </c>
      <c r="V469" s="99">
        <v>0.76013837362345982</v>
      </c>
      <c r="W469" s="99">
        <v>0.85051631229906732</v>
      </c>
      <c r="X469" s="99">
        <v>0</v>
      </c>
      <c r="Y469" s="99">
        <v>0.68232360237069989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1.392341640486056</v>
      </c>
      <c r="D470" s="102">
        <v>1.4193897290245567</v>
      </c>
      <c r="E470" s="102">
        <v>1.3856721123363647</v>
      </c>
      <c r="F470" s="102">
        <v>1.3596780673187903</v>
      </c>
      <c r="G470" s="102">
        <v>1.3156104098464052</v>
      </c>
      <c r="H470" s="102">
        <v>1.1621192522321324</v>
      </c>
      <c r="I470" s="102">
        <v>1.1393329275683308</v>
      </c>
      <c r="J470" s="102">
        <v>1.1172113462724793</v>
      </c>
      <c r="K470" s="102">
        <v>0.84074393499166566</v>
      </c>
      <c r="L470" s="102">
        <v>1.1230491291624862</v>
      </c>
      <c r="M470" s="102">
        <v>1.2544906215334521</v>
      </c>
      <c r="N470" s="102">
        <v>0.8481152822767315</v>
      </c>
      <c r="O470" s="102">
        <v>0</v>
      </c>
      <c r="P470" s="102">
        <v>0</v>
      </c>
      <c r="Q470" s="102">
        <v>0.78291339790549608</v>
      </c>
      <c r="R470" s="102">
        <v>0.72165843824635223</v>
      </c>
      <c r="S470" s="102">
        <v>0.64804493558226306</v>
      </c>
      <c r="T470" s="102">
        <v>0.7748248829169081</v>
      </c>
      <c r="U470" s="102">
        <v>1.1195408075328666</v>
      </c>
      <c r="V470" s="102">
        <v>0.76013837362345982</v>
      </c>
      <c r="W470" s="102">
        <v>0.85051631229906732</v>
      </c>
      <c r="X470" s="102">
        <v>0</v>
      </c>
      <c r="Y470" s="102">
        <v>0.68232360237069989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1.1225250172845449</v>
      </c>
      <c r="D476" s="123">
        <v>0.19260996096579408</v>
      </c>
      <c r="E476" s="123">
        <v>0.26940199443852975</v>
      </c>
      <c r="F476" s="123">
        <v>0.29543443964976496</v>
      </c>
      <c r="G476" s="123">
        <v>0.46656969914824403</v>
      </c>
      <c r="H476" s="123">
        <v>0.62592048383794952</v>
      </c>
      <c r="I476" s="123">
        <v>0.92999932433546928</v>
      </c>
      <c r="J476" s="123">
        <v>1.1341593332396116</v>
      </c>
      <c r="K476" s="123">
        <v>0.75613131589847027</v>
      </c>
      <c r="L476" s="123">
        <v>0.78308107293378271</v>
      </c>
      <c r="M476" s="123">
        <v>0.42640072509185933</v>
      </c>
      <c r="N476" s="123">
        <v>0.61802336634901456</v>
      </c>
      <c r="O476" s="123">
        <v>0.69731406806870844</v>
      </c>
      <c r="P476" s="123">
        <v>0.68093648026030074</v>
      </c>
      <c r="Q476" s="123">
        <v>1.0266151764769766</v>
      </c>
      <c r="R476" s="123">
        <v>1.1233894938416937</v>
      </c>
      <c r="S476" s="123">
        <v>1.0014940088805437</v>
      </c>
      <c r="T476" s="123">
        <v>0.56256689524309433</v>
      </c>
      <c r="U476" s="123">
        <v>0.6747983779411566</v>
      </c>
      <c r="V476" s="123">
        <v>0.88897015714622041</v>
      </c>
      <c r="W476" s="123">
        <v>0.45628074493723886</v>
      </c>
      <c r="X476" s="123">
        <v>0.63805846358511742</v>
      </c>
      <c r="Y476" s="123">
        <v>0.45744281219488081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1.7523386720205301</v>
      </c>
      <c r="D477" s="99">
        <v>1.4377984506209918</v>
      </c>
      <c r="E477" s="99">
        <v>1.3203568068372387</v>
      </c>
      <c r="F477" s="99">
        <v>1.3721907778701345</v>
      </c>
      <c r="G477" s="99">
        <v>1.3856315634187075</v>
      </c>
      <c r="H477" s="99">
        <v>1.337268435286328</v>
      </c>
      <c r="I477" s="99">
        <v>1.2783602752571166</v>
      </c>
      <c r="J477" s="99">
        <v>1.388280329611568</v>
      </c>
      <c r="K477" s="99">
        <v>1.4223085831932838</v>
      </c>
      <c r="L477" s="99">
        <v>1.4348211705224758</v>
      </c>
      <c r="M477" s="99">
        <v>1.3831373520167187</v>
      </c>
      <c r="N477" s="99">
        <v>1.7063617796223685</v>
      </c>
      <c r="O477" s="99">
        <v>1.4302488436678562</v>
      </c>
      <c r="P477" s="99">
        <v>1.2233095775769076</v>
      </c>
      <c r="Q477" s="99">
        <v>1.2684537866180328</v>
      </c>
      <c r="R477" s="99">
        <v>1.1241151976490851</v>
      </c>
      <c r="S477" s="99">
        <v>1.2224300674285344</v>
      </c>
      <c r="T477" s="99">
        <v>1.0719769593642392</v>
      </c>
      <c r="U477" s="99">
        <v>0.99248331172301529</v>
      </c>
      <c r="V477" s="99">
        <v>0.89367891752529005</v>
      </c>
      <c r="W477" s="99">
        <v>0.68788586605316215</v>
      </c>
      <c r="X477" s="99">
        <v>0.6544189370103769</v>
      </c>
      <c r="Y477" s="99">
        <v>0.64538443270905665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6162</v>
      </c>
      <c r="C5" s="120">
        <v>6196</v>
      </c>
      <c r="D5" s="120">
        <v>6208</v>
      </c>
      <c r="E5" s="120">
        <v>6244</v>
      </c>
      <c r="F5" s="120">
        <v>6350</v>
      </c>
      <c r="G5" s="120">
        <v>6455</v>
      </c>
      <c r="H5" s="120">
        <v>6702</v>
      </c>
      <c r="I5" s="120">
        <v>6936</v>
      </c>
      <c r="J5" s="120">
        <v>7519</v>
      </c>
      <c r="K5" s="120">
        <v>8063</v>
      </c>
      <c r="L5" s="120">
        <v>8648</v>
      </c>
      <c r="M5" s="120">
        <v>9097</v>
      </c>
      <c r="N5" s="120">
        <v>10529</v>
      </c>
      <c r="O5" s="120">
        <v>11974</v>
      </c>
      <c r="P5" s="120">
        <v>13708</v>
      </c>
      <c r="Q5" s="120">
        <v>14320</v>
      </c>
      <c r="R5" s="120">
        <v>15046</v>
      </c>
      <c r="S5" s="120">
        <v>14541</v>
      </c>
      <c r="T5" s="120">
        <v>14191</v>
      </c>
      <c r="U5" s="120">
        <v>12466</v>
      </c>
      <c r="V5" s="120">
        <v>12100</v>
      </c>
      <c r="W5" s="120">
        <v>13538</v>
      </c>
      <c r="X5" s="120">
        <v>17149</v>
      </c>
      <c r="Y5" s="120">
        <v>20745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6162</v>
      </c>
      <c r="C7" s="52">
        <v>6196</v>
      </c>
      <c r="D7" s="52">
        <v>6208</v>
      </c>
      <c r="E7" s="52">
        <v>6244</v>
      </c>
      <c r="F7" s="52">
        <v>6350</v>
      </c>
      <c r="G7" s="52">
        <v>6455</v>
      </c>
      <c r="H7" s="52">
        <v>6702</v>
      </c>
      <c r="I7" s="52">
        <v>6936</v>
      </c>
      <c r="J7" s="52">
        <v>7519</v>
      </c>
      <c r="K7" s="52">
        <v>8063</v>
      </c>
      <c r="L7" s="52">
        <v>8648</v>
      </c>
      <c r="M7" s="52">
        <v>9097</v>
      </c>
      <c r="N7" s="52">
        <v>10529</v>
      </c>
      <c r="O7" s="52">
        <v>11974</v>
      </c>
      <c r="P7" s="52">
        <v>13708</v>
      </c>
      <c r="Q7" s="52">
        <v>14320</v>
      </c>
      <c r="R7" s="52">
        <v>15046</v>
      </c>
      <c r="S7" s="52">
        <v>14541</v>
      </c>
      <c r="T7" s="52">
        <v>14191</v>
      </c>
      <c r="U7" s="52">
        <v>12466</v>
      </c>
      <c r="V7" s="52">
        <v>12100</v>
      </c>
      <c r="W7" s="52">
        <v>13538</v>
      </c>
      <c r="X7" s="52">
        <v>17149</v>
      </c>
      <c r="Y7" s="52">
        <v>20745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598</v>
      </c>
      <c r="C9" s="52">
        <v>624</v>
      </c>
      <c r="D9" s="52">
        <v>630</v>
      </c>
      <c r="E9" s="52">
        <v>696</v>
      </c>
      <c r="F9" s="52">
        <v>696</v>
      </c>
      <c r="G9" s="52">
        <v>719</v>
      </c>
      <c r="H9" s="52">
        <v>855</v>
      </c>
      <c r="I9" s="52">
        <v>922</v>
      </c>
      <c r="J9" s="52">
        <v>1003</v>
      </c>
      <c r="K9" s="52">
        <v>1178</v>
      </c>
      <c r="L9" s="52">
        <v>1576</v>
      </c>
      <c r="M9" s="52">
        <v>2108</v>
      </c>
      <c r="N9" s="52">
        <v>2405</v>
      </c>
      <c r="O9" s="52">
        <v>2873</v>
      </c>
      <c r="P9" s="52">
        <v>3411</v>
      </c>
      <c r="Q9" s="52">
        <v>4031</v>
      </c>
      <c r="R9" s="52">
        <v>4410</v>
      </c>
      <c r="S9" s="52">
        <v>4409</v>
      </c>
      <c r="T9" s="52">
        <v>4105</v>
      </c>
      <c r="U9" s="52">
        <v>3567</v>
      </c>
      <c r="V9" s="52">
        <v>3056</v>
      </c>
      <c r="W9" s="52">
        <v>2619</v>
      </c>
      <c r="X9" s="52">
        <v>3809</v>
      </c>
      <c r="Y9" s="52">
        <v>6494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1775</v>
      </c>
      <c r="C11" s="52">
        <v>1842</v>
      </c>
      <c r="D11" s="52">
        <v>1927</v>
      </c>
      <c r="E11" s="52">
        <v>2018</v>
      </c>
      <c r="F11" s="52">
        <v>2133</v>
      </c>
      <c r="G11" s="52">
        <v>2254</v>
      </c>
      <c r="H11" s="52">
        <v>2435</v>
      </c>
      <c r="I11" s="52">
        <v>2647</v>
      </c>
      <c r="J11" s="52">
        <v>3003</v>
      </c>
      <c r="K11" s="52">
        <v>3418</v>
      </c>
      <c r="L11" s="52">
        <v>3628</v>
      </c>
      <c r="M11" s="52">
        <v>3493</v>
      </c>
      <c r="N11" s="52">
        <v>3361</v>
      </c>
      <c r="O11" s="52">
        <v>3442</v>
      </c>
      <c r="P11" s="52">
        <v>4899</v>
      </c>
      <c r="Q11" s="52">
        <v>6046</v>
      </c>
      <c r="R11" s="52">
        <v>6743</v>
      </c>
      <c r="S11" s="52">
        <v>7462</v>
      </c>
      <c r="T11" s="52">
        <v>8240</v>
      </c>
      <c r="U11" s="52">
        <v>8274</v>
      </c>
      <c r="V11" s="52">
        <v>9055</v>
      </c>
      <c r="W11" s="52">
        <v>9562</v>
      </c>
      <c r="X11" s="52">
        <v>10183</v>
      </c>
      <c r="Y11" s="52">
        <v>11056</v>
      </c>
      <c r="DA11" s="63" t="s">
        <v>1095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1</v>
      </c>
      <c r="E12" s="52">
        <v>1</v>
      </c>
      <c r="F12" s="52">
        <v>1</v>
      </c>
      <c r="G12" s="52">
        <v>2</v>
      </c>
      <c r="H12" s="52">
        <v>3</v>
      </c>
      <c r="I12" s="52">
        <v>4</v>
      </c>
      <c r="J12" s="52">
        <v>7</v>
      </c>
      <c r="K12" s="52">
        <v>13</v>
      </c>
      <c r="L12" s="52">
        <v>17</v>
      </c>
      <c r="M12" s="52">
        <v>19</v>
      </c>
      <c r="N12" s="52">
        <v>21</v>
      </c>
      <c r="O12" s="52">
        <v>18</v>
      </c>
      <c r="P12" s="52">
        <v>24</v>
      </c>
      <c r="Q12" s="52">
        <v>60</v>
      </c>
      <c r="R12" s="52">
        <v>60</v>
      </c>
      <c r="S12" s="52">
        <v>65</v>
      </c>
      <c r="T12" s="52">
        <v>89</v>
      </c>
      <c r="U12" s="52">
        <v>86</v>
      </c>
      <c r="V12" s="52">
        <v>100</v>
      </c>
      <c r="W12" s="52">
        <v>107</v>
      </c>
      <c r="X12" s="52">
        <v>105</v>
      </c>
      <c r="Y12" s="52">
        <v>127</v>
      </c>
      <c r="DA12" s="63" t="s">
        <v>1096</v>
      </c>
    </row>
    <row r="13" spans="1:105" ht="12" customHeight="1" x14ac:dyDescent="0.25">
      <c r="A13" s="97" t="s">
        <v>124</v>
      </c>
      <c r="B13" s="52">
        <v>510</v>
      </c>
      <c r="C13" s="52">
        <v>419</v>
      </c>
      <c r="D13" s="52">
        <v>327</v>
      </c>
      <c r="E13" s="52">
        <v>315</v>
      </c>
      <c r="F13" s="52">
        <v>309</v>
      </c>
      <c r="G13" s="52">
        <v>305</v>
      </c>
      <c r="H13" s="52">
        <v>331</v>
      </c>
      <c r="I13" s="52">
        <v>304</v>
      </c>
      <c r="J13" s="52">
        <v>291</v>
      </c>
      <c r="K13" s="52">
        <v>274</v>
      </c>
      <c r="L13" s="52">
        <v>239</v>
      </c>
      <c r="M13" s="52">
        <v>101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1097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1098</v>
      </c>
    </row>
    <row r="15" spans="1:105" ht="12" customHeight="1" x14ac:dyDescent="0.25">
      <c r="A15" s="97" t="s">
        <v>122</v>
      </c>
      <c r="B15" s="52">
        <v>3876</v>
      </c>
      <c r="C15" s="52">
        <v>3897</v>
      </c>
      <c r="D15" s="52">
        <v>3797</v>
      </c>
      <c r="E15" s="52">
        <v>3664</v>
      </c>
      <c r="F15" s="52">
        <v>3586</v>
      </c>
      <c r="G15" s="52">
        <v>3476</v>
      </c>
      <c r="H15" s="52">
        <v>3427</v>
      </c>
      <c r="I15" s="52">
        <v>2950</v>
      </c>
      <c r="J15" s="52">
        <v>2523</v>
      </c>
      <c r="K15" s="52">
        <v>1954</v>
      </c>
      <c r="L15" s="52">
        <v>2112</v>
      </c>
      <c r="M15" s="52">
        <v>2421</v>
      </c>
      <c r="N15" s="52">
        <v>2910</v>
      </c>
      <c r="O15" s="52">
        <v>3531</v>
      </c>
      <c r="P15" s="52">
        <v>3939</v>
      </c>
      <c r="Q15" s="52">
        <v>3759</v>
      </c>
      <c r="R15" s="52">
        <v>3421</v>
      </c>
      <c r="S15" s="52">
        <v>2906</v>
      </c>
      <c r="T15" s="52">
        <v>2215</v>
      </c>
      <c r="U15" s="52">
        <v>1420</v>
      </c>
      <c r="V15" s="52">
        <v>796</v>
      </c>
      <c r="W15" s="52">
        <v>1487</v>
      </c>
      <c r="X15" s="52">
        <v>1628</v>
      </c>
      <c r="Y15" s="52">
        <v>1850</v>
      </c>
      <c r="DA15" s="63" t="s">
        <v>1099</v>
      </c>
    </row>
    <row r="16" spans="1:105" ht="12" customHeight="1" x14ac:dyDescent="0.25">
      <c r="A16" s="97" t="s">
        <v>121</v>
      </c>
      <c r="B16" s="52">
        <v>1</v>
      </c>
      <c r="C16" s="52">
        <v>38</v>
      </c>
      <c r="D16" s="52">
        <v>156</v>
      </c>
      <c r="E16" s="52">
        <v>246</v>
      </c>
      <c r="F16" s="52">
        <v>321</v>
      </c>
      <c r="G16" s="52">
        <v>418</v>
      </c>
      <c r="H16" s="52">
        <v>506</v>
      </c>
      <c r="I16" s="52">
        <v>1031</v>
      </c>
      <c r="J16" s="52">
        <v>1695</v>
      </c>
      <c r="K16" s="52">
        <v>2404</v>
      </c>
      <c r="L16" s="52">
        <v>2652</v>
      </c>
      <c r="M16" s="52">
        <v>3063</v>
      </c>
      <c r="N16" s="52">
        <v>4237</v>
      </c>
      <c r="O16" s="52">
        <v>4983</v>
      </c>
      <c r="P16" s="52">
        <v>4846</v>
      </c>
      <c r="Q16" s="52">
        <v>4455</v>
      </c>
      <c r="R16" s="52">
        <v>4822</v>
      </c>
      <c r="S16" s="52">
        <v>4108</v>
      </c>
      <c r="T16" s="52">
        <v>3647</v>
      </c>
      <c r="U16" s="52">
        <v>2686</v>
      </c>
      <c r="V16" s="52">
        <v>2149</v>
      </c>
      <c r="W16" s="52">
        <v>2382</v>
      </c>
      <c r="X16" s="52">
        <v>5233</v>
      </c>
      <c r="Y16" s="52">
        <v>7712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DA18" s="63" t="s">
        <v>1101</v>
      </c>
    </row>
    <row r="19" spans="1:105" ht="12" customHeight="1" x14ac:dyDescent="0.25">
      <c r="A19" s="97" t="s">
        <v>50</v>
      </c>
      <c r="B19" s="52">
        <v>2430</v>
      </c>
      <c r="C19" s="52">
        <v>2111</v>
      </c>
      <c r="D19" s="52">
        <v>1353</v>
      </c>
      <c r="E19" s="52">
        <v>1059</v>
      </c>
      <c r="F19" s="52">
        <v>1107</v>
      </c>
      <c r="G19" s="52">
        <v>1156</v>
      </c>
      <c r="H19" s="52">
        <v>1126</v>
      </c>
      <c r="I19" s="52">
        <v>1011</v>
      </c>
      <c r="J19" s="52">
        <v>989</v>
      </c>
      <c r="K19" s="52">
        <v>1054</v>
      </c>
      <c r="L19" s="52">
        <v>1004</v>
      </c>
      <c r="M19" s="52">
        <v>764</v>
      </c>
      <c r="N19" s="52">
        <v>525</v>
      </c>
      <c r="O19" s="52">
        <v>534</v>
      </c>
      <c r="P19" s="52">
        <v>731</v>
      </c>
      <c r="Q19" s="52">
        <v>746</v>
      </c>
      <c r="R19" s="52">
        <v>800</v>
      </c>
      <c r="S19" s="52">
        <v>801</v>
      </c>
      <c r="T19" s="52">
        <v>868</v>
      </c>
      <c r="U19" s="52">
        <v>824</v>
      </c>
      <c r="V19" s="52">
        <v>802</v>
      </c>
      <c r="W19" s="52">
        <v>629</v>
      </c>
      <c r="X19" s="52">
        <v>438</v>
      </c>
      <c r="Y19" s="52">
        <v>348</v>
      </c>
      <c r="DA19" s="63" t="s">
        <v>1102</v>
      </c>
    </row>
    <row r="20" spans="1:105" ht="12" customHeight="1" x14ac:dyDescent="0.25">
      <c r="A20" s="109" t="s">
        <v>120</v>
      </c>
      <c r="B20" s="36">
        <v>3732</v>
      </c>
      <c r="C20" s="36">
        <v>4085</v>
      </c>
      <c r="D20" s="36">
        <v>4855</v>
      </c>
      <c r="E20" s="36">
        <v>5185</v>
      </c>
      <c r="F20" s="36">
        <v>5243</v>
      </c>
      <c r="G20" s="36">
        <v>5299</v>
      </c>
      <c r="H20" s="36">
        <v>5576</v>
      </c>
      <c r="I20" s="36">
        <v>5925</v>
      </c>
      <c r="J20" s="36">
        <v>6530</v>
      </c>
      <c r="K20" s="36">
        <v>7009</v>
      </c>
      <c r="L20" s="36">
        <v>7644</v>
      </c>
      <c r="M20" s="36">
        <v>8333</v>
      </c>
      <c r="N20" s="36">
        <v>10004</v>
      </c>
      <c r="O20" s="36">
        <v>11440</v>
      </c>
      <c r="P20" s="36">
        <v>12977</v>
      </c>
      <c r="Q20" s="36">
        <v>13574</v>
      </c>
      <c r="R20" s="36">
        <v>14246</v>
      </c>
      <c r="S20" s="36">
        <v>13740</v>
      </c>
      <c r="T20" s="36">
        <v>13323</v>
      </c>
      <c r="U20" s="36">
        <v>11642</v>
      </c>
      <c r="V20" s="36">
        <v>11298</v>
      </c>
      <c r="W20" s="36">
        <v>12909</v>
      </c>
      <c r="X20" s="36">
        <v>16711</v>
      </c>
      <c r="Y20" s="36">
        <v>20397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481</v>
      </c>
      <c r="D24" s="52">
        <v>482</v>
      </c>
      <c r="E24" s="52">
        <v>482</v>
      </c>
      <c r="F24" s="52">
        <v>485</v>
      </c>
      <c r="G24" s="52">
        <v>489</v>
      </c>
      <c r="H24" s="52">
        <v>497</v>
      </c>
      <c r="I24" s="52">
        <v>508</v>
      </c>
      <c r="J24" s="52">
        <v>526</v>
      </c>
      <c r="K24" s="52">
        <v>549</v>
      </c>
      <c r="L24" s="52">
        <v>579</v>
      </c>
      <c r="M24" s="52">
        <v>620</v>
      </c>
      <c r="N24" s="52">
        <v>669</v>
      </c>
      <c r="O24" s="52">
        <v>636</v>
      </c>
      <c r="P24" s="52">
        <v>334</v>
      </c>
      <c r="Q24" s="52">
        <v>428</v>
      </c>
      <c r="R24" s="52">
        <v>553</v>
      </c>
      <c r="S24" s="52">
        <v>699</v>
      </c>
      <c r="T24" s="52">
        <v>763</v>
      </c>
      <c r="U24" s="52">
        <v>1725</v>
      </c>
      <c r="V24" s="52">
        <v>418</v>
      </c>
      <c r="W24" s="52">
        <v>801</v>
      </c>
      <c r="X24" s="52">
        <v>1020</v>
      </c>
      <c r="Y24" s="52">
        <v>1175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93</v>
      </c>
      <c r="D26" s="52">
        <v>94</v>
      </c>
      <c r="E26" s="52">
        <v>95</v>
      </c>
      <c r="F26" s="52">
        <v>99</v>
      </c>
      <c r="G26" s="52">
        <v>108</v>
      </c>
      <c r="H26" s="52">
        <v>123</v>
      </c>
      <c r="I26" s="52">
        <v>88</v>
      </c>
      <c r="J26" s="52">
        <v>80</v>
      </c>
      <c r="K26" s="52">
        <v>127</v>
      </c>
      <c r="L26" s="52">
        <v>134</v>
      </c>
      <c r="M26" s="52">
        <v>151</v>
      </c>
      <c r="N26" s="52">
        <v>336</v>
      </c>
      <c r="O26" s="52">
        <v>303</v>
      </c>
      <c r="P26" s="52">
        <v>203</v>
      </c>
      <c r="Q26" s="52">
        <v>199</v>
      </c>
      <c r="R26" s="52">
        <v>309</v>
      </c>
      <c r="S26" s="52">
        <v>494</v>
      </c>
      <c r="T26" s="52">
        <v>653</v>
      </c>
      <c r="U26" s="52">
        <v>693</v>
      </c>
      <c r="V26" s="52">
        <v>697</v>
      </c>
      <c r="W26" s="52">
        <v>721</v>
      </c>
      <c r="X26" s="52">
        <v>666</v>
      </c>
      <c r="Y26" s="52">
        <v>712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139</v>
      </c>
      <c r="D28" s="52">
        <v>138</v>
      </c>
      <c r="E28" s="52">
        <v>139</v>
      </c>
      <c r="F28" s="52">
        <v>140</v>
      </c>
      <c r="G28" s="52">
        <v>141</v>
      </c>
      <c r="H28" s="52">
        <v>145</v>
      </c>
      <c r="I28" s="52">
        <v>151</v>
      </c>
      <c r="J28" s="52">
        <v>298</v>
      </c>
      <c r="K28" s="52">
        <v>287</v>
      </c>
      <c r="L28" s="52">
        <v>330</v>
      </c>
      <c r="M28" s="52">
        <v>420</v>
      </c>
      <c r="N28" s="52">
        <v>439</v>
      </c>
      <c r="O28" s="52">
        <v>387</v>
      </c>
      <c r="P28" s="52">
        <v>113</v>
      </c>
      <c r="Q28" s="52">
        <v>170</v>
      </c>
      <c r="R28" s="52">
        <v>257</v>
      </c>
      <c r="S28" s="52">
        <v>346</v>
      </c>
      <c r="T28" s="52">
        <v>385</v>
      </c>
      <c r="U28" s="52">
        <v>731</v>
      </c>
      <c r="V28" s="52">
        <v>291</v>
      </c>
      <c r="W28" s="52">
        <v>696</v>
      </c>
      <c r="X28" s="52">
        <v>914</v>
      </c>
      <c r="Y28" s="52">
        <v>1009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3</v>
      </c>
      <c r="P29" s="52">
        <v>0</v>
      </c>
      <c r="Q29" s="52">
        <v>0</v>
      </c>
      <c r="R29" s="52">
        <v>0</v>
      </c>
      <c r="S29" s="52">
        <v>1</v>
      </c>
      <c r="T29" s="52">
        <v>1</v>
      </c>
      <c r="U29" s="52">
        <v>3</v>
      </c>
      <c r="V29" s="52">
        <v>2</v>
      </c>
      <c r="W29" s="52">
        <v>2</v>
      </c>
      <c r="X29" s="52">
        <v>2</v>
      </c>
      <c r="Y29" s="52">
        <v>8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112</v>
      </c>
      <c r="D30" s="52">
        <v>147</v>
      </c>
      <c r="E30" s="52">
        <v>29</v>
      </c>
      <c r="F30" s="52">
        <v>43</v>
      </c>
      <c r="G30" s="52">
        <v>79</v>
      </c>
      <c r="H30" s="52">
        <v>81</v>
      </c>
      <c r="I30" s="52">
        <v>47</v>
      </c>
      <c r="J30" s="52">
        <v>29</v>
      </c>
      <c r="K30" s="52">
        <v>39</v>
      </c>
      <c r="L30" s="52">
        <v>49</v>
      </c>
      <c r="M30" s="52">
        <v>167</v>
      </c>
      <c r="N30" s="52">
        <v>101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606</v>
      </c>
      <c r="D32" s="52">
        <v>606</v>
      </c>
      <c r="E32" s="52">
        <v>615</v>
      </c>
      <c r="F32" s="52">
        <v>635</v>
      </c>
      <c r="G32" s="52">
        <v>678</v>
      </c>
      <c r="H32" s="52">
        <v>746</v>
      </c>
      <c r="I32" s="52">
        <v>477</v>
      </c>
      <c r="J32" s="52">
        <v>427</v>
      </c>
      <c r="K32" s="52">
        <v>569</v>
      </c>
      <c r="L32" s="52">
        <v>513</v>
      </c>
      <c r="M32" s="52">
        <v>488</v>
      </c>
      <c r="N32" s="52">
        <v>465</v>
      </c>
      <c r="O32" s="52">
        <v>384</v>
      </c>
      <c r="P32" s="52">
        <v>281</v>
      </c>
      <c r="Q32" s="52">
        <v>206</v>
      </c>
      <c r="R32" s="52">
        <v>338</v>
      </c>
      <c r="S32" s="52">
        <v>515</v>
      </c>
      <c r="T32" s="52">
        <v>740</v>
      </c>
      <c r="U32" s="52">
        <v>795</v>
      </c>
      <c r="V32" s="52">
        <v>627</v>
      </c>
      <c r="W32" s="52">
        <v>507</v>
      </c>
      <c r="X32" s="52">
        <v>248</v>
      </c>
      <c r="Y32" s="52">
        <v>41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6</v>
      </c>
      <c r="G33" s="52">
        <v>7</v>
      </c>
      <c r="H33" s="52">
        <v>16</v>
      </c>
      <c r="I33" s="52">
        <v>31</v>
      </c>
      <c r="J33" s="52">
        <v>65</v>
      </c>
      <c r="K33" s="52">
        <v>89</v>
      </c>
      <c r="L33" s="52">
        <v>135</v>
      </c>
      <c r="M33" s="52">
        <v>163</v>
      </c>
      <c r="N33" s="52">
        <v>232</v>
      </c>
      <c r="O33" s="52">
        <v>340</v>
      </c>
      <c r="P33" s="52">
        <v>480</v>
      </c>
      <c r="Q33" s="52">
        <v>669</v>
      </c>
      <c r="R33" s="52">
        <v>726</v>
      </c>
      <c r="S33" s="52">
        <v>717</v>
      </c>
      <c r="T33" s="52">
        <v>679</v>
      </c>
      <c r="U33" s="52">
        <v>961</v>
      </c>
      <c r="V33" s="52">
        <v>774</v>
      </c>
      <c r="W33" s="52">
        <v>631</v>
      </c>
      <c r="X33" s="52">
        <v>412</v>
      </c>
      <c r="Y33" s="52">
        <v>434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380</v>
      </c>
      <c r="D36" s="52">
        <v>758</v>
      </c>
      <c r="E36" s="52">
        <v>294</v>
      </c>
      <c r="F36" s="52">
        <v>110</v>
      </c>
      <c r="G36" s="52">
        <v>379</v>
      </c>
      <c r="H36" s="52">
        <v>383</v>
      </c>
      <c r="I36" s="52">
        <v>165</v>
      </c>
      <c r="J36" s="52">
        <v>62</v>
      </c>
      <c r="K36" s="52">
        <v>79</v>
      </c>
      <c r="L36" s="52">
        <v>95</v>
      </c>
      <c r="M36" s="52">
        <v>267</v>
      </c>
      <c r="N36" s="52">
        <v>318</v>
      </c>
      <c r="O36" s="52">
        <v>165</v>
      </c>
      <c r="P36" s="52">
        <v>84</v>
      </c>
      <c r="Q36" s="52">
        <v>49</v>
      </c>
      <c r="R36" s="52">
        <v>65</v>
      </c>
      <c r="S36" s="52">
        <v>94</v>
      </c>
      <c r="T36" s="52">
        <v>85</v>
      </c>
      <c r="U36" s="52">
        <v>124</v>
      </c>
      <c r="V36" s="52">
        <v>133</v>
      </c>
      <c r="W36" s="52">
        <v>179</v>
      </c>
      <c r="X36" s="52">
        <v>195</v>
      </c>
      <c r="Y36" s="52">
        <v>90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583</v>
      </c>
      <c r="D37" s="36">
        <v>585</v>
      </c>
      <c r="E37" s="36">
        <v>599</v>
      </c>
      <c r="F37" s="36">
        <v>638</v>
      </c>
      <c r="G37" s="36">
        <v>715</v>
      </c>
      <c r="H37" s="36">
        <v>838</v>
      </c>
      <c r="I37" s="36">
        <v>666</v>
      </c>
      <c r="J37" s="36">
        <v>773</v>
      </c>
      <c r="K37" s="36">
        <v>955</v>
      </c>
      <c r="L37" s="36">
        <v>998</v>
      </c>
      <c r="M37" s="36">
        <v>966</v>
      </c>
      <c r="N37" s="36">
        <v>1027</v>
      </c>
      <c r="O37" s="36">
        <v>1131</v>
      </c>
      <c r="P37" s="36">
        <v>1074</v>
      </c>
      <c r="Q37" s="36">
        <v>1346</v>
      </c>
      <c r="R37" s="36">
        <v>1635</v>
      </c>
      <c r="S37" s="36">
        <v>1854</v>
      </c>
      <c r="T37" s="36">
        <v>2066</v>
      </c>
      <c r="U37" s="36">
        <v>2506</v>
      </c>
      <c r="V37" s="36">
        <v>2266</v>
      </c>
      <c r="W37" s="36">
        <v>2273</v>
      </c>
      <c r="X37" s="36">
        <v>2127</v>
      </c>
      <c r="Y37" s="36">
        <v>1914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515</v>
      </c>
      <c r="D41" s="52">
        <v>494</v>
      </c>
      <c r="E41" s="52">
        <v>518</v>
      </c>
      <c r="F41" s="52">
        <v>591</v>
      </c>
      <c r="G41" s="52">
        <v>594</v>
      </c>
      <c r="H41" s="52">
        <v>744</v>
      </c>
      <c r="I41" s="52">
        <v>742</v>
      </c>
      <c r="J41" s="52">
        <v>1109</v>
      </c>
      <c r="K41" s="52">
        <v>1093</v>
      </c>
      <c r="L41" s="52">
        <v>1164</v>
      </c>
      <c r="M41" s="52">
        <v>1069</v>
      </c>
      <c r="N41" s="52">
        <v>2101</v>
      </c>
      <c r="O41" s="52">
        <v>2081</v>
      </c>
      <c r="P41" s="52">
        <v>2068</v>
      </c>
      <c r="Q41" s="52">
        <v>1040</v>
      </c>
      <c r="R41" s="52">
        <v>1279</v>
      </c>
      <c r="S41" s="52">
        <v>194</v>
      </c>
      <c r="T41" s="52">
        <v>413</v>
      </c>
      <c r="U41" s="52">
        <v>0</v>
      </c>
      <c r="V41" s="52">
        <v>52</v>
      </c>
      <c r="W41" s="52">
        <v>2239</v>
      </c>
      <c r="X41" s="52">
        <v>4631</v>
      </c>
      <c r="Y41" s="52">
        <v>4771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119</v>
      </c>
      <c r="D43" s="52">
        <v>100</v>
      </c>
      <c r="E43" s="52">
        <v>161</v>
      </c>
      <c r="F43" s="52">
        <v>99</v>
      </c>
      <c r="G43" s="52">
        <v>131</v>
      </c>
      <c r="H43" s="52">
        <v>259</v>
      </c>
      <c r="I43" s="52">
        <v>155</v>
      </c>
      <c r="J43" s="52">
        <v>161</v>
      </c>
      <c r="K43" s="52">
        <v>302</v>
      </c>
      <c r="L43" s="52">
        <v>532</v>
      </c>
      <c r="M43" s="52">
        <v>683</v>
      </c>
      <c r="N43" s="52">
        <v>633</v>
      </c>
      <c r="O43" s="52">
        <v>771</v>
      </c>
      <c r="P43" s="52">
        <v>741</v>
      </c>
      <c r="Q43" s="52">
        <v>819</v>
      </c>
      <c r="R43" s="52">
        <v>688</v>
      </c>
      <c r="S43" s="52">
        <v>493</v>
      </c>
      <c r="T43" s="52">
        <v>349</v>
      </c>
      <c r="U43" s="52">
        <v>155</v>
      </c>
      <c r="V43" s="52">
        <v>186</v>
      </c>
      <c r="W43" s="52">
        <v>284</v>
      </c>
      <c r="X43" s="52">
        <v>1856</v>
      </c>
      <c r="Y43" s="52">
        <v>3397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206</v>
      </c>
      <c r="D45" s="52">
        <v>223</v>
      </c>
      <c r="E45" s="52">
        <v>230</v>
      </c>
      <c r="F45" s="52">
        <v>255</v>
      </c>
      <c r="G45" s="52">
        <v>262</v>
      </c>
      <c r="H45" s="52">
        <v>326</v>
      </c>
      <c r="I45" s="52">
        <v>363</v>
      </c>
      <c r="J45" s="52">
        <v>654</v>
      </c>
      <c r="K45" s="52">
        <v>702</v>
      </c>
      <c r="L45" s="52">
        <v>540</v>
      </c>
      <c r="M45" s="52">
        <v>285</v>
      </c>
      <c r="N45" s="52">
        <v>307</v>
      </c>
      <c r="O45" s="52">
        <v>468</v>
      </c>
      <c r="P45" s="52">
        <v>1570</v>
      </c>
      <c r="Q45" s="52">
        <v>1317</v>
      </c>
      <c r="R45" s="52">
        <v>954</v>
      </c>
      <c r="S45" s="52">
        <v>1065</v>
      </c>
      <c r="T45" s="52">
        <v>1163</v>
      </c>
      <c r="U45" s="52">
        <v>765</v>
      </c>
      <c r="V45" s="52">
        <v>1072</v>
      </c>
      <c r="W45" s="52">
        <v>1203</v>
      </c>
      <c r="X45" s="52">
        <v>1535</v>
      </c>
      <c r="Y45" s="52">
        <v>1882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1</v>
      </c>
      <c r="E46" s="52">
        <v>0</v>
      </c>
      <c r="F46" s="52">
        <v>0</v>
      </c>
      <c r="G46" s="52">
        <v>1</v>
      </c>
      <c r="H46" s="52">
        <v>1</v>
      </c>
      <c r="I46" s="52">
        <v>1</v>
      </c>
      <c r="J46" s="52">
        <v>3</v>
      </c>
      <c r="K46" s="52">
        <v>6</v>
      </c>
      <c r="L46" s="52">
        <v>4</v>
      </c>
      <c r="M46" s="52">
        <v>2</v>
      </c>
      <c r="N46" s="52">
        <v>2</v>
      </c>
      <c r="O46" s="52">
        <v>0</v>
      </c>
      <c r="P46" s="52">
        <v>6</v>
      </c>
      <c r="Q46" s="52">
        <v>36</v>
      </c>
      <c r="R46" s="52">
        <v>0</v>
      </c>
      <c r="S46" s="52">
        <v>6</v>
      </c>
      <c r="T46" s="52">
        <v>25</v>
      </c>
      <c r="U46" s="52">
        <v>0</v>
      </c>
      <c r="V46" s="52">
        <v>16</v>
      </c>
      <c r="W46" s="52">
        <v>9</v>
      </c>
      <c r="X46" s="52">
        <v>0</v>
      </c>
      <c r="Y46" s="52">
        <v>30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21</v>
      </c>
      <c r="D47" s="52">
        <v>55</v>
      </c>
      <c r="E47" s="52">
        <v>17</v>
      </c>
      <c r="F47" s="52">
        <v>37</v>
      </c>
      <c r="G47" s="52">
        <v>75</v>
      </c>
      <c r="H47" s="52">
        <v>107</v>
      </c>
      <c r="I47" s="52">
        <v>20</v>
      </c>
      <c r="J47" s="52">
        <v>16</v>
      </c>
      <c r="K47" s="52">
        <v>22</v>
      </c>
      <c r="L47" s="52">
        <v>14</v>
      </c>
      <c r="M47" s="52">
        <v>29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2">
        <v>0</v>
      </c>
      <c r="Y47" s="52">
        <v>0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627</v>
      </c>
      <c r="D49" s="52">
        <v>506</v>
      </c>
      <c r="E49" s="52">
        <v>482</v>
      </c>
      <c r="F49" s="52">
        <v>557</v>
      </c>
      <c r="G49" s="52">
        <v>568</v>
      </c>
      <c r="H49" s="52">
        <v>697</v>
      </c>
      <c r="I49" s="52">
        <v>0</v>
      </c>
      <c r="J49" s="52">
        <v>0</v>
      </c>
      <c r="K49" s="52">
        <v>0</v>
      </c>
      <c r="L49" s="52">
        <v>671</v>
      </c>
      <c r="M49" s="52">
        <v>797</v>
      </c>
      <c r="N49" s="52">
        <v>954</v>
      </c>
      <c r="O49" s="52">
        <v>1005</v>
      </c>
      <c r="P49" s="52">
        <v>689</v>
      </c>
      <c r="Q49" s="52">
        <v>26</v>
      </c>
      <c r="R49" s="52">
        <v>0</v>
      </c>
      <c r="S49" s="52">
        <v>0</v>
      </c>
      <c r="T49" s="52">
        <v>49</v>
      </c>
      <c r="U49" s="52">
        <v>0</v>
      </c>
      <c r="V49" s="52">
        <v>3</v>
      </c>
      <c r="W49" s="52">
        <v>1198</v>
      </c>
      <c r="X49" s="52">
        <v>389</v>
      </c>
      <c r="Y49" s="52">
        <v>263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37</v>
      </c>
      <c r="D50" s="52">
        <v>118</v>
      </c>
      <c r="E50" s="52">
        <v>90</v>
      </c>
      <c r="F50" s="52">
        <v>81</v>
      </c>
      <c r="G50" s="52">
        <v>104</v>
      </c>
      <c r="H50" s="52">
        <v>104</v>
      </c>
      <c r="I50" s="52">
        <v>556</v>
      </c>
      <c r="J50" s="52">
        <v>729</v>
      </c>
      <c r="K50" s="52">
        <v>798</v>
      </c>
      <c r="L50" s="52">
        <v>383</v>
      </c>
      <c r="M50" s="52">
        <v>574</v>
      </c>
      <c r="N50" s="52">
        <v>1406</v>
      </c>
      <c r="O50" s="52">
        <v>1086</v>
      </c>
      <c r="P50" s="52">
        <v>343</v>
      </c>
      <c r="Q50" s="52">
        <v>278</v>
      </c>
      <c r="R50" s="52">
        <v>1093</v>
      </c>
      <c r="S50" s="52">
        <v>3</v>
      </c>
      <c r="T50" s="52">
        <v>218</v>
      </c>
      <c r="U50" s="52">
        <v>0</v>
      </c>
      <c r="V50" s="52">
        <v>237</v>
      </c>
      <c r="W50" s="52">
        <v>864</v>
      </c>
      <c r="X50" s="52">
        <v>3263</v>
      </c>
      <c r="Y50" s="52">
        <v>2913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2">
        <v>0</v>
      </c>
      <c r="Y52" s="52">
        <v>0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61</v>
      </c>
      <c r="D53" s="52">
        <v>0</v>
      </c>
      <c r="E53" s="52">
        <v>0</v>
      </c>
      <c r="F53" s="52">
        <v>158</v>
      </c>
      <c r="G53" s="52">
        <v>428</v>
      </c>
      <c r="H53" s="52">
        <v>353</v>
      </c>
      <c r="I53" s="52">
        <v>50</v>
      </c>
      <c r="J53" s="52">
        <v>40</v>
      </c>
      <c r="K53" s="52">
        <v>144</v>
      </c>
      <c r="L53" s="52">
        <v>45</v>
      </c>
      <c r="M53" s="52">
        <v>27</v>
      </c>
      <c r="N53" s="52">
        <v>79</v>
      </c>
      <c r="O53" s="52">
        <v>174</v>
      </c>
      <c r="P53" s="52">
        <v>281</v>
      </c>
      <c r="Q53" s="52">
        <v>64</v>
      </c>
      <c r="R53" s="52">
        <v>119</v>
      </c>
      <c r="S53" s="52">
        <v>95</v>
      </c>
      <c r="T53" s="52">
        <v>152</v>
      </c>
      <c r="U53" s="52">
        <v>80</v>
      </c>
      <c r="V53" s="52">
        <v>111</v>
      </c>
      <c r="W53" s="52">
        <v>6</v>
      </c>
      <c r="X53" s="52">
        <v>4</v>
      </c>
      <c r="Y53" s="52">
        <v>0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936</v>
      </c>
      <c r="D54" s="36">
        <v>1355</v>
      </c>
      <c r="E54" s="36">
        <v>929</v>
      </c>
      <c r="F54" s="36">
        <v>696</v>
      </c>
      <c r="G54" s="36">
        <v>771</v>
      </c>
      <c r="H54" s="36">
        <v>1115</v>
      </c>
      <c r="I54" s="36">
        <v>1015</v>
      </c>
      <c r="J54" s="36">
        <v>1378</v>
      </c>
      <c r="K54" s="36">
        <v>1434</v>
      </c>
      <c r="L54" s="36">
        <v>1633</v>
      </c>
      <c r="M54" s="36">
        <v>1655</v>
      </c>
      <c r="N54" s="36">
        <v>2698</v>
      </c>
      <c r="O54" s="36">
        <v>2567</v>
      </c>
      <c r="P54" s="36">
        <v>2611</v>
      </c>
      <c r="Q54" s="36">
        <v>1943</v>
      </c>
      <c r="R54" s="36">
        <v>2307</v>
      </c>
      <c r="S54" s="36">
        <v>1348</v>
      </c>
      <c r="T54" s="36">
        <v>1649</v>
      </c>
      <c r="U54" s="36">
        <v>825</v>
      </c>
      <c r="V54" s="36">
        <v>1922</v>
      </c>
      <c r="W54" s="36">
        <v>3884</v>
      </c>
      <c r="X54" s="36">
        <v>5929</v>
      </c>
      <c r="Y54" s="36">
        <v>5600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193</v>
      </c>
      <c r="D58" s="52">
        <v>185</v>
      </c>
      <c r="E58" s="52">
        <v>190</v>
      </c>
      <c r="F58" s="52">
        <v>223</v>
      </c>
      <c r="G58" s="52">
        <v>227</v>
      </c>
      <c r="H58" s="52">
        <v>361</v>
      </c>
      <c r="I58" s="52">
        <v>275</v>
      </c>
      <c r="J58" s="52">
        <v>443</v>
      </c>
      <c r="K58" s="52">
        <v>437</v>
      </c>
      <c r="L58" s="52">
        <v>337</v>
      </c>
      <c r="M58" s="52">
        <v>394</v>
      </c>
      <c r="N58" s="52">
        <v>1036</v>
      </c>
      <c r="O58" s="52">
        <v>793</v>
      </c>
      <c r="P58" s="52">
        <v>1572</v>
      </c>
      <c r="Q58" s="52">
        <v>648</v>
      </c>
      <c r="R58" s="52">
        <v>781</v>
      </c>
      <c r="S58" s="52">
        <v>99</v>
      </c>
      <c r="T58" s="52">
        <v>213</v>
      </c>
      <c r="U58" s="52">
        <v>0</v>
      </c>
      <c r="V58" s="52">
        <v>28</v>
      </c>
      <c r="W58" s="52">
        <v>908</v>
      </c>
      <c r="X58" s="52">
        <v>1926</v>
      </c>
      <c r="Y58" s="52">
        <v>2050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14</v>
      </c>
      <c r="D60" s="52">
        <v>1</v>
      </c>
      <c r="E60" s="52">
        <v>49</v>
      </c>
      <c r="F60" s="52">
        <v>1</v>
      </c>
      <c r="G60" s="52">
        <v>5</v>
      </c>
      <c r="H60" s="52">
        <v>91</v>
      </c>
      <c r="I60" s="52">
        <v>37</v>
      </c>
      <c r="J60" s="52">
        <v>46</v>
      </c>
      <c r="K60" s="52">
        <v>63</v>
      </c>
      <c r="L60" s="52">
        <v>189</v>
      </c>
      <c r="M60" s="52">
        <v>184</v>
      </c>
      <c r="N60" s="52">
        <v>230</v>
      </c>
      <c r="O60" s="52">
        <v>169</v>
      </c>
      <c r="P60" s="52">
        <v>197</v>
      </c>
      <c r="Q60" s="52">
        <v>176</v>
      </c>
      <c r="R60" s="52">
        <v>118</v>
      </c>
      <c r="S60" s="52">
        <v>11</v>
      </c>
      <c r="T60" s="52">
        <v>52</v>
      </c>
      <c r="U60" s="52">
        <v>0</v>
      </c>
      <c r="V60" s="52">
        <v>10</v>
      </c>
      <c r="W60" s="52">
        <v>244</v>
      </c>
      <c r="X60" s="52">
        <v>682</v>
      </c>
      <c r="Y60" s="52">
        <v>1188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6</v>
      </c>
      <c r="D62" s="52">
        <v>10</v>
      </c>
      <c r="E62" s="52">
        <v>15</v>
      </c>
      <c r="F62" s="52">
        <v>21</v>
      </c>
      <c r="G62" s="52">
        <v>21</v>
      </c>
      <c r="H62" s="52">
        <v>40</v>
      </c>
      <c r="I62" s="52">
        <v>83</v>
      </c>
      <c r="J62" s="52">
        <v>173</v>
      </c>
      <c r="K62" s="52">
        <v>162</v>
      </c>
      <c r="L62" s="52">
        <v>85</v>
      </c>
      <c r="M62" s="52">
        <v>33</v>
      </c>
      <c r="N62" s="52">
        <v>59</v>
      </c>
      <c r="O62" s="52">
        <v>95</v>
      </c>
      <c r="P62" s="52">
        <v>833</v>
      </c>
      <c r="Q62" s="52">
        <v>468</v>
      </c>
      <c r="R62" s="52">
        <v>252</v>
      </c>
      <c r="S62" s="52">
        <v>97</v>
      </c>
      <c r="T62" s="52">
        <v>147</v>
      </c>
      <c r="U62" s="52">
        <v>0</v>
      </c>
      <c r="V62" s="52">
        <v>20</v>
      </c>
      <c r="W62" s="52">
        <v>248</v>
      </c>
      <c r="X62" s="52">
        <v>478</v>
      </c>
      <c r="Y62" s="52">
        <v>705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1</v>
      </c>
      <c r="K63" s="52">
        <v>2</v>
      </c>
      <c r="L63" s="52">
        <v>1</v>
      </c>
      <c r="M63" s="52">
        <v>1</v>
      </c>
      <c r="N63" s="52">
        <v>1</v>
      </c>
      <c r="O63" s="52">
        <v>0</v>
      </c>
      <c r="P63" s="52">
        <v>6</v>
      </c>
      <c r="Q63" s="52">
        <v>13</v>
      </c>
      <c r="R63" s="52">
        <v>0</v>
      </c>
      <c r="S63" s="52">
        <v>1</v>
      </c>
      <c r="T63" s="52">
        <v>4</v>
      </c>
      <c r="U63" s="52">
        <v>0</v>
      </c>
      <c r="V63" s="52">
        <v>0</v>
      </c>
      <c r="W63" s="52">
        <v>3</v>
      </c>
      <c r="X63" s="52">
        <v>0</v>
      </c>
      <c r="Y63" s="52">
        <v>13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6</v>
      </c>
      <c r="D64" s="52">
        <v>14</v>
      </c>
      <c r="E64" s="52">
        <v>5</v>
      </c>
      <c r="F64" s="52">
        <v>11</v>
      </c>
      <c r="G64" s="52">
        <v>21</v>
      </c>
      <c r="H64" s="52">
        <v>38</v>
      </c>
      <c r="I64" s="52">
        <v>7</v>
      </c>
      <c r="J64" s="52">
        <v>6</v>
      </c>
      <c r="K64" s="52">
        <v>8</v>
      </c>
      <c r="L64" s="52">
        <v>4</v>
      </c>
      <c r="M64" s="52">
        <v>8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171</v>
      </c>
      <c r="D66" s="52">
        <v>131</v>
      </c>
      <c r="E66" s="52">
        <v>143</v>
      </c>
      <c r="F66" s="52">
        <v>167</v>
      </c>
      <c r="G66" s="52">
        <v>156</v>
      </c>
      <c r="H66" s="52">
        <v>246</v>
      </c>
      <c r="I66" s="52">
        <v>0</v>
      </c>
      <c r="J66" s="52">
        <v>0</v>
      </c>
      <c r="K66" s="52">
        <v>0</v>
      </c>
      <c r="L66" s="52">
        <v>157</v>
      </c>
      <c r="M66" s="52">
        <v>205</v>
      </c>
      <c r="N66" s="52">
        <v>396</v>
      </c>
      <c r="O66" s="52">
        <v>337</v>
      </c>
      <c r="P66" s="52">
        <v>487</v>
      </c>
      <c r="Q66" s="52">
        <v>14</v>
      </c>
      <c r="R66" s="52">
        <v>0</v>
      </c>
      <c r="S66" s="52">
        <v>0</v>
      </c>
      <c r="T66" s="52">
        <v>12</v>
      </c>
      <c r="U66" s="52">
        <v>0</v>
      </c>
      <c r="V66" s="52">
        <v>0</v>
      </c>
      <c r="W66" s="52">
        <v>381</v>
      </c>
      <c r="X66" s="52">
        <v>155</v>
      </c>
      <c r="Y66" s="52">
        <v>110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10</v>
      </c>
      <c r="D67" s="52">
        <v>30</v>
      </c>
      <c r="E67" s="52">
        <v>27</v>
      </c>
      <c r="F67" s="52">
        <v>24</v>
      </c>
      <c r="G67" s="52">
        <v>29</v>
      </c>
      <c r="H67" s="52">
        <v>37</v>
      </c>
      <c r="I67" s="52">
        <v>185</v>
      </c>
      <c r="J67" s="52">
        <v>263</v>
      </c>
      <c r="K67" s="52">
        <v>265</v>
      </c>
      <c r="L67" s="52">
        <v>90</v>
      </c>
      <c r="M67" s="52">
        <v>147</v>
      </c>
      <c r="N67" s="52">
        <v>580</v>
      </c>
      <c r="O67" s="52">
        <v>361</v>
      </c>
      <c r="P67" s="52">
        <v>246</v>
      </c>
      <c r="Q67" s="52">
        <v>153</v>
      </c>
      <c r="R67" s="52">
        <v>529</v>
      </c>
      <c r="S67" s="52">
        <v>1</v>
      </c>
      <c r="T67" s="52">
        <v>50</v>
      </c>
      <c r="U67" s="52">
        <v>0</v>
      </c>
      <c r="V67" s="52">
        <v>8</v>
      </c>
      <c r="W67" s="52">
        <v>276</v>
      </c>
      <c r="X67" s="52">
        <v>1293</v>
      </c>
      <c r="Y67" s="52">
        <v>1222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12</v>
      </c>
      <c r="D70" s="52">
        <v>0</v>
      </c>
      <c r="E70" s="52">
        <v>0</v>
      </c>
      <c r="F70" s="52">
        <v>41</v>
      </c>
      <c r="G70" s="52">
        <v>81</v>
      </c>
      <c r="H70" s="52">
        <v>87</v>
      </c>
      <c r="I70" s="52">
        <v>13</v>
      </c>
      <c r="J70" s="52">
        <v>13</v>
      </c>
      <c r="K70" s="52">
        <v>40</v>
      </c>
      <c r="L70" s="52">
        <v>9</v>
      </c>
      <c r="M70" s="52">
        <v>7</v>
      </c>
      <c r="N70" s="52">
        <v>30</v>
      </c>
      <c r="O70" s="52">
        <v>51</v>
      </c>
      <c r="P70" s="52">
        <v>156</v>
      </c>
      <c r="Q70" s="52">
        <v>22</v>
      </c>
      <c r="R70" s="52">
        <v>40</v>
      </c>
      <c r="S70" s="52">
        <v>7</v>
      </c>
      <c r="T70" s="52">
        <v>19</v>
      </c>
      <c r="U70" s="52">
        <v>0</v>
      </c>
      <c r="V70" s="52">
        <v>2</v>
      </c>
      <c r="W70" s="52">
        <v>2</v>
      </c>
      <c r="X70" s="52">
        <v>2</v>
      </c>
      <c r="Y70" s="52">
        <v>0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181</v>
      </c>
      <c r="D71" s="36">
        <v>185</v>
      </c>
      <c r="E71" s="36">
        <v>190</v>
      </c>
      <c r="F71" s="36">
        <v>182</v>
      </c>
      <c r="G71" s="36">
        <v>146</v>
      </c>
      <c r="H71" s="36">
        <v>274</v>
      </c>
      <c r="I71" s="36">
        <v>262</v>
      </c>
      <c r="J71" s="36">
        <v>430</v>
      </c>
      <c r="K71" s="36">
        <v>397</v>
      </c>
      <c r="L71" s="36">
        <v>328</v>
      </c>
      <c r="M71" s="36">
        <v>387</v>
      </c>
      <c r="N71" s="36">
        <v>1006</v>
      </c>
      <c r="O71" s="36">
        <v>742</v>
      </c>
      <c r="P71" s="36">
        <v>1416</v>
      </c>
      <c r="Q71" s="36">
        <v>626</v>
      </c>
      <c r="R71" s="36">
        <v>741</v>
      </c>
      <c r="S71" s="36">
        <v>92</v>
      </c>
      <c r="T71" s="36">
        <v>194</v>
      </c>
      <c r="U71" s="36">
        <v>0</v>
      </c>
      <c r="V71" s="36">
        <v>26</v>
      </c>
      <c r="W71" s="36">
        <v>906</v>
      </c>
      <c r="X71" s="36">
        <v>1924</v>
      </c>
      <c r="Y71" s="36">
        <v>2050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322</v>
      </c>
      <c r="D75" s="52">
        <v>309</v>
      </c>
      <c r="E75" s="52">
        <v>328</v>
      </c>
      <c r="F75" s="52">
        <v>368</v>
      </c>
      <c r="G75" s="52">
        <v>367</v>
      </c>
      <c r="H75" s="52">
        <v>383</v>
      </c>
      <c r="I75" s="52">
        <v>467</v>
      </c>
      <c r="J75" s="52">
        <v>666</v>
      </c>
      <c r="K75" s="52">
        <v>656</v>
      </c>
      <c r="L75" s="52">
        <v>827</v>
      </c>
      <c r="M75" s="52">
        <v>675</v>
      </c>
      <c r="N75" s="52">
        <v>1065</v>
      </c>
      <c r="O75" s="52">
        <v>1288</v>
      </c>
      <c r="P75" s="52">
        <v>496</v>
      </c>
      <c r="Q75" s="52">
        <v>392</v>
      </c>
      <c r="R75" s="52">
        <v>498</v>
      </c>
      <c r="S75" s="52">
        <v>95</v>
      </c>
      <c r="T75" s="52">
        <v>200</v>
      </c>
      <c r="U75" s="52">
        <v>0</v>
      </c>
      <c r="V75" s="52">
        <v>24</v>
      </c>
      <c r="W75" s="52">
        <v>1331</v>
      </c>
      <c r="X75" s="52">
        <v>2705</v>
      </c>
      <c r="Y75" s="52">
        <v>2721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105</v>
      </c>
      <c r="D77" s="52">
        <v>99</v>
      </c>
      <c r="E77" s="52">
        <v>112</v>
      </c>
      <c r="F77" s="52">
        <v>98</v>
      </c>
      <c r="G77" s="52">
        <v>126</v>
      </c>
      <c r="H77" s="52">
        <v>168</v>
      </c>
      <c r="I77" s="52">
        <v>118</v>
      </c>
      <c r="J77" s="52">
        <v>115</v>
      </c>
      <c r="K77" s="52">
        <v>239</v>
      </c>
      <c r="L77" s="52">
        <v>343</v>
      </c>
      <c r="M77" s="52">
        <v>499</v>
      </c>
      <c r="N77" s="52">
        <v>403</v>
      </c>
      <c r="O77" s="52">
        <v>602</v>
      </c>
      <c r="P77" s="52">
        <v>544</v>
      </c>
      <c r="Q77" s="52">
        <v>643</v>
      </c>
      <c r="R77" s="52">
        <v>570</v>
      </c>
      <c r="S77" s="52">
        <v>482</v>
      </c>
      <c r="T77" s="52">
        <v>297</v>
      </c>
      <c r="U77" s="52">
        <v>155</v>
      </c>
      <c r="V77" s="52">
        <v>176</v>
      </c>
      <c r="W77" s="52">
        <v>40</v>
      </c>
      <c r="X77" s="52">
        <v>1174</v>
      </c>
      <c r="Y77" s="52">
        <v>2209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200</v>
      </c>
      <c r="D79" s="52">
        <f t="shared" si="0"/>
        <v>213</v>
      </c>
      <c r="E79" s="52">
        <f t="shared" si="0"/>
        <v>215</v>
      </c>
      <c r="F79" s="52">
        <f t="shared" si="0"/>
        <v>234</v>
      </c>
      <c r="G79" s="52">
        <f t="shared" si="0"/>
        <v>241</v>
      </c>
      <c r="H79" s="52">
        <f t="shared" si="0"/>
        <v>286</v>
      </c>
      <c r="I79" s="52">
        <f t="shared" si="0"/>
        <v>280</v>
      </c>
      <c r="J79" s="52">
        <f t="shared" si="0"/>
        <v>481</v>
      </c>
      <c r="K79" s="52">
        <f t="shared" si="0"/>
        <v>540</v>
      </c>
      <c r="L79" s="52">
        <f t="shared" si="0"/>
        <v>455</v>
      </c>
      <c r="M79" s="52">
        <f t="shared" si="0"/>
        <v>252</v>
      </c>
      <c r="N79" s="52">
        <f t="shared" si="0"/>
        <v>248</v>
      </c>
      <c r="O79" s="52">
        <f t="shared" si="0"/>
        <v>373</v>
      </c>
      <c r="P79" s="52">
        <f t="shared" si="0"/>
        <v>737</v>
      </c>
      <c r="Q79" s="52">
        <f t="shared" si="0"/>
        <v>849</v>
      </c>
      <c r="R79" s="52">
        <f t="shared" ref="R79:V79" si="1">R45-R62</f>
        <v>702</v>
      </c>
      <c r="S79" s="52">
        <f t="shared" si="1"/>
        <v>968</v>
      </c>
      <c r="T79" s="52">
        <f t="shared" si="1"/>
        <v>1016</v>
      </c>
      <c r="U79" s="52">
        <f t="shared" si="1"/>
        <v>765</v>
      </c>
      <c r="V79" s="52">
        <f t="shared" si="1"/>
        <v>1052</v>
      </c>
      <c r="W79" s="52">
        <f t="shared" ref="W79:Y79" si="2">W45-W62</f>
        <v>955</v>
      </c>
      <c r="X79" s="52">
        <f t="shared" si="2"/>
        <v>1057</v>
      </c>
      <c r="Y79" s="52">
        <f t="shared" si="2"/>
        <v>1177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1</v>
      </c>
      <c r="E80" s="52">
        <f t="shared" si="3"/>
        <v>0</v>
      </c>
      <c r="F80" s="52">
        <f t="shared" si="3"/>
        <v>0</v>
      </c>
      <c r="G80" s="52">
        <f t="shared" si="3"/>
        <v>1</v>
      </c>
      <c r="H80" s="52">
        <f t="shared" si="3"/>
        <v>1</v>
      </c>
      <c r="I80" s="52">
        <f t="shared" si="3"/>
        <v>1</v>
      </c>
      <c r="J80" s="52">
        <f t="shared" si="3"/>
        <v>2</v>
      </c>
      <c r="K80" s="52">
        <f t="shared" si="3"/>
        <v>4</v>
      </c>
      <c r="L80" s="52">
        <f t="shared" si="3"/>
        <v>3</v>
      </c>
      <c r="M80" s="52">
        <f t="shared" si="3"/>
        <v>1</v>
      </c>
      <c r="N80" s="52">
        <f t="shared" si="3"/>
        <v>1</v>
      </c>
      <c r="O80" s="52">
        <f t="shared" si="3"/>
        <v>0</v>
      </c>
      <c r="P80" s="52">
        <f t="shared" si="3"/>
        <v>0</v>
      </c>
      <c r="Q80" s="52">
        <f t="shared" si="3"/>
        <v>23</v>
      </c>
      <c r="R80" s="52">
        <f t="shared" ref="R80:V80" si="4">R46-R63</f>
        <v>0</v>
      </c>
      <c r="S80" s="52">
        <f t="shared" si="4"/>
        <v>5</v>
      </c>
      <c r="T80" s="52">
        <f t="shared" si="4"/>
        <v>21</v>
      </c>
      <c r="U80" s="52">
        <f t="shared" si="4"/>
        <v>0</v>
      </c>
      <c r="V80" s="52">
        <f t="shared" si="4"/>
        <v>16</v>
      </c>
      <c r="W80" s="52">
        <f t="shared" ref="W80:Y80" si="5">W46-W63</f>
        <v>6</v>
      </c>
      <c r="X80" s="52">
        <f t="shared" si="5"/>
        <v>0</v>
      </c>
      <c r="Y80" s="52">
        <f t="shared" si="5"/>
        <v>17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15</v>
      </c>
      <c r="D81" s="52">
        <f t="shared" si="6"/>
        <v>41</v>
      </c>
      <c r="E81" s="52">
        <f t="shared" si="6"/>
        <v>12</v>
      </c>
      <c r="F81" s="52">
        <f t="shared" si="6"/>
        <v>26</v>
      </c>
      <c r="G81" s="52">
        <f t="shared" si="6"/>
        <v>54</v>
      </c>
      <c r="H81" s="52">
        <f t="shared" si="6"/>
        <v>69</v>
      </c>
      <c r="I81" s="52">
        <f t="shared" si="6"/>
        <v>13</v>
      </c>
      <c r="J81" s="52">
        <f t="shared" si="6"/>
        <v>10</v>
      </c>
      <c r="K81" s="52">
        <f t="shared" si="6"/>
        <v>14</v>
      </c>
      <c r="L81" s="52">
        <f t="shared" si="6"/>
        <v>10</v>
      </c>
      <c r="M81" s="52">
        <f t="shared" si="6"/>
        <v>21</v>
      </c>
      <c r="N81" s="52">
        <f t="shared" si="6"/>
        <v>0</v>
      </c>
      <c r="O81" s="52">
        <f t="shared" si="6"/>
        <v>0</v>
      </c>
      <c r="P81" s="52">
        <f t="shared" si="6"/>
        <v>0</v>
      </c>
      <c r="Q81" s="52">
        <f t="shared" si="6"/>
        <v>0</v>
      </c>
      <c r="R81" s="52">
        <f t="shared" ref="R81:V81" si="7">R47-R64</f>
        <v>0</v>
      </c>
      <c r="S81" s="52">
        <f t="shared" si="7"/>
        <v>0</v>
      </c>
      <c r="T81" s="52">
        <f t="shared" si="7"/>
        <v>0</v>
      </c>
      <c r="U81" s="52">
        <f t="shared" si="7"/>
        <v>0</v>
      </c>
      <c r="V81" s="52">
        <f t="shared" si="7"/>
        <v>0</v>
      </c>
      <c r="W81" s="52">
        <f t="shared" ref="W81:Y81" si="8">W47-W64</f>
        <v>0</v>
      </c>
      <c r="X81" s="52">
        <f t="shared" si="8"/>
        <v>0</v>
      </c>
      <c r="Y81" s="52">
        <f t="shared" si="8"/>
        <v>0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:Y82" si="11">W48-W65</f>
        <v>0</v>
      </c>
      <c r="X82" s="52">
        <f t="shared" si="11"/>
        <v>0</v>
      </c>
      <c r="Y82" s="52">
        <f t="shared" si="11"/>
        <v>0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456</v>
      </c>
      <c r="D83" s="52">
        <f t="shared" si="12"/>
        <v>375</v>
      </c>
      <c r="E83" s="52">
        <f t="shared" si="12"/>
        <v>339</v>
      </c>
      <c r="F83" s="52">
        <f t="shared" si="12"/>
        <v>390</v>
      </c>
      <c r="G83" s="52">
        <f t="shared" si="12"/>
        <v>412</v>
      </c>
      <c r="H83" s="52">
        <f t="shared" si="12"/>
        <v>451</v>
      </c>
      <c r="I83" s="52">
        <f t="shared" si="12"/>
        <v>0</v>
      </c>
      <c r="J83" s="52">
        <f t="shared" si="12"/>
        <v>0</v>
      </c>
      <c r="K83" s="52">
        <f t="shared" si="12"/>
        <v>0</v>
      </c>
      <c r="L83" s="52">
        <f t="shared" si="12"/>
        <v>514</v>
      </c>
      <c r="M83" s="52">
        <f t="shared" si="12"/>
        <v>592</v>
      </c>
      <c r="N83" s="52">
        <f t="shared" si="12"/>
        <v>558</v>
      </c>
      <c r="O83" s="52">
        <f t="shared" si="12"/>
        <v>668</v>
      </c>
      <c r="P83" s="52">
        <f t="shared" si="12"/>
        <v>202</v>
      </c>
      <c r="Q83" s="52">
        <f t="shared" si="12"/>
        <v>12</v>
      </c>
      <c r="R83" s="52">
        <f t="shared" ref="R83:V83" si="13">R49-R66</f>
        <v>0</v>
      </c>
      <c r="S83" s="52">
        <f t="shared" si="13"/>
        <v>0</v>
      </c>
      <c r="T83" s="52">
        <f t="shared" si="13"/>
        <v>37</v>
      </c>
      <c r="U83" s="52">
        <f t="shared" si="13"/>
        <v>0</v>
      </c>
      <c r="V83" s="52">
        <f t="shared" si="13"/>
        <v>3</v>
      </c>
      <c r="W83" s="52">
        <f t="shared" ref="W83:Y83" si="14">W49-W66</f>
        <v>817</v>
      </c>
      <c r="X83" s="52">
        <f t="shared" si="14"/>
        <v>234</v>
      </c>
      <c r="Y83" s="52">
        <f t="shared" si="14"/>
        <v>153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27</v>
      </c>
      <c r="D84" s="52">
        <f t="shared" si="15"/>
        <v>88</v>
      </c>
      <c r="E84" s="52">
        <f t="shared" si="15"/>
        <v>63</v>
      </c>
      <c r="F84" s="52">
        <f t="shared" si="15"/>
        <v>57</v>
      </c>
      <c r="G84" s="52">
        <f t="shared" si="15"/>
        <v>75</v>
      </c>
      <c r="H84" s="52">
        <f t="shared" si="15"/>
        <v>67</v>
      </c>
      <c r="I84" s="52">
        <f t="shared" si="15"/>
        <v>371</v>
      </c>
      <c r="J84" s="52">
        <f t="shared" si="15"/>
        <v>466</v>
      </c>
      <c r="K84" s="52">
        <f t="shared" si="15"/>
        <v>533</v>
      </c>
      <c r="L84" s="52">
        <f t="shared" si="15"/>
        <v>293</v>
      </c>
      <c r="M84" s="52">
        <f t="shared" si="15"/>
        <v>427</v>
      </c>
      <c r="N84" s="52">
        <f t="shared" si="15"/>
        <v>826</v>
      </c>
      <c r="O84" s="52">
        <f t="shared" si="15"/>
        <v>725</v>
      </c>
      <c r="P84" s="52">
        <f t="shared" si="15"/>
        <v>97</v>
      </c>
      <c r="Q84" s="52">
        <f t="shared" si="15"/>
        <v>125</v>
      </c>
      <c r="R84" s="52">
        <f t="shared" ref="R84:V84" si="16">R50-R67</f>
        <v>564</v>
      </c>
      <c r="S84" s="52">
        <f t="shared" si="16"/>
        <v>2</v>
      </c>
      <c r="T84" s="52">
        <f t="shared" si="16"/>
        <v>168</v>
      </c>
      <c r="U84" s="52">
        <f t="shared" si="16"/>
        <v>0</v>
      </c>
      <c r="V84" s="52">
        <f t="shared" si="16"/>
        <v>229</v>
      </c>
      <c r="W84" s="52">
        <f t="shared" ref="W84:Y84" si="17">W50-W67</f>
        <v>588</v>
      </c>
      <c r="X84" s="52">
        <f t="shared" si="17"/>
        <v>1970</v>
      </c>
      <c r="Y84" s="52">
        <f t="shared" si="17"/>
        <v>1691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X86" s="52">
        <v>0</v>
      </c>
      <c r="Y86" s="52">
        <v>0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49</v>
      </c>
      <c r="D87" s="52">
        <v>0</v>
      </c>
      <c r="E87" s="52">
        <v>0</v>
      </c>
      <c r="F87" s="52">
        <v>117</v>
      </c>
      <c r="G87" s="52">
        <v>347</v>
      </c>
      <c r="H87" s="52">
        <v>266</v>
      </c>
      <c r="I87" s="52">
        <v>37</v>
      </c>
      <c r="J87" s="52">
        <v>27</v>
      </c>
      <c r="K87" s="52">
        <v>104</v>
      </c>
      <c r="L87" s="52">
        <v>36</v>
      </c>
      <c r="M87" s="52">
        <v>20</v>
      </c>
      <c r="N87" s="52">
        <v>49</v>
      </c>
      <c r="O87" s="52">
        <v>123</v>
      </c>
      <c r="P87" s="52">
        <v>125</v>
      </c>
      <c r="Q87" s="52">
        <v>42</v>
      </c>
      <c r="R87" s="52">
        <v>79</v>
      </c>
      <c r="S87" s="52">
        <v>88</v>
      </c>
      <c r="T87" s="52">
        <v>133</v>
      </c>
      <c r="U87" s="52">
        <v>80</v>
      </c>
      <c r="V87" s="52">
        <v>109</v>
      </c>
      <c r="W87" s="52">
        <v>4</v>
      </c>
      <c r="X87" s="52">
        <v>2</v>
      </c>
      <c r="Y87" s="52">
        <v>0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755</v>
      </c>
      <c r="D88" s="36">
        <v>1170</v>
      </c>
      <c r="E88" s="36">
        <v>739</v>
      </c>
      <c r="F88" s="36">
        <v>514</v>
      </c>
      <c r="G88" s="36">
        <v>625</v>
      </c>
      <c r="H88" s="36">
        <v>841</v>
      </c>
      <c r="I88" s="36">
        <v>753</v>
      </c>
      <c r="J88" s="36">
        <v>948</v>
      </c>
      <c r="K88" s="36">
        <v>1037</v>
      </c>
      <c r="L88" s="36">
        <v>1305</v>
      </c>
      <c r="M88" s="36">
        <v>1268</v>
      </c>
      <c r="N88" s="36">
        <v>1692</v>
      </c>
      <c r="O88" s="36">
        <v>1825</v>
      </c>
      <c r="P88" s="36">
        <v>1195</v>
      </c>
      <c r="Q88" s="36">
        <v>1317</v>
      </c>
      <c r="R88" s="36">
        <v>1566</v>
      </c>
      <c r="S88" s="36">
        <v>1256</v>
      </c>
      <c r="T88" s="36">
        <v>1455</v>
      </c>
      <c r="U88" s="36">
        <v>825</v>
      </c>
      <c r="V88" s="36">
        <v>1896</v>
      </c>
      <c r="W88" s="36">
        <v>2978</v>
      </c>
      <c r="X88" s="36">
        <v>4005</v>
      </c>
      <c r="Y88" s="36">
        <v>3550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195</v>
      </c>
      <c r="K94" s="52">
        <f>RES_hhdet_numvin!K83</f>
        <v>361</v>
      </c>
      <c r="L94" s="52">
        <f>RES_hhdet_numvin!L83</f>
        <v>539</v>
      </c>
      <c r="M94" s="52">
        <f>RES_hhdet_numvin!M83</f>
        <v>618</v>
      </c>
      <c r="N94" s="52">
        <f>RES_hhdet_numvin!N83</f>
        <v>1417</v>
      </c>
      <c r="O94" s="52">
        <f>RES_hhdet_numvin!O83</f>
        <v>1574</v>
      </c>
      <c r="P94" s="52">
        <f>RES_hhdet_numvin!P83</f>
        <v>1699</v>
      </c>
      <c r="Q94" s="52">
        <f>RES_hhdet_numvin!Q83</f>
        <v>911</v>
      </c>
      <c r="R94" s="52">
        <f>RES_hhdet_numvin!R83</f>
        <v>1172</v>
      </c>
      <c r="S94" s="52">
        <f>RES_hhdet_numvin!S83</f>
        <v>182</v>
      </c>
      <c r="T94" s="52">
        <f>RES_hhdet_numvin!T83</f>
        <v>387</v>
      </c>
      <c r="U94" s="52">
        <f>RES_hhdet_numvin!U83</f>
        <v>0</v>
      </c>
      <c r="V94" s="52">
        <f>RES_hhdet_numvin!V83</f>
        <v>52</v>
      </c>
      <c r="W94" s="52">
        <f>RES_hhdet_numvin!W83</f>
        <v>2236</v>
      </c>
      <c r="X94" s="52">
        <f>RES_hhdet_numvin!X83</f>
        <v>4631</v>
      </c>
      <c r="Y94" s="52">
        <f>RES_hhdet_numvin!Y83</f>
        <v>4771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227</v>
      </c>
      <c r="S97" s="138">
        <f>RES_hhdet_numvin!S86</f>
        <v>285</v>
      </c>
      <c r="T97" s="138">
        <f>RES_hhdet_numvin!T86</f>
        <v>265</v>
      </c>
      <c r="U97" s="138">
        <f>RES_hhdet_numvin!U86</f>
        <v>137</v>
      </c>
      <c r="V97" s="138">
        <f>RES_hhdet_numvin!V86</f>
        <v>167</v>
      </c>
      <c r="W97" s="138">
        <f>RES_hhdet_numvin!W86</f>
        <v>251</v>
      </c>
      <c r="X97" s="138">
        <f>RES_hhdet_numvin!X86</f>
        <v>1765</v>
      </c>
      <c r="Y97" s="138">
        <f>RES_hhdet_numvin!Y86</f>
        <v>3397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45</v>
      </c>
      <c r="K99" s="138">
        <f>RES_hhdet_numvin!K88</f>
        <v>96</v>
      </c>
      <c r="L99" s="138">
        <f>RES_hhdet_numvin!L88</f>
        <v>108</v>
      </c>
      <c r="M99" s="138">
        <f>RES_hhdet_numvin!M88</f>
        <v>77</v>
      </c>
      <c r="N99" s="138">
        <f>RES_hhdet_numvin!N88</f>
        <v>117</v>
      </c>
      <c r="O99" s="138">
        <f>RES_hhdet_numvin!O88</f>
        <v>229</v>
      </c>
      <c r="P99" s="138">
        <f>RES_hhdet_numvin!P88</f>
        <v>993</v>
      </c>
      <c r="Q99" s="138">
        <f>RES_hhdet_numvin!Q88</f>
        <v>892</v>
      </c>
      <c r="R99" s="138">
        <f>RES_hhdet_numvin!R88</f>
        <v>718</v>
      </c>
      <c r="S99" s="138">
        <f>RES_hhdet_numvin!S88</f>
        <v>771</v>
      </c>
      <c r="T99" s="138">
        <f>RES_hhdet_numvin!T88</f>
        <v>938</v>
      </c>
      <c r="U99" s="138">
        <f>RES_hhdet_numvin!U88</f>
        <v>595</v>
      </c>
      <c r="V99" s="138">
        <f>RES_hhdet_numvin!V88</f>
        <v>892</v>
      </c>
      <c r="W99" s="138">
        <f>RES_hhdet_numvin!W88</f>
        <v>1172</v>
      </c>
      <c r="X99" s="138">
        <f>RES_hhdet_numvin!X88</f>
        <v>1531</v>
      </c>
      <c r="Y99" s="138">
        <f>RES_hhdet_numvin!Y88</f>
        <v>1882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2</v>
      </c>
      <c r="L100" s="138">
        <f>RES_hhdet_numvin!L89</f>
        <v>1</v>
      </c>
      <c r="M100" s="138">
        <f>RES_hhdet_numvin!M89</f>
        <v>2</v>
      </c>
      <c r="N100" s="138">
        <f>RES_hhdet_numvin!N89</f>
        <v>2</v>
      </c>
      <c r="O100" s="138">
        <f>RES_hhdet_numvin!O89</f>
        <v>0</v>
      </c>
      <c r="P100" s="138">
        <f>RES_hhdet_numvin!P89</f>
        <v>5</v>
      </c>
      <c r="Q100" s="138">
        <f>RES_hhdet_numvin!Q89</f>
        <v>30</v>
      </c>
      <c r="R100" s="138">
        <f>RES_hhdet_numvin!R89</f>
        <v>0</v>
      </c>
      <c r="S100" s="138">
        <f>RES_hhdet_numvin!S89</f>
        <v>6</v>
      </c>
      <c r="T100" s="138">
        <f>RES_hhdet_numvin!T89</f>
        <v>24</v>
      </c>
      <c r="U100" s="138">
        <f>RES_hhdet_numvin!U89</f>
        <v>0</v>
      </c>
      <c r="V100" s="138">
        <f>RES_hhdet_numvin!V89</f>
        <v>16</v>
      </c>
      <c r="W100" s="138">
        <f>RES_hhdet_numvin!W89</f>
        <v>9</v>
      </c>
      <c r="X100" s="138">
        <f>RES_hhdet_numvin!X89</f>
        <v>0</v>
      </c>
      <c r="Y100" s="138">
        <f>RES_hhdet_numvin!Y89</f>
        <v>30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0</v>
      </c>
      <c r="S103" s="138">
        <f>RES_hhdet_numvin!S92</f>
        <v>0</v>
      </c>
      <c r="T103" s="138">
        <f>RES_hhdet_numvin!T92</f>
        <v>0</v>
      </c>
      <c r="U103" s="138">
        <f>RES_hhdet_numvin!U92</f>
        <v>0</v>
      </c>
      <c r="V103" s="138">
        <f>RES_hhdet_numvin!V92</f>
        <v>0</v>
      </c>
      <c r="W103" s="138">
        <f>RES_hhdet_numvin!W92</f>
        <v>0</v>
      </c>
      <c r="X103" s="138">
        <f>RES_hhdet_numvin!X92</f>
        <v>0</v>
      </c>
      <c r="Y103" s="138">
        <f>RES_hhdet_numvin!Y92</f>
        <v>0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X104" s="138">
        <f>RES_hhdet_numvin!X93</f>
        <v>0</v>
      </c>
      <c r="Y104" s="138">
        <f>RES_hhdet_numvin!Y93</f>
        <v>0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0</v>
      </c>
      <c r="S107" s="138">
        <f>RES_hhdet_numvin!S96</f>
        <v>0</v>
      </c>
      <c r="T107" s="138">
        <f>RES_hhdet_numvin!T96</f>
        <v>36</v>
      </c>
      <c r="U107" s="138">
        <f>RES_hhdet_numvin!U96</f>
        <v>0</v>
      </c>
      <c r="V107" s="138">
        <f>RES_hhdet_numvin!V96</f>
        <v>3</v>
      </c>
      <c r="W107" s="138">
        <f>RES_hhdet_numvin!W96</f>
        <v>1159</v>
      </c>
      <c r="X107" s="138">
        <f>RES_hhdet_numvin!X96</f>
        <v>389</v>
      </c>
      <c r="Y107" s="138">
        <f>RES_hhdet_numvin!Y96</f>
        <v>263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337</v>
      </c>
      <c r="S108" s="138">
        <f>RES_hhdet_numvin!S97</f>
        <v>3</v>
      </c>
      <c r="T108" s="138">
        <f>RES_hhdet_numvin!T97</f>
        <v>161</v>
      </c>
      <c r="U108" s="138">
        <f>RES_hhdet_numvin!U97</f>
        <v>0</v>
      </c>
      <c r="V108" s="138">
        <f>RES_hhdet_numvin!V97</f>
        <v>201</v>
      </c>
      <c r="W108" s="138">
        <f>RES_hhdet_numvin!W97</f>
        <v>840</v>
      </c>
      <c r="X108" s="138">
        <f>RES_hhdet_numvin!X97</f>
        <v>3257</v>
      </c>
      <c r="Y108" s="138">
        <f>RES_hhdet_numvin!Y97</f>
        <v>2913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X112" s="138">
        <f>RES_hhdet_numvin!X101</f>
        <v>0</v>
      </c>
      <c r="Y112" s="138">
        <f>RES_hhdet_numvin!Y101</f>
        <v>0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37</v>
      </c>
      <c r="S113" s="138">
        <f>RES_hhdet_numvin!S102</f>
        <v>51</v>
      </c>
      <c r="T113" s="138">
        <f>RES_hhdet_numvin!T102</f>
        <v>103</v>
      </c>
      <c r="U113" s="138">
        <f>RES_hhdet_numvin!U102</f>
        <v>61</v>
      </c>
      <c r="V113" s="138">
        <f>RES_hhdet_numvin!V102</f>
        <v>86</v>
      </c>
      <c r="W113" s="138">
        <f>RES_hhdet_numvin!W102</f>
        <v>6</v>
      </c>
      <c r="X113" s="138">
        <f>RES_hhdet_numvin!X102</f>
        <v>4</v>
      </c>
      <c r="Y113" s="138">
        <f>RES_hhdet_numvin!Y102</f>
        <v>0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743</v>
      </c>
      <c r="S114" s="39">
        <f>RES_hhdet_numvin!S103</f>
        <v>757</v>
      </c>
      <c r="T114" s="39">
        <f>RES_hhdet_numvin!T103</f>
        <v>1205</v>
      </c>
      <c r="U114" s="39">
        <f>RES_hhdet_numvin!U103</f>
        <v>710</v>
      </c>
      <c r="V114" s="39">
        <f>RES_hhdet_numvin!V103</f>
        <v>1721</v>
      </c>
      <c r="W114" s="39">
        <f>RES_hhdet_numvin!W103</f>
        <v>3765</v>
      </c>
      <c r="X114" s="39">
        <f>RES_hhdet_numvin!X103</f>
        <v>5896</v>
      </c>
      <c r="Y114" s="39">
        <f>RES_hhdet_numvin!Y103</f>
        <v>5600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16.307378311571025</v>
      </c>
      <c r="C118" s="117">
        <f t="shared" si="18"/>
        <v>17.472699150732165</v>
      </c>
      <c r="D118" s="117">
        <f t="shared" si="18"/>
        <v>16.132763493466111</v>
      </c>
      <c r="E118" s="117">
        <f t="shared" si="18"/>
        <v>16.406389622639168</v>
      </c>
      <c r="F118" s="117">
        <f t="shared" si="18"/>
        <v>17.460818311571447</v>
      </c>
      <c r="G118" s="117">
        <f t="shared" si="18"/>
        <v>16.77170711021569</v>
      </c>
      <c r="H118" s="117">
        <f t="shared" si="18"/>
        <v>16.831772245749466</v>
      </c>
      <c r="I118" s="117">
        <f t="shared" si="18"/>
        <v>15.031140383992721</v>
      </c>
      <c r="J118" s="117">
        <f t="shared" si="18"/>
        <v>16.485709953058031</v>
      </c>
      <c r="K118" s="117">
        <f t="shared" si="18"/>
        <v>18.255118499632871</v>
      </c>
      <c r="L118" s="117">
        <f t="shared" si="18"/>
        <v>18.857227596398182</v>
      </c>
      <c r="M118" s="117">
        <f t="shared" si="18"/>
        <v>15.220161649363812</v>
      </c>
      <c r="N118" s="117">
        <f t="shared" si="18"/>
        <v>18.87771298548974</v>
      </c>
      <c r="O118" s="117">
        <f t="shared" si="18"/>
        <v>21.231832931763339</v>
      </c>
      <c r="P118" s="117">
        <f t="shared" si="18"/>
        <v>23.834519407912751</v>
      </c>
      <c r="Q118" s="117">
        <f t="shared" si="18"/>
        <v>24.227665694974402</v>
      </c>
      <c r="R118" s="117">
        <f t="shared" ref="R118:V118" si="19">R119+R122+R124+R137</f>
        <v>27.129060639051435</v>
      </c>
      <c r="S118" s="117">
        <f t="shared" si="19"/>
        <v>24.301439415021232</v>
      </c>
      <c r="T118" s="117">
        <f t="shared" si="19"/>
        <v>25.554386056744121</v>
      </c>
      <c r="U118" s="117">
        <f t="shared" si="19"/>
        <v>16.812938173414523</v>
      </c>
      <c r="V118" s="117">
        <f t="shared" si="19"/>
        <v>16.184966603635491</v>
      </c>
      <c r="W118" s="117">
        <f t="shared" ref="W118:Y118" si="20">W119+W122+W124+W137</f>
        <v>16.829948732277867</v>
      </c>
      <c r="X118" s="117">
        <f t="shared" si="20"/>
        <v>22.990844062230671</v>
      </c>
      <c r="Y118" s="117">
        <f t="shared" si="20"/>
        <v>29.447318195437116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14.826066123806459</v>
      </c>
      <c r="C119" s="122">
        <f t="shared" si="21"/>
        <v>16.036177964320547</v>
      </c>
      <c r="D119" s="122">
        <f t="shared" si="21"/>
        <v>14.783253324696968</v>
      </c>
      <c r="E119" s="122">
        <f t="shared" si="21"/>
        <v>15.099456911767019</v>
      </c>
      <c r="F119" s="122">
        <f t="shared" si="21"/>
        <v>16.11305979772828</v>
      </c>
      <c r="G119" s="122">
        <f t="shared" si="21"/>
        <v>15.41026989580355</v>
      </c>
      <c r="H119" s="122">
        <f t="shared" si="21"/>
        <v>15.433613511209108</v>
      </c>
      <c r="I119" s="122">
        <f t="shared" si="21"/>
        <v>13.760147570112688</v>
      </c>
      <c r="J119" s="122">
        <f t="shared" si="21"/>
        <v>15.1044293348771</v>
      </c>
      <c r="K119" s="122">
        <f t="shared" si="21"/>
        <v>16.765695100952161</v>
      </c>
      <c r="L119" s="122">
        <f t="shared" si="21"/>
        <v>17.319653441328139</v>
      </c>
      <c r="M119" s="122">
        <f t="shared" si="21"/>
        <v>13.389269993090362</v>
      </c>
      <c r="N119" s="122">
        <f t="shared" si="21"/>
        <v>17.045250500096923</v>
      </c>
      <c r="O119" s="122">
        <f t="shared" si="21"/>
        <v>18.876545277609559</v>
      </c>
      <c r="P119" s="122">
        <f t="shared" si="21"/>
        <v>20.49292671409416</v>
      </c>
      <c r="Q119" s="122">
        <f t="shared" si="21"/>
        <v>21.727497240648233</v>
      </c>
      <c r="R119" s="122">
        <f t="shared" ref="R119:V119" si="22">SUM(R120:R121)</f>
        <v>24.746701063766423</v>
      </c>
      <c r="S119" s="122">
        <f t="shared" si="22"/>
        <v>22.083360543629581</v>
      </c>
      <c r="T119" s="122">
        <f t="shared" si="22"/>
        <v>22.998968088564283</v>
      </c>
      <c r="U119" s="122">
        <f t="shared" si="22"/>
        <v>14.662242079987051</v>
      </c>
      <c r="V119" s="122">
        <f t="shared" si="22"/>
        <v>14.42549165755208</v>
      </c>
      <c r="W119" s="122">
        <f t="shared" ref="W119:Y119" si="23">SUM(W120:W121)</f>
        <v>15.012962805634428</v>
      </c>
      <c r="X119" s="122">
        <f t="shared" si="23"/>
        <v>20.769051409497603</v>
      </c>
      <c r="Y119" s="122">
        <f t="shared" si="23"/>
        <v>26.791167936804456</v>
      </c>
      <c r="DA119" s="130" t="s">
        <v>1647</v>
      </c>
    </row>
    <row r="120" spans="1:105" ht="12" customHeight="1" x14ac:dyDescent="0.25">
      <c r="A120" s="97" t="s">
        <v>199</v>
      </c>
      <c r="B120" s="98">
        <v>14.757122152068227</v>
      </c>
      <c r="C120" s="98">
        <v>15.96187804283395</v>
      </c>
      <c r="D120" s="98">
        <v>14.71488387136057</v>
      </c>
      <c r="E120" s="98">
        <v>15.031292771718325</v>
      </c>
      <c r="F120" s="98">
        <v>16.037606045604019</v>
      </c>
      <c r="G120" s="98">
        <v>15.337771942427155</v>
      </c>
      <c r="H120" s="98">
        <v>15.361374619351922</v>
      </c>
      <c r="I120" s="98">
        <v>13.693243272677941</v>
      </c>
      <c r="J120" s="98">
        <v>15.028848707012729</v>
      </c>
      <c r="K120" s="98">
        <v>16.680312977884153</v>
      </c>
      <c r="L120" s="98">
        <v>17.230018152288139</v>
      </c>
      <c r="M120" s="98">
        <v>13.317922996082917</v>
      </c>
      <c r="N120" s="98">
        <v>16.953267411865852</v>
      </c>
      <c r="O120" s="98">
        <v>18.77156300754751</v>
      </c>
      <c r="P120" s="98">
        <v>20.377371739753503</v>
      </c>
      <c r="Q120" s="98">
        <v>21.606749785038687</v>
      </c>
      <c r="R120" s="98">
        <v>24.608670106047544</v>
      </c>
      <c r="S120" s="98">
        <v>21.961378618515308</v>
      </c>
      <c r="T120" s="98">
        <v>22.870177701347071</v>
      </c>
      <c r="U120" s="98">
        <v>14.578876468902257</v>
      </c>
      <c r="V120" s="98">
        <v>14.344727792384257</v>
      </c>
      <c r="W120" s="98">
        <v>14.927457724276296</v>
      </c>
      <c r="X120" s="98">
        <v>20.646789911149334</v>
      </c>
      <c r="Y120" s="98">
        <v>26.633371548676791</v>
      </c>
      <c r="DA120" s="63" t="s">
        <v>1648</v>
      </c>
    </row>
    <row r="121" spans="1:105" ht="12" customHeight="1" x14ac:dyDescent="0.25">
      <c r="A121" s="97" t="s">
        <v>53</v>
      </c>
      <c r="B121" s="98">
        <v>6.8943971738232177E-2</v>
      </c>
      <c r="C121" s="98">
        <v>7.4299921486595782E-2</v>
      </c>
      <c r="D121" s="98">
        <v>6.8369453336398642E-2</v>
      </c>
      <c r="E121" s="98">
        <v>6.8164140048693297E-2</v>
      </c>
      <c r="F121" s="98">
        <v>7.5453752124262002E-2</v>
      </c>
      <c r="G121" s="98">
        <v>7.2497953376394572E-2</v>
      </c>
      <c r="H121" s="98">
        <v>7.2238891857185836E-2</v>
      </c>
      <c r="I121" s="98">
        <v>6.6904297434747059E-2</v>
      </c>
      <c r="J121" s="98">
        <v>7.5580627864371336E-2</v>
      </c>
      <c r="K121" s="98">
        <v>8.5382123068009005E-2</v>
      </c>
      <c r="L121" s="98">
        <v>8.9635289040000524E-2</v>
      </c>
      <c r="M121" s="98">
        <v>7.1346997007445637E-2</v>
      </c>
      <c r="N121" s="98">
        <v>9.1983088231071056E-2</v>
      </c>
      <c r="O121" s="98">
        <v>0.1049822700620491</v>
      </c>
      <c r="P121" s="98">
        <v>0.11555497434065617</v>
      </c>
      <c r="Q121" s="98">
        <v>0.12074745560954624</v>
      </c>
      <c r="R121" s="98">
        <v>0.13803095771887769</v>
      </c>
      <c r="S121" s="98">
        <v>0.1219819251142731</v>
      </c>
      <c r="T121" s="98">
        <v>0.12879038721721006</v>
      </c>
      <c r="U121" s="98">
        <v>8.3365611084793442E-2</v>
      </c>
      <c r="V121" s="98">
        <v>8.0763865167823537E-2</v>
      </c>
      <c r="W121" s="98">
        <v>8.5505081358132118E-2</v>
      </c>
      <c r="X121" s="98">
        <v>0.12226149834827066</v>
      </c>
      <c r="Y121" s="98">
        <v>0.15779638812766628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1.8962541159246053E-2</v>
      </c>
      <c r="C122" s="122">
        <f t="shared" si="24"/>
        <v>1.980807911393212E-2</v>
      </c>
      <c r="D122" s="122">
        <f t="shared" si="24"/>
        <v>2.1920175176994416E-2</v>
      </c>
      <c r="E122" s="122">
        <f t="shared" si="24"/>
        <v>4.7829655279866302E-2</v>
      </c>
      <c r="F122" s="122">
        <f t="shared" si="24"/>
        <v>1.9105444407791265E-2</v>
      </c>
      <c r="G122" s="122">
        <f t="shared" si="24"/>
        <v>2.3240909632591695E-2</v>
      </c>
      <c r="H122" s="122">
        <f t="shared" si="24"/>
        <v>4.2802700795881068E-2</v>
      </c>
      <c r="I122" s="122">
        <f t="shared" si="24"/>
        <v>2.507351353711014E-2</v>
      </c>
      <c r="J122" s="122">
        <f t="shared" si="24"/>
        <v>2.6616261542371601E-2</v>
      </c>
      <c r="K122" s="122">
        <f t="shared" si="24"/>
        <v>3.1261128289003556E-2</v>
      </c>
      <c r="L122" s="122">
        <f t="shared" si="24"/>
        <v>4.7306156483807808E-2</v>
      </c>
      <c r="M122" s="122">
        <f t="shared" si="24"/>
        <v>5.7478098403858431E-2</v>
      </c>
      <c r="N122" s="122">
        <f t="shared" si="24"/>
        <v>6.6662250230569514E-2</v>
      </c>
      <c r="O122" s="122">
        <f t="shared" si="24"/>
        <v>8.2100527895942979E-2</v>
      </c>
      <c r="P122" s="122">
        <f t="shared" si="24"/>
        <v>9.74291019567122E-2</v>
      </c>
      <c r="Q122" s="122">
        <f t="shared" si="24"/>
        <v>0.1165148233799454</v>
      </c>
      <c r="R122" s="122">
        <f t="shared" si="24"/>
        <v>0.12279688229227737</v>
      </c>
      <c r="S122" s="122">
        <f t="shared" si="24"/>
        <v>0.10722764047636982</v>
      </c>
      <c r="T122" s="122">
        <f t="shared" si="24"/>
        <v>0.11235421337783091</v>
      </c>
      <c r="U122" s="122">
        <f t="shared" si="24"/>
        <v>0.10530305999466368</v>
      </c>
      <c r="V122" s="122">
        <f t="shared" si="24"/>
        <v>8.9027825346764816E-2</v>
      </c>
      <c r="W122" s="122">
        <f t="shared" si="24"/>
        <v>7.3533334552358526E-2</v>
      </c>
      <c r="X122" s="122">
        <f t="shared" si="24"/>
        <v>8.7311906036947246E-2</v>
      </c>
      <c r="Y122" s="122">
        <f t="shared" si="24"/>
        <v>0.1280945637127674</v>
      </c>
      <c r="DA122" s="130" t="s">
        <v>1650</v>
      </c>
    </row>
    <row r="123" spans="1:105" ht="12" customHeight="1" x14ac:dyDescent="0.25">
      <c r="A123" s="97" t="s">
        <v>53</v>
      </c>
      <c r="B123" s="98">
        <v>1.8962541159246053E-2</v>
      </c>
      <c r="C123" s="98">
        <v>1.980807911393212E-2</v>
      </c>
      <c r="D123" s="98">
        <v>2.1920175176994416E-2</v>
      </c>
      <c r="E123" s="98">
        <v>4.7829655279866302E-2</v>
      </c>
      <c r="F123" s="98">
        <v>1.9105444407791265E-2</v>
      </c>
      <c r="G123" s="98">
        <v>2.3240909632591695E-2</v>
      </c>
      <c r="H123" s="98">
        <v>4.2802700795881068E-2</v>
      </c>
      <c r="I123" s="98">
        <v>2.507351353711014E-2</v>
      </c>
      <c r="J123" s="98">
        <v>2.6616261542371601E-2</v>
      </c>
      <c r="K123" s="98">
        <v>3.1261128289003556E-2</v>
      </c>
      <c r="L123" s="98">
        <v>4.7306156483807808E-2</v>
      </c>
      <c r="M123" s="98">
        <v>5.7478098403858431E-2</v>
      </c>
      <c r="N123" s="98">
        <v>6.6662250230569514E-2</v>
      </c>
      <c r="O123" s="98">
        <v>8.2100527895942979E-2</v>
      </c>
      <c r="P123" s="98">
        <v>9.74291019567122E-2</v>
      </c>
      <c r="Q123" s="98">
        <v>0.1165148233799454</v>
      </c>
      <c r="R123" s="98">
        <v>0.12279688229227737</v>
      </c>
      <c r="S123" s="98">
        <v>0.10722764047636982</v>
      </c>
      <c r="T123" s="98">
        <v>0.11235421337783091</v>
      </c>
      <c r="U123" s="98">
        <v>0.10530305999466368</v>
      </c>
      <c r="V123" s="98">
        <v>8.9027825346764816E-2</v>
      </c>
      <c r="W123" s="98">
        <v>7.3533334552358526E-2</v>
      </c>
      <c r="X123" s="98">
        <v>8.7311906036947246E-2</v>
      </c>
      <c r="Y123" s="98">
        <v>0.1280945637127674</v>
      </c>
      <c r="DA123" s="63" t="s">
        <v>1651</v>
      </c>
    </row>
    <row r="124" spans="1:105" ht="12" customHeight="1" x14ac:dyDescent="0.25">
      <c r="A124" s="121" t="s">
        <v>55</v>
      </c>
      <c r="B124" s="122">
        <v>1.0090099993570549</v>
      </c>
      <c r="C124" s="122">
        <v>0.95130591036631762</v>
      </c>
      <c r="D124" s="122">
        <v>0.9336548140983576</v>
      </c>
      <c r="E124" s="122">
        <v>0.90013504704877334</v>
      </c>
      <c r="F124" s="122">
        <v>0.92750933696384341</v>
      </c>
      <c r="G124" s="122">
        <v>0.90903531815812744</v>
      </c>
      <c r="H124" s="122">
        <v>0.91332365817249805</v>
      </c>
      <c r="I124" s="122">
        <v>0.8436281493586395</v>
      </c>
      <c r="J124" s="122">
        <v>0.8921130912650217</v>
      </c>
      <c r="K124" s="122">
        <v>0.91328824149113208</v>
      </c>
      <c r="L124" s="122">
        <v>0.99091504993696866</v>
      </c>
      <c r="M124" s="122">
        <v>1.1395601824184471</v>
      </c>
      <c r="N124" s="122">
        <v>1.0380366888789894</v>
      </c>
      <c r="O124" s="122">
        <v>1.4246277635440028</v>
      </c>
      <c r="P124" s="122">
        <v>2.2188217138605451</v>
      </c>
      <c r="Q124" s="122">
        <v>1.6392950341671928</v>
      </c>
      <c r="R124" s="122">
        <v>1.4674282609034146</v>
      </c>
      <c r="S124" s="122">
        <v>1.4461228950452369</v>
      </c>
      <c r="T124" s="122">
        <v>1.6906537314950409</v>
      </c>
      <c r="U124" s="122">
        <v>1.321108210186597</v>
      </c>
      <c r="V124" s="122">
        <v>1.2515320300179149</v>
      </c>
      <c r="W124" s="122">
        <v>1.3866413294494588</v>
      </c>
      <c r="X124" s="122">
        <v>1.6281424363835533</v>
      </c>
      <c r="Y124" s="122">
        <v>1.940127605185036</v>
      </c>
      <c r="DA124" s="130" t="s">
        <v>1652</v>
      </c>
    </row>
    <row r="125" spans="1:105" ht="12" customHeight="1" x14ac:dyDescent="0.25">
      <c r="A125" s="97" t="s">
        <v>132</v>
      </c>
      <c r="B125" s="98">
        <v>0.34408163125077434</v>
      </c>
      <c r="C125" s="98">
        <v>0.34431284280662899</v>
      </c>
      <c r="D125" s="98">
        <v>0.3528833004134197</v>
      </c>
      <c r="E125" s="98">
        <v>0.3561660639319702</v>
      </c>
      <c r="F125" s="98">
        <v>0.36077275512464246</v>
      </c>
      <c r="G125" s="98">
        <v>0.35315001197994106</v>
      </c>
      <c r="H125" s="98">
        <v>0.37617416239058565</v>
      </c>
      <c r="I125" s="98">
        <v>0.35424659903936967</v>
      </c>
      <c r="J125" s="98">
        <v>0.39242502295796616</v>
      </c>
      <c r="K125" s="98">
        <v>0.42830431240976818</v>
      </c>
      <c r="L125" s="98">
        <v>0.49414303294746287</v>
      </c>
      <c r="M125" s="98">
        <v>0.51074386798765736</v>
      </c>
      <c r="N125" s="98">
        <v>0.35778011440080443</v>
      </c>
      <c r="O125" s="98">
        <v>0.29964005967489699</v>
      </c>
      <c r="P125" s="98">
        <v>0.76122920084820045</v>
      </c>
      <c r="Q125" s="98">
        <v>0.81742772383642714</v>
      </c>
      <c r="R125" s="98">
        <v>0.64752337975577501</v>
      </c>
      <c r="S125" s="98">
        <v>0.73287284673599329</v>
      </c>
      <c r="T125" s="98">
        <v>1.0578500827234527</v>
      </c>
      <c r="U125" s="98">
        <v>0.85977523229197039</v>
      </c>
      <c r="V125" s="98">
        <v>0.95040087988465038</v>
      </c>
      <c r="W125" s="98">
        <v>1.0267563808376112</v>
      </c>
      <c r="X125" s="98">
        <v>0.96013356415674489</v>
      </c>
      <c r="Y125" s="98">
        <v>1.0686128623167395</v>
      </c>
      <c r="DA125" s="63" t="s">
        <v>1653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1.2160664396995721E-4</v>
      </c>
      <c r="E126" s="98">
        <v>1.2025617058792743E-4</v>
      </c>
      <c r="F126" s="98">
        <v>1.1905849700955883E-4</v>
      </c>
      <c r="G126" s="98">
        <v>2.2288773729332211E-4</v>
      </c>
      <c r="H126" s="98">
        <v>3.3551649283215665E-4</v>
      </c>
      <c r="I126" s="98">
        <v>3.9694344938231085E-4</v>
      </c>
      <c r="J126" s="98">
        <v>6.9747469312783454E-4</v>
      </c>
      <c r="K126" s="98">
        <v>1.2615766650595941E-3</v>
      </c>
      <c r="L126" s="98">
        <v>1.8566066664610719E-3</v>
      </c>
      <c r="M126" s="98">
        <v>2.2973402973190081E-3</v>
      </c>
      <c r="N126" s="98">
        <v>1.862890083641314E-3</v>
      </c>
      <c r="O126" s="98">
        <v>1.3687966868812678E-3</v>
      </c>
      <c r="P126" s="98">
        <v>3.3446180197269802E-3</v>
      </c>
      <c r="Q126" s="98">
        <v>6.9174541645587347E-3</v>
      </c>
      <c r="R126" s="98">
        <v>4.9521694144505964E-3</v>
      </c>
      <c r="S126" s="98">
        <v>5.523215581547997E-3</v>
      </c>
      <c r="T126" s="98">
        <v>1.0063145554337374E-2</v>
      </c>
      <c r="U126" s="98">
        <v>8.0792790206675839E-3</v>
      </c>
      <c r="V126" s="98">
        <v>9.4209796740396916E-3</v>
      </c>
      <c r="W126" s="98">
        <v>1.045075186998292E-2</v>
      </c>
      <c r="X126" s="98">
        <v>9.1975946657754104E-3</v>
      </c>
      <c r="Y126" s="98">
        <v>1.1348434950141206E-2</v>
      </c>
      <c r="DA126" s="63" t="s">
        <v>1654</v>
      </c>
    </row>
    <row r="127" spans="1:105" ht="12" customHeight="1" x14ac:dyDescent="0.25">
      <c r="A127" s="100" t="s">
        <v>199</v>
      </c>
      <c r="B127" s="101">
        <v>0</v>
      </c>
      <c r="C127" s="101">
        <v>0</v>
      </c>
      <c r="D127" s="101">
        <v>7.4616704078088927E-5</v>
      </c>
      <c r="E127" s="101">
        <v>7.3408545741371039E-5</v>
      </c>
      <c r="F127" s="101">
        <v>7.347786119083551E-5</v>
      </c>
      <c r="G127" s="101">
        <v>1.3565522317480821E-4</v>
      </c>
      <c r="H127" s="101">
        <v>1.9842376049895258E-4</v>
      </c>
      <c r="I127" s="101">
        <v>2.3153842885248634E-4</v>
      </c>
      <c r="J127" s="101">
        <v>3.9436977134610319E-4</v>
      </c>
      <c r="K127" s="101">
        <v>6.6903816695886779E-4</v>
      </c>
      <c r="L127" s="101">
        <v>1.0322799406616079E-3</v>
      </c>
      <c r="M127" s="101">
        <v>1.3417343816938419E-3</v>
      </c>
      <c r="N127" s="101">
        <v>9.9030692335713385E-4</v>
      </c>
      <c r="O127" s="101">
        <v>8.5196287215550488E-4</v>
      </c>
      <c r="P127" s="101">
        <v>2.2417077215900801E-3</v>
      </c>
      <c r="Q127" s="101">
        <v>3.5095074619395888E-3</v>
      </c>
      <c r="R127" s="101">
        <v>2.4479587366295335E-3</v>
      </c>
      <c r="S127" s="101">
        <v>2.6530919283792535E-3</v>
      </c>
      <c r="T127" s="101">
        <v>5.420195293169742E-3</v>
      </c>
      <c r="U127" s="101">
        <v>4.9424518582152129E-3</v>
      </c>
      <c r="V127" s="101">
        <v>5.3012503450117765E-3</v>
      </c>
      <c r="W127" s="101">
        <v>6.0610453590062632E-3</v>
      </c>
      <c r="X127" s="101">
        <v>5.5442804978829523E-3</v>
      </c>
      <c r="Y127" s="101">
        <v>6.5280567622697282E-3</v>
      </c>
      <c r="DA127" s="131" t="s">
        <v>1655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4.698993989186828E-5</v>
      </c>
      <c r="E128" s="104">
        <v>4.6847624846556394E-5</v>
      </c>
      <c r="F128" s="104">
        <v>4.5580635818723322E-5</v>
      </c>
      <c r="G128" s="104">
        <v>8.7232514118513909E-5</v>
      </c>
      <c r="H128" s="104">
        <v>1.3709273233320407E-4</v>
      </c>
      <c r="I128" s="104">
        <v>1.6540502052982448E-4</v>
      </c>
      <c r="J128" s="104">
        <v>3.0310492178173135E-4</v>
      </c>
      <c r="K128" s="104">
        <v>5.9253849810072634E-4</v>
      </c>
      <c r="L128" s="104">
        <v>8.2432672579946394E-4</v>
      </c>
      <c r="M128" s="104">
        <v>9.5560591562516607E-4</v>
      </c>
      <c r="N128" s="104">
        <v>8.7258316028418015E-4</v>
      </c>
      <c r="O128" s="104">
        <v>5.1683381472576284E-4</v>
      </c>
      <c r="P128" s="104">
        <v>1.1029102981368998E-3</v>
      </c>
      <c r="Q128" s="104">
        <v>3.4079467026191463E-3</v>
      </c>
      <c r="R128" s="104">
        <v>2.5042106778210629E-3</v>
      </c>
      <c r="S128" s="104">
        <v>2.8701236531687439E-3</v>
      </c>
      <c r="T128" s="104">
        <v>4.6429502611676308E-3</v>
      </c>
      <c r="U128" s="104">
        <v>3.1368271624523719E-3</v>
      </c>
      <c r="V128" s="104">
        <v>4.1197293290279151E-3</v>
      </c>
      <c r="W128" s="104">
        <v>4.389706510976657E-3</v>
      </c>
      <c r="X128" s="104">
        <v>3.6533141678924586E-3</v>
      </c>
      <c r="Y128" s="104">
        <v>4.8203781878714772E-3</v>
      </c>
      <c r="DA128" s="132" t="s">
        <v>1656</v>
      </c>
    </row>
    <row r="129" spans="1:105" ht="12" customHeight="1" x14ac:dyDescent="0.25">
      <c r="A129" s="106" t="s">
        <v>124</v>
      </c>
      <c r="B129" s="101">
        <v>8.7628827601924184E-2</v>
      </c>
      <c r="C129" s="101">
        <v>6.9833413365386537E-2</v>
      </c>
      <c r="D129" s="101">
        <v>3.6247878662335267E-2</v>
      </c>
      <c r="E129" s="101">
        <v>1.9854599120586063E-2</v>
      </c>
      <c r="F129" s="101">
        <v>3.887964375986426E-2</v>
      </c>
      <c r="G129" s="101">
        <v>5.8034859977674484E-2</v>
      </c>
      <c r="H129" s="101">
        <v>6.4219607163947021E-2</v>
      </c>
      <c r="I129" s="101">
        <v>2.2124154153527673E-2</v>
      </c>
      <c r="J129" s="101">
        <v>2.0969107905192113E-2</v>
      </c>
      <c r="K129" s="101">
        <v>4.6607843373082464E-2</v>
      </c>
      <c r="L129" s="101">
        <v>4.4075641069656217E-2</v>
      </c>
      <c r="M129" s="101">
        <v>9.8341325759242551E-3</v>
      </c>
      <c r="N129" s="101">
        <v>0</v>
      </c>
      <c r="O129" s="101">
        <v>0</v>
      </c>
      <c r="P129" s="101">
        <v>0</v>
      </c>
      <c r="Q129" s="101">
        <v>0</v>
      </c>
      <c r="R129" s="101">
        <v>0</v>
      </c>
      <c r="S129" s="101">
        <v>0</v>
      </c>
      <c r="T129" s="101">
        <v>0</v>
      </c>
      <c r="U129" s="101">
        <v>0</v>
      </c>
      <c r="V129" s="101">
        <v>0</v>
      </c>
      <c r="W129" s="101">
        <v>0</v>
      </c>
      <c r="X129" s="101">
        <v>0</v>
      </c>
      <c r="Y129" s="101">
        <v>0</v>
      </c>
      <c r="DA129" s="131" t="s">
        <v>1657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X130" s="104">
        <v>0</v>
      </c>
      <c r="Y130" s="104">
        <v>0</v>
      </c>
      <c r="DA130" s="132" t="s">
        <v>1658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1659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1660</v>
      </c>
    </row>
    <row r="133" spans="1:105" ht="12" customHeight="1" x14ac:dyDescent="0.25">
      <c r="A133" s="106" t="s">
        <v>122</v>
      </c>
      <c r="B133" s="101">
        <v>0.57717384622303847</v>
      </c>
      <c r="C133" s="101">
        <v>0.53285836154464938</v>
      </c>
      <c r="D133" s="101">
        <v>0.5264240802594401</v>
      </c>
      <c r="E133" s="101">
        <v>0.49621749416747046</v>
      </c>
      <c r="F133" s="101">
        <v>0.49082190676782039</v>
      </c>
      <c r="G133" s="101">
        <v>0.45176892038748723</v>
      </c>
      <c r="H133" s="101">
        <v>0.42014058140904709</v>
      </c>
      <c r="I133" s="101">
        <v>0.36064737917712653</v>
      </c>
      <c r="J133" s="101">
        <v>0.30614000376057143</v>
      </c>
      <c r="K133" s="101">
        <v>0.21615194350359326</v>
      </c>
      <c r="L133" s="101">
        <v>0.22052369236480435</v>
      </c>
      <c r="M133" s="101">
        <v>0.29725990013463033</v>
      </c>
      <c r="N133" s="101">
        <v>0.30477799496255709</v>
      </c>
      <c r="O133" s="101">
        <v>0.50232982336626519</v>
      </c>
      <c r="P133" s="101">
        <v>0.69112687366177961</v>
      </c>
      <c r="Q133" s="101">
        <v>0.40749248716542552</v>
      </c>
      <c r="R133" s="101">
        <v>0.37453747266796894</v>
      </c>
      <c r="S133" s="101">
        <v>0.3244859531084241</v>
      </c>
      <c r="T133" s="101">
        <v>0.2590027426548388</v>
      </c>
      <c r="U133" s="101">
        <v>0.17214296408594329</v>
      </c>
      <c r="V133" s="101">
        <v>8.7749973303162809E-2</v>
      </c>
      <c r="W133" s="101">
        <v>0.14190288570972154</v>
      </c>
      <c r="X133" s="101">
        <v>0.1674783443313414</v>
      </c>
      <c r="Y133" s="101">
        <v>0.18037836697413873</v>
      </c>
      <c r="DA133" s="131" t="s">
        <v>1661</v>
      </c>
    </row>
    <row r="134" spans="1:105" ht="12" customHeight="1" x14ac:dyDescent="0.25">
      <c r="A134" s="107" t="s">
        <v>121</v>
      </c>
      <c r="B134" s="104">
        <v>1.2569428131802934E-4</v>
      </c>
      <c r="C134" s="104">
        <v>4.3012926496527803E-3</v>
      </c>
      <c r="D134" s="104">
        <v>1.7977948119192608E-2</v>
      </c>
      <c r="E134" s="104">
        <v>2.7776633658158696E-2</v>
      </c>
      <c r="F134" s="104">
        <v>3.6915972814506773E-2</v>
      </c>
      <c r="G134" s="104">
        <v>4.5858638075731283E-2</v>
      </c>
      <c r="H134" s="104">
        <v>5.2453790716086184E-2</v>
      </c>
      <c r="I134" s="104">
        <v>0.10621307353923326</v>
      </c>
      <c r="J134" s="104">
        <v>0.17188148194816424</v>
      </c>
      <c r="K134" s="104">
        <v>0.22096256553962856</v>
      </c>
      <c r="L134" s="104">
        <v>0.23031607688858424</v>
      </c>
      <c r="M134" s="104">
        <v>0.31942494142291622</v>
      </c>
      <c r="N134" s="104">
        <v>0.37361568943198642</v>
      </c>
      <c r="O134" s="104">
        <v>0.62128908381595938</v>
      </c>
      <c r="P134" s="104">
        <v>0.76312102133083792</v>
      </c>
      <c r="Q134" s="104">
        <v>0.40745736900078156</v>
      </c>
      <c r="R134" s="104">
        <v>0.44041523906522001</v>
      </c>
      <c r="S134" s="104">
        <v>0.38324087961927156</v>
      </c>
      <c r="T134" s="104">
        <v>0.36373776056241186</v>
      </c>
      <c r="U134" s="104">
        <v>0.28111073478801568</v>
      </c>
      <c r="V134" s="104">
        <v>0.20396019715606209</v>
      </c>
      <c r="W134" s="104">
        <v>0.20753131103214301</v>
      </c>
      <c r="X134" s="104">
        <v>0.49133293322969152</v>
      </c>
      <c r="Y134" s="104">
        <v>0.67978794094401662</v>
      </c>
      <c r="DA134" s="132" t="s">
        <v>1662</v>
      </c>
    </row>
    <row r="135" spans="1:105" ht="12" customHeight="1" x14ac:dyDescent="0.25">
      <c r="A135" s="108" t="s">
        <v>53</v>
      </c>
      <c r="B135" s="98">
        <v>7.6946506774163437E-5</v>
      </c>
      <c r="C135" s="98">
        <v>2.5295812467505058E-3</v>
      </c>
      <c r="D135" s="98">
        <v>1.060617306647783E-2</v>
      </c>
      <c r="E135" s="98">
        <v>1.6293223884729459E-2</v>
      </c>
      <c r="F135" s="98">
        <v>2.1923990965695611E-2</v>
      </c>
      <c r="G135" s="98">
        <v>2.7119379882685871E-2</v>
      </c>
      <c r="H135" s="98">
        <v>3.0339337535264917E-2</v>
      </c>
      <c r="I135" s="98">
        <v>6.0567690790449012E-2</v>
      </c>
      <c r="J135" s="98">
        <v>9.4817845369697201E-2</v>
      </c>
      <c r="K135" s="98">
        <v>0.11822377879018357</v>
      </c>
      <c r="L135" s="98">
        <v>0.12049274378067232</v>
      </c>
      <c r="M135" s="98">
        <v>0.18136295153789483</v>
      </c>
      <c r="N135" s="98">
        <v>0.19685279803753114</v>
      </c>
      <c r="O135" s="98">
        <v>0.39074949023864985</v>
      </c>
      <c r="P135" s="98">
        <v>0.51858331015248871</v>
      </c>
      <c r="Q135" s="98">
        <v>0.20487037102180986</v>
      </c>
      <c r="R135" s="98">
        <v>0.21682876763137093</v>
      </c>
      <c r="S135" s="98">
        <v>0.18914236684537203</v>
      </c>
      <c r="T135" s="98">
        <v>0.20186781722457364</v>
      </c>
      <c r="U135" s="98">
        <v>0.1676959670158322</v>
      </c>
      <c r="V135" s="98">
        <v>0.11792612495039229</v>
      </c>
      <c r="W135" s="98">
        <v>0.11660354563705108</v>
      </c>
      <c r="X135" s="98">
        <v>0.29336493339958075</v>
      </c>
      <c r="Y135" s="98">
        <v>0.39867977238108326</v>
      </c>
      <c r="DA135" s="63" t="s">
        <v>1663</v>
      </c>
    </row>
    <row r="136" spans="1:105" ht="12" customHeight="1" x14ac:dyDescent="0.25">
      <c r="A136" s="108" t="s">
        <v>52</v>
      </c>
      <c r="B136" s="98">
        <v>4.8747774543865906E-5</v>
      </c>
      <c r="C136" s="98">
        <v>1.7717114029022745E-3</v>
      </c>
      <c r="D136" s="98">
        <v>7.3717750527147758E-3</v>
      </c>
      <c r="E136" s="98">
        <v>1.1483409773429237E-2</v>
      </c>
      <c r="F136" s="98">
        <v>1.4991981848811158E-2</v>
      </c>
      <c r="G136" s="98">
        <v>1.8739258193045411E-2</v>
      </c>
      <c r="H136" s="98">
        <v>2.2114453180821267E-2</v>
      </c>
      <c r="I136" s="98">
        <v>4.5645382748784248E-2</v>
      </c>
      <c r="J136" s="98">
        <v>7.7063636578467043E-2</v>
      </c>
      <c r="K136" s="98">
        <v>0.10273878674944498</v>
      </c>
      <c r="L136" s="98">
        <v>0.10982333310791191</v>
      </c>
      <c r="M136" s="98">
        <v>0.13806198988502141</v>
      </c>
      <c r="N136" s="98">
        <v>0.17676289139445531</v>
      </c>
      <c r="O136" s="98">
        <v>0.23053959357730952</v>
      </c>
      <c r="P136" s="98">
        <v>0.24453771117834916</v>
      </c>
      <c r="Q136" s="98">
        <v>0.20258699797897173</v>
      </c>
      <c r="R136" s="98">
        <v>0.22358647143384908</v>
      </c>
      <c r="S136" s="98">
        <v>0.19409851277389953</v>
      </c>
      <c r="T136" s="98">
        <v>0.16186994333783822</v>
      </c>
      <c r="U136" s="98">
        <v>0.11341476777218348</v>
      </c>
      <c r="V136" s="98">
        <v>8.6034072205669804E-2</v>
      </c>
      <c r="W136" s="98">
        <v>9.0927765395091911E-2</v>
      </c>
      <c r="X136" s="98">
        <v>0.19796799983011074</v>
      </c>
      <c r="Y136" s="98">
        <v>0.2811081685629333</v>
      </c>
      <c r="DA136" s="63" t="s">
        <v>1664</v>
      </c>
    </row>
    <row r="137" spans="1:105" ht="12" customHeight="1" x14ac:dyDescent="0.25">
      <c r="A137" s="121" t="s">
        <v>54</v>
      </c>
      <c r="B137" s="122">
        <v>0.45333964724826536</v>
      </c>
      <c r="C137" s="122">
        <v>0.46540719693136479</v>
      </c>
      <c r="D137" s="122">
        <v>0.39393517949379059</v>
      </c>
      <c r="E137" s="122">
        <v>0.35896800854351146</v>
      </c>
      <c r="F137" s="122">
        <v>0.40114373247153068</v>
      </c>
      <c r="G137" s="122">
        <v>0.4291609866214236</v>
      </c>
      <c r="H137" s="122">
        <v>0.44203237557197772</v>
      </c>
      <c r="I137" s="122">
        <v>0.40229115098428364</v>
      </c>
      <c r="J137" s="122">
        <v>0.46255126537353675</v>
      </c>
      <c r="K137" s="122">
        <v>0.54487402890057623</v>
      </c>
      <c r="L137" s="122">
        <v>0.49935294864926894</v>
      </c>
      <c r="M137" s="122">
        <v>0.63385337545114162</v>
      </c>
      <c r="N137" s="122">
        <v>0.72776354628326101</v>
      </c>
      <c r="O137" s="122">
        <v>0.84855936271383736</v>
      </c>
      <c r="P137" s="122">
        <v>1.0253418780013297</v>
      </c>
      <c r="Q137" s="122">
        <v>0.74435859677902938</v>
      </c>
      <c r="R137" s="122">
        <v>0.79213443208931866</v>
      </c>
      <c r="S137" s="122">
        <v>0.66472833587003999</v>
      </c>
      <c r="T137" s="122">
        <v>0.75241002330696938</v>
      </c>
      <c r="U137" s="122">
        <v>0.72428482324621291</v>
      </c>
      <c r="V137" s="122">
        <v>0.41891509071873095</v>
      </c>
      <c r="W137" s="122">
        <v>0.35681126264161939</v>
      </c>
      <c r="X137" s="122">
        <v>0.50633831031256693</v>
      </c>
      <c r="Y137" s="122">
        <v>0.58792808973485555</v>
      </c>
      <c r="DA137" s="130" t="s">
        <v>1665</v>
      </c>
    </row>
    <row r="138" spans="1:105" ht="12" customHeight="1" x14ac:dyDescent="0.25">
      <c r="A138" s="97" t="s">
        <v>202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1666</v>
      </c>
    </row>
    <row r="139" spans="1:105" ht="12" customHeight="1" x14ac:dyDescent="0.25">
      <c r="A139" s="97" t="s">
        <v>50</v>
      </c>
      <c r="B139" s="98">
        <v>0.19476638157146489</v>
      </c>
      <c r="C139" s="98">
        <v>0.21549179588034134</v>
      </c>
      <c r="D139" s="98">
        <v>7.9564722170880384E-2</v>
      </c>
      <c r="E139" s="98">
        <v>3.7319091489223813E-2</v>
      </c>
      <c r="F139" s="98">
        <v>7.4239131459278171E-2</v>
      </c>
      <c r="G139" s="98">
        <v>0.11474693737214736</v>
      </c>
      <c r="H139" s="98">
        <v>0.11867283180397131</v>
      </c>
      <c r="I139" s="98">
        <v>4.0956451197417455E-2</v>
      </c>
      <c r="J139" s="98">
        <v>4.4140517111864466E-2</v>
      </c>
      <c r="K139" s="98">
        <v>0.12241772367685826</v>
      </c>
      <c r="L139" s="98">
        <v>0.10209526404521276</v>
      </c>
      <c r="M139" s="98">
        <v>4.8307012573897017E-2</v>
      </c>
      <c r="N139" s="98">
        <v>2.6394917316291247E-2</v>
      </c>
      <c r="O139" s="98">
        <v>3.8608370921345343E-2</v>
      </c>
      <c r="P139" s="98">
        <v>6.3960272302378898E-2</v>
      </c>
      <c r="Q139" s="98">
        <v>5.316316310352965E-2</v>
      </c>
      <c r="R139" s="98">
        <v>5.6539212290219576E-2</v>
      </c>
      <c r="S139" s="98">
        <v>4.3390945259590051E-2</v>
      </c>
      <c r="T139" s="98">
        <v>5.2082922668063671E-2</v>
      </c>
      <c r="U139" s="98">
        <v>6.1172690028400589E-2</v>
      </c>
      <c r="V139" s="98">
        <v>5.0083619772685148E-2</v>
      </c>
      <c r="W139" s="98">
        <v>2.0467014821758816E-2</v>
      </c>
      <c r="X139" s="98">
        <v>1.9831105773074058E-2</v>
      </c>
      <c r="Y139" s="98">
        <v>1.122552456180571E-2</v>
      </c>
      <c r="DA139" s="63" t="s">
        <v>1667</v>
      </c>
    </row>
    <row r="140" spans="1:105" ht="12" customHeight="1" x14ac:dyDescent="0.25">
      <c r="A140" s="109" t="s">
        <v>120</v>
      </c>
      <c r="B140" s="33">
        <v>0.25857326567680045</v>
      </c>
      <c r="C140" s="33">
        <v>0.24991540105102342</v>
      </c>
      <c r="D140" s="33">
        <v>0.31437045732291019</v>
      </c>
      <c r="E140" s="33">
        <v>0.32164891705428766</v>
      </c>
      <c r="F140" s="33">
        <v>0.32690460101225249</v>
      </c>
      <c r="G140" s="33">
        <v>0.31441404924927624</v>
      </c>
      <c r="H140" s="33">
        <v>0.32335954376800641</v>
      </c>
      <c r="I140" s="33">
        <v>0.36133469978686616</v>
      </c>
      <c r="J140" s="33">
        <v>0.41841074826167229</v>
      </c>
      <c r="K140" s="33">
        <v>0.42245630522371802</v>
      </c>
      <c r="L140" s="33">
        <v>0.39725768460405619</v>
      </c>
      <c r="M140" s="33">
        <v>0.5855463628772446</v>
      </c>
      <c r="N140" s="33">
        <v>0.70136862896696972</v>
      </c>
      <c r="O140" s="33">
        <v>0.80995099179249197</v>
      </c>
      <c r="P140" s="33">
        <v>0.9613816056989507</v>
      </c>
      <c r="Q140" s="33">
        <v>0.69119543367549974</v>
      </c>
      <c r="R140" s="33">
        <v>0.73559521979909903</v>
      </c>
      <c r="S140" s="33">
        <v>0.6213373906104499</v>
      </c>
      <c r="T140" s="33">
        <v>0.70032710063890569</v>
      </c>
      <c r="U140" s="33">
        <v>0.66311213321781237</v>
      </c>
      <c r="V140" s="33">
        <v>0.36883147094604579</v>
      </c>
      <c r="W140" s="33">
        <v>0.33634424781986055</v>
      </c>
      <c r="X140" s="33">
        <v>0.48650720453949292</v>
      </c>
      <c r="Y140" s="33">
        <v>0.57670256517304985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7.9260562063093536</v>
      </c>
      <c r="C142" s="117">
        <f t="shared" si="25"/>
        <v>8.6037117132069412</v>
      </c>
      <c r="D142" s="117">
        <f t="shared" si="25"/>
        <v>8.1036870890338868</v>
      </c>
      <c r="E142" s="117">
        <f t="shared" si="25"/>
        <v>8.4323144279305122</v>
      </c>
      <c r="F142" s="117">
        <f t="shared" si="25"/>
        <v>9.1232437491231426</v>
      </c>
      <c r="G142" s="117">
        <f t="shared" si="25"/>
        <v>8.9910813266752303</v>
      </c>
      <c r="H142" s="117">
        <f t="shared" si="25"/>
        <v>9.3277001385353344</v>
      </c>
      <c r="I142" s="117">
        <f t="shared" si="25"/>
        <v>8.5693123179942763</v>
      </c>
      <c r="J142" s="117">
        <f t="shared" si="25"/>
        <v>9.7496041337764581</v>
      </c>
      <c r="K142" s="117">
        <f t="shared" si="25"/>
        <v>11.164809849934731</v>
      </c>
      <c r="L142" s="117">
        <f t="shared" si="25"/>
        <v>11.96831707900335</v>
      </c>
      <c r="M142" s="117">
        <f t="shared" si="25"/>
        <v>10.098885884897726</v>
      </c>
      <c r="N142" s="117">
        <f t="shared" si="25"/>
        <v>12.973551175327286</v>
      </c>
      <c r="O142" s="117">
        <f t="shared" si="25"/>
        <v>15.065650718686683</v>
      </c>
      <c r="P142" s="117">
        <f t="shared" si="25"/>
        <v>17.149160860710154</v>
      </c>
      <c r="Q142" s="117">
        <f t="shared" si="25"/>
        <v>17.571431948476093</v>
      </c>
      <c r="R142" s="117">
        <f t="shared" ref="R142:V142" si="26">R143+R146+R148+R161</f>
        <v>19.822125300472184</v>
      </c>
      <c r="S142" s="117">
        <f t="shared" si="26"/>
        <v>17.864445746301616</v>
      </c>
      <c r="T142" s="117">
        <f t="shared" si="26"/>
        <v>18.937449466059359</v>
      </c>
      <c r="U142" s="117">
        <f t="shared" si="26"/>
        <v>12.666126016251786</v>
      </c>
      <c r="V142" s="117">
        <f t="shared" si="26"/>
        <v>12.189361036273477</v>
      </c>
      <c r="W142" s="117">
        <f t="shared" ref="W142:Y142" si="27">W143+W146+W148+W161</f>
        <v>12.87798961454101</v>
      </c>
      <c r="X142" s="117">
        <f t="shared" si="27"/>
        <v>18.043444766501981</v>
      </c>
      <c r="Y142" s="117">
        <f t="shared" si="27"/>
        <v>23.661490135369775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6.9633411455614489</v>
      </c>
      <c r="C143" s="122">
        <f t="shared" si="28"/>
        <v>7.6620514713180166</v>
      </c>
      <c r="D143" s="122">
        <f t="shared" si="28"/>
        <v>7.1916014668698498</v>
      </c>
      <c r="E143" s="122">
        <f t="shared" si="28"/>
        <v>7.4947948016645007</v>
      </c>
      <c r="F143" s="122">
        <f t="shared" si="28"/>
        <v>8.1928224106154026</v>
      </c>
      <c r="G143" s="122">
        <f t="shared" si="28"/>
        <v>8.0350530108562133</v>
      </c>
      <c r="H143" s="122">
        <f t="shared" si="28"/>
        <v>8.292708544406004</v>
      </c>
      <c r="I143" s="122">
        <f t="shared" si="28"/>
        <v>7.6250437380089258</v>
      </c>
      <c r="J143" s="122">
        <f t="shared" si="28"/>
        <v>8.7005911847951349</v>
      </c>
      <c r="K143" s="122">
        <f t="shared" si="28"/>
        <v>10.015951804572273</v>
      </c>
      <c r="L143" s="122">
        <f t="shared" si="28"/>
        <v>10.73005435953112</v>
      </c>
      <c r="M143" s="122">
        <f t="shared" si="28"/>
        <v>8.5797836661942775</v>
      </c>
      <c r="N143" s="122">
        <f t="shared" si="28"/>
        <v>11.385282110330142</v>
      </c>
      <c r="O143" s="122">
        <f t="shared" si="28"/>
        <v>13.015891070822825</v>
      </c>
      <c r="P143" s="122">
        <f t="shared" si="28"/>
        <v>14.295914270910977</v>
      </c>
      <c r="Q143" s="122">
        <f t="shared" si="28"/>
        <v>15.270700411819117</v>
      </c>
      <c r="R143" s="122">
        <f t="shared" ref="R143:V143" si="29">SUM(R144:R145)</f>
        <v>17.560783000675002</v>
      </c>
      <c r="S143" s="122">
        <f t="shared" si="29"/>
        <v>15.764296962988405</v>
      </c>
      <c r="T143" s="122">
        <f t="shared" si="29"/>
        <v>16.53527359003829</v>
      </c>
      <c r="U143" s="122">
        <f t="shared" si="29"/>
        <v>10.591329655373423</v>
      </c>
      <c r="V143" s="122">
        <f t="shared" si="29"/>
        <v>10.463730756606283</v>
      </c>
      <c r="W143" s="122">
        <f t="shared" ref="W143:Y143" si="30">SUM(W144:W145)</f>
        <v>11.125599365314208</v>
      </c>
      <c r="X143" s="122">
        <f t="shared" si="30"/>
        <v>15.857134315940076</v>
      </c>
      <c r="Y143" s="122">
        <f t="shared" si="30"/>
        <v>20.921983471818471</v>
      </c>
      <c r="DA143" s="130" t="s">
        <v>1815</v>
      </c>
    </row>
    <row r="144" spans="1:105" ht="12" customHeight="1" x14ac:dyDescent="0.25">
      <c r="A144" s="97" t="s">
        <v>199</v>
      </c>
      <c r="B144" s="98">
        <v>6.8943971738232168</v>
      </c>
      <c r="C144" s="98">
        <v>7.5877515498314212</v>
      </c>
      <c r="D144" s="98">
        <v>7.1232320135334515</v>
      </c>
      <c r="E144" s="98">
        <v>7.4266306616158078</v>
      </c>
      <c r="F144" s="98">
        <v>8.1173686584911398</v>
      </c>
      <c r="G144" s="98">
        <v>7.9625550574798192</v>
      </c>
      <c r="H144" s="98">
        <v>8.2204696525488181</v>
      </c>
      <c r="I144" s="98">
        <v>7.5581394405741786</v>
      </c>
      <c r="J144" s="98">
        <v>8.6250105569307642</v>
      </c>
      <c r="K144" s="98">
        <v>9.9305696815042648</v>
      </c>
      <c r="L144" s="98">
        <v>10.64041907049112</v>
      </c>
      <c r="M144" s="98">
        <v>8.5084366691868318</v>
      </c>
      <c r="N144" s="98">
        <v>11.29329902209907</v>
      </c>
      <c r="O144" s="98">
        <v>12.910908800760776</v>
      </c>
      <c r="P144" s="98">
        <v>14.180359296570321</v>
      </c>
      <c r="Q144" s="98">
        <v>15.149952956209571</v>
      </c>
      <c r="R144" s="98">
        <v>17.422752042956123</v>
      </c>
      <c r="S144" s="98">
        <v>15.642315037874132</v>
      </c>
      <c r="T144" s="98">
        <v>16.406483202821079</v>
      </c>
      <c r="U144" s="98">
        <v>10.507964044288629</v>
      </c>
      <c r="V144" s="98">
        <v>10.382966891438461</v>
      </c>
      <c r="W144" s="98">
        <v>11.040094283956076</v>
      </c>
      <c r="X144" s="98">
        <v>15.734872817591805</v>
      </c>
      <c r="Y144" s="98">
        <v>20.764187083690807</v>
      </c>
      <c r="DA144" s="63" t="s">
        <v>1816</v>
      </c>
    </row>
    <row r="145" spans="1:105" ht="12" customHeight="1" x14ac:dyDescent="0.25">
      <c r="A145" s="97" t="s">
        <v>53</v>
      </c>
      <c r="B145" s="98">
        <v>6.8943971738232177E-2</v>
      </c>
      <c r="C145" s="98">
        <v>7.4299921486595782E-2</v>
      </c>
      <c r="D145" s="98">
        <v>6.8369453336398642E-2</v>
      </c>
      <c r="E145" s="98">
        <v>6.8164140048693297E-2</v>
      </c>
      <c r="F145" s="98">
        <v>7.5453752124262002E-2</v>
      </c>
      <c r="G145" s="98">
        <v>7.2497953376394572E-2</v>
      </c>
      <c r="H145" s="98">
        <v>7.2238891857185836E-2</v>
      </c>
      <c r="I145" s="98">
        <v>6.6904297434747059E-2</v>
      </c>
      <c r="J145" s="98">
        <v>7.5580627864371336E-2</v>
      </c>
      <c r="K145" s="98">
        <v>8.5382123068009005E-2</v>
      </c>
      <c r="L145" s="98">
        <v>8.9635289040000524E-2</v>
      </c>
      <c r="M145" s="98">
        <v>7.1346997007445637E-2</v>
      </c>
      <c r="N145" s="98">
        <v>9.1983088231071056E-2</v>
      </c>
      <c r="O145" s="98">
        <v>0.1049822700620491</v>
      </c>
      <c r="P145" s="98">
        <v>0.11555497434065617</v>
      </c>
      <c r="Q145" s="98">
        <v>0.12074745560954624</v>
      </c>
      <c r="R145" s="98">
        <v>0.13803095771887769</v>
      </c>
      <c r="S145" s="98">
        <v>0.1219819251142731</v>
      </c>
      <c r="T145" s="98">
        <v>0.12879038721721006</v>
      </c>
      <c r="U145" s="98">
        <v>8.3365611084793442E-2</v>
      </c>
      <c r="V145" s="98">
        <v>8.0763865167823537E-2</v>
      </c>
      <c r="W145" s="98">
        <v>8.5505081358132118E-2</v>
      </c>
      <c r="X145" s="98">
        <v>0.12226149834827066</v>
      </c>
      <c r="Y145" s="98">
        <v>0.15779638812766628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3.5001689969441009E-2</v>
      </c>
      <c r="C146" s="122">
        <f t="shared" si="31"/>
        <v>3.8311684997968158E-2</v>
      </c>
      <c r="D146" s="122">
        <f t="shared" si="31"/>
        <v>4.4388457577871569E-2</v>
      </c>
      <c r="E146" s="122">
        <f t="shared" si="31"/>
        <v>0.10354755581429145</v>
      </c>
      <c r="F146" s="122">
        <f t="shared" si="31"/>
        <v>4.3646140169060259E-2</v>
      </c>
      <c r="G146" s="122">
        <f t="shared" si="31"/>
        <v>5.6835564791597487E-2</v>
      </c>
      <c r="H146" s="122">
        <f t="shared" si="31"/>
        <v>0.1149392936861855</v>
      </c>
      <c r="I146" s="122">
        <f t="shared" si="31"/>
        <v>7.0460118485620282E-2</v>
      </c>
      <c r="J146" s="122">
        <f t="shared" si="31"/>
        <v>7.6875028659591352E-2</v>
      </c>
      <c r="K146" s="122">
        <f t="shared" si="31"/>
        <v>9.4583982700000527E-2</v>
      </c>
      <c r="L146" s="122">
        <f t="shared" si="31"/>
        <v>0.15072612669958113</v>
      </c>
      <c r="M146" s="122">
        <f t="shared" si="31"/>
        <v>0.19174505923170052</v>
      </c>
      <c r="N146" s="122">
        <f t="shared" si="31"/>
        <v>0.2300516227567404</v>
      </c>
      <c r="O146" s="122">
        <f t="shared" si="31"/>
        <v>0.29458726958126213</v>
      </c>
      <c r="P146" s="122">
        <f t="shared" si="31"/>
        <v>0.36252472091725141</v>
      </c>
      <c r="Q146" s="122">
        <f t="shared" si="31"/>
        <v>0.4473595932251842</v>
      </c>
      <c r="R146" s="122">
        <f t="shared" si="31"/>
        <v>0.48288669017870373</v>
      </c>
      <c r="S146" s="122">
        <f t="shared" si="31"/>
        <v>0.43058231076958825</v>
      </c>
      <c r="T146" s="122">
        <f t="shared" si="31"/>
        <v>0.46047711555156789</v>
      </c>
      <c r="U146" s="122">
        <f t="shared" si="31"/>
        <v>0.43897522839256253</v>
      </c>
      <c r="V146" s="122">
        <f t="shared" si="31"/>
        <v>0.37628478088142914</v>
      </c>
      <c r="W146" s="122">
        <f t="shared" si="31"/>
        <v>0.31436708434626981</v>
      </c>
      <c r="X146" s="122">
        <f t="shared" si="31"/>
        <v>0.3791691880899476</v>
      </c>
      <c r="Y146" s="122">
        <f t="shared" si="31"/>
        <v>0.56388194333962949</v>
      </c>
      <c r="DA146" s="130" t="s">
        <v>1818</v>
      </c>
    </row>
    <row r="147" spans="1:105" ht="12" customHeight="1" x14ac:dyDescent="0.25">
      <c r="A147" s="97" t="s">
        <v>53</v>
      </c>
      <c r="B147" s="98">
        <v>3.5001689969441009E-2</v>
      </c>
      <c r="C147" s="98">
        <v>3.8311684997968158E-2</v>
      </c>
      <c r="D147" s="98">
        <v>4.4388457577871569E-2</v>
      </c>
      <c r="E147" s="98">
        <v>0.10354755581429145</v>
      </c>
      <c r="F147" s="98">
        <v>4.3646140169060259E-2</v>
      </c>
      <c r="G147" s="98">
        <v>5.6835564791597487E-2</v>
      </c>
      <c r="H147" s="98">
        <v>0.1149392936861855</v>
      </c>
      <c r="I147" s="98">
        <v>7.0460118485620282E-2</v>
      </c>
      <c r="J147" s="98">
        <v>7.6875028659591352E-2</v>
      </c>
      <c r="K147" s="98">
        <v>9.4583982700000527E-2</v>
      </c>
      <c r="L147" s="98">
        <v>0.15072612669958113</v>
      </c>
      <c r="M147" s="98">
        <v>0.19174505923170052</v>
      </c>
      <c r="N147" s="98">
        <v>0.2300516227567404</v>
      </c>
      <c r="O147" s="98">
        <v>0.29458726958126213</v>
      </c>
      <c r="P147" s="98">
        <v>0.36252472091725141</v>
      </c>
      <c r="Q147" s="98">
        <v>0.4473595932251842</v>
      </c>
      <c r="R147" s="98">
        <v>0.48288669017870373</v>
      </c>
      <c r="S147" s="98">
        <v>0.43058231076958825</v>
      </c>
      <c r="T147" s="98">
        <v>0.46047711555156789</v>
      </c>
      <c r="U147" s="98">
        <v>0.43897522839256253</v>
      </c>
      <c r="V147" s="98">
        <v>0.37628478088142914</v>
      </c>
      <c r="W147" s="98">
        <v>0.31436708434626981</v>
      </c>
      <c r="X147" s="98">
        <v>0.3791691880899476</v>
      </c>
      <c r="Y147" s="98">
        <v>0.56388194333962949</v>
      </c>
      <c r="DA147" s="63" t="s">
        <v>1819</v>
      </c>
    </row>
    <row r="148" spans="1:105" ht="12" customHeight="1" x14ac:dyDescent="0.25">
      <c r="A148" s="121" t="s">
        <v>55</v>
      </c>
      <c r="B148" s="122">
        <v>0.61218735511740274</v>
      </c>
      <c r="C148" s="122">
        <v>0.58092329684308308</v>
      </c>
      <c r="D148" s="122">
        <v>0.57837602104714336</v>
      </c>
      <c r="E148" s="122">
        <v>0.56422288548998556</v>
      </c>
      <c r="F148" s="122">
        <v>0.58964260106281075</v>
      </c>
      <c r="G148" s="122">
        <v>0.58583527042372363</v>
      </c>
      <c r="H148" s="122">
        <v>0.59624627197474822</v>
      </c>
      <c r="I148" s="122">
        <v>0.56802019039173912</v>
      </c>
      <c r="J148" s="122">
        <v>0.61948390700302713</v>
      </c>
      <c r="K148" s="122">
        <v>0.64926364664801239</v>
      </c>
      <c r="L148" s="122">
        <v>0.7140217619230127</v>
      </c>
      <c r="M148" s="122">
        <v>0.83903932747874266</v>
      </c>
      <c r="N148" s="122">
        <v>0.79087118440398108</v>
      </c>
      <c r="O148" s="122">
        <v>1.0925261621107158</v>
      </c>
      <c r="P148" s="122">
        <v>1.6896009057152472</v>
      </c>
      <c r="Q148" s="122">
        <v>1.2704338488066929</v>
      </c>
      <c r="R148" s="122">
        <v>1.1539711759975391</v>
      </c>
      <c r="S148" s="122">
        <v>1.1415435924204069</v>
      </c>
      <c r="T148" s="122">
        <v>1.3390188226971411</v>
      </c>
      <c r="U148" s="122">
        <v>1.0531367827412601</v>
      </c>
      <c r="V148" s="122">
        <v>1.0098582006974592</v>
      </c>
      <c r="W148" s="122">
        <v>1.1368603838388855</v>
      </c>
      <c r="X148" s="122">
        <v>1.3679243959939107</v>
      </c>
      <c r="Y148" s="122">
        <v>1.6556805834465842</v>
      </c>
      <c r="DA148" s="130" t="s">
        <v>1820</v>
      </c>
    </row>
    <row r="149" spans="1:105" ht="12" customHeight="1" x14ac:dyDescent="0.25">
      <c r="A149" s="97" t="s">
        <v>132</v>
      </c>
      <c r="B149" s="98">
        <v>0.16849186969035193</v>
      </c>
      <c r="C149" s="98">
        <v>0.17268574858624577</v>
      </c>
      <c r="D149" s="98">
        <v>0.18168859527587514</v>
      </c>
      <c r="E149" s="98">
        <v>0.18843145556672908</v>
      </c>
      <c r="F149" s="98">
        <v>0.19655207571550054</v>
      </c>
      <c r="G149" s="98">
        <v>0.19813165513669542</v>
      </c>
      <c r="H149" s="98">
        <v>0.21815457704716337</v>
      </c>
      <c r="I149" s="98">
        <v>0.21241269821753234</v>
      </c>
      <c r="J149" s="98">
        <v>0.24680644002198482</v>
      </c>
      <c r="K149" s="98">
        <v>0.28034004185128947</v>
      </c>
      <c r="L149" s="98">
        <v>0.33356302999223136</v>
      </c>
      <c r="M149" s="98">
        <v>0.35322933488323394</v>
      </c>
      <c r="N149" s="98">
        <v>0.25438075740108251</v>
      </c>
      <c r="O149" s="98">
        <v>0.21849806641968042</v>
      </c>
      <c r="P149" s="98">
        <v>0.56722020032826226</v>
      </c>
      <c r="Q149" s="98">
        <v>0.61740285461385203</v>
      </c>
      <c r="R149" s="98">
        <v>0.49423705406928747</v>
      </c>
      <c r="S149" s="98">
        <v>0.56640094780719175</v>
      </c>
      <c r="T149" s="98">
        <v>0.82822280751110555</v>
      </c>
      <c r="U149" s="98">
        <v>0.68004546545240807</v>
      </c>
      <c r="V149" s="98">
        <v>0.76028778700962263</v>
      </c>
      <c r="W149" s="98">
        <v>0.83220534202202567</v>
      </c>
      <c r="X149" s="98">
        <v>0.78920659838308438</v>
      </c>
      <c r="Y149" s="98">
        <v>0.89121699513670405</v>
      </c>
      <c r="DA149" s="63" t="s">
        <v>1821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9.4289438879939109E-5</v>
      </c>
      <c r="E150" s="98">
        <v>9.3381272746307736E-5</v>
      </c>
      <c r="F150" s="98">
        <v>9.2158222754275157E-5</v>
      </c>
      <c r="G150" s="98">
        <v>1.7583769151843993E-4</v>
      </c>
      <c r="H150" s="98">
        <v>2.6886349763830057E-4</v>
      </c>
      <c r="I150" s="98">
        <v>3.2119454078582878E-4</v>
      </c>
      <c r="J150" s="98">
        <v>5.7515675816988761E-4</v>
      </c>
      <c r="K150" s="98">
        <v>1.0653412568378132E-3</v>
      </c>
      <c r="L150" s="98">
        <v>1.5618349904720518E-3</v>
      </c>
      <c r="M150" s="98">
        <v>1.9193693256817029E-3</v>
      </c>
      <c r="N150" s="98">
        <v>1.5879337855759E-3</v>
      </c>
      <c r="O150" s="98">
        <v>1.1414807422179313E-3</v>
      </c>
      <c r="P150" s="98">
        <v>2.77075397795821E-3</v>
      </c>
      <c r="Q150" s="98">
        <v>6.1113800890595206E-3</v>
      </c>
      <c r="R150" s="98">
        <v>4.3899149964479259E-3</v>
      </c>
      <c r="S150" s="98">
        <v>4.9267854287201361E-3</v>
      </c>
      <c r="T150" s="98">
        <v>8.931024795608325E-3</v>
      </c>
      <c r="U150" s="98">
        <v>7.0552789211958105E-3</v>
      </c>
      <c r="V150" s="98">
        <v>8.3845884878250704E-3</v>
      </c>
      <c r="W150" s="98">
        <v>9.3023644180320313E-3</v>
      </c>
      <c r="X150" s="98">
        <v>8.1533579736301365E-3</v>
      </c>
      <c r="Y150" s="98">
        <v>1.0230191197836599E-2</v>
      </c>
      <c r="DA150" s="63" t="s">
        <v>1822</v>
      </c>
    </row>
    <row r="151" spans="1:105" ht="12" customHeight="1" x14ac:dyDescent="0.25">
      <c r="A151" s="100" t="s">
        <v>199</v>
      </c>
      <c r="B151" s="101">
        <v>0</v>
      </c>
      <c r="C151" s="101">
        <v>0</v>
      </c>
      <c r="D151" s="101">
        <v>4.7299498988070829E-5</v>
      </c>
      <c r="E151" s="101">
        <v>4.6533647899751342E-5</v>
      </c>
      <c r="F151" s="101">
        <v>4.6577586935551842E-5</v>
      </c>
      <c r="G151" s="101">
        <v>8.8605177399926003E-5</v>
      </c>
      <c r="H151" s="101">
        <v>1.317707653050965E-4</v>
      </c>
      <c r="I151" s="101">
        <v>1.5578952025600427E-4</v>
      </c>
      <c r="J151" s="101">
        <v>2.7205183638815626E-4</v>
      </c>
      <c r="K151" s="101">
        <v>4.7280275873708697E-4</v>
      </c>
      <c r="L151" s="101">
        <v>7.3750826467258777E-4</v>
      </c>
      <c r="M151" s="101">
        <v>9.6376341005653687E-4</v>
      </c>
      <c r="N151" s="101">
        <v>7.1535062529171989E-4</v>
      </c>
      <c r="O151" s="101">
        <v>6.2464692749216843E-4</v>
      </c>
      <c r="P151" s="101">
        <v>1.6678436798213104E-3</v>
      </c>
      <c r="Q151" s="101">
        <v>2.7034333864403744E-3</v>
      </c>
      <c r="R151" s="101">
        <v>1.8857043186268625E-3</v>
      </c>
      <c r="S151" s="101">
        <v>2.0566617755513922E-3</v>
      </c>
      <c r="T151" s="101">
        <v>4.2880745344406933E-3</v>
      </c>
      <c r="U151" s="101">
        <v>3.9184517587434386E-3</v>
      </c>
      <c r="V151" s="101">
        <v>4.2648591587971544E-3</v>
      </c>
      <c r="W151" s="101">
        <v>4.9126579070553743E-3</v>
      </c>
      <c r="X151" s="101">
        <v>4.5000438057376775E-3</v>
      </c>
      <c r="Y151" s="101">
        <v>5.4098130099651219E-3</v>
      </c>
      <c r="DA151" s="131" t="s">
        <v>1823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4.698993989186828E-5</v>
      </c>
      <c r="E152" s="104">
        <v>4.6847624846556394E-5</v>
      </c>
      <c r="F152" s="104">
        <v>4.5580635818723322E-5</v>
      </c>
      <c r="G152" s="104">
        <v>8.7232514118513909E-5</v>
      </c>
      <c r="H152" s="104">
        <v>1.3709273233320407E-4</v>
      </c>
      <c r="I152" s="104">
        <v>1.6540502052982448E-4</v>
      </c>
      <c r="J152" s="104">
        <v>3.0310492178173135E-4</v>
      </c>
      <c r="K152" s="104">
        <v>5.9253849810072634E-4</v>
      </c>
      <c r="L152" s="104">
        <v>8.2432672579946394E-4</v>
      </c>
      <c r="M152" s="104">
        <v>9.5560591562516607E-4</v>
      </c>
      <c r="N152" s="104">
        <v>8.7258316028418015E-4</v>
      </c>
      <c r="O152" s="104">
        <v>5.1683381472576284E-4</v>
      </c>
      <c r="P152" s="104">
        <v>1.1029102981368998E-3</v>
      </c>
      <c r="Q152" s="104">
        <v>3.4079467026191463E-3</v>
      </c>
      <c r="R152" s="104">
        <v>2.5042106778210629E-3</v>
      </c>
      <c r="S152" s="104">
        <v>2.8701236531687439E-3</v>
      </c>
      <c r="T152" s="104">
        <v>4.6429502611676308E-3</v>
      </c>
      <c r="U152" s="104">
        <v>3.1368271624523719E-3</v>
      </c>
      <c r="V152" s="104">
        <v>4.1197293290279151E-3</v>
      </c>
      <c r="W152" s="104">
        <v>4.389706510976657E-3</v>
      </c>
      <c r="X152" s="104">
        <v>3.6533141678924586E-3</v>
      </c>
      <c r="Y152" s="104">
        <v>4.8203781878714772E-3</v>
      </c>
      <c r="DA152" s="132" t="s">
        <v>1824</v>
      </c>
    </row>
    <row r="153" spans="1:105" ht="12" customHeight="1" x14ac:dyDescent="0.25">
      <c r="A153" s="106" t="s">
        <v>124</v>
      </c>
      <c r="B153" s="101">
        <v>5.2617581369518163E-2</v>
      </c>
      <c r="C153" s="101">
        <v>4.2012521971498219E-2</v>
      </c>
      <c r="D153" s="101">
        <v>2.1959822895940496E-2</v>
      </c>
      <c r="E153" s="101">
        <v>1.2053425810744259E-2</v>
      </c>
      <c r="F153" s="101">
        <v>2.3756211312494693E-2</v>
      </c>
      <c r="G153" s="101">
        <v>3.5977723890829726E-2</v>
      </c>
      <c r="H153" s="101">
        <v>4.0543187449579486E-2</v>
      </c>
      <c r="I153" s="101">
        <v>1.4066009433815951E-2</v>
      </c>
      <c r="J153" s="101">
        <v>1.335705780358706E-2</v>
      </c>
      <c r="K153" s="101">
        <v>2.9796234634257544E-2</v>
      </c>
      <c r="L153" s="101">
        <v>2.8292133604675678E-2</v>
      </c>
      <c r="M153" s="101">
        <v>6.4152721463365363E-3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1825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1826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1827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1828</v>
      </c>
    </row>
    <row r="157" spans="1:105" ht="12" customHeight="1" x14ac:dyDescent="0.25">
      <c r="A157" s="106" t="s">
        <v>122</v>
      </c>
      <c r="B157" s="101">
        <v>0.39097703279004292</v>
      </c>
      <c r="C157" s="101">
        <v>0.36268879053508729</v>
      </c>
      <c r="D157" s="101">
        <v>0.35985031698986197</v>
      </c>
      <c r="E157" s="101">
        <v>0.34076699993822235</v>
      </c>
      <c r="F157" s="101">
        <v>0.33890473577059876</v>
      </c>
      <c r="G157" s="101">
        <v>0.31381011968436029</v>
      </c>
      <c r="H157" s="101">
        <v>0.29388627355562352</v>
      </c>
      <c r="I157" s="101">
        <v>0.2529591913702483</v>
      </c>
      <c r="J157" s="101">
        <v>0.2148151585435957</v>
      </c>
      <c r="K157" s="101">
        <v>0.15178669304535497</v>
      </c>
      <c r="L157" s="101">
        <v>0.1555377705164129</v>
      </c>
      <c r="M157" s="101">
        <v>0.21081739615860626</v>
      </c>
      <c r="N157" s="101">
        <v>0.21770234339480346</v>
      </c>
      <c r="O157" s="101">
        <v>0.36185536188275558</v>
      </c>
      <c r="P157" s="101">
        <v>0.50137158029333839</v>
      </c>
      <c r="Q157" s="101">
        <v>0.29590277642782442</v>
      </c>
      <c r="R157" s="101">
        <v>0.27228196393416909</v>
      </c>
      <c r="S157" s="101">
        <v>0.23635532005592985</v>
      </c>
      <c r="T157" s="101">
        <v>0.18968810753744691</v>
      </c>
      <c r="U157" s="101">
        <v>0.12682454972717389</v>
      </c>
      <c r="V157" s="101">
        <v>6.5153480139190825E-2</v>
      </c>
      <c r="W157" s="101">
        <v>0.1129926946233524</v>
      </c>
      <c r="X157" s="101">
        <v>0.13560059722676351</v>
      </c>
      <c r="Y157" s="101">
        <v>0.1466413209051583</v>
      </c>
      <c r="DA157" s="131" t="s">
        <v>1829</v>
      </c>
    </row>
    <row r="158" spans="1:105" ht="12" customHeight="1" x14ac:dyDescent="0.25">
      <c r="A158" s="107" t="s">
        <v>121</v>
      </c>
      <c r="B158" s="104">
        <v>1.0087126748969113E-4</v>
      </c>
      <c r="C158" s="104">
        <v>3.5362357502517882E-3</v>
      </c>
      <c r="D158" s="104">
        <v>1.4782996446585817E-2</v>
      </c>
      <c r="E158" s="104">
        <v>2.2877622901543604E-2</v>
      </c>
      <c r="F158" s="104">
        <v>3.033742004146249E-2</v>
      </c>
      <c r="G158" s="104">
        <v>3.7739934020319707E-2</v>
      </c>
      <c r="H158" s="104">
        <v>4.3393370424743533E-2</v>
      </c>
      <c r="I158" s="104">
        <v>8.8261096829356719E-2</v>
      </c>
      <c r="J158" s="104">
        <v>0.14393009387568967</v>
      </c>
      <c r="K158" s="104">
        <v>0.18627533586027251</v>
      </c>
      <c r="L158" s="104">
        <v>0.19506699281922063</v>
      </c>
      <c r="M158" s="104">
        <v>0.2666579549648842</v>
      </c>
      <c r="N158" s="104">
        <v>0.31720014982251921</v>
      </c>
      <c r="O158" s="104">
        <v>0.5110312530660619</v>
      </c>
      <c r="P158" s="104">
        <v>0.61823837111568813</v>
      </c>
      <c r="Q158" s="104">
        <v>0.35101683767595676</v>
      </c>
      <c r="R158" s="104">
        <v>0.38306224299763469</v>
      </c>
      <c r="S158" s="104">
        <v>0.33386053912856506</v>
      </c>
      <c r="T158" s="104">
        <v>0.31217688285298029</v>
      </c>
      <c r="U158" s="104">
        <v>0.23921148864048225</v>
      </c>
      <c r="V158" s="104">
        <v>0.17603234506082072</v>
      </c>
      <c r="W158" s="104">
        <v>0.1823599827754756</v>
      </c>
      <c r="X158" s="104">
        <v>0.43496384241043268</v>
      </c>
      <c r="Y158" s="104">
        <v>0.60759207620688505</v>
      </c>
      <c r="DA158" s="132" t="s">
        <v>1830</v>
      </c>
    </row>
    <row r="159" spans="1:105" ht="12" customHeight="1" x14ac:dyDescent="0.25">
      <c r="A159" s="108" t="s">
        <v>53</v>
      </c>
      <c r="B159" s="98">
        <v>5.212349294582522E-5</v>
      </c>
      <c r="C159" s="98">
        <v>1.7645243473495139E-3</v>
      </c>
      <c r="D159" s="98">
        <v>7.4112213938710408E-3</v>
      </c>
      <c r="E159" s="98">
        <v>1.1394213128114368E-2</v>
      </c>
      <c r="F159" s="98">
        <v>1.5345438192651332E-2</v>
      </c>
      <c r="G159" s="98">
        <v>1.9000675827274292E-2</v>
      </c>
      <c r="H159" s="98">
        <v>2.1278917243922262E-2</v>
      </c>
      <c r="I159" s="98">
        <v>4.2615714080572471E-2</v>
      </c>
      <c r="J159" s="98">
        <v>6.686645729722264E-2</v>
      </c>
      <c r="K159" s="98">
        <v>8.3536549110827529E-2</v>
      </c>
      <c r="L159" s="98">
        <v>8.524365971130872E-2</v>
      </c>
      <c r="M159" s="98">
        <v>0.12859596507986276</v>
      </c>
      <c r="N159" s="98">
        <v>0.14043725842806393</v>
      </c>
      <c r="O159" s="98">
        <v>0.28049165948875232</v>
      </c>
      <c r="P159" s="98">
        <v>0.37370065993733897</v>
      </c>
      <c r="Q159" s="98">
        <v>0.14842983969698503</v>
      </c>
      <c r="R159" s="98">
        <v>0.15947577156378565</v>
      </c>
      <c r="S159" s="98">
        <v>0.13976202635466556</v>
      </c>
      <c r="T159" s="98">
        <v>0.15030693951514207</v>
      </c>
      <c r="U159" s="98">
        <v>0.12579672086829877</v>
      </c>
      <c r="V159" s="98">
        <v>8.9998272855150899E-2</v>
      </c>
      <c r="W159" s="98">
        <v>9.1432217380383707E-2</v>
      </c>
      <c r="X159" s="98">
        <v>0.23699584258032194</v>
      </c>
      <c r="Y159" s="98">
        <v>0.32648390764395174</v>
      </c>
      <c r="DA159" s="63" t="s">
        <v>1831</v>
      </c>
    </row>
    <row r="160" spans="1:105" ht="12" customHeight="1" x14ac:dyDescent="0.25">
      <c r="A160" s="108" t="s">
        <v>52</v>
      </c>
      <c r="B160" s="98">
        <v>4.8747774543865906E-5</v>
      </c>
      <c r="C160" s="98">
        <v>1.7717114029022745E-3</v>
      </c>
      <c r="D160" s="98">
        <v>7.3717750527147758E-3</v>
      </c>
      <c r="E160" s="98">
        <v>1.1483409773429237E-2</v>
      </c>
      <c r="F160" s="98">
        <v>1.4991981848811158E-2</v>
      </c>
      <c r="G160" s="98">
        <v>1.8739258193045411E-2</v>
      </c>
      <c r="H160" s="98">
        <v>2.2114453180821267E-2</v>
      </c>
      <c r="I160" s="98">
        <v>4.5645382748784248E-2</v>
      </c>
      <c r="J160" s="98">
        <v>7.7063636578467043E-2</v>
      </c>
      <c r="K160" s="98">
        <v>0.10273878674944498</v>
      </c>
      <c r="L160" s="98">
        <v>0.10982333310791191</v>
      </c>
      <c r="M160" s="98">
        <v>0.13806198988502141</v>
      </c>
      <c r="N160" s="98">
        <v>0.17676289139445531</v>
      </c>
      <c r="O160" s="98">
        <v>0.23053959357730952</v>
      </c>
      <c r="P160" s="98">
        <v>0.24453771117834916</v>
      </c>
      <c r="Q160" s="98">
        <v>0.20258699797897173</v>
      </c>
      <c r="R160" s="98">
        <v>0.22358647143384908</v>
      </c>
      <c r="S160" s="98">
        <v>0.19409851277389953</v>
      </c>
      <c r="T160" s="98">
        <v>0.16186994333783822</v>
      </c>
      <c r="U160" s="98">
        <v>0.11341476777218348</v>
      </c>
      <c r="V160" s="98">
        <v>8.6034072205669804E-2</v>
      </c>
      <c r="W160" s="98">
        <v>9.0927765395091911E-2</v>
      </c>
      <c r="X160" s="98">
        <v>0.19796799983011074</v>
      </c>
      <c r="Y160" s="98">
        <v>0.2811081685629333</v>
      </c>
      <c r="DA160" s="63" t="s">
        <v>1832</v>
      </c>
    </row>
    <row r="161" spans="1:105" ht="12" customHeight="1" x14ac:dyDescent="0.25">
      <c r="A161" s="121" t="s">
        <v>54</v>
      </c>
      <c r="B161" s="122">
        <v>0.3155260156610612</v>
      </c>
      <c r="C161" s="122">
        <v>0.32242526004787431</v>
      </c>
      <c r="D161" s="122">
        <v>0.28932114353902244</v>
      </c>
      <c r="E161" s="122">
        <v>0.26974918496173317</v>
      </c>
      <c r="F161" s="122">
        <v>0.29713259727586816</v>
      </c>
      <c r="G161" s="122">
        <v>0.31335748060369584</v>
      </c>
      <c r="H161" s="122">
        <v>0.32380602846839635</v>
      </c>
      <c r="I161" s="122">
        <v>0.30578827110799067</v>
      </c>
      <c r="J161" s="122">
        <v>0.35265401331870627</v>
      </c>
      <c r="K161" s="122">
        <v>0.40501041601444565</v>
      </c>
      <c r="L161" s="122">
        <v>0.37351483084963666</v>
      </c>
      <c r="M161" s="122">
        <v>0.48831783199300388</v>
      </c>
      <c r="N161" s="122">
        <v>0.56734625783642378</v>
      </c>
      <c r="O161" s="122">
        <v>0.6626462161718818</v>
      </c>
      <c r="P161" s="122">
        <v>0.80112096316667769</v>
      </c>
      <c r="Q161" s="122">
        <v>0.58293809462509849</v>
      </c>
      <c r="R161" s="122">
        <v>0.62448443362093808</v>
      </c>
      <c r="S161" s="122">
        <v>0.52802288012321386</v>
      </c>
      <c r="T161" s="122">
        <v>0.60267993777235618</v>
      </c>
      <c r="U161" s="122">
        <v>0.58268434974453898</v>
      </c>
      <c r="V161" s="122">
        <v>0.33948729808830463</v>
      </c>
      <c r="W161" s="122">
        <v>0.3011627810416454</v>
      </c>
      <c r="X161" s="122">
        <v>0.43921686647804775</v>
      </c>
      <c r="Y161" s="122">
        <v>0.51994413676508688</v>
      </c>
      <c r="DA161" s="130" t="s">
        <v>1833</v>
      </c>
    </row>
    <row r="162" spans="1:105" ht="12" customHeight="1" x14ac:dyDescent="0.25">
      <c r="A162" s="97" t="s">
        <v>202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1834</v>
      </c>
    </row>
    <row r="163" spans="1:105" ht="12" customHeight="1" x14ac:dyDescent="0.25">
      <c r="A163" s="97" t="s">
        <v>50</v>
      </c>
      <c r="B163" s="98">
        <v>0.11931766733181706</v>
      </c>
      <c r="C163" s="98">
        <v>0.13205330621757055</v>
      </c>
      <c r="D163" s="98">
        <v>4.8760504845503691E-2</v>
      </c>
      <c r="E163" s="98">
        <v>2.28707550207582E-2</v>
      </c>
      <c r="F163" s="98">
        <v>4.5565988922035526E-2</v>
      </c>
      <c r="G163" s="98">
        <v>7.0708906933524135E-2</v>
      </c>
      <c r="H163" s="98">
        <v>7.33939774734165E-2</v>
      </c>
      <c r="I163" s="98">
        <v>2.5368009332008327E-2</v>
      </c>
      <c r="J163" s="98">
        <v>2.7341117169148291E-2</v>
      </c>
      <c r="K163" s="98">
        <v>7.5835326835993047E-2</v>
      </c>
      <c r="L163" s="98">
        <v>6.3249148482098144E-2</v>
      </c>
      <c r="M163" s="98">
        <v>2.9928929195864491E-2</v>
      </c>
      <c r="N163" s="98">
        <v>1.6356683935788912E-2</v>
      </c>
      <c r="O163" s="98">
        <v>2.3933554206683066E-2</v>
      </c>
      <c r="P163" s="98">
        <v>3.9658979527435738E-2</v>
      </c>
      <c r="Q163" s="98">
        <v>3.2967258081798533E-2</v>
      </c>
      <c r="R163" s="98">
        <v>3.5072434896085171E-2</v>
      </c>
      <c r="S163" s="98">
        <v>2.6929743023434649E-2</v>
      </c>
      <c r="T163" s="98">
        <v>3.2356614192729394E-2</v>
      </c>
      <c r="U163" s="98">
        <v>3.8033757825448634E-2</v>
      </c>
      <c r="V163" s="98">
        <v>3.1180540987108034E-2</v>
      </c>
      <c r="W163" s="98">
        <v>1.2753183099753752E-2</v>
      </c>
      <c r="X163" s="98">
        <v>1.2371929322577645E-2</v>
      </c>
      <c r="Y163" s="98">
        <v>7.0072152382831751E-3</v>
      </c>
      <c r="DA163" s="63" t="s">
        <v>1835</v>
      </c>
    </row>
    <row r="164" spans="1:105" ht="12" customHeight="1" x14ac:dyDescent="0.25">
      <c r="A164" s="109" t="s">
        <v>120</v>
      </c>
      <c r="B164" s="33">
        <v>0.19620834832924416</v>
      </c>
      <c r="C164" s="33">
        <v>0.19037195383030375</v>
      </c>
      <c r="D164" s="33">
        <v>0.24056063869351874</v>
      </c>
      <c r="E164" s="33">
        <v>0.24687842994097497</v>
      </c>
      <c r="F164" s="33">
        <v>0.25156660835383265</v>
      </c>
      <c r="G164" s="33">
        <v>0.2426485736701717</v>
      </c>
      <c r="H164" s="33">
        <v>0.25041205099497982</v>
      </c>
      <c r="I164" s="33">
        <v>0.28042026177598234</v>
      </c>
      <c r="J164" s="33">
        <v>0.325312896149558</v>
      </c>
      <c r="K164" s="33">
        <v>0.32917508917845262</v>
      </c>
      <c r="L164" s="33">
        <v>0.31026568236753854</v>
      </c>
      <c r="M164" s="33">
        <v>0.4583889027971394</v>
      </c>
      <c r="N164" s="33">
        <v>0.55098957390063485</v>
      </c>
      <c r="O164" s="33">
        <v>0.63871266196519871</v>
      </c>
      <c r="P164" s="33">
        <v>0.761461983639242</v>
      </c>
      <c r="Q164" s="33">
        <v>0.54997083654329992</v>
      </c>
      <c r="R164" s="33">
        <v>0.58941199872485295</v>
      </c>
      <c r="S164" s="33">
        <v>0.50109313709977921</v>
      </c>
      <c r="T164" s="33">
        <v>0.57032332357962678</v>
      </c>
      <c r="U164" s="33">
        <v>0.54465059191909038</v>
      </c>
      <c r="V164" s="33">
        <v>0.30830675710119659</v>
      </c>
      <c r="W164" s="33">
        <v>0.28840959794189164</v>
      </c>
      <c r="X164" s="33">
        <v>0.42684493715547012</v>
      </c>
      <c r="Y164" s="33">
        <v>0.5129369215268037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0.48604110696845487</v>
      </c>
      <c r="C166" s="119">
        <f t="shared" si="32"/>
        <v>0.49240885103011783</v>
      </c>
      <c r="D166" s="119">
        <f t="shared" si="32"/>
        <v>0.50231239628076985</v>
      </c>
      <c r="E166" s="119">
        <f t="shared" si="32"/>
        <v>0.51396526730626746</v>
      </c>
      <c r="F166" s="119">
        <f t="shared" si="32"/>
        <v>0.52249806316792635</v>
      </c>
      <c r="G166" s="119">
        <f t="shared" si="32"/>
        <v>0.5360862354434236</v>
      </c>
      <c r="H166" s="119">
        <f t="shared" si="32"/>
        <v>0.55417219306130183</v>
      </c>
      <c r="I166" s="119">
        <f t="shared" si="32"/>
        <v>0.57010393749765575</v>
      </c>
      <c r="J166" s="119">
        <f t="shared" si="32"/>
        <v>0.59139728659170954</v>
      </c>
      <c r="K166" s="119">
        <f t="shared" si="32"/>
        <v>0.61159887021052561</v>
      </c>
      <c r="L166" s="119">
        <f t="shared" si="32"/>
        <v>0.63468062936724345</v>
      </c>
      <c r="M166" s="119">
        <f t="shared" si="32"/>
        <v>0.66352027774421496</v>
      </c>
      <c r="N166" s="119">
        <f t="shared" si="32"/>
        <v>0.68724167939725223</v>
      </c>
      <c r="O166" s="119">
        <f t="shared" si="32"/>
        <v>0.70957843192841363</v>
      </c>
      <c r="P166" s="119">
        <f t="shared" si="32"/>
        <v>0.71950940428934573</v>
      </c>
      <c r="Q166" s="119">
        <f t="shared" si="32"/>
        <v>0.72526310085750334</v>
      </c>
      <c r="R166" s="119">
        <f t="shared" ref="R166:V166" si="33">IF(R142=0,"",R142/R118)</f>
        <v>0.73066021578125906</v>
      </c>
      <c r="S166" s="119">
        <f t="shared" si="33"/>
        <v>0.73511883149025425</v>
      </c>
      <c r="T166" s="119">
        <f t="shared" si="33"/>
        <v>0.74106454461509275</v>
      </c>
      <c r="U166" s="119">
        <f t="shared" si="33"/>
        <v>0.75335589089836252</v>
      </c>
      <c r="V166" s="119">
        <f t="shared" si="33"/>
        <v>0.75312858745939482</v>
      </c>
      <c r="W166" s="119">
        <f t="shared" ref="W166:Y166" si="34">IF(W142=0,"",W142/W118)</f>
        <v>0.76518293783287272</v>
      </c>
      <c r="X166" s="119">
        <f t="shared" si="34"/>
        <v>0.78481001905205072</v>
      </c>
      <c r="Y166" s="119">
        <f t="shared" si="34"/>
        <v>0.80351935542422803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0.46966883105831403</v>
      </c>
      <c r="C167" s="124">
        <f t="shared" si="35"/>
        <v>0.477797857342665</v>
      </c>
      <c r="D167" s="124">
        <f t="shared" si="35"/>
        <v>0.48646947386442529</v>
      </c>
      <c r="E167" s="124">
        <f t="shared" si="35"/>
        <v>0.49636187880530996</v>
      </c>
      <c r="F167" s="124">
        <f t="shared" si="35"/>
        <v>0.50845851213004734</v>
      </c>
      <c r="G167" s="124">
        <f t="shared" si="35"/>
        <v>0.52140897370293815</v>
      </c>
      <c r="H167" s="124">
        <f t="shared" si="35"/>
        <v>0.53731477326312371</v>
      </c>
      <c r="I167" s="124">
        <f t="shared" si="35"/>
        <v>0.55413967758388516</v>
      </c>
      <c r="J167" s="124">
        <f t="shared" si="35"/>
        <v>0.57602912310661813</v>
      </c>
      <c r="K167" s="124">
        <f t="shared" si="35"/>
        <v>0.5974074885808609</v>
      </c>
      <c r="L167" s="124">
        <f t="shared" si="35"/>
        <v>0.61953054637496818</v>
      </c>
      <c r="M167" s="124">
        <f t="shared" si="35"/>
        <v>0.64079547806728387</v>
      </c>
      <c r="N167" s="124">
        <f t="shared" si="35"/>
        <v>0.6679445462104181</v>
      </c>
      <c r="O167" s="124">
        <f t="shared" si="35"/>
        <v>0.68952718198184515</v>
      </c>
      <c r="P167" s="124">
        <f t="shared" si="35"/>
        <v>0.6976023713137498</v>
      </c>
      <c r="Q167" s="124">
        <f t="shared" si="35"/>
        <v>0.70282832130570416</v>
      </c>
      <c r="R167" s="124">
        <f t="shared" ref="R167:V167" si="36">IF(R143=0,"",R143/R119)</f>
        <v>0.70962117154221882</v>
      </c>
      <c r="S167" s="124">
        <f t="shared" si="36"/>
        <v>0.71385407722901828</v>
      </c>
      <c r="T167" s="124">
        <f t="shared" si="36"/>
        <v>0.71895719522564505</v>
      </c>
      <c r="U167" s="124">
        <f t="shared" si="36"/>
        <v>0.7223540300040372</v>
      </c>
      <c r="V167" s="124">
        <f t="shared" si="36"/>
        <v>0.72536389088189435</v>
      </c>
      <c r="W167" s="124">
        <f t="shared" ref="W167:Y167" si="37">IF(W143=0,"",W143/W119)</f>
        <v>0.74106620454283179</v>
      </c>
      <c r="X167" s="124">
        <f t="shared" si="37"/>
        <v>0.7634982456968965</v>
      </c>
      <c r="Y167" s="124">
        <f t="shared" si="37"/>
        <v>0.78092838360648054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0.46719117066175125</v>
      </c>
      <c r="C168" s="111">
        <f t="shared" si="38"/>
        <v>0.47536709210968603</v>
      </c>
      <c r="D168" s="111">
        <f t="shared" si="38"/>
        <v>0.48408346785511003</v>
      </c>
      <c r="E168" s="111">
        <f t="shared" si="38"/>
        <v>0.49407797282673915</v>
      </c>
      <c r="F168" s="111">
        <f t="shared" si="38"/>
        <v>0.50614590702682505</v>
      </c>
      <c r="G168" s="111">
        <f t="shared" si="38"/>
        <v>0.5191467892056667</v>
      </c>
      <c r="H168" s="111">
        <f t="shared" si="38"/>
        <v>0.53513893490969555</v>
      </c>
      <c r="I168" s="111">
        <f t="shared" si="38"/>
        <v>0.55196123300130773</v>
      </c>
      <c r="J168" s="111">
        <f t="shared" si="38"/>
        <v>0.57389695811537311</v>
      </c>
      <c r="K168" s="111">
        <f t="shared" si="38"/>
        <v>0.59534672368982899</v>
      </c>
      <c r="L168" s="111">
        <f t="shared" si="38"/>
        <v>0.6175512397285593</v>
      </c>
      <c r="M168" s="111">
        <f t="shared" si="38"/>
        <v>0.63887114167046488</v>
      </c>
      <c r="N168" s="111">
        <f t="shared" si="38"/>
        <v>0.66614291792476044</v>
      </c>
      <c r="O168" s="111">
        <f t="shared" si="38"/>
        <v>0.68779082464095653</v>
      </c>
      <c r="P168" s="111">
        <f t="shared" si="38"/>
        <v>0.69588755005663239</v>
      </c>
      <c r="Q168" s="111">
        <f t="shared" si="38"/>
        <v>0.7011676030376377</v>
      </c>
      <c r="R168" s="111">
        <f t="shared" ref="R168:V168" si="39">IF(R144=0,"",R144/R120)</f>
        <v>0.70799242575382026</v>
      </c>
      <c r="S168" s="111">
        <f t="shared" si="39"/>
        <v>0.71226471295778904</v>
      </c>
      <c r="T168" s="111">
        <f t="shared" si="39"/>
        <v>0.71737453976383947</v>
      </c>
      <c r="U168" s="111">
        <f t="shared" si="39"/>
        <v>0.72076638187468267</v>
      </c>
      <c r="V168" s="111">
        <f t="shared" si="39"/>
        <v>0.72381763123806853</v>
      </c>
      <c r="W168" s="111">
        <f t="shared" ref="W168:Y168" si="40">IF(W144=0,"",W144/W120)</f>
        <v>0.73958302129382281</v>
      </c>
      <c r="X168" s="111">
        <f t="shared" si="40"/>
        <v>0.76209778301153352</v>
      </c>
      <c r="Y168" s="111">
        <f t="shared" si="40"/>
        <v>0.77963043641474006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1.8458333023775315</v>
      </c>
      <c r="C170" s="124">
        <f t="shared" si="44"/>
        <v>1.9341443851070559</v>
      </c>
      <c r="D170" s="124">
        <f t="shared" si="44"/>
        <v>2.0250046917717146</v>
      </c>
      <c r="E170" s="124">
        <f t="shared" si="44"/>
        <v>2.1649237321156143</v>
      </c>
      <c r="F170" s="124">
        <f t="shared" si="44"/>
        <v>2.2844870413619489</v>
      </c>
      <c r="G170" s="124">
        <f t="shared" si="44"/>
        <v>2.4454965700608642</v>
      </c>
      <c r="H170" s="124">
        <f t="shared" si="44"/>
        <v>2.6853280645609674</v>
      </c>
      <c r="I170" s="124">
        <f t="shared" si="44"/>
        <v>2.8101414020550228</v>
      </c>
      <c r="J170" s="124">
        <f t="shared" si="44"/>
        <v>2.8882729656533694</v>
      </c>
      <c r="K170" s="124">
        <f t="shared" si="44"/>
        <v>3.0256100107964268</v>
      </c>
      <c r="L170" s="124">
        <f t="shared" si="44"/>
        <v>3.1861841650816092</v>
      </c>
      <c r="M170" s="124">
        <f t="shared" si="44"/>
        <v>3.3359673433251387</v>
      </c>
      <c r="N170" s="124">
        <f t="shared" si="44"/>
        <v>3.4510029583616566</v>
      </c>
      <c r="O170" s="124">
        <f t="shared" si="44"/>
        <v>3.5881288114813601</v>
      </c>
      <c r="P170" s="124">
        <f t="shared" si="44"/>
        <v>3.7209079590851748</v>
      </c>
      <c r="Q170" s="124">
        <f t="shared" si="44"/>
        <v>3.8395079720146921</v>
      </c>
      <c r="R170" s="124">
        <f t="shared" ref="R170:V170" si="45">IF(R146=0,"",R146/R122)</f>
        <v>3.9324018750683889</v>
      </c>
      <c r="S170" s="124">
        <f t="shared" si="45"/>
        <v>4.0155906523418965</v>
      </c>
      <c r="T170" s="124">
        <f t="shared" si="45"/>
        <v>4.098441008198332</v>
      </c>
      <c r="U170" s="124">
        <f t="shared" si="45"/>
        <v>4.1686844467274549</v>
      </c>
      <c r="V170" s="124">
        <f t="shared" si="45"/>
        <v>4.2265974645094815</v>
      </c>
      <c r="W170" s="124">
        <f t="shared" ref="W170:Y170" si="46">IF(W146=0,"",W146/W122)</f>
        <v>4.2751642674714896</v>
      </c>
      <c r="X170" s="124">
        <f t="shared" si="46"/>
        <v>4.3426974086385988</v>
      </c>
      <c r="Y170" s="124">
        <f t="shared" si="46"/>
        <v>4.4020755213628666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1.8458333023775315</v>
      </c>
      <c r="C171" s="111">
        <f t="shared" si="47"/>
        <v>1.9341443851070559</v>
      </c>
      <c r="D171" s="111">
        <f t="shared" si="47"/>
        <v>2.0250046917717146</v>
      </c>
      <c r="E171" s="111">
        <f t="shared" si="47"/>
        <v>2.1649237321156143</v>
      </c>
      <c r="F171" s="111">
        <f t="shared" si="47"/>
        <v>2.2844870413619489</v>
      </c>
      <c r="G171" s="111">
        <f t="shared" si="47"/>
        <v>2.4454965700608642</v>
      </c>
      <c r="H171" s="111">
        <f t="shared" si="47"/>
        <v>2.6853280645609674</v>
      </c>
      <c r="I171" s="111">
        <f t="shared" si="47"/>
        <v>2.8101414020550228</v>
      </c>
      <c r="J171" s="111">
        <f t="shared" si="47"/>
        <v>2.8882729656533694</v>
      </c>
      <c r="K171" s="111">
        <f t="shared" si="47"/>
        <v>3.0256100107964268</v>
      </c>
      <c r="L171" s="111">
        <f t="shared" si="47"/>
        <v>3.1861841650816092</v>
      </c>
      <c r="M171" s="111">
        <f t="shared" si="47"/>
        <v>3.3359673433251387</v>
      </c>
      <c r="N171" s="111">
        <f t="shared" si="47"/>
        <v>3.4510029583616566</v>
      </c>
      <c r="O171" s="111">
        <f t="shared" si="47"/>
        <v>3.5881288114813601</v>
      </c>
      <c r="P171" s="111">
        <f t="shared" si="47"/>
        <v>3.7209079590851748</v>
      </c>
      <c r="Q171" s="111">
        <f t="shared" si="47"/>
        <v>3.8395079720146921</v>
      </c>
      <c r="R171" s="111">
        <f t="shared" ref="R171:V171" si="48">IF(R147=0,"",R147/R123)</f>
        <v>3.9324018750683889</v>
      </c>
      <c r="S171" s="111">
        <f t="shared" si="48"/>
        <v>4.0155906523418965</v>
      </c>
      <c r="T171" s="111">
        <f t="shared" si="48"/>
        <v>4.098441008198332</v>
      </c>
      <c r="U171" s="111">
        <f t="shared" si="48"/>
        <v>4.1686844467274549</v>
      </c>
      <c r="V171" s="111">
        <f t="shared" si="48"/>
        <v>4.2265974645094815</v>
      </c>
      <c r="W171" s="111">
        <f t="shared" ref="W171:Y171" si="49">IF(W147=0,"",W147/W123)</f>
        <v>4.2751642674714896</v>
      </c>
      <c r="X171" s="111">
        <f t="shared" si="49"/>
        <v>4.3426974086385988</v>
      </c>
      <c r="Y171" s="111">
        <f t="shared" si="49"/>
        <v>4.4020755213628666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0.60672080108967297</v>
      </c>
      <c r="C172" s="124">
        <f t="shared" si="50"/>
        <v>0.61065876971098398</v>
      </c>
      <c r="D172" s="124">
        <f t="shared" si="50"/>
        <v>0.61947521965672991</v>
      </c>
      <c r="E172" s="124">
        <f t="shared" si="50"/>
        <v>0.62682026140396851</v>
      </c>
      <c r="F172" s="124">
        <f t="shared" si="50"/>
        <v>0.63572686286153957</v>
      </c>
      <c r="G172" s="124">
        <f t="shared" si="50"/>
        <v>0.64445820610219362</v>
      </c>
      <c r="H172" s="124">
        <f t="shared" si="50"/>
        <v>0.65283130097363151</v>
      </c>
      <c r="I172" s="124">
        <f t="shared" si="50"/>
        <v>0.6733063504620741</v>
      </c>
      <c r="J172" s="124">
        <f t="shared" si="50"/>
        <v>0.69440064613847918</v>
      </c>
      <c r="K172" s="124">
        <f t="shared" si="50"/>
        <v>0.71090770378030388</v>
      </c>
      <c r="L172" s="124">
        <f t="shared" si="50"/>
        <v>0.72056808701051722</v>
      </c>
      <c r="M172" s="124">
        <f t="shared" si="50"/>
        <v>0.73628347183742415</v>
      </c>
      <c r="N172" s="124">
        <f t="shared" si="50"/>
        <v>0.7618913597919833</v>
      </c>
      <c r="O172" s="124">
        <f t="shared" si="50"/>
        <v>0.76688535073391528</v>
      </c>
      <c r="P172" s="124">
        <f t="shared" si="50"/>
        <v>0.761485654823297</v>
      </c>
      <c r="Q172" s="124">
        <f t="shared" si="50"/>
        <v>0.77498792000679018</v>
      </c>
      <c r="R172" s="124">
        <f t="shared" ref="R172:V172" si="51">IF(R148=0,"",R148/R124)</f>
        <v>0.78639018120524862</v>
      </c>
      <c r="S172" s="124">
        <f t="shared" si="51"/>
        <v>0.78938214472062396</v>
      </c>
      <c r="T172" s="124">
        <f t="shared" si="51"/>
        <v>0.79201246106915701</v>
      </c>
      <c r="U172" s="124">
        <f t="shared" si="51"/>
        <v>0.79716163643590721</v>
      </c>
      <c r="V172" s="124">
        <f t="shared" si="51"/>
        <v>0.80689760747314132</v>
      </c>
      <c r="W172" s="124">
        <f t="shared" ref="W172:Y172" si="52">IF(W148=0,"",W148/W124)</f>
        <v>0.81986621896684386</v>
      </c>
      <c r="X172" s="124">
        <f t="shared" si="52"/>
        <v>0.84017489221173947</v>
      </c>
      <c r="Y172" s="124">
        <f t="shared" si="52"/>
        <v>0.85338746741283378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0.48968574427488493</v>
      </c>
      <c r="C173" s="111">
        <f t="shared" si="53"/>
        <v>0.50153734370933278</v>
      </c>
      <c r="D173" s="111">
        <f t="shared" si="53"/>
        <v>0.51486878257774804</v>
      </c>
      <c r="E173" s="111">
        <f t="shared" si="53"/>
        <v>0.52905505225989358</v>
      </c>
      <c r="F173" s="111">
        <f t="shared" si="53"/>
        <v>0.54480853369205851</v>
      </c>
      <c r="G173" s="111">
        <f t="shared" si="53"/>
        <v>0.5610410545531832</v>
      </c>
      <c r="H173" s="111">
        <f t="shared" si="53"/>
        <v>0.57992972101218143</v>
      </c>
      <c r="I173" s="111">
        <f t="shared" si="53"/>
        <v>0.59961817218159252</v>
      </c>
      <c r="J173" s="111">
        <f t="shared" si="53"/>
        <v>0.62892635684045306</v>
      </c>
      <c r="K173" s="111">
        <f t="shared" si="53"/>
        <v>0.65453471685590214</v>
      </c>
      <c r="L173" s="111">
        <f t="shared" si="53"/>
        <v>0.67503335623816374</v>
      </c>
      <c r="M173" s="111">
        <f t="shared" si="53"/>
        <v>0.69159779886338268</v>
      </c>
      <c r="N173" s="111">
        <f t="shared" si="53"/>
        <v>0.71099747348202691</v>
      </c>
      <c r="O173" s="111">
        <f t="shared" si="53"/>
        <v>0.72920178515765255</v>
      </c>
      <c r="P173" s="111">
        <f t="shared" si="53"/>
        <v>0.74513720663400262</v>
      </c>
      <c r="Q173" s="111">
        <f t="shared" si="53"/>
        <v>0.75529962663389982</v>
      </c>
      <c r="R173" s="111">
        <f t="shared" ref="R173:V173" si="54">IF(R149=0,"",R149/R125)</f>
        <v>0.76327290955223548</v>
      </c>
      <c r="S173" s="111">
        <f t="shared" si="54"/>
        <v>0.77285022951768523</v>
      </c>
      <c r="T173" s="111">
        <f t="shared" si="54"/>
        <v>0.78293022899694076</v>
      </c>
      <c r="U173" s="111">
        <f t="shared" si="54"/>
        <v>0.79095726407418998</v>
      </c>
      <c r="V173" s="111">
        <f t="shared" si="54"/>
        <v>0.79996536524871309</v>
      </c>
      <c r="W173" s="111">
        <f t="shared" ref="W173:Y173" si="55">IF(W149=0,"",W149/W125)</f>
        <v>0.81051879253297265</v>
      </c>
      <c r="X173" s="111">
        <f t="shared" si="55"/>
        <v>0.82197584570040494</v>
      </c>
      <c r="Y173" s="111">
        <f t="shared" si="55"/>
        <v>0.83399426168664736</v>
      </c>
      <c r="DA173" s="63" t="s">
        <v>1989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>
        <f t="shared" si="56"/>
        <v>0.77536420545602114</v>
      </c>
      <c r="E174" s="111">
        <f t="shared" si="56"/>
        <v>0.77651959387838954</v>
      </c>
      <c r="F174" s="111">
        <f t="shared" si="56"/>
        <v>0.77405834164760257</v>
      </c>
      <c r="G174" s="111">
        <f t="shared" si="56"/>
        <v>0.78890697915352814</v>
      </c>
      <c r="H174" s="111">
        <f t="shared" si="56"/>
        <v>0.80134211993209081</v>
      </c>
      <c r="I174" s="111">
        <f t="shared" si="56"/>
        <v>0.80916952096235373</v>
      </c>
      <c r="J174" s="111">
        <f t="shared" si="56"/>
        <v>0.82462742209411133</v>
      </c>
      <c r="K174" s="111">
        <f t="shared" si="56"/>
        <v>0.84445225275904168</v>
      </c>
      <c r="L174" s="111">
        <f t="shared" si="56"/>
        <v>0.84123095036015771</v>
      </c>
      <c r="M174" s="111">
        <f t="shared" si="56"/>
        <v>0.83547453893600498</v>
      </c>
      <c r="N174" s="111">
        <f t="shared" si="56"/>
        <v>0.85240337018276013</v>
      </c>
      <c r="O174" s="111">
        <f t="shared" si="56"/>
        <v>0.83393008849161954</v>
      </c>
      <c r="P174" s="111">
        <f t="shared" si="56"/>
        <v>0.82842164983144639</v>
      </c>
      <c r="Q174" s="111">
        <f t="shared" si="56"/>
        <v>0.88347243706664536</v>
      </c>
      <c r="R174" s="111">
        <f t="shared" ref="R174:V174" si="57">IF(R150=0,"",R150/R126)</f>
        <v>0.88646300823998603</v>
      </c>
      <c r="S174" s="111">
        <f t="shared" si="57"/>
        <v>0.89201396468745142</v>
      </c>
      <c r="T174" s="111">
        <f t="shared" si="57"/>
        <v>0.88749832220790181</v>
      </c>
      <c r="U174" s="111">
        <f t="shared" si="57"/>
        <v>0.87325600504051393</v>
      </c>
      <c r="V174" s="111">
        <f t="shared" si="57"/>
        <v>0.88999114507480737</v>
      </c>
      <c r="W174" s="111">
        <f t="shared" ref="W174:Y174" si="58">IF(W150=0,"",W150/W126)</f>
        <v>0.89011437012016958</v>
      </c>
      <c r="X174" s="111">
        <f t="shared" si="58"/>
        <v>0.88646632841617634</v>
      </c>
      <c r="Y174" s="111">
        <f t="shared" si="58"/>
        <v>0.90146273409350663</v>
      </c>
      <c r="DA174" s="63" t="s">
        <v>1990</v>
      </c>
    </row>
    <row r="175" spans="1:105" ht="12" customHeight="1" x14ac:dyDescent="0.25">
      <c r="A175" s="100" t="s">
        <v>199</v>
      </c>
      <c r="B175" s="112" t="str">
        <f t="shared" ref="B175:Q175" si="59">IF(B151=0,"",B151/B127)</f>
        <v/>
      </c>
      <c r="C175" s="112" t="str">
        <f t="shared" si="59"/>
        <v/>
      </c>
      <c r="D175" s="112">
        <f t="shared" si="59"/>
        <v>0.63389960160355363</v>
      </c>
      <c r="E175" s="112">
        <f t="shared" si="59"/>
        <v>0.63389960160355363</v>
      </c>
      <c r="F175" s="112">
        <f t="shared" si="59"/>
        <v>0.63389960160355363</v>
      </c>
      <c r="G175" s="112">
        <f t="shared" si="59"/>
        <v>0.65316451019174904</v>
      </c>
      <c r="H175" s="112">
        <f t="shared" si="59"/>
        <v>0.66408763231655454</v>
      </c>
      <c r="I175" s="112">
        <f t="shared" si="59"/>
        <v>0.67284519908035711</v>
      </c>
      <c r="J175" s="112">
        <f t="shared" si="59"/>
        <v>0.6898394759303208</v>
      </c>
      <c r="K175" s="112">
        <f t="shared" si="59"/>
        <v>0.7066902638547895</v>
      </c>
      <c r="L175" s="112">
        <f t="shared" si="59"/>
        <v>0.71444599049353286</v>
      </c>
      <c r="M175" s="112">
        <f t="shared" si="59"/>
        <v>0.71829672340948425</v>
      </c>
      <c r="N175" s="112">
        <f t="shared" si="59"/>
        <v>0.72235244288375366</v>
      </c>
      <c r="O175" s="112">
        <f t="shared" si="59"/>
        <v>0.73318562100221951</v>
      </c>
      <c r="P175" s="112">
        <f t="shared" si="59"/>
        <v>0.74400585935363661</v>
      </c>
      <c r="Q175" s="112">
        <f t="shared" si="59"/>
        <v>0.77031703615363623</v>
      </c>
      <c r="R175" s="112">
        <f t="shared" ref="R175:V175" si="60">IF(R151=0,"",R151/R127)</f>
        <v>0.77031703615363645</v>
      </c>
      <c r="S175" s="112">
        <f t="shared" si="60"/>
        <v>0.77519431330364252</v>
      </c>
      <c r="T175" s="112">
        <f t="shared" si="60"/>
        <v>0.79112915725459365</v>
      </c>
      <c r="U175" s="112">
        <f t="shared" si="60"/>
        <v>0.79281536192007451</v>
      </c>
      <c r="V175" s="112">
        <f t="shared" si="60"/>
        <v>0.80450061423908859</v>
      </c>
      <c r="W175" s="112">
        <f t="shared" ref="W175:Y175" si="61">IF(W151=0,"",W151/W127)</f>
        <v>0.81052980403050934</v>
      </c>
      <c r="X175" s="112">
        <f t="shared" si="61"/>
        <v>0.81165514758064461</v>
      </c>
      <c r="Y175" s="112">
        <f t="shared" si="61"/>
        <v>0.82870189506198377</v>
      </c>
      <c r="DA175" s="131" t="s">
        <v>1991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:Y176" si="64">IF(W152=0,"",W152/W128)</f>
        <v>1</v>
      </c>
      <c r="X176" s="113">
        <f t="shared" si="64"/>
        <v>1</v>
      </c>
      <c r="Y176" s="113">
        <f t="shared" si="64"/>
        <v>1</v>
      </c>
      <c r="DA176" s="132" t="s">
        <v>1992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0.6004597209556044</v>
      </c>
      <c r="C177" s="112">
        <f t="shared" si="65"/>
        <v>0.60161060367589081</v>
      </c>
      <c r="D177" s="112">
        <f t="shared" si="65"/>
        <v>0.60582367041408913</v>
      </c>
      <c r="E177" s="112">
        <f t="shared" si="65"/>
        <v>0.60708482390091545</v>
      </c>
      <c r="F177" s="112">
        <f t="shared" si="65"/>
        <v>0.61101926394239248</v>
      </c>
      <c r="G177" s="112">
        <f t="shared" si="65"/>
        <v>0.6199329834632159</v>
      </c>
      <c r="H177" s="112">
        <f t="shared" si="65"/>
        <v>0.63132101300582988</v>
      </c>
      <c r="I177" s="112">
        <f t="shared" si="65"/>
        <v>0.6357761447604604</v>
      </c>
      <c r="J177" s="112">
        <f t="shared" si="65"/>
        <v>0.63698741329285402</v>
      </c>
      <c r="K177" s="112">
        <f t="shared" si="65"/>
        <v>0.63929657495085546</v>
      </c>
      <c r="L177" s="112">
        <f t="shared" si="65"/>
        <v>0.64189953720612669</v>
      </c>
      <c r="M177" s="112">
        <f t="shared" si="65"/>
        <v>0.65234753515956145</v>
      </c>
      <c r="N177" s="112" t="str">
        <f t="shared" si="65"/>
        <v/>
      </c>
      <c r="O177" s="112" t="str">
        <f t="shared" si="65"/>
        <v/>
      </c>
      <c r="P177" s="112" t="str">
        <f t="shared" si="65"/>
        <v/>
      </c>
      <c r="Q177" s="112" t="str">
        <f t="shared" si="65"/>
        <v/>
      </c>
      <c r="R177" s="112" t="str">
        <f t="shared" ref="R177:V177" si="66">IF(R153=0,"",R153/R129)</f>
        <v/>
      </c>
      <c r="S177" s="112" t="str">
        <f t="shared" si="66"/>
        <v/>
      </c>
      <c r="T177" s="112" t="str">
        <f t="shared" si="66"/>
        <v/>
      </c>
      <c r="U177" s="112" t="str">
        <f t="shared" si="66"/>
        <v/>
      </c>
      <c r="V177" s="112" t="str">
        <f t="shared" si="66"/>
        <v/>
      </c>
      <c r="W177" s="112" t="str">
        <f t="shared" ref="W177:Y177" si="67">IF(W153=0,"",W153/W129)</f>
        <v/>
      </c>
      <c r="X177" s="112" t="str">
        <f t="shared" si="67"/>
        <v/>
      </c>
      <c r="Y177" s="112" t="str">
        <f t="shared" si="67"/>
        <v/>
      </c>
      <c r="DA177" s="131" t="s">
        <v>1993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:Y178" si="70">IF(W154=0,"",W154/W130)</f>
        <v/>
      </c>
      <c r="X178" s="113" t="str">
        <f t="shared" si="70"/>
        <v/>
      </c>
      <c r="Y178" s="113" t="str">
        <f t="shared" si="70"/>
        <v/>
      </c>
      <c r="DA178" s="132" t="s">
        <v>1994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:Y179" si="73">IF(W155=0,"",W155/W131)</f>
        <v/>
      </c>
      <c r="X179" s="111" t="str">
        <f t="shared" si="73"/>
        <v/>
      </c>
      <c r="Y179" s="111" t="str">
        <f t="shared" si="73"/>
        <v/>
      </c>
      <c r="DA179" s="63" t="s">
        <v>1995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:Y180" si="76">IF(W156=0,"",W156/W132)</f>
        <v/>
      </c>
      <c r="X180" s="111" t="str">
        <f t="shared" si="76"/>
        <v/>
      </c>
      <c r="Y180" s="111" t="str">
        <f t="shared" si="76"/>
        <v/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0.67739908062112164</v>
      </c>
      <c r="C181" s="112">
        <f t="shared" si="77"/>
        <v>0.68064764806115707</v>
      </c>
      <c r="D181" s="112">
        <f t="shared" si="77"/>
        <v>0.68357495502963161</v>
      </c>
      <c r="E181" s="112">
        <f t="shared" si="77"/>
        <v>0.686729113631805</v>
      </c>
      <c r="F181" s="112">
        <f t="shared" si="77"/>
        <v>0.69048412692572647</v>
      </c>
      <c r="G181" s="112">
        <f t="shared" si="77"/>
        <v>0.69462529519560989</v>
      </c>
      <c r="H181" s="112">
        <f t="shared" si="77"/>
        <v>0.6994950894055556</v>
      </c>
      <c r="I181" s="112">
        <f t="shared" si="77"/>
        <v>0.70140310446013587</v>
      </c>
      <c r="J181" s="112">
        <f t="shared" si="77"/>
        <v>0.70168927910381862</v>
      </c>
      <c r="K181" s="112">
        <f t="shared" si="77"/>
        <v>0.70222219881558312</v>
      </c>
      <c r="L181" s="112">
        <f t="shared" si="77"/>
        <v>0.70531092985289046</v>
      </c>
      <c r="M181" s="112">
        <f t="shared" si="77"/>
        <v>0.70920227068341923</v>
      </c>
      <c r="N181" s="112">
        <f t="shared" si="77"/>
        <v>0.71429810220238787</v>
      </c>
      <c r="O181" s="112">
        <f t="shared" si="77"/>
        <v>0.72035412800668008</v>
      </c>
      <c r="P181" s="112">
        <f t="shared" si="77"/>
        <v>0.72544072499588153</v>
      </c>
      <c r="Q181" s="112">
        <f t="shared" si="77"/>
        <v>0.72615517033495591</v>
      </c>
      <c r="R181" s="112">
        <f t="shared" ref="R181:V181" si="78">IF(R157=0,"",R157/R133)</f>
        <v>0.72698190115558792</v>
      </c>
      <c r="S181" s="112">
        <f t="shared" si="78"/>
        <v>0.72839923513408245</v>
      </c>
      <c r="T181" s="112">
        <f t="shared" si="78"/>
        <v>0.73237876013628023</v>
      </c>
      <c r="U181" s="112">
        <f t="shared" si="78"/>
        <v>0.73673966519976997</v>
      </c>
      <c r="V181" s="112">
        <f t="shared" si="78"/>
        <v>0.74249002804930164</v>
      </c>
      <c r="W181" s="112">
        <f t="shared" ref="W181:Y181" si="79">IF(W157=0,"",W157/W133)</f>
        <v>0.79626777185131936</v>
      </c>
      <c r="X181" s="112">
        <f t="shared" si="79"/>
        <v>0.80966048337861207</v>
      </c>
      <c r="Y181" s="112">
        <f t="shared" si="79"/>
        <v>0.81296512084613015</v>
      </c>
      <c r="DA181" s="131" t="s">
        <v>1997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0.80251278285659244</v>
      </c>
      <c r="C182" s="113">
        <f t="shared" si="80"/>
        <v>0.82213326046002688</v>
      </c>
      <c r="D182" s="113">
        <f t="shared" si="80"/>
        <v>0.82228496536843509</v>
      </c>
      <c r="E182" s="113">
        <f t="shared" si="80"/>
        <v>0.82362834831224663</v>
      </c>
      <c r="F182" s="113">
        <f t="shared" si="80"/>
        <v>0.82179657553385332</v>
      </c>
      <c r="G182" s="113">
        <f t="shared" si="80"/>
        <v>0.82296238187439652</v>
      </c>
      <c r="H182" s="113">
        <f t="shared" si="80"/>
        <v>0.82726853164181213</v>
      </c>
      <c r="I182" s="113">
        <f t="shared" si="80"/>
        <v>0.83098147796989041</v>
      </c>
      <c r="J182" s="113">
        <f t="shared" si="80"/>
        <v>0.83737987504143052</v>
      </c>
      <c r="K182" s="113">
        <f t="shared" si="80"/>
        <v>0.84301761886840931</v>
      </c>
      <c r="L182" s="113">
        <f t="shared" si="80"/>
        <v>0.84695343657483624</v>
      </c>
      <c r="M182" s="113">
        <f t="shared" si="80"/>
        <v>0.83480630465806704</v>
      </c>
      <c r="N182" s="113">
        <f t="shared" si="80"/>
        <v>0.84900114956297312</v>
      </c>
      <c r="O182" s="113">
        <f t="shared" si="80"/>
        <v>0.82253377111876236</v>
      </c>
      <c r="P182" s="113">
        <f t="shared" si="80"/>
        <v>0.81014459546339979</v>
      </c>
      <c r="Q182" s="113">
        <f t="shared" si="80"/>
        <v>0.86148113736846776</v>
      </c>
      <c r="R182" s="113">
        <f t="shared" ref="R182:V182" si="81">IF(R158=0,"",R158/R134)</f>
        <v>0.86977517810392557</v>
      </c>
      <c r="S182" s="113">
        <f t="shared" si="81"/>
        <v>0.87115064410726983</v>
      </c>
      <c r="T182" s="113">
        <f t="shared" si="81"/>
        <v>0.85824711289334366</v>
      </c>
      <c r="U182" s="113">
        <f t="shared" si="81"/>
        <v>0.85095109875782771</v>
      </c>
      <c r="V182" s="113">
        <f t="shared" si="81"/>
        <v>0.86307204795516002</v>
      </c>
      <c r="W182" s="113">
        <f t="shared" ref="W182:Y182" si="82">IF(W158=0,"",W158/W134)</f>
        <v>0.87871069608012642</v>
      </c>
      <c r="X182" s="113">
        <f t="shared" si="82"/>
        <v>0.88527312743168585</v>
      </c>
      <c r="Y182" s="113">
        <f t="shared" si="82"/>
        <v>0.89379649095146685</v>
      </c>
      <c r="DA182" s="132" t="s">
        <v>1998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0.67739908062112164</v>
      </c>
      <c r="C183" s="111">
        <f t="shared" si="83"/>
        <v>0.69755590954677493</v>
      </c>
      <c r="D183" s="111">
        <f t="shared" si="83"/>
        <v>0.69876489355950222</v>
      </c>
      <c r="E183" s="111">
        <f t="shared" si="83"/>
        <v>0.69932219729659495</v>
      </c>
      <c r="F183" s="111">
        <f t="shared" si="83"/>
        <v>0.69993817351331167</v>
      </c>
      <c r="G183" s="111">
        <f t="shared" si="83"/>
        <v>0.70063091079029816</v>
      </c>
      <c r="H183" s="111">
        <f t="shared" si="83"/>
        <v>0.70136393779820416</v>
      </c>
      <c r="I183" s="111">
        <f t="shared" si="83"/>
        <v>0.70360473586509242</v>
      </c>
      <c r="J183" s="111">
        <f t="shared" si="83"/>
        <v>0.70520962627349959</v>
      </c>
      <c r="K183" s="111">
        <f t="shared" si="83"/>
        <v>0.70659684511593179</v>
      </c>
      <c r="L183" s="111">
        <f t="shared" si="83"/>
        <v>0.70745886463067043</v>
      </c>
      <c r="M183" s="111">
        <f t="shared" si="83"/>
        <v>0.70905311139575999</v>
      </c>
      <c r="N183" s="111">
        <f t="shared" si="83"/>
        <v>0.7134125591716951</v>
      </c>
      <c r="O183" s="111">
        <f t="shared" si="83"/>
        <v>0.71782987948990629</v>
      </c>
      <c r="P183" s="111">
        <f t="shared" si="83"/>
        <v>0.72061837051302868</v>
      </c>
      <c r="Q183" s="111">
        <f t="shared" si="83"/>
        <v>0.7245061301772312</v>
      </c>
      <c r="R183" s="111">
        <f t="shared" ref="R183:V183" si="84">IF(R159=0,"",R159/R135)</f>
        <v>0.73549175833950819</v>
      </c>
      <c r="S183" s="111">
        <f t="shared" si="84"/>
        <v>0.73892501550921186</v>
      </c>
      <c r="T183" s="111">
        <f t="shared" si="84"/>
        <v>0.74458099156998758</v>
      </c>
      <c r="U183" s="111">
        <f t="shared" si="84"/>
        <v>0.75014756232284519</v>
      </c>
      <c r="V183" s="111">
        <f t="shared" si="84"/>
        <v>0.76317502074294619</v>
      </c>
      <c r="W183" s="111">
        <f t="shared" ref="W183:Y183" si="85">IF(W159=0,"",W159/W135)</f>
        <v>0.78412896349637995</v>
      </c>
      <c r="X183" s="111">
        <f t="shared" si="85"/>
        <v>0.80785334441291012</v>
      </c>
      <c r="Y183" s="111">
        <f t="shared" si="85"/>
        <v>0.81891264684449017</v>
      </c>
      <c r="DA183" s="63" t="s">
        <v>1999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:Y184" si="88">IF(W160=0,"",W160/W136)</f>
        <v>1</v>
      </c>
      <c r="X184" s="111">
        <f t="shared" si="88"/>
        <v>1</v>
      </c>
      <c r="Y184" s="111">
        <f t="shared" si="88"/>
        <v>1</v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0.69600357607431507</v>
      </c>
      <c r="C185" s="124">
        <f t="shared" si="89"/>
        <v>0.69278099301808493</v>
      </c>
      <c r="D185" s="124">
        <f t="shared" si="89"/>
        <v>0.73443845231289595</v>
      </c>
      <c r="E185" s="124">
        <f t="shared" si="89"/>
        <v>0.75145745175516432</v>
      </c>
      <c r="F185" s="124">
        <f t="shared" si="89"/>
        <v>0.74071354784773002</v>
      </c>
      <c r="G185" s="124">
        <f t="shared" si="89"/>
        <v>0.73016301661203498</v>
      </c>
      <c r="H185" s="124">
        <f t="shared" si="89"/>
        <v>0.73253916763314053</v>
      </c>
      <c r="I185" s="124">
        <f t="shared" si="89"/>
        <v>0.76011682175911677</v>
      </c>
      <c r="J185" s="124">
        <f t="shared" si="89"/>
        <v>0.76241065524686846</v>
      </c>
      <c r="K185" s="124">
        <f t="shared" si="89"/>
        <v>0.74331018645109315</v>
      </c>
      <c r="L185" s="124">
        <f t="shared" si="89"/>
        <v>0.74799764747555875</v>
      </c>
      <c r="M185" s="124">
        <f t="shared" si="89"/>
        <v>0.77039556923625496</v>
      </c>
      <c r="N185" s="124">
        <f t="shared" si="89"/>
        <v>0.7795749879667655</v>
      </c>
      <c r="O185" s="124">
        <f t="shared" si="89"/>
        <v>0.78090731808394209</v>
      </c>
      <c r="P185" s="124">
        <f t="shared" si="89"/>
        <v>0.78132082611146292</v>
      </c>
      <c r="Q185" s="124">
        <f t="shared" si="89"/>
        <v>0.78314148200554701</v>
      </c>
      <c r="R185" s="124">
        <f t="shared" ref="R185:V185" si="90">IF(R161=0,"",R161/R137)</f>
        <v>0.7883566328177527</v>
      </c>
      <c r="S185" s="124">
        <f t="shared" si="90"/>
        <v>0.79434387197004763</v>
      </c>
      <c r="T185" s="124">
        <f t="shared" si="90"/>
        <v>0.80099934756780067</v>
      </c>
      <c r="U185" s="124">
        <f t="shared" si="90"/>
        <v>0.80449614715516637</v>
      </c>
      <c r="V185" s="124">
        <f t="shared" si="90"/>
        <v>0.81039643977935394</v>
      </c>
      <c r="W185" s="124">
        <f t="shared" ref="W185:Y185" si="91">IF(W161=0,"",W161/W137)</f>
        <v>0.84403944766769534</v>
      </c>
      <c r="X185" s="124">
        <f t="shared" si="91"/>
        <v>0.86743755614090401</v>
      </c>
      <c r="Y185" s="124">
        <f t="shared" si="91"/>
        <v>0.88436689085492048</v>
      </c>
      <c r="DA185" s="130" t="s">
        <v>2001</v>
      </c>
    </row>
    <row r="186" spans="1:105" ht="12" customHeight="1" x14ac:dyDescent="0.25">
      <c r="A186" s="97" t="s">
        <v>202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:Y186" si="94">IF(W162=0,"",W162/W138)</f>
        <v/>
      </c>
      <c r="X186" s="111" t="str">
        <f t="shared" si="94"/>
        <v/>
      </c>
      <c r="Y186" s="111" t="str">
        <f t="shared" si="94"/>
        <v/>
      </c>
      <c r="DA186" s="63" t="s">
        <v>2002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0.61261941803871467</v>
      </c>
      <c r="C187" s="111">
        <f t="shared" si="95"/>
        <v>0.61279969234140752</v>
      </c>
      <c r="D187" s="111">
        <f t="shared" si="95"/>
        <v>0.61284076051671776</v>
      </c>
      <c r="E187" s="111">
        <f t="shared" si="95"/>
        <v>0.61284329569926199</v>
      </c>
      <c r="F187" s="111">
        <f t="shared" si="95"/>
        <v>0.61377319516499862</v>
      </c>
      <c r="G187" s="111">
        <f t="shared" si="95"/>
        <v>0.61621607123335198</v>
      </c>
      <c r="H187" s="111">
        <f t="shared" si="95"/>
        <v>0.61845644329657279</v>
      </c>
      <c r="I187" s="111">
        <f t="shared" si="95"/>
        <v>0.61938982969325063</v>
      </c>
      <c r="J187" s="111">
        <f t="shared" si="95"/>
        <v>0.61941089407399152</v>
      </c>
      <c r="K187" s="111">
        <f t="shared" si="95"/>
        <v>0.61947996220035006</v>
      </c>
      <c r="L187" s="111">
        <f t="shared" si="95"/>
        <v>0.61951109166129725</v>
      </c>
      <c r="M187" s="111">
        <f t="shared" si="95"/>
        <v>0.61955661509974569</v>
      </c>
      <c r="N187" s="111">
        <f t="shared" si="95"/>
        <v>0.61969066770644432</v>
      </c>
      <c r="O187" s="111">
        <f t="shared" si="95"/>
        <v>0.61990582963061425</v>
      </c>
      <c r="P187" s="111">
        <f t="shared" si="95"/>
        <v>0.62005645222934247</v>
      </c>
      <c r="Q187" s="111">
        <f t="shared" si="95"/>
        <v>0.62011468387609436</v>
      </c>
      <c r="R187" s="111">
        <f t="shared" ref="R187:V187" si="96">IF(R163=0,"",R163/R139)</f>
        <v>0.62032054348504195</v>
      </c>
      <c r="S187" s="111">
        <f t="shared" si="96"/>
        <v>0.620630476296959</v>
      </c>
      <c r="T187" s="111">
        <f t="shared" si="96"/>
        <v>0.62125189093065047</v>
      </c>
      <c r="U187" s="111">
        <f t="shared" si="96"/>
        <v>0.62174407906192675</v>
      </c>
      <c r="V187" s="111">
        <f t="shared" si="96"/>
        <v>0.62256963711144198</v>
      </c>
      <c r="W187" s="111">
        <f t="shared" ref="W187:Y187" si="97">IF(W163=0,"",W163/W139)</f>
        <v>0.62310909582161611</v>
      </c>
      <c r="X187" s="111">
        <f t="shared" si="97"/>
        <v>0.62386482449081548</v>
      </c>
      <c r="Y187" s="111">
        <f t="shared" si="97"/>
        <v>0.6242216298848855</v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0.75881142551872194</v>
      </c>
      <c r="C188" s="45">
        <f t="shared" si="98"/>
        <v>0.76174558682534688</v>
      </c>
      <c r="D188" s="45">
        <f t="shared" si="98"/>
        <v>0.76521388409733226</v>
      </c>
      <c r="E188" s="45">
        <f t="shared" si="98"/>
        <v>0.76754006263079388</v>
      </c>
      <c r="F188" s="45">
        <f t="shared" si="98"/>
        <v>0.76954135113076572</v>
      </c>
      <c r="G188" s="45">
        <f t="shared" si="98"/>
        <v>0.77174850885175661</v>
      </c>
      <c r="H188" s="45">
        <f t="shared" si="98"/>
        <v>0.77440748486037381</v>
      </c>
      <c r="I188" s="45">
        <f t="shared" si="98"/>
        <v>0.77606790031898032</v>
      </c>
      <c r="J188" s="45">
        <f t="shared" si="98"/>
        <v>0.7774965091147914</v>
      </c>
      <c r="K188" s="45">
        <f t="shared" si="98"/>
        <v>0.77919322095129595</v>
      </c>
      <c r="L188" s="45">
        <f t="shared" si="98"/>
        <v>0.78101870496672221</v>
      </c>
      <c r="M188" s="45">
        <f t="shared" si="98"/>
        <v>0.78283963808556212</v>
      </c>
      <c r="N188" s="45">
        <f t="shared" si="98"/>
        <v>0.78559198564694166</v>
      </c>
      <c r="O188" s="45">
        <f t="shared" si="98"/>
        <v>0.78858186289971943</v>
      </c>
      <c r="P188" s="45">
        <f t="shared" si="98"/>
        <v>0.79204967010538785</v>
      </c>
      <c r="Q188" s="45">
        <f t="shared" si="98"/>
        <v>0.79568065665419097</v>
      </c>
      <c r="R188" s="45">
        <f t="shared" ref="R188:V188" si="99">IF(R164=0,"",R164/R140)</f>
        <v>0.8012721981605988</v>
      </c>
      <c r="S188" s="45">
        <f t="shared" si="99"/>
        <v>0.80647510462466543</v>
      </c>
      <c r="T188" s="45">
        <f t="shared" si="99"/>
        <v>0.81436706227607503</v>
      </c>
      <c r="U188" s="45">
        <f t="shared" si="99"/>
        <v>0.82135518962098231</v>
      </c>
      <c r="V188" s="45">
        <f t="shared" si="99"/>
        <v>0.83590143842767961</v>
      </c>
      <c r="W188" s="45">
        <f t="shared" ref="W188:Y188" si="100">IF(W164=0,"",W164/W140)</f>
        <v>0.85748336655472768</v>
      </c>
      <c r="X188" s="45">
        <f t="shared" si="100"/>
        <v>0.87736611744424919</v>
      </c>
      <c r="Y188" s="45">
        <f t="shared" si="100"/>
        <v>0.88943062247848315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0.74605165717506883</v>
      </c>
      <c r="C190" s="117">
        <f t="shared" si="101"/>
        <v>0.7537923388101786</v>
      </c>
      <c r="D190" s="117">
        <f t="shared" si="101"/>
        <v>0.30596192841332814</v>
      </c>
      <c r="E190" s="117">
        <f t="shared" si="101"/>
        <v>0.15104550375029094</v>
      </c>
      <c r="F190" s="117">
        <f t="shared" si="101"/>
        <v>0.29884518918321601</v>
      </c>
      <c r="G190" s="117">
        <f t="shared" si="101"/>
        <v>0.45646718519001178</v>
      </c>
      <c r="H190" s="117">
        <f t="shared" si="101"/>
        <v>0.48317819405012569</v>
      </c>
      <c r="I190" s="117">
        <f t="shared" si="101"/>
        <v>0.1666508093229857</v>
      </c>
      <c r="J190" s="117">
        <f t="shared" si="101"/>
        <v>0.1720112171315113</v>
      </c>
      <c r="K190" s="117">
        <f t="shared" si="101"/>
        <v>0.44654371004268056</v>
      </c>
      <c r="L190" s="117">
        <f t="shared" si="101"/>
        <v>0.38616464603254308</v>
      </c>
      <c r="M190" s="117">
        <f t="shared" si="101"/>
        <v>0.15360139364987446</v>
      </c>
      <c r="N190" s="117">
        <f t="shared" si="101"/>
        <v>6.9731961326324227E-2</v>
      </c>
      <c r="O190" s="117">
        <f t="shared" si="101"/>
        <v>0.10199832777267137</v>
      </c>
      <c r="P190" s="117">
        <f t="shared" si="101"/>
        <v>0.1689747757557036</v>
      </c>
      <c r="Q190" s="117">
        <f t="shared" si="101"/>
        <v>0.14045020823885238</v>
      </c>
      <c r="R190" s="117">
        <f t="shared" ref="R190:V190" si="102">R191+R194+R196+R209</f>
        <v>0.14936929400453225</v>
      </c>
      <c r="S190" s="117">
        <f t="shared" si="102"/>
        <v>0.11463327126570939</v>
      </c>
      <c r="T190" s="117">
        <f t="shared" si="102"/>
        <v>0.1375963525754155</v>
      </c>
      <c r="U190" s="117">
        <f t="shared" si="102"/>
        <v>0.16161034354348272</v>
      </c>
      <c r="V190" s="117">
        <f t="shared" si="102"/>
        <v>0.13231445263575956</v>
      </c>
      <c r="W190" s="117">
        <f t="shared" ref="W190:Y190" si="103">W191+W194+W196+W209</f>
        <v>5.4071208820771828E-2</v>
      </c>
      <c r="X190" s="117">
        <f t="shared" si="103"/>
        <v>5.2391219273595788E-2</v>
      </c>
      <c r="Y190" s="117">
        <f t="shared" si="103"/>
        <v>2.9656385554517304E-2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0.23150404087975757</v>
      </c>
      <c r="C196" s="122">
        <v>0.18449085563434445</v>
      </c>
      <c r="D196" s="122">
        <v>9.5762212199966612E-2</v>
      </c>
      <c r="E196" s="122">
        <v>5.2453285662382006E-2</v>
      </c>
      <c r="F196" s="122">
        <v>0.10271499556358761</v>
      </c>
      <c r="G196" s="122">
        <v>0.15332060195710689</v>
      </c>
      <c r="H196" s="122">
        <v>0.16965990495390249</v>
      </c>
      <c r="I196" s="122">
        <v>5.8449156832903484E-2</v>
      </c>
      <c r="J196" s="122">
        <v>5.5397673876776223E-2</v>
      </c>
      <c r="K196" s="122">
        <v>0.12313190045832009</v>
      </c>
      <c r="L196" s="122">
        <v>0.11644214913320554</v>
      </c>
      <c r="M196" s="122">
        <v>2.5980507695663076E-2</v>
      </c>
      <c r="N196" s="122">
        <v>0</v>
      </c>
      <c r="O196" s="122">
        <v>0</v>
      </c>
      <c r="P196" s="122">
        <v>0</v>
      </c>
      <c r="Q196" s="122">
        <v>0</v>
      </c>
      <c r="R196" s="122">
        <v>0</v>
      </c>
      <c r="S196" s="122">
        <v>0</v>
      </c>
      <c r="T196" s="122">
        <v>0</v>
      </c>
      <c r="U196" s="122">
        <v>0</v>
      </c>
      <c r="V196" s="122">
        <v>0</v>
      </c>
      <c r="W196" s="122">
        <v>0</v>
      </c>
      <c r="X196" s="122">
        <v>0</v>
      </c>
      <c r="Y196" s="122">
        <v>0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0.23150404087975757</v>
      </c>
      <c r="C201" s="101">
        <v>0.18449085563434445</v>
      </c>
      <c r="D201" s="101">
        <v>9.5762212199966612E-2</v>
      </c>
      <c r="E201" s="101">
        <v>5.2453285662382006E-2</v>
      </c>
      <c r="F201" s="101">
        <v>0.10271499556358761</v>
      </c>
      <c r="G201" s="101">
        <v>0.15332060195710689</v>
      </c>
      <c r="H201" s="101">
        <v>0.16965990495390249</v>
      </c>
      <c r="I201" s="101">
        <v>5.8449156832903484E-2</v>
      </c>
      <c r="J201" s="101">
        <v>5.5397673876776223E-2</v>
      </c>
      <c r="K201" s="101">
        <v>0.12313190045832009</v>
      </c>
      <c r="L201" s="101">
        <v>0.11644214913320554</v>
      </c>
      <c r="M201" s="101">
        <v>2.5980507695663076E-2</v>
      </c>
      <c r="N201" s="101">
        <v>0</v>
      </c>
      <c r="O201" s="101">
        <v>0</v>
      </c>
      <c r="P201" s="101">
        <v>0</v>
      </c>
      <c r="Q201" s="101">
        <v>0</v>
      </c>
      <c r="R201" s="101">
        <v>0</v>
      </c>
      <c r="S201" s="101">
        <v>0</v>
      </c>
      <c r="T201" s="101">
        <v>0</v>
      </c>
      <c r="U201" s="101">
        <v>0</v>
      </c>
      <c r="V201" s="101">
        <v>0</v>
      </c>
      <c r="W201" s="101">
        <v>0</v>
      </c>
      <c r="X201" s="101">
        <v>0</v>
      </c>
      <c r="Y201" s="101">
        <v>0</v>
      </c>
      <c r="DA201" s="131" t="s">
        <v>2161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X202" s="104">
        <v>0</v>
      </c>
      <c r="Y202" s="104">
        <v>0</v>
      </c>
      <c r="DA202" s="132" t="s">
        <v>2162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0.51454761629531132</v>
      </c>
      <c r="C209" s="122">
        <v>0.56930148317583418</v>
      </c>
      <c r="D209" s="122">
        <v>0.21019971621336153</v>
      </c>
      <c r="E209" s="122">
        <v>9.8592218087908925E-2</v>
      </c>
      <c r="F209" s="122">
        <v>0.19613019361962841</v>
      </c>
      <c r="G209" s="122">
        <v>0.30314658323290489</v>
      </c>
      <c r="H209" s="122">
        <v>0.3135182890962232</v>
      </c>
      <c r="I209" s="122">
        <v>0.10820165249008223</v>
      </c>
      <c r="J209" s="122">
        <v>0.11661354325473508</v>
      </c>
      <c r="K209" s="122">
        <v>0.3234118095843605</v>
      </c>
      <c r="L209" s="122">
        <v>0.26972249689933753</v>
      </c>
      <c r="M209" s="122">
        <v>0.12762088595421139</v>
      </c>
      <c r="N209" s="122">
        <v>6.9731961326324227E-2</v>
      </c>
      <c r="O209" s="122">
        <v>0.10199832777267137</v>
      </c>
      <c r="P209" s="122">
        <v>0.1689747757557036</v>
      </c>
      <c r="Q209" s="122">
        <v>0.14045020823885238</v>
      </c>
      <c r="R209" s="122">
        <v>0.14936929400453225</v>
      </c>
      <c r="S209" s="122">
        <v>0.11463327126570939</v>
      </c>
      <c r="T209" s="122">
        <v>0.1375963525754155</v>
      </c>
      <c r="U209" s="122">
        <v>0.16161034354348272</v>
      </c>
      <c r="V209" s="122">
        <v>0.13231445263575956</v>
      </c>
      <c r="W209" s="122">
        <v>5.4071208820771828E-2</v>
      </c>
      <c r="X209" s="122">
        <v>5.2391219273595788E-2</v>
      </c>
      <c r="Y209" s="122">
        <v>2.9656385554517304E-2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0.51454761629531132</v>
      </c>
      <c r="C211" s="98">
        <v>0.56930148317583418</v>
      </c>
      <c r="D211" s="98">
        <v>0.21019971621336153</v>
      </c>
      <c r="E211" s="98">
        <v>9.8592218087908925E-2</v>
      </c>
      <c r="F211" s="98">
        <v>0.19613019361962841</v>
      </c>
      <c r="G211" s="98">
        <v>0.30314658323290489</v>
      </c>
      <c r="H211" s="98">
        <v>0.3135182890962232</v>
      </c>
      <c r="I211" s="98">
        <v>0.10820165249008223</v>
      </c>
      <c r="J211" s="98">
        <v>0.11661354325473508</v>
      </c>
      <c r="K211" s="98">
        <v>0.3234118095843605</v>
      </c>
      <c r="L211" s="98">
        <v>0.26972249689933753</v>
      </c>
      <c r="M211" s="98">
        <v>0.12762088595421139</v>
      </c>
      <c r="N211" s="98">
        <v>6.9731961326324227E-2</v>
      </c>
      <c r="O211" s="98">
        <v>0.10199832777267137</v>
      </c>
      <c r="P211" s="98">
        <v>0.1689747757557036</v>
      </c>
      <c r="Q211" s="98">
        <v>0.14045020823885238</v>
      </c>
      <c r="R211" s="98">
        <v>0.14936929400453225</v>
      </c>
      <c r="S211" s="98">
        <v>0.11463327126570939</v>
      </c>
      <c r="T211" s="98">
        <v>0.1375963525754155</v>
      </c>
      <c r="U211" s="98">
        <v>0.16161034354348272</v>
      </c>
      <c r="V211" s="98">
        <v>0.13231445263575956</v>
      </c>
      <c r="W211" s="98">
        <v>5.4071208820771828E-2</v>
      </c>
      <c r="X211" s="98">
        <v>5.2391219273595788E-2</v>
      </c>
      <c r="Y211" s="98">
        <v>2.9656385554517304E-2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30778.125570199776</v>
      </c>
      <c r="C214" s="117">
        <f t="shared" si="108"/>
        <v>32796.560865560852</v>
      </c>
      <c r="D214" s="117">
        <f t="shared" si="108"/>
        <v>30222.944495652519</v>
      </c>
      <c r="E214" s="117">
        <f t="shared" si="108"/>
        <v>30558.345821795891</v>
      </c>
      <c r="F214" s="117">
        <f t="shared" si="108"/>
        <v>31979.419994263921</v>
      </c>
      <c r="G214" s="117">
        <f t="shared" si="108"/>
        <v>30217.653554114408</v>
      </c>
      <c r="H214" s="117">
        <f t="shared" si="108"/>
        <v>29208.223100278468</v>
      </c>
      <c r="I214" s="117">
        <f t="shared" si="108"/>
        <v>25203.599000264614</v>
      </c>
      <c r="J214" s="117">
        <f t="shared" si="108"/>
        <v>25499.242818734521</v>
      </c>
      <c r="K214" s="117">
        <f t="shared" si="108"/>
        <v>26331.021722774443</v>
      </c>
      <c r="L214" s="117">
        <f t="shared" si="108"/>
        <v>25359.569489605794</v>
      </c>
      <c r="M214" s="117">
        <f t="shared" si="108"/>
        <v>19458.11586040465</v>
      </c>
      <c r="N214" s="117">
        <f t="shared" si="108"/>
        <v>20851.724002397732</v>
      </c>
      <c r="O214" s="117">
        <f t="shared" si="108"/>
        <v>20621.865458193392</v>
      </c>
      <c r="P214" s="117">
        <f t="shared" si="108"/>
        <v>20221.43716910018</v>
      </c>
      <c r="Q214" s="117">
        <f t="shared" si="108"/>
        <v>19676.518996686616</v>
      </c>
      <c r="R214" s="117">
        <f t="shared" ref="R214:V214" si="109">R215+R218+R220+R233</f>
        <v>20969.757758352269</v>
      </c>
      <c r="S214" s="117">
        <f t="shared" si="109"/>
        <v>19436.47207184491</v>
      </c>
      <c r="T214" s="117">
        <f t="shared" si="109"/>
        <v>20942.675628210422</v>
      </c>
      <c r="U214" s="117">
        <f t="shared" si="109"/>
        <v>15685.422024451382</v>
      </c>
      <c r="V214" s="117">
        <f t="shared" si="109"/>
        <v>15556.294347130643</v>
      </c>
      <c r="W214" s="117">
        <f t="shared" ref="W214:Y214" si="110">W215+W218+W220+W233</f>
        <v>14457.992595390129</v>
      </c>
      <c r="X214" s="117">
        <f t="shared" si="110"/>
        <v>15591.784736354464</v>
      </c>
      <c r="Y214" s="117">
        <f t="shared" si="110"/>
        <v>16508.667660300489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27982.335121692489</v>
      </c>
      <c r="C215" s="122">
        <f t="shared" si="111"/>
        <v>30100.185559239504</v>
      </c>
      <c r="D215" s="122">
        <f t="shared" si="111"/>
        <v>27694.786753580174</v>
      </c>
      <c r="E215" s="122">
        <f t="shared" si="111"/>
        <v>28124.068527202184</v>
      </c>
      <c r="F215" s="122">
        <f t="shared" si="111"/>
        <v>29511.005582296046</v>
      </c>
      <c r="G215" s="122">
        <f t="shared" si="111"/>
        <v>27764.746535739007</v>
      </c>
      <c r="H215" s="122">
        <f t="shared" si="111"/>
        <v>26781.994201038786</v>
      </c>
      <c r="I215" s="122">
        <f t="shared" si="111"/>
        <v>23072.450438352156</v>
      </c>
      <c r="J215" s="122">
        <f t="shared" si="111"/>
        <v>23362.749456659218</v>
      </c>
      <c r="K215" s="122">
        <f t="shared" si="111"/>
        <v>24182.690564811317</v>
      </c>
      <c r="L215" s="122">
        <f t="shared" si="111"/>
        <v>23291.809611776862</v>
      </c>
      <c r="M215" s="122">
        <f t="shared" si="111"/>
        <v>17117.424427793878</v>
      </c>
      <c r="N215" s="122">
        <f t="shared" si="111"/>
        <v>18827.6439658208</v>
      </c>
      <c r="O215" s="122">
        <f t="shared" si="111"/>
        <v>18334.24265730743</v>
      </c>
      <c r="P215" s="122">
        <f t="shared" si="111"/>
        <v>17386.397555071133</v>
      </c>
      <c r="Q215" s="122">
        <f t="shared" si="111"/>
        <v>17646.005091392388</v>
      </c>
      <c r="R215" s="122">
        <f t="shared" ref="R215:V215" si="112">SUM(R216:R217)</f>
        <v>19128.282159484483</v>
      </c>
      <c r="S215" s="122">
        <f t="shared" si="112"/>
        <v>17662.436085717076</v>
      </c>
      <c r="T215" s="122">
        <f t="shared" si="112"/>
        <v>18848.424978507686</v>
      </c>
      <c r="U215" s="122">
        <f t="shared" si="112"/>
        <v>13678.956793698813</v>
      </c>
      <c r="V215" s="122">
        <f t="shared" si="112"/>
        <v>13865.162642754603</v>
      </c>
      <c r="W215" s="122">
        <f t="shared" ref="W215:Y215" si="113">SUM(W216:W217)</f>
        <v>12897.086528994563</v>
      </c>
      <c r="X215" s="122">
        <f t="shared" si="113"/>
        <v>14085.023493641445</v>
      </c>
      <c r="Y215" s="122">
        <f t="shared" si="113"/>
        <v>15019.584627863862</v>
      </c>
      <c r="DA215" s="130" t="s">
        <v>2319</v>
      </c>
    </row>
    <row r="216" spans="1:105" ht="12" customHeight="1" x14ac:dyDescent="0.25">
      <c r="A216" s="97" t="s">
        <v>199</v>
      </c>
      <c r="B216" s="98">
        <v>27852.212046178753</v>
      </c>
      <c r="C216" s="98">
        <v>29960.723311516922</v>
      </c>
      <c r="D216" s="98">
        <v>27566.704159781475</v>
      </c>
      <c r="E216" s="98">
        <v>27997.106812153128</v>
      </c>
      <c r="F216" s="98">
        <v>29372.812332342477</v>
      </c>
      <c r="G216" s="98">
        <v>27634.126675511667</v>
      </c>
      <c r="H216" s="98">
        <v>26656.637842892102</v>
      </c>
      <c r="I216" s="98">
        <v>22960.268059579648</v>
      </c>
      <c r="J216" s="98">
        <v>23245.845253698368</v>
      </c>
      <c r="K216" s="98">
        <v>24059.536144461454</v>
      </c>
      <c r="L216" s="98">
        <v>23171.266317196008</v>
      </c>
      <c r="M216" s="98">
        <v>17026.211327299585</v>
      </c>
      <c r="N216" s="98">
        <v>18726.042359198389</v>
      </c>
      <c r="O216" s="98">
        <v>18232.27641371117</v>
      </c>
      <c r="P216" s="98">
        <v>17288.359595370093</v>
      </c>
      <c r="Q216" s="98">
        <v>17547.939944134076</v>
      </c>
      <c r="R216" s="98">
        <v>19021.589348220987</v>
      </c>
      <c r="S216" s="98">
        <v>17564.87403433966</v>
      </c>
      <c r="T216" s="98">
        <v>18742.876940784048</v>
      </c>
      <c r="U216" s="98">
        <v>13601.181881384025</v>
      </c>
      <c r="V216" s="98">
        <v>13787.535886399084</v>
      </c>
      <c r="W216" s="98">
        <v>12823.632245038656</v>
      </c>
      <c r="X216" s="98">
        <v>14002.108966509228</v>
      </c>
      <c r="Y216" s="98">
        <v>14931.121287592723</v>
      </c>
      <c r="DA216" s="63" t="s">
        <v>2320</v>
      </c>
    </row>
    <row r="217" spans="1:105" ht="12" customHeight="1" x14ac:dyDescent="0.25">
      <c r="A217" s="97" t="s">
        <v>53</v>
      </c>
      <c r="B217" s="98">
        <v>130.12307551373584</v>
      </c>
      <c r="C217" s="98">
        <v>139.46224772258051</v>
      </c>
      <c r="D217" s="98">
        <v>128.08259379869784</v>
      </c>
      <c r="E217" s="98">
        <v>126.9617150490556</v>
      </c>
      <c r="F217" s="98">
        <v>138.19324995356962</v>
      </c>
      <c r="G217" s="98">
        <v>130.61986022733834</v>
      </c>
      <c r="H217" s="98">
        <v>125.35635814668326</v>
      </c>
      <c r="I217" s="98">
        <v>112.18237877250696</v>
      </c>
      <c r="J217" s="98">
        <v>116.90420296085099</v>
      </c>
      <c r="K217" s="98">
        <v>123.15442034986293</v>
      </c>
      <c r="L217" s="98">
        <v>120.54329458085178</v>
      </c>
      <c r="M217" s="98">
        <v>91.213100494294025</v>
      </c>
      <c r="N217" s="98">
        <v>101.60160662241015</v>
      </c>
      <c r="O217" s="98">
        <v>101.96624359626117</v>
      </c>
      <c r="P217" s="98">
        <v>98.03795970103819</v>
      </c>
      <c r="Q217" s="98">
        <v>98.06514725831164</v>
      </c>
      <c r="R217" s="98">
        <v>106.69281126349512</v>
      </c>
      <c r="S217" s="98">
        <v>97.562051377415315</v>
      </c>
      <c r="T217" s="98">
        <v>105.54803772363843</v>
      </c>
      <c r="U217" s="98">
        <v>77.774912314788054</v>
      </c>
      <c r="V217" s="98">
        <v>77.626756355519646</v>
      </c>
      <c r="W217" s="98">
        <v>73.45428395590757</v>
      </c>
      <c r="X217" s="98">
        <v>82.914527132216904</v>
      </c>
      <c r="Y217" s="98">
        <v>88.463340271138037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35.789411503088544</v>
      </c>
      <c r="C218" s="122">
        <f t="shared" si="114"/>
        <v>37.180109763562065</v>
      </c>
      <c r="D218" s="122">
        <f t="shared" si="114"/>
        <v>41.065018896334578</v>
      </c>
      <c r="E218" s="122">
        <f t="shared" si="114"/>
        <v>89.086946012947649</v>
      </c>
      <c r="F218" s="122">
        <f t="shared" si="114"/>
        <v>34.991546214584631</v>
      </c>
      <c r="G218" s="122">
        <f t="shared" si="114"/>
        <v>41.873242296985502</v>
      </c>
      <c r="H218" s="122">
        <f t="shared" si="114"/>
        <v>74.275650590286006</v>
      </c>
      <c r="I218" s="122">
        <f t="shared" si="114"/>
        <v>42.04223795221899</v>
      </c>
      <c r="J218" s="122">
        <f t="shared" si="114"/>
        <v>41.168655637422752</v>
      </c>
      <c r="K218" s="122">
        <f t="shared" si="114"/>
        <v>45.090775393911862</v>
      </c>
      <c r="L218" s="122">
        <f t="shared" si="114"/>
        <v>63.618246982734142</v>
      </c>
      <c r="M218" s="122">
        <f t="shared" si="114"/>
        <v>73.482498014386451</v>
      </c>
      <c r="N218" s="122">
        <f t="shared" si="114"/>
        <v>73.633010749503612</v>
      </c>
      <c r="O218" s="122">
        <f t="shared" si="114"/>
        <v>79.741869001989045</v>
      </c>
      <c r="P218" s="122">
        <f t="shared" si="114"/>
        <v>82.659793971152837</v>
      </c>
      <c r="Q218" s="122">
        <f t="shared" si="114"/>
        <v>94.627611446142808</v>
      </c>
      <c r="R218" s="122">
        <f t="shared" si="114"/>
        <v>94.917435933748877</v>
      </c>
      <c r="S218" s="122">
        <f t="shared" si="114"/>
        <v>85.76146473696312</v>
      </c>
      <c r="T218" s="122">
        <f t="shared" si="114"/>
        <v>92.078042532885178</v>
      </c>
      <c r="U218" s="122">
        <f t="shared" si="114"/>
        <v>98.241183036895421</v>
      </c>
      <c r="V218" s="122">
        <f t="shared" si="114"/>
        <v>85.569719734121875</v>
      </c>
      <c r="W218" s="122">
        <f t="shared" si="114"/>
        <v>63.169794714428249</v>
      </c>
      <c r="X218" s="122">
        <f t="shared" si="114"/>
        <v>59.212634393241387</v>
      </c>
      <c r="Y218" s="122">
        <f t="shared" si="114"/>
        <v>71.811992093491668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35.789411503088544</v>
      </c>
      <c r="C219" s="98">
        <f>RES_hhdet_fech!C86</f>
        <v>37.180109763562065</v>
      </c>
      <c r="D219" s="98">
        <f>RES_hhdet_fech!D86</f>
        <v>41.065018896334578</v>
      </c>
      <c r="E219" s="98">
        <f>RES_hhdet_fech!E86</f>
        <v>89.086946012947649</v>
      </c>
      <c r="F219" s="98">
        <f>RES_hhdet_fech!F86</f>
        <v>34.991546214584631</v>
      </c>
      <c r="G219" s="98">
        <f>RES_hhdet_fech!G86</f>
        <v>41.873242296985502</v>
      </c>
      <c r="H219" s="98">
        <f>RES_hhdet_fech!H86</f>
        <v>74.275650590286006</v>
      </c>
      <c r="I219" s="98">
        <f>RES_hhdet_fech!I86</f>
        <v>42.04223795221899</v>
      </c>
      <c r="J219" s="98">
        <f>RES_hhdet_fech!J86</f>
        <v>41.168655637422752</v>
      </c>
      <c r="K219" s="98">
        <f>RES_hhdet_fech!K86</f>
        <v>45.090775393911862</v>
      </c>
      <c r="L219" s="98">
        <f>RES_hhdet_fech!L86</f>
        <v>63.618246982734142</v>
      </c>
      <c r="M219" s="98">
        <f>RES_hhdet_fech!M86</f>
        <v>73.482498014386451</v>
      </c>
      <c r="N219" s="98">
        <f>RES_hhdet_fech!N86</f>
        <v>73.633010749503612</v>
      </c>
      <c r="O219" s="98">
        <f>RES_hhdet_fech!O86</f>
        <v>79.741869001989045</v>
      </c>
      <c r="P219" s="98">
        <f>RES_hhdet_fech!P86</f>
        <v>82.659793971152837</v>
      </c>
      <c r="Q219" s="98">
        <f>RES_hhdet_fech!Q86</f>
        <v>94.627611446142808</v>
      </c>
      <c r="R219" s="98">
        <f>RES_hhdet_fech!R86</f>
        <v>94.917435933748877</v>
      </c>
      <c r="S219" s="98">
        <f>RES_hhdet_fech!S86</f>
        <v>85.76146473696312</v>
      </c>
      <c r="T219" s="98">
        <f>RES_hhdet_fech!T86</f>
        <v>92.078042532885178</v>
      </c>
      <c r="U219" s="98">
        <f>RES_hhdet_fech!U86</f>
        <v>98.241183036895421</v>
      </c>
      <c r="V219" s="98">
        <f>RES_hhdet_fech!V86</f>
        <v>85.569719734121875</v>
      </c>
      <c r="W219" s="98">
        <f>RES_hhdet_fech!W86</f>
        <v>63.169794714428249</v>
      </c>
      <c r="X219" s="98">
        <f>RES_hhdet_fech!X86</f>
        <v>59.212634393241387</v>
      </c>
      <c r="Y219" s="98">
        <f>RES_hhdet_fech!Y86</f>
        <v>71.811992093491668</v>
      </c>
      <c r="DA219" s="63" t="s">
        <v>2323</v>
      </c>
    </row>
    <row r="220" spans="1:105" ht="12" customHeight="1" x14ac:dyDescent="0.25">
      <c r="A220" s="121" t="s">
        <v>55</v>
      </c>
      <c r="B220" s="122">
        <v>1904.3794697375122</v>
      </c>
      <c r="C220" s="122">
        <v>1785.6177755907479</v>
      </c>
      <c r="D220" s="122">
        <v>1749.0988221591331</v>
      </c>
      <c r="E220" s="122">
        <v>1676.5808131289612</v>
      </c>
      <c r="F220" s="122">
        <v>1698.7296990377163</v>
      </c>
      <c r="G220" s="122">
        <v>1637.8126646288183</v>
      </c>
      <c r="H220" s="122">
        <v>1584.8931877866537</v>
      </c>
      <c r="I220" s="122">
        <v>1414.5610405191719</v>
      </c>
      <c r="J220" s="122">
        <v>1379.8743518303233</v>
      </c>
      <c r="K220" s="122">
        <v>1317.3188947714084</v>
      </c>
      <c r="L220" s="122">
        <v>1332.6019924568623</v>
      </c>
      <c r="M220" s="122">
        <v>1456.8632429951126</v>
      </c>
      <c r="N220" s="122">
        <v>1146.5824571813703</v>
      </c>
      <c r="O220" s="122">
        <v>1383.6997569748416</v>
      </c>
      <c r="P220" s="122">
        <v>1882.4698374816267</v>
      </c>
      <c r="Q220" s="122">
        <v>1331.3548357098082</v>
      </c>
      <c r="R220" s="122">
        <v>1134.2676242394466</v>
      </c>
      <c r="S220" s="122">
        <v>1156.6198520993128</v>
      </c>
      <c r="T220" s="122">
        <v>1385.5473819524575</v>
      </c>
      <c r="U220" s="122">
        <v>1232.5115100649866</v>
      </c>
      <c r="V220" s="122">
        <v>1202.9188024056486</v>
      </c>
      <c r="W220" s="122">
        <v>1191.2127833872955</v>
      </c>
      <c r="X220" s="122">
        <v>1104.1633060318809</v>
      </c>
      <c r="Y220" s="122">
        <v>1087.6685489661108</v>
      </c>
      <c r="DA220" s="130" t="s">
        <v>2324</v>
      </c>
    </row>
    <row r="221" spans="1:105" ht="12" customHeight="1" x14ac:dyDescent="0.25">
      <c r="A221" s="97" t="s">
        <v>132</v>
      </c>
      <c r="B221" s="98">
        <v>2254.4616177163412</v>
      </c>
      <c r="C221" s="98">
        <v>2173.9187632144926</v>
      </c>
      <c r="D221" s="98">
        <v>2129.7523527805247</v>
      </c>
      <c r="E221" s="98">
        <v>2052.631973998421</v>
      </c>
      <c r="F221" s="98">
        <v>1967.0825795122325</v>
      </c>
      <c r="G221" s="98">
        <v>1822.153788521169</v>
      </c>
      <c r="H221" s="98">
        <v>1796.6757735533927</v>
      </c>
      <c r="I221" s="98">
        <v>1556.4367007283224</v>
      </c>
      <c r="J221" s="98">
        <v>1519.7812244426061</v>
      </c>
      <c r="K221" s="98">
        <v>1457.3373766312473</v>
      </c>
      <c r="L221" s="98">
        <v>1584.0362384727102</v>
      </c>
      <c r="M221" s="98">
        <v>1700.5299698529789</v>
      </c>
      <c r="N221" s="98">
        <v>1238.0192592922806</v>
      </c>
      <c r="O221" s="98">
        <v>1012.438667640631</v>
      </c>
      <c r="P221" s="98">
        <v>1807.1230058919314</v>
      </c>
      <c r="Q221" s="98">
        <v>1572.3923963310697</v>
      </c>
      <c r="R221" s="98">
        <v>1116.8169815452563</v>
      </c>
      <c r="S221" s="98">
        <v>1142.2287868586975</v>
      </c>
      <c r="T221" s="98">
        <v>1493.0578230672031</v>
      </c>
      <c r="U221" s="98">
        <v>1208.5068831950223</v>
      </c>
      <c r="V221" s="98">
        <v>1220.6694901224166</v>
      </c>
      <c r="W221" s="98">
        <v>1248.8158030894601</v>
      </c>
      <c r="X221" s="98">
        <v>1096.5681381854997</v>
      </c>
      <c r="Y221" s="98">
        <v>1124.0925821946166</v>
      </c>
      <c r="DA221" s="63" t="s">
        <v>2325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1414.2852693706022</v>
      </c>
      <c r="E222" s="98">
        <v>1398.5792639375961</v>
      </c>
      <c r="F222" s="98">
        <v>1384.6503202211693</v>
      </c>
      <c r="G222" s="98">
        <v>1296.0921923606682</v>
      </c>
      <c r="H222" s="98">
        <v>1300.6856038793273</v>
      </c>
      <c r="I222" s="98">
        <v>1154.1130790790687</v>
      </c>
      <c r="J222" s="98">
        <v>1158.8043830109593</v>
      </c>
      <c r="K222" s="98">
        <v>1128.6258934340831</v>
      </c>
      <c r="L222" s="98">
        <v>1270.1373841730745</v>
      </c>
      <c r="M222" s="98">
        <v>1406.2140872536877</v>
      </c>
      <c r="N222" s="98">
        <v>1031.6862701308801</v>
      </c>
      <c r="O222" s="98">
        <v>884.39474824606361</v>
      </c>
      <c r="P222" s="98">
        <v>1620.7461487260325</v>
      </c>
      <c r="Q222" s="98">
        <v>1340.833198896968</v>
      </c>
      <c r="R222" s="98">
        <v>959.89550483434061</v>
      </c>
      <c r="S222" s="98">
        <v>988.23072636004929</v>
      </c>
      <c r="T222" s="98">
        <v>1314.9930651341983</v>
      </c>
      <c r="U222" s="98">
        <v>1092.5815698879535</v>
      </c>
      <c r="V222" s="98">
        <v>1095.6599360908162</v>
      </c>
      <c r="W222" s="98">
        <v>1135.9088247467419</v>
      </c>
      <c r="X222" s="98">
        <v>1018.7431044092193</v>
      </c>
      <c r="Y222" s="98">
        <v>1039.2306966152933</v>
      </c>
      <c r="DA222" s="63" t="s">
        <v>2326</v>
      </c>
    </row>
    <row r="223" spans="1:105" ht="12" customHeight="1" x14ac:dyDescent="0.25">
      <c r="A223" s="100" t="s">
        <v>199</v>
      </c>
      <c r="B223" s="101">
        <v>0</v>
      </c>
      <c r="C223" s="101">
        <v>0</v>
      </c>
      <c r="D223" s="101">
        <v>867.79226842817422</v>
      </c>
      <c r="E223" s="101">
        <v>853.74138697214516</v>
      </c>
      <c r="F223" s="101">
        <v>854.54752564941691</v>
      </c>
      <c r="G223" s="101">
        <v>788.83512276150975</v>
      </c>
      <c r="H223" s="101">
        <v>769.2227782009395</v>
      </c>
      <c r="I223" s="101">
        <v>673.19798188860398</v>
      </c>
      <c r="J223" s="101">
        <v>655.21720582216858</v>
      </c>
      <c r="K223" s="101">
        <v>598.53183705627941</v>
      </c>
      <c r="L223" s="101">
        <v>706.20092411144117</v>
      </c>
      <c r="M223" s="101">
        <v>821.28267679470423</v>
      </c>
      <c r="N223" s="101">
        <v>548.44140564968893</v>
      </c>
      <c r="O223" s="101">
        <v>550.46267795380675</v>
      </c>
      <c r="P223" s="101">
        <v>1086.2942000871928</v>
      </c>
      <c r="Q223" s="101">
        <v>680.25952970595688</v>
      </c>
      <c r="R223" s="101">
        <v>474.49600178335788</v>
      </c>
      <c r="S223" s="101">
        <v>474.69937118539565</v>
      </c>
      <c r="T223" s="101">
        <v>708.2794523546529</v>
      </c>
      <c r="U223" s="101">
        <v>668.38040826794099</v>
      </c>
      <c r="V223" s="101">
        <v>616.53541512486959</v>
      </c>
      <c r="W223" s="101">
        <v>658.78464976862472</v>
      </c>
      <c r="X223" s="101">
        <v>614.09506847979753</v>
      </c>
      <c r="Y223" s="101">
        <v>597.80551295430655</v>
      </c>
      <c r="DA223" s="131" t="s">
        <v>2327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546.49300094242813</v>
      </c>
      <c r="E224" s="104">
        <v>544.83787696545085</v>
      </c>
      <c r="F224" s="104">
        <v>530.10279457175227</v>
      </c>
      <c r="G224" s="104">
        <v>507.2570695991584</v>
      </c>
      <c r="H224" s="104">
        <v>531.46282567838773</v>
      </c>
      <c r="I224" s="104">
        <v>480.91509719046468</v>
      </c>
      <c r="J224" s="104">
        <v>503.58717718879086</v>
      </c>
      <c r="K224" s="104">
        <v>530.09405637780355</v>
      </c>
      <c r="L224" s="104">
        <v>563.93646006163317</v>
      </c>
      <c r="M224" s="104">
        <v>584.93141045898324</v>
      </c>
      <c r="N224" s="104">
        <v>483.2448644811912</v>
      </c>
      <c r="O224" s="104">
        <v>333.93207029225675</v>
      </c>
      <c r="P224" s="104">
        <v>534.45194863883944</v>
      </c>
      <c r="Q224" s="104">
        <v>660.57366919101128</v>
      </c>
      <c r="R224" s="104">
        <v>485.39950305098267</v>
      </c>
      <c r="S224" s="104">
        <v>513.53135517465375</v>
      </c>
      <c r="T224" s="104">
        <v>606.71361277954543</v>
      </c>
      <c r="U224" s="104">
        <v>424.20116162001261</v>
      </c>
      <c r="V224" s="104">
        <v>479.1245209659466</v>
      </c>
      <c r="W224" s="104">
        <v>477.12417497811703</v>
      </c>
      <c r="X224" s="104">
        <v>404.64803592942184</v>
      </c>
      <c r="Y224" s="104">
        <v>441.42518366098642</v>
      </c>
      <c r="DA224" s="132" t="s">
        <v>2328</v>
      </c>
    </row>
    <row r="225" spans="1:105" ht="12" customHeight="1" x14ac:dyDescent="0.25">
      <c r="A225" s="106" t="s">
        <v>124</v>
      </c>
      <c r="B225" s="101">
        <v>1998.2809117850554</v>
      </c>
      <c r="C225" s="101">
        <v>1938.3355547480799</v>
      </c>
      <c r="D225" s="101">
        <v>1289.1829628225053</v>
      </c>
      <c r="E225" s="101">
        <v>733.04440562671721</v>
      </c>
      <c r="F225" s="101">
        <v>1463.3341648130142</v>
      </c>
      <c r="G225" s="101">
        <v>2212.9358083290304</v>
      </c>
      <c r="H225" s="101">
        <v>2256.4170130414013</v>
      </c>
      <c r="I225" s="101">
        <v>846.39445001818046</v>
      </c>
      <c r="J225" s="101">
        <v>838.0437283071625</v>
      </c>
      <c r="K225" s="101">
        <v>1978.2818190837559</v>
      </c>
      <c r="L225" s="101">
        <v>2144.7686428456141</v>
      </c>
      <c r="M225" s="101">
        <v>1132.3857609702879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2329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2330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X227" s="98">
        <v>0</v>
      </c>
      <c r="Y227" s="98">
        <v>0</v>
      </c>
      <c r="DA227" s="63" t="s">
        <v>2331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2332</v>
      </c>
    </row>
    <row r="229" spans="1:105" ht="12" customHeight="1" x14ac:dyDescent="0.25">
      <c r="A229" s="106" t="s">
        <v>122</v>
      </c>
      <c r="B229" s="101">
        <v>1731.819357991212</v>
      </c>
      <c r="C229" s="101">
        <v>1590.2342172861877</v>
      </c>
      <c r="D229" s="101">
        <v>1612.4077043500893</v>
      </c>
      <c r="E229" s="101">
        <v>1575.0571662575553</v>
      </c>
      <c r="F229" s="101">
        <v>1591.817840409858</v>
      </c>
      <c r="G229" s="101">
        <v>1511.5283498580195</v>
      </c>
      <c r="H229" s="101">
        <v>1425.8053579770115</v>
      </c>
      <c r="I229" s="101">
        <v>1421.8064473999939</v>
      </c>
      <c r="J229" s="101">
        <v>1411.1804374694593</v>
      </c>
      <c r="K229" s="101">
        <v>1286.5133587240477</v>
      </c>
      <c r="L229" s="101">
        <v>1214.3421127853571</v>
      </c>
      <c r="M229" s="101">
        <v>1427.9771328235236</v>
      </c>
      <c r="N229" s="101">
        <v>1218.0646327885013</v>
      </c>
      <c r="O229" s="101">
        <v>1654.5159574482198</v>
      </c>
      <c r="P229" s="101">
        <v>2040.5700788744596</v>
      </c>
      <c r="Q229" s="101">
        <v>1260.7442473354347</v>
      </c>
      <c r="R229" s="101">
        <v>1273.2741324549777</v>
      </c>
      <c r="S229" s="101">
        <v>1298.613776548855</v>
      </c>
      <c r="T229" s="101">
        <v>1359.9105630138943</v>
      </c>
      <c r="U229" s="101">
        <v>1409.8751213517751</v>
      </c>
      <c r="V229" s="101">
        <v>1282.0756149695771</v>
      </c>
      <c r="W229" s="101">
        <v>1109.8389783483935</v>
      </c>
      <c r="X229" s="101">
        <v>1196.4208504751232</v>
      </c>
      <c r="Y229" s="101">
        <v>1133.9461664374235</v>
      </c>
      <c r="DA229" s="131" t="s">
        <v>2333</v>
      </c>
    </row>
    <row r="230" spans="1:105" ht="12" customHeight="1" x14ac:dyDescent="0.25">
      <c r="A230" s="107" t="s">
        <v>121</v>
      </c>
      <c r="B230" s="104">
        <v>1461.8244917286813</v>
      </c>
      <c r="C230" s="104">
        <v>1316.4219346174168</v>
      </c>
      <c r="D230" s="104">
        <v>1340.2790809372439</v>
      </c>
      <c r="E230" s="104">
        <v>1313.1798757901856</v>
      </c>
      <c r="F230" s="104">
        <v>1337.4852455847781</v>
      </c>
      <c r="G230" s="104">
        <v>1275.923351245825</v>
      </c>
      <c r="H230" s="104">
        <v>1205.6078775258543</v>
      </c>
      <c r="I230" s="104">
        <v>1198.1164357529417</v>
      </c>
      <c r="J230" s="104">
        <v>1179.3401976738348</v>
      </c>
      <c r="K230" s="104">
        <v>1068.9661552520301</v>
      </c>
      <c r="L230" s="104">
        <v>1010.0211064156239</v>
      </c>
      <c r="M230" s="104">
        <v>1212.834498448748</v>
      </c>
      <c r="N230" s="104">
        <v>1025.5252461869252</v>
      </c>
      <c r="O230" s="104">
        <v>1450.0485741078885</v>
      </c>
      <c r="P230" s="104">
        <v>1831.4274614274957</v>
      </c>
      <c r="Q230" s="104">
        <v>1063.687811779818</v>
      </c>
      <c r="R230" s="104">
        <v>1062.2209104787451</v>
      </c>
      <c r="S230" s="104">
        <v>1084.9784396232055</v>
      </c>
      <c r="T230" s="104">
        <v>1159.9314931014119</v>
      </c>
      <c r="U230" s="104">
        <v>1217.1697116845205</v>
      </c>
      <c r="V230" s="104">
        <v>1103.7957621800847</v>
      </c>
      <c r="W230" s="104">
        <v>1013.2616067606311</v>
      </c>
      <c r="X230" s="104">
        <v>1091.9552863484257</v>
      </c>
      <c r="Y230" s="104">
        <v>1025.1470115636557</v>
      </c>
      <c r="DA230" s="132" t="s">
        <v>2334</v>
      </c>
    </row>
    <row r="231" spans="1:105" ht="12" customHeight="1" x14ac:dyDescent="0.25">
      <c r="A231" s="108" t="s">
        <v>53</v>
      </c>
      <c r="B231" s="98">
        <v>894.88787378352072</v>
      </c>
      <c r="C231" s="98">
        <v>774.18499736074682</v>
      </c>
      <c r="D231" s="98">
        <v>790.70379976369975</v>
      </c>
      <c r="E231" s="98">
        <v>770.28534056668127</v>
      </c>
      <c r="F231" s="98">
        <v>794.31780352348903</v>
      </c>
      <c r="G231" s="98">
        <v>754.54159817137963</v>
      </c>
      <c r="H231" s="98">
        <v>697.32508999037748</v>
      </c>
      <c r="I231" s="98">
        <v>683.22235101156343</v>
      </c>
      <c r="J231" s="98">
        <v>650.57908061922046</v>
      </c>
      <c r="K231" s="98">
        <v>571.93949556149539</v>
      </c>
      <c r="L231" s="98">
        <v>528.40520745445667</v>
      </c>
      <c r="M231" s="98">
        <v>688.6226334919088</v>
      </c>
      <c r="N231" s="98">
        <v>540.33468047592339</v>
      </c>
      <c r="O231" s="98">
        <v>911.98406009943778</v>
      </c>
      <c r="P231" s="98">
        <v>1244.5571393052917</v>
      </c>
      <c r="Q231" s="98">
        <v>534.82433557433183</v>
      </c>
      <c r="R231" s="98">
        <v>522.96112972891831</v>
      </c>
      <c r="S231" s="98">
        <v>535.47364323555905</v>
      </c>
      <c r="T231" s="98">
        <v>643.74080458508138</v>
      </c>
      <c r="U231" s="98">
        <v>726.09981250712156</v>
      </c>
      <c r="V231" s="98">
        <v>638.19489677666934</v>
      </c>
      <c r="W231" s="98">
        <v>569.31118209861631</v>
      </c>
      <c r="X231" s="98">
        <v>651.98436373726815</v>
      </c>
      <c r="Y231" s="98">
        <v>601.22481234336078</v>
      </c>
      <c r="DA231" s="63" t="s">
        <v>2335</v>
      </c>
    </row>
    <row r="232" spans="1:105" ht="12" customHeight="1" x14ac:dyDescent="0.25">
      <c r="A232" s="108" t="s">
        <v>52</v>
      </c>
      <c r="B232" s="98">
        <v>566.93661794516049</v>
      </c>
      <c r="C232" s="98">
        <v>542.23693725666976</v>
      </c>
      <c r="D232" s="98">
        <v>549.57528117354389</v>
      </c>
      <c r="E232" s="98">
        <v>542.89453522350414</v>
      </c>
      <c r="F232" s="98">
        <v>543.16744206128897</v>
      </c>
      <c r="G232" s="98">
        <v>521.38175307444533</v>
      </c>
      <c r="H232" s="98">
        <v>508.28278753547693</v>
      </c>
      <c r="I232" s="98">
        <v>514.89408474137815</v>
      </c>
      <c r="J232" s="98">
        <v>528.7611170546146</v>
      </c>
      <c r="K232" s="98">
        <v>497.02665969053459</v>
      </c>
      <c r="L232" s="98">
        <v>481.61589896116726</v>
      </c>
      <c r="M232" s="98">
        <v>524.21186495683935</v>
      </c>
      <c r="N232" s="98">
        <v>485.19056571100191</v>
      </c>
      <c r="O232" s="98">
        <v>538.06451400845071</v>
      </c>
      <c r="P232" s="98">
        <v>586.87032212220402</v>
      </c>
      <c r="Q232" s="98">
        <v>528.86347620548622</v>
      </c>
      <c r="R232" s="98">
        <v>539.25978074982675</v>
      </c>
      <c r="S232" s="98">
        <v>549.50479638764648</v>
      </c>
      <c r="T232" s="98">
        <v>516.19068851633085</v>
      </c>
      <c r="U232" s="98">
        <v>491.06989917739907</v>
      </c>
      <c r="V232" s="98">
        <v>465.60086540341547</v>
      </c>
      <c r="W232" s="98">
        <v>443.9504246620146</v>
      </c>
      <c r="X232" s="98">
        <v>439.97092261115762</v>
      </c>
      <c r="Y232" s="98">
        <v>423.92219922029494</v>
      </c>
      <c r="DA232" s="63" t="s">
        <v>2336</v>
      </c>
    </row>
    <row r="233" spans="1:105" ht="12" customHeight="1" x14ac:dyDescent="0.25">
      <c r="A233" s="121" t="s">
        <v>54</v>
      </c>
      <c r="B233" s="122">
        <v>855.62156726668718</v>
      </c>
      <c r="C233" s="122">
        <v>873.57742096703862</v>
      </c>
      <c r="D233" s="122">
        <v>737.99390101687891</v>
      </c>
      <c r="E233" s="122">
        <v>668.60953545179996</v>
      </c>
      <c r="F233" s="122">
        <v>734.69316671557522</v>
      </c>
      <c r="G233" s="122">
        <v>773.22111144959808</v>
      </c>
      <c r="H233" s="122">
        <v>767.0600608627426</v>
      </c>
      <c r="I233" s="122">
        <v>674.54528344106393</v>
      </c>
      <c r="J233" s="122">
        <v>715.45035460755855</v>
      </c>
      <c r="K233" s="122">
        <v>785.92148779780496</v>
      </c>
      <c r="L233" s="122">
        <v>671.53963838933828</v>
      </c>
      <c r="M233" s="122">
        <v>810.34569160127262</v>
      </c>
      <c r="N233" s="122">
        <v>803.86456864605611</v>
      </c>
      <c r="O233" s="122">
        <v>824.1811749091305</v>
      </c>
      <c r="P233" s="122">
        <v>869.90998257626677</v>
      </c>
      <c r="Q233" s="122">
        <v>604.53145813827598</v>
      </c>
      <c r="R233" s="122">
        <v>612.29053869458835</v>
      </c>
      <c r="S233" s="122">
        <v>531.65466929155934</v>
      </c>
      <c r="T233" s="122">
        <v>616.62522521739515</v>
      </c>
      <c r="U233" s="122">
        <v>675.71253765068639</v>
      </c>
      <c r="V233" s="122">
        <v>402.64318223626782</v>
      </c>
      <c r="W233" s="122">
        <v>306.52348829384209</v>
      </c>
      <c r="X233" s="122">
        <v>343.38530228789745</v>
      </c>
      <c r="Y233" s="122">
        <v>329.60249137702436</v>
      </c>
      <c r="DA233" s="130" t="s">
        <v>2337</v>
      </c>
    </row>
    <row r="234" spans="1:105" ht="12" customHeight="1" x14ac:dyDescent="0.25">
      <c r="A234" s="97" t="s">
        <v>202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X234" s="98">
        <v>0</v>
      </c>
      <c r="Y234" s="98">
        <v>0</v>
      </c>
      <c r="DA234" s="63" t="s">
        <v>2338</v>
      </c>
    </row>
    <row r="235" spans="1:105" ht="12" customHeight="1" x14ac:dyDescent="0.25">
      <c r="A235" s="97" t="s">
        <v>50</v>
      </c>
      <c r="B235" s="98">
        <v>932.15350521651703</v>
      </c>
      <c r="C235" s="98">
        <v>1187.1954458021646</v>
      </c>
      <c r="D235" s="98">
        <v>683.91553499433758</v>
      </c>
      <c r="E235" s="98">
        <v>409.8404476106449</v>
      </c>
      <c r="F235" s="98">
        <v>779.94679211509049</v>
      </c>
      <c r="G235" s="98">
        <v>1154.4177176799947</v>
      </c>
      <c r="H235" s="98">
        <v>1225.7238311546948</v>
      </c>
      <c r="I235" s="98">
        <v>471.14097668245796</v>
      </c>
      <c r="J235" s="98">
        <v>519.06391709907348</v>
      </c>
      <c r="K235" s="98">
        <v>1350.7762109695082</v>
      </c>
      <c r="L235" s="98">
        <v>1182.6373713603828</v>
      </c>
      <c r="M235" s="98">
        <v>735.35413119688781</v>
      </c>
      <c r="N235" s="98">
        <v>584.71026359708037</v>
      </c>
      <c r="O235" s="98">
        <v>840.85272250046125</v>
      </c>
      <c r="P235" s="98">
        <v>1017.5895579708163</v>
      </c>
      <c r="Q235" s="98">
        <v>828.80373578290857</v>
      </c>
      <c r="R235" s="98">
        <v>821.93879866906718</v>
      </c>
      <c r="S235" s="98">
        <v>630.0083562659579</v>
      </c>
      <c r="T235" s="98">
        <v>697.83915971149827</v>
      </c>
      <c r="U235" s="98">
        <v>863.39609833774136</v>
      </c>
      <c r="V235" s="98">
        <v>726.27493510764134</v>
      </c>
      <c r="W235" s="98">
        <v>378.42827086972181</v>
      </c>
      <c r="X235" s="98">
        <v>526.56566242203485</v>
      </c>
      <c r="Y235" s="98">
        <v>375.1518696948288</v>
      </c>
      <c r="DA235" s="63" t="s">
        <v>2339</v>
      </c>
    </row>
    <row r="236" spans="1:105" ht="12" customHeight="1" x14ac:dyDescent="0.25">
      <c r="A236" s="109" t="s">
        <v>120</v>
      </c>
      <c r="B236" s="33">
        <v>805.78967840867881</v>
      </c>
      <c r="C236" s="33">
        <v>711.50945268626742</v>
      </c>
      <c r="D236" s="33">
        <v>753.06455585282094</v>
      </c>
      <c r="E236" s="33">
        <v>721.46131250556709</v>
      </c>
      <c r="F236" s="33">
        <v>725.13837684007183</v>
      </c>
      <c r="G236" s="33">
        <v>690.06140644821335</v>
      </c>
      <c r="H236" s="33">
        <v>674.43893364811947</v>
      </c>
      <c r="I236" s="33">
        <v>709.25275249303854</v>
      </c>
      <c r="J236" s="33">
        <v>745.19402791473942</v>
      </c>
      <c r="K236" s="33">
        <v>700.9797160439208</v>
      </c>
      <c r="L236" s="33">
        <v>604.4095855501273</v>
      </c>
      <c r="M236" s="33">
        <v>817.2211928791977</v>
      </c>
      <c r="N236" s="33">
        <v>815.36556926088133</v>
      </c>
      <c r="O236" s="33">
        <v>823.40297504778675</v>
      </c>
      <c r="P236" s="33">
        <v>861.59112847952497</v>
      </c>
      <c r="Q236" s="33">
        <v>592.20590051908516</v>
      </c>
      <c r="R236" s="33">
        <v>600.51750710820727</v>
      </c>
      <c r="S236" s="33">
        <v>525.92094998540995</v>
      </c>
      <c r="T236" s="33">
        <v>611.33409745781523</v>
      </c>
      <c r="U236" s="33">
        <v>662.42862990234994</v>
      </c>
      <c r="V236" s="33">
        <v>379.6698536999923</v>
      </c>
      <c r="W236" s="33">
        <v>303.01987777093331</v>
      </c>
      <c r="X236" s="33">
        <v>338.58409363857953</v>
      </c>
      <c r="Y236" s="33">
        <v>328.82535828614846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14959.434222554008</v>
      </c>
      <c r="C238" s="117">
        <f t="shared" si="115"/>
        <v>16149.31685355015</v>
      </c>
      <c r="D238" s="117">
        <f t="shared" si="115"/>
        <v>15181.359672271927</v>
      </c>
      <c r="E238" s="117">
        <f t="shared" si="115"/>
        <v>15705.92837873668</v>
      </c>
      <c r="F238" s="117">
        <f t="shared" si="115"/>
        <v>16709.185008236553</v>
      </c>
      <c r="G238" s="117">
        <f t="shared" si="115"/>
        <v>16199.26813775878</v>
      </c>
      <c r="H238" s="117">
        <f t="shared" si="115"/>
        <v>16186.385050905094</v>
      </c>
      <c r="I238" s="117">
        <f t="shared" si="115"/>
        <v>14368.671029162835</v>
      </c>
      <c r="J238" s="117">
        <f t="shared" si="115"/>
        <v>15080.183013142736</v>
      </c>
      <c r="K238" s="117">
        <f t="shared" si="115"/>
        <v>16104.023137137658</v>
      </c>
      <c r="L238" s="117">
        <f t="shared" si="115"/>
        <v>16095.227524145348</v>
      </c>
      <c r="M238" s="117">
        <f t="shared" si="115"/>
        <v>12910.854440074811</v>
      </c>
      <c r="N238" s="117">
        <f t="shared" si="115"/>
        <v>14330.173821735811</v>
      </c>
      <c r="O238" s="117">
        <f t="shared" si="115"/>
        <v>14632.830955263586</v>
      </c>
      <c r="P238" s="117">
        <f t="shared" si="115"/>
        <v>14549.514211413707</v>
      </c>
      <c r="Q238" s="117">
        <f t="shared" si="115"/>
        <v>14270.653181618502</v>
      </c>
      <c r="R238" s="117">
        <f t="shared" ref="R238:V238" si="116">R239+R242+R244+R257</f>
        <v>15321.767728598397</v>
      </c>
      <c r="S238" s="117">
        <f t="shared" si="116"/>
        <v>14288.116637747597</v>
      </c>
      <c r="T238" s="117">
        <f t="shared" si="116"/>
        <v>15519.874377441356</v>
      </c>
      <c r="U238" s="117">
        <f t="shared" si="116"/>
        <v>11816.705083347366</v>
      </c>
      <c r="V238" s="117">
        <f t="shared" si="116"/>
        <v>11715.889987757069</v>
      </c>
      <c r="W238" s="117">
        <f t="shared" ref="W238:Y238" si="117">W239+W242+W244+W257</f>
        <v>11063.009249306539</v>
      </c>
      <c r="X238" s="117">
        <f t="shared" si="117"/>
        <v>12236.588875993821</v>
      </c>
      <c r="Y238" s="117">
        <f t="shared" si="117"/>
        <v>13265.03399731745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13142.430626887321</v>
      </c>
      <c r="C239" s="122">
        <f t="shared" si="118"/>
        <v>14381.804165821261</v>
      </c>
      <c r="D239" s="122">
        <f t="shared" si="118"/>
        <v>13472.668340801605</v>
      </c>
      <c r="E239" s="122">
        <f t="shared" si="118"/>
        <v>13959.715493811362</v>
      </c>
      <c r="F239" s="122">
        <f t="shared" si="118"/>
        <v>15005.121989835765</v>
      </c>
      <c r="G239" s="122">
        <f t="shared" si="118"/>
        <v>14476.787996321884</v>
      </c>
      <c r="H239" s="122">
        <f t="shared" si="118"/>
        <v>14390.361141665446</v>
      </c>
      <c r="I239" s="122">
        <f t="shared" si="118"/>
        <v>12785.360246978633</v>
      </c>
      <c r="J239" s="122">
        <f t="shared" si="118"/>
        <v>13457.624082879031</v>
      </c>
      <c r="K239" s="122">
        <f t="shared" si="118"/>
        <v>14446.920437452009</v>
      </c>
      <c r="L239" s="122">
        <f t="shared" si="118"/>
        <v>14429.987534845852</v>
      </c>
      <c r="M239" s="122">
        <f t="shared" si="118"/>
        <v>10968.768169488783</v>
      </c>
      <c r="N239" s="122">
        <f t="shared" si="118"/>
        <v>12575.822104961491</v>
      </c>
      <c r="O239" s="122">
        <f t="shared" si="118"/>
        <v>12641.958673264529</v>
      </c>
      <c r="P239" s="122">
        <f t="shared" si="118"/>
        <v>12128.792163021204</v>
      </c>
      <c r="Q239" s="122">
        <f t="shared" si="118"/>
        <v>12402.11213613522</v>
      </c>
      <c r="R239" s="122">
        <f t="shared" ref="R239:V239" si="119">SUM(R240:R241)</f>
        <v>13573.833995603502</v>
      </c>
      <c r="S239" s="122">
        <f t="shared" si="119"/>
        <v>12608.402013586079</v>
      </c>
      <c r="T239" s="122">
        <f t="shared" si="119"/>
        <v>13551.210756968874</v>
      </c>
      <c r="U239" s="122">
        <f t="shared" si="119"/>
        <v>9881.0495661794412</v>
      </c>
      <c r="V239" s="122">
        <f t="shared" si="119"/>
        <v>10057.288322258768</v>
      </c>
      <c r="W239" s="122">
        <f t="shared" ref="W239:Y239" si="120">SUM(W240:W241)</f>
        <v>9557.5949637024842</v>
      </c>
      <c r="X239" s="122">
        <f t="shared" si="120"/>
        <v>10753.890727994814</v>
      </c>
      <c r="Y239" s="122">
        <f t="shared" si="120"/>
        <v>11729.219945878471</v>
      </c>
      <c r="DA239" s="130" t="s">
        <v>2487</v>
      </c>
    </row>
    <row r="240" spans="1:105" ht="12" customHeight="1" x14ac:dyDescent="0.25">
      <c r="A240" s="97" t="s">
        <v>199</v>
      </c>
      <c r="B240" s="98">
        <v>13012.307551373584</v>
      </c>
      <c r="C240" s="98">
        <v>14242.34191809868</v>
      </c>
      <c r="D240" s="98">
        <v>13344.585747002908</v>
      </c>
      <c r="E240" s="98">
        <v>13832.753778762306</v>
      </c>
      <c r="F240" s="98">
        <v>14866.928739882196</v>
      </c>
      <c r="G240" s="98">
        <v>14346.168136094546</v>
      </c>
      <c r="H240" s="98">
        <v>14265.004783518763</v>
      </c>
      <c r="I240" s="98">
        <v>12673.177868206127</v>
      </c>
      <c r="J240" s="98">
        <v>13340.719879918179</v>
      </c>
      <c r="K240" s="98">
        <v>14323.766017102145</v>
      </c>
      <c r="L240" s="98">
        <v>14309.444240265</v>
      </c>
      <c r="M240" s="98">
        <v>10877.555068994488</v>
      </c>
      <c r="N240" s="98">
        <v>12474.22049833908</v>
      </c>
      <c r="O240" s="98">
        <v>12539.992429668268</v>
      </c>
      <c r="P240" s="98">
        <v>12030.754203320166</v>
      </c>
      <c r="Q240" s="98">
        <v>12304.046988876908</v>
      </c>
      <c r="R240" s="98">
        <v>13467.141184340006</v>
      </c>
      <c r="S240" s="98">
        <v>12510.839962208664</v>
      </c>
      <c r="T240" s="98">
        <v>13445.662719245236</v>
      </c>
      <c r="U240" s="98">
        <v>9803.2746538646534</v>
      </c>
      <c r="V240" s="98">
        <v>9979.6615659032486</v>
      </c>
      <c r="W240" s="98">
        <v>9484.140679746577</v>
      </c>
      <c r="X240" s="98">
        <v>10670.976200862597</v>
      </c>
      <c r="Y240" s="98">
        <v>11640.756605607332</v>
      </c>
      <c r="DA240" s="63" t="s">
        <v>2488</v>
      </c>
    </row>
    <row r="241" spans="1:105" ht="12" customHeight="1" x14ac:dyDescent="0.25">
      <c r="A241" s="97" t="s">
        <v>53</v>
      </c>
      <c r="B241" s="98">
        <v>130.12307551373584</v>
      </c>
      <c r="C241" s="98">
        <v>139.46224772258051</v>
      </c>
      <c r="D241" s="98">
        <v>128.08259379869784</v>
      </c>
      <c r="E241" s="98">
        <v>126.9617150490556</v>
      </c>
      <c r="F241" s="98">
        <v>138.19324995356962</v>
      </c>
      <c r="G241" s="98">
        <v>130.61986022733834</v>
      </c>
      <c r="H241" s="98">
        <v>125.35635814668326</v>
      </c>
      <c r="I241" s="98">
        <v>112.18237877250696</v>
      </c>
      <c r="J241" s="98">
        <v>116.90420296085099</v>
      </c>
      <c r="K241" s="98">
        <v>123.15442034986293</v>
      </c>
      <c r="L241" s="98">
        <v>120.54329458085178</v>
      </c>
      <c r="M241" s="98">
        <v>91.213100494294025</v>
      </c>
      <c r="N241" s="98">
        <v>101.60160662241015</v>
      </c>
      <c r="O241" s="98">
        <v>101.96624359626117</v>
      </c>
      <c r="P241" s="98">
        <v>98.03795970103819</v>
      </c>
      <c r="Q241" s="98">
        <v>98.06514725831164</v>
      </c>
      <c r="R241" s="98">
        <v>106.69281126349512</v>
      </c>
      <c r="S241" s="98">
        <v>97.562051377415315</v>
      </c>
      <c r="T241" s="98">
        <v>105.54803772363843</v>
      </c>
      <c r="U241" s="98">
        <v>77.774912314788054</v>
      </c>
      <c r="V241" s="98">
        <v>77.626756355519646</v>
      </c>
      <c r="W241" s="98">
        <v>73.45428395590757</v>
      </c>
      <c r="X241" s="98">
        <v>82.914527132216904</v>
      </c>
      <c r="Y241" s="98">
        <v>88.463340271138037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66.061287624894348</v>
      </c>
      <c r="C242" s="122">
        <f t="shared" si="121"/>
        <v>71.911700536857595</v>
      </c>
      <c r="D242" s="122">
        <f t="shared" si="121"/>
        <v>83.156855932771649</v>
      </c>
      <c r="E242" s="122">
        <f t="shared" si="121"/>
        <v>192.86644364513285</v>
      </c>
      <c r="F242" s="122">
        <f t="shared" si="121"/>
        <v>79.937733884436355</v>
      </c>
      <c r="G242" s="122">
        <f t="shared" si="121"/>
        <v>102.40087041460554</v>
      </c>
      <c r="H242" s="122">
        <f t="shared" si="121"/>
        <v>199.45448904361942</v>
      </c>
      <c r="I242" s="122">
        <f t="shared" si="121"/>
        <v>118.14463350457957</v>
      </c>
      <c r="J242" s="122">
        <f t="shared" si="121"/>
        <v>118.90631510986134</v>
      </c>
      <c r="K242" s="122">
        <f t="shared" si="121"/>
        <v>136.42710142639294</v>
      </c>
      <c r="L242" s="122">
        <f t="shared" si="121"/>
        <v>202.69945114663838</v>
      </c>
      <c r="M242" s="122">
        <f t="shared" si="121"/>
        <v>245.13521368194756</v>
      </c>
      <c r="N242" s="122">
        <f t="shared" si="121"/>
        <v>254.1077379296126</v>
      </c>
      <c r="O242" s="122">
        <f t="shared" si="121"/>
        <v>286.12409764740931</v>
      </c>
      <c r="P242" s="122">
        <f t="shared" si="121"/>
        <v>307.56948528360329</v>
      </c>
      <c r="Q242" s="122">
        <f t="shared" si="121"/>
        <v>363.323468520174</v>
      </c>
      <c r="R242" s="122">
        <f t="shared" si="121"/>
        <v>373.25350304255778</v>
      </c>
      <c r="S242" s="122">
        <f t="shared" si="121"/>
        <v>344.38293612889839</v>
      </c>
      <c r="T242" s="122">
        <f t="shared" si="121"/>
        <v>377.37642547140689</v>
      </c>
      <c r="U242" s="122">
        <f t="shared" si="121"/>
        <v>409.53649175401108</v>
      </c>
      <c r="V242" s="122">
        <f t="shared" si="121"/>
        <v>361.66876046702652</v>
      </c>
      <c r="W242" s="122">
        <f t="shared" si="121"/>
        <v>270.06124914663303</v>
      </c>
      <c r="X242" s="122">
        <f t="shared" si="121"/>
        <v>257.14255393819411</v>
      </c>
      <c r="Y242" s="122">
        <f t="shared" si="121"/>
        <v>316.12181253506344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66.061287624894348</v>
      </c>
      <c r="C243" s="98">
        <f>RES_hhdet_tesh!C86</f>
        <v>71.911700536857595</v>
      </c>
      <c r="D243" s="98">
        <f>RES_hhdet_tesh!D86</f>
        <v>83.156855932771649</v>
      </c>
      <c r="E243" s="98">
        <f>RES_hhdet_tesh!E86</f>
        <v>192.86644364513285</v>
      </c>
      <c r="F243" s="98">
        <f>RES_hhdet_tesh!F86</f>
        <v>79.937733884436355</v>
      </c>
      <c r="G243" s="98">
        <f>RES_hhdet_tesh!G86</f>
        <v>102.40087041460554</v>
      </c>
      <c r="H243" s="98">
        <f>RES_hhdet_tesh!H86</f>
        <v>199.45448904361942</v>
      </c>
      <c r="I243" s="98">
        <f>RES_hhdet_tesh!I86</f>
        <v>118.14463350457957</v>
      </c>
      <c r="J243" s="98">
        <f>RES_hhdet_tesh!J86</f>
        <v>118.90631510986134</v>
      </c>
      <c r="K243" s="98">
        <f>RES_hhdet_tesh!K86</f>
        <v>136.42710142639294</v>
      </c>
      <c r="L243" s="98">
        <f>RES_hhdet_tesh!L86</f>
        <v>202.69945114663838</v>
      </c>
      <c r="M243" s="98">
        <f>RES_hhdet_tesh!M86</f>
        <v>245.13521368194756</v>
      </c>
      <c r="N243" s="98">
        <f>RES_hhdet_tesh!N86</f>
        <v>254.1077379296126</v>
      </c>
      <c r="O243" s="98">
        <f>RES_hhdet_tesh!O86</f>
        <v>286.12409764740931</v>
      </c>
      <c r="P243" s="98">
        <f>RES_hhdet_tesh!P86</f>
        <v>307.56948528360329</v>
      </c>
      <c r="Q243" s="98">
        <f>RES_hhdet_tesh!Q86</f>
        <v>363.323468520174</v>
      </c>
      <c r="R243" s="98">
        <f>RES_hhdet_tesh!R86</f>
        <v>373.25350304255778</v>
      </c>
      <c r="S243" s="98">
        <f>RES_hhdet_tesh!S86</f>
        <v>344.38293612889839</v>
      </c>
      <c r="T243" s="98">
        <f>RES_hhdet_tesh!T86</f>
        <v>377.37642547140689</v>
      </c>
      <c r="U243" s="98">
        <f>RES_hhdet_tesh!U86</f>
        <v>409.53649175401108</v>
      </c>
      <c r="V243" s="98">
        <f>RES_hhdet_tesh!V86</f>
        <v>361.66876046702652</v>
      </c>
      <c r="W243" s="98">
        <f>RES_hhdet_tesh!W86</f>
        <v>270.06124914663303</v>
      </c>
      <c r="X243" s="98">
        <f>RES_hhdet_tesh!X86</f>
        <v>257.14255393819411</v>
      </c>
      <c r="Y243" s="98">
        <f>RES_hhdet_tesh!Y86</f>
        <v>316.12181253506344</v>
      </c>
      <c r="DA243" s="63" t="s">
        <v>2491</v>
      </c>
    </row>
    <row r="244" spans="1:105" ht="12" customHeight="1" x14ac:dyDescent="0.25">
      <c r="A244" s="121" t="s">
        <v>55</v>
      </c>
      <c r="B244" s="122">
        <v>1155.4266374578699</v>
      </c>
      <c r="C244" s="122">
        <v>1090.4031540163098</v>
      </c>
      <c r="D244" s="122">
        <v>1083.5233770583566</v>
      </c>
      <c r="E244" s="122">
        <v>1050.9148235503735</v>
      </c>
      <c r="F244" s="122">
        <v>1079.9281024189747</v>
      </c>
      <c r="G244" s="122">
        <v>1055.5018117781419</v>
      </c>
      <c r="H244" s="122">
        <v>1034.6678816870071</v>
      </c>
      <c r="I244" s="122">
        <v>952.43293169779781</v>
      </c>
      <c r="J244" s="122">
        <v>958.18564150089173</v>
      </c>
      <c r="K244" s="122">
        <v>936.4921506283498</v>
      </c>
      <c r="L244" s="122">
        <v>960.230468451045</v>
      </c>
      <c r="M244" s="122">
        <v>1072.6643265447706</v>
      </c>
      <c r="N244" s="122">
        <v>873.57126741554748</v>
      </c>
      <c r="O244" s="122">
        <v>1061.1390734380848</v>
      </c>
      <c r="P244" s="122">
        <v>1433.473776879802</v>
      </c>
      <c r="Q244" s="122">
        <v>1031.7839149177262</v>
      </c>
      <c r="R244" s="122">
        <v>891.97692256090522</v>
      </c>
      <c r="S244" s="122">
        <v>913.01505947660621</v>
      </c>
      <c r="T244" s="122">
        <v>1097.3707919080932</v>
      </c>
      <c r="U244" s="122">
        <v>982.51089228949581</v>
      </c>
      <c r="V244" s="122">
        <v>970.63230364557444</v>
      </c>
      <c r="W244" s="122">
        <v>976.63512070071192</v>
      </c>
      <c r="X244" s="122">
        <v>927.69028662949324</v>
      </c>
      <c r="Y244" s="122">
        <v>928.20270838678118</v>
      </c>
      <c r="DA244" s="130" t="s">
        <v>2492</v>
      </c>
    </row>
    <row r="245" spans="1:105" ht="12" customHeight="1" x14ac:dyDescent="0.25">
      <c r="A245" s="97" t="s">
        <v>132</v>
      </c>
      <c r="B245" s="98">
        <v>1103.9777152105876</v>
      </c>
      <c r="C245" s="98">
        <v>1090.3014419424746</v>
      </c>
      <c r="D245" s="98">
        <v>1096.5430010682032</v>
      </c>
      <c r="E245" s="98">
        <v>1085.9553162740633</v>
      </c>
      <c r="F245" s="98">
        <v>1071.6833757952513</v>
      </c>
      <c r="G245" s="98">
        <v>1022.3030830699946</v>
      </c>
      <c r="H245" s="98">
        <v>1041.9456801061642</v>
      </c>
      <c r="I245" s="98">
        <v>933.26772960706501</v>
      </c>
      <c r="J245" s="98">
        <v>955.83046868321128</v>
      </c>
      <c r="K245" s="98">
        <v>953.87790717685687</v>
      </c>
      <c r="L245" s="98">
        <v>1069.2772984591099</v>
      </c>
      <c r="M245" s="98">
        <v>1176.0827840515346</v>
      </c>
      <c r="N245" s="98">
        <v>880.22856547890194</v>
      </c>
      <c r="O245" s="98">
        <v>738.27208380618345</v>
      </c>
      <c r="P245" s="98">
        <v>1346.5545886543559</v>
      </c>
      <c r="Q245" s="98">
        <v>1187.6273898708403</v>
      </c>
      <c r="R245" s="98">
        <v>852.43614694139319</v>
      </c>
      <c r="S245" s="98">
        <v>882.77178008545161</v>
      </c>
      <c r="T245" s="98">
        <v>1168.9601033196793</v>
      </c>
      <c r="U245" s="98">
        <v>955.87729794676159</v>
      </c>
      <c r="V245" s="98">
        <v>976.49331451373962</v>
      </c>
      <c r="W245" s="98">
        <v>1012.1886768161637</v>
      </c>
      <c r="X245" s="98">
        <v>901.35252275314451</v>
      </c>
      <c r="Y245" s="98">
        <v>937.48676315483613</v>
      </c>
      <c r="DA245" s="63" t="s">
        <v>2493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1096.5861741736917</v>
      </c>
      <c r="E246" s="98">
        <v>1086.024202039559</v>
      </c>
      <c r="F246" s="98">
        <v>1071.8001306322201</v>
      </c>
      <c r="G246" s="98">
        <v>1022.4961761797282</v>
      </c>
      <c r="H246" s="98">
        <v>1042.2941591778119</v>
      </c>
      <c r="I246" s="98">
        <v>933.87312733479723</v>
      </c>
      <c r="J246" s="98">
        <v>955.58187107368474</v>
      </c>
      <c r="K246" s="98">
        <v>953.0706782325974</v>
      </c>
      <c r="L246" s="98">
        <v>1068.47887877588</v>
      </c>
      <c r="M246" s="98">
        <v>1174.8560661935899</v>
      </c>
      <c r="N246" s="98">
        <v>879.41285363084364</v>
      </c>
      <c r="O246" s="98">
        <v>737.5233906663633</v>
      </c>
      <c r="P246" s="98">
        <v>1342.6611984855826</v>
      </c>
      <c r="Q246" s="98">
        <v>1184.5891739293704</v>
      </c>
      <c r="R246" s="98">
        <v>850.91185681148966</v>
      </c>
      <c r="S246" s="98">
        <v>881.51560824638739</v>
      </c>
      <c r="T246" s="98">
        <v>1167.0541390216272</v>
      </c>
      <c r="U246" s="98">
        <v>954.10341690124733</v>
      </c>
      <c r="V246" s="98">
        <v>975.12764113405558</v>
      </c>
      <c r="W246" s="98">
        <v>1011.0887680533881</v>
      </c>
      <c r="X246" s="98">
        <v>903.08145936493804</v>
      </c>
      <c r="Y246" s="98">
        <v>936.82774512472167</v>
      </c>
      <c r="DA246" s="63" t="s">
        <v>2494</v>
      </c>
    </row>
    <row r="247" spans="1:105" ht="12" customHeight="1" x14ac:dyDescent="0.25">
      <c r="A247" s="100" t="s">
        <v>199</v>
      </c>
      <c r="B247" s="101">
        <v>0</v>
      </c>
      <c r="C247" s="101">
        <v>0</v>
      </c>
      <c r="D247" s="101">
        <v>550.09317323126368</v>
      </c>
      <c r="E247" s="101">
        <v>541.18632507410814</v>
      </c>
      <c r="F247" s="101">
        <v>541.69733606046793</v>
      </c>
      <c r="G247" s="101">
        <v>515.23910658056968</v>
      </c>
      <c r="H247" s="101">
        <v>510.83133349942409</v>
      </c>
      <c r="I247" s="101">
        <v>452.95803014433244</v>
      </c>
      <c r="J247" s="101">
        <v>451.99469388489388</v>
      </c>
      <c r="K247" s="101">
        <v>422.9766218547939</v>
      </c>
      <c r="L247" s="101">
        <v>504.54241871424676</v>
      </c>
      <c r="M247" s="101">
        <v>589.92465573460652</v>
      </c>
      <c r="N247" s="101">
        <v>396.1679891496525</v>
      </c>
      <c r="O247" s="101">
        <v>403.5913203741066</v>
      </c>
      <c r="P247" s="101">
        <v>808.20924984674332</v>
      </c>
      <c r="Q247" s="101">
        <v>524.01550473835925</v>
      </c>
      <c r="R247" s="101">
        <v>365.51235376050681</v>
      </c>
      <c r="S247" s="101">
        <v>367.98425307173369</v>
      </c>
      <c r="T247" s="101">
        <v>560.34052624208164</v>
      </c>
      <c r="U247" s="101">
        <v>529.90225528123472</v>
      </c>
      <c r="V247" s="101">
        <v>496.00312016810904</v>
      </c>
      <c r="W247" s="101">
        <v>533.96459307527107</v>
      </c>
      <c r="X247" s="101">
        <v>498.43342343551609</v>
      </c>
      <c r="Y247" s="101">
        <v>495.4025614637352</v>
      </c>
      <c r="DA247" s="131" t="s">
        <v>2495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546.49300094242813</v>
      </c>
      <c r="E248" s="104">
        <v>544.83787696545085</v>
      </c>
      <c r="F248" s="104">
        <v>530.10279457175227</v>
      </c>
      <c r="G248" s="104">
        <v>507.2570695991584</v>
      </c>
      <c r="H248" s="104">
        <v>531.46282567838773</v>
      </c>
      <c r="I248" s="104">
        <v>480.91509719046468</v>
      </c>
      <c r="J248" s="104">
        <v>503.58717718879086</v>
      </c>
      <c r="K248" s="104">
        <v>530.09405637780355</v>
      </c>
      <c r="L248" s="104">
        <v>563.93646006163317</v>
      </c>
      <c r="M248" s="104">
        <v>584.93141045898324</v>
      </c>
      <c r="N248" s="104">
        <v>483.2448644811912</v>
      </c>
      <c r="O248" s="104">
        <v>333.93207029225675</v>
      </c>
      <c r="P248" s="104">
        <v>534.45194863883944</v>
      </c>
      <c r="Q248" s="104">
        <v>660.57366919101128</v>
      </c>
      <c r="R248" s="104">
        <v>485.39950305098267</v>
      </c>
      <c r="S248" s="104">
        <v>513.53135517465375</v>
      </c>
      <c r="T248" s="104">
        <v>606.71361277954543</v>
      </c>
      <c r="U248" s="104">
        <v>424.20116162001261</v>
      </c>
      <c r="V248" s="104">
        <v>479.1245209659466</v>
      </c>
      <c r="W248" s="104">
        <v>477.12417497811703</v>
      </c>
      <c r="X248" s="104">
        <v>404.64803592942184</v>
      </c>
      <c r="Y248" s="104">
        <v>441.42518366098642</v>
      </c>
      <c r="DA248" s="132" t="s">
        <v>2496</v>
      </c>
    </row>
    <row r="249" spans="1:105" ht="12" customHeight="1" x14ac:dyDescent="0.25">
      <c r="A249" s="106" t="s">
        <v>124</v>
      </c>
      <c r="B249" s="101">
        <v>1199.8871986813651</v>
      </c>
      <c r="C249" s="101">
        <v>1166.123223218435</v>
      </c>
      <c r="D249" s="101">
        <v>781.01755437244026</v>
      </c>
      <c r="E249" s="101">
        <v>445.0201339014468</v>
      </c>
      <c r="F249" s="101">
        <v>894.12536428580347</v>
      </c>
      <c r="G249" s="101">
        <v>1371.871897869999</v>
      </c>
      <c r="H249" s="101">
        <v>1424.5234744368863</v>
      </c>
      <c r="I249" s="101">
        <v>538.1174003792089</v>
      </c>
      <c r="J249" s="101">
        <v>533.82330672067872</v>
      </c>
      <c r="K249" s="101">
        <v>1264.708791227793</v>
      </c>
      <c r="L249" s="101">
        <v>1376.7259992568122</v>
      </c>
      <c r="M249" s="101">
        <v>738.70906001875164</v>
      </c>
      <c r="N249" s="101">
        <v>0</v>
      </c>
      <c r="O249" s="101">
        <v>0</v>
      </c>
      <c r="P249" s="101">
        <v>0</v>
      </c>
      <c r="Q249" s="101">
        <v>0</v>
      </c>
      <c r="R249" s="101">
        <v>0</v>
      </c>
      <c r="S249" s="101">
        <v>0</v>
      </c>
      <c r="T249" s="101">
        <v>0</v>
      </c>
      <c r="U249" s="101">
        <v>0</v>
      </c>
      <c r="V249" s="101">
        <v>0</v>
      </c>
      <c r="W249" s="101">
        <v>0</v>
      </c>
      <c r="X249" s="101">
        <v>0</v>
      </c>
      <c r="Y249" s="101">
        <v>0</v>
      </c>
      <c r="DA249" s="131" t="s">
        <v>2497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X250" s="104">
        <v>0</v>
      </c>
      <c r="Y250" s="104">
        <v>0</v>
      </c>
      <c r="DA250" s="132" t="s">
        <v>2498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2499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X252" s="98">
        <v>0</v>
      </c>
      <c r="Y252" s="98">
        <v>0</v>
      </c>
      <c r="DA252" s="63" t="s">
        <v>2500</v>
      </c>
    </row>
    <row r="253" spans="1:105" ht="12" customHeight="1" x14ac:dyDescent="0.25">
      <c r="A253" s="106" t="s">
        <v>122</v>
      </c>
      <c r="B253" s="101">
        <v>1173.1328409051084</v>
      </c>
      <c r="C253" s="101">
        <v>1082.3891798622185</v>
      </c>
      <c r="D253" s="101">
        <v>1102.2015239905438</v>
      </c>
      <c r="E253" s="101">
        <v>1081.6376117034733</v>
      </c>
      <c r="F253" s="101">
        <v>1099.1249517601962</v>
      </c>
      <c r="G253" s="101">
        <v>1049.94582621666</v>
      </c>
      <c r="H253" s="101">
        <v>997.3438463530498</v>
      </c>
      <c r="I253" s="101">
        <v>997.25945614779243</v>
      </c>
      <c r="J253" s="101">
        <v>990.21018385335628</v>
      </c>
      <c r="K253" s="101">
        <v>903.41823956882217</v>
      </c>
      <c r="L253" s="101">
        <v>856.4887647281638</v>
      </c>
      <c r="M253" s="101">
        <v>1012.7246250824415</v>
      </c>
      <c r="N253" s="101">
        <v>870.06125556067502</v>
      </c>
      <c r="O253" s="101">
        <v>1191.8373998007498</v>
      </c>
      <c r="P253" s="101">
        <v>1480.3126374235912</v>
      </c>
      <c r="Q253" s="101">
        <v>915.49595367267841</v>
      </c>
      <c r="R253" s="101">
        <v>925.64724950435163</v>
      </c>
      <c r="S253" s="101">
        <v>945.90928157276812</v>
      </c>
      <c r="T253" s="101">
        <v>995.96961203634669</v>
      </c>
      <c r="U253" s="101">
        <v>1038.7109248781917</v>
      </c>
      <c r="V253" s="101">
        <v>951.92835932008711</v>
      </c>
      <c r="W253" s="101">
        <v>883.72901040322017</v>
      </c>
      <c r="X253" s="101">
        <v>968.6946841199383</v>
      </c>
      <c r="Y253" s="101">
        <v>921.85868223080593</v>
      </c>
      <c r="DA253" s="131" t="s">
        <v>2501</v>
      </c>
    </row>
    <row r="254" spans="1:105" ht="12" customHeight="1" x14ac:dyDescent="0.25">
      <c r="A254" s="107" t="s">
        <v>121</v>
      </c>
      <c r="B254" s="104">
        <v>1173.1328409051077</v>
      </c>
      <c r="C254" s="104">
        <v>1082.2742572481131</v>
      </c>
      <c r="D254" s="104">
        <v>1102.0913376525195</v>
      </c>
      <c r="E254" s="104">
        <v>1081.5721721339517</v>
      </c>
      <c r="F254" s="104">
        <v>1099.1407946486254</v>
      </c>
      <c r="G254" s="104">
        <v>1050.0369202304264</v>
      </c>
      <c r="H254" s="104">
        <v>997.36145857661518</v>
      </c>
      <c r="I254" s="104">
        <v>995.6125665619968</v>
      </c>
      <c r="J254" s="104">
        <v>987.55574735945174</v>
      </c>
      <c r="K254" s="104">
        <v>901.15730285148459</v>
      </c>
      <c r="L254" s="104">
        <v>855.44084709183107</v>
      </c>
      <c r="M254" s="104">
        <v>1012.4818858118194</v>
      </c>
      <c r="N254" s="104">
        <v>870.67211291855051</v>
      </c>
      <c r="O254" s="104">
        <v>1192.7139219663457</v>
      </c>
      <c r="P254" s="104">
        <v>1483.7210598587399</v>
      </c>
      <c r="Q254" s="104">
        <v>916.34698589705431</v>
      </c>
      <c r="R254" s="104">
        <v>923.89338159736428</v>
      </c>
      <c r="S254" s="104">
        <v>945.17966652025598</v>
      </c>
      <c r="T254" s="104">
        <v>995.50785510835226</v>
      </c>
      <c r="U254" s="104">
        <v>1035.7519035326911</v>
      </c>
      <c r="V254" s="104">
        <v>952.65526898899259</v>
      </c>
      <c r="W254" s="104">
        <v>890.36381178790145</v>
      </c>
      <c r="X254" s="104">
        <v>966.678671361233</v>
      </c>
      <c r="Y254" s="104">
        <v>916.27280164497836</v>
      </c>
      <c r="DA254" s="132" t="s">
        <v>2502</v>
      </c>
    </row>
    <row r="255" spans="1:105" ht="12" customHeight="1" x14ac:dyDescent="0.25">
      <c r="A255" s="108" t="s">
        <v>53</v>
      </c>
      <c r="B255" s="98">
        <v>606.19622295994736</v>
      </c>
      <c r="C255" s="98">
        <v>540.03731999144338</v>
      </c>
      <c r="D255" s="98">
        <v>552.51605647897566</v>
      </c>
      <c r="E255" s="98">
        <v>538.67763691044763</v>
      </c>
      <c r="F255" s="98">
        <v>555.97335258733642</v>
      </c>
      <c r="G255" s="98">
        <v>528.65516715598096</v>
      </c>
      <c r="H255" s="98">
        <v>489.07867104113819</v>
      </c>
      <c r="I255" s="98">
        <v>480.71848182061871</v>
      </c>
      <c r="J255" s="98">
        <v>458.79463030483737</v>
      </c>
      <c r="K255" s="98">
        <v>404.13064316095011</v>
      </c>
      <c r="L255" s="98">
        <v>373.82494813066376</v>
      </c>
      <c r="M255" s="98">
        <v>488.27002085498003</v>
      </c>
      <c r="N255" s="98">
        <v>385.4815472075486</v>
      </c>
      <c r="O255" s="98">
        <v>654.64940795789471</v>
      </c>
      <c r="P255" s="98">
        <v>896.85073773653585</v>
      </c>
      <c r="Q255" s="98">
        <v>387.48350969156809</v>
      </c>
      <c r="R255" s="98">
        <v>384.63360084753776</v>
      </c>
      <c r="S255" s="98">
        <v>395.67487013260967</v>
      </c>
      <c r="T255" s="98">
        <v>479.31716659202147</v>
      </c>
      <c r="U255" s="98">
        <v>544.68200435529218</v>
      </c>
      <c r="V255" s="98">
        <v>487.05440358557695</v>
      </c>
      <c r="W255" s="98">
        <v>446.41338712588691</v>
      </c>
      <c r="X255" s="98">
        <v>526.70774875007533</v>
      </c>
      <c r="Y255" s="98">
        <v>492.35060242468342</v>
      </c>
      <c r="DA255" s="63" t="s">
        <v>2503</v>
      </c>
    </row>
    <row r="256" spans="1:105" ht="12" customHeight="1" x14ac:dyDescent="0.25">
      <c r="A256" s="108" t="s">
        <v>52</v>
      </c>
      <c r="B256" s="98">
        <v>566.93661794516049</v>
      </c>
      <c r="C256" s="98">
        <v>542.23693725666976</v>
      </c>
      <c r="D256" s="98">
        <v>549.57528117354389</v>
      </c>
      <c r="E256" s="98">
        <v>542.89453522350414</v>
      </c>
      <c r="F256" s="98">
        <v>543.16744206128897</v>
      </c>
      <c r="G256" s="98">
        <v>521.38175307444533</v>
      </c>
      <c r="H256" s="98">
        <v>508.28278753547693</v>
      </c>
      <c r="I256" s="98">
        <v>514.89408474137815</v>
      </c>
      <c r="J256" s="98">
        <v>528.7611170546146</v>
      </c>
      <c r="K256" s="98">
        <v>497.02665969053459</v>
      </c>
      <c r="L256" s="98">
        <v>481.61589896116726</v>
      </c>
      <c r="M256" s="98">
        <v>524.21186495683935</v>
      </c>
      <c r="N256" s="98">
        <v>485.19056571100191</v>
      </c>
      <c r="O256" s="98">
        <v>538.06451400845071</v>
      </c>
      <c r="P256" s="98">
        <v>586.87032212220402</v>
      </c>
      <c r="Q256" s="98">
        <v>528.86347620548622</v>
      </c>
      <c r="R256" s="98">
        <v>539.25978074982675</v>
      </c>
      <c r="S256" s="98">
        <v>549.50479638764648</v>
      </c>
      <c r="T256" s="98">
        <v>516.19068851633085</v>
      </c>
      <c r="U256" s="98">
        <v>491.06989917739907</v>
      </c>
      <c r="V256" s="98">
        <v>465.60086540341547</v>
      </c>
      <c r="W256" s="98">
        <v>443.9504246620146</v>
      </c>
      <c r="X256" s="98">
        <v>439.97092261115762</v>
      </c>
      <c r="Y256" s="98">
        <v>423.92219922029494</v>
      </c>
      <c r="DA256" s="63" t="s">
        <v>2504</v>
      </c>
    </row>
    <row r="257" spans="1:105" ht="12" customHeight="1" x14ac:dyDescent="0.25">
      <c r="A257" s="121" t="s">
        <v>54</v>
      </c>
      <c r="B257" s="122">
        <v>595.51567058392436</v>
      </c>
      <c r="C257" s="122">
        <v>605.19783317572274</v>
      </c>
      <c r="D257" s="122">
        <v>542.01109847919315</v>
      </c>
      <c r="E257" s="122">
        <v>502.43161772981375</v>
      </c>
      <c r="F257" s="122">
        <v>544.19718209737744</v>
      </c>
      <c r="G257" s="122">
        <v>564.57745924414917</v>
      </c>
      <c r="H257" s="122">
        <v>561.9015385090197</v>
      </c>
      <c r="I257" s="122">
        <v>512.73321698182406</v>
      </c>
      <c r="J257" s="122">
        <v>545.46697365295302</v>
      </c>
      <c r="K257" s="122">
        <v>584.18344763090704</v>
      </c>
      <c r="L257" s="122">
        <v>502.31006970181249</v>
      </c>
      <c r="M257" s="122">
        <v>624.2867303593091</v>
      </c>
      <c r="N257" s="122">
        <v>626.67271142915843</v>
      </c>
      <c r="O257" s="122">
        <v>643.60911091356149</v>
      </c>
      <c r="P257" s="122">
        <v>679.678786229097</v>
      </c>
      <c r="Q257" s="122">
        <v>473.43366204538376</v>
      </c>
      <c r="R257" s="122">
        <v>482.70330739143361</v>
      </c>
      <c r="S257" s="122">
        <v>422.31662855601246</v>
      </c>
      <c r="T257" s="122">
        <v>493.91640309298162</v>
      </c>
      <c r="U257" s="122">
        <v>543.60813312441746</v>
      </c>
      <c r="V257" s="122">
        <v>326.30060138570104</v>
      </c>
      <c r="W257" s="122">
        <v>258.71791575670971</v>
      </c>
      <c r="X257" s="122">
        <v>297.86530743131931</v>
      </c>
      <c r="Y257" s="122">
        <v>291.48953051713477</v>
      </c>
      <c r="DA257" s="130" t="s">
        <v>2505</v>
      </c>
    </row>
    <row r="258" spans="1:105" ht="12" customHeight="1" x14ac:dyDescent="0.25">
      <c r="A258" s="97" t="s">
        <v>202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X258" s="98">
        <v>0</v>
      </c>
      <c r="Y258" s="98">
        <v>0</v>
      </c>
      <c r="DA258" s="63" t="s">
        <v>2506</v>
      </c>
    </row>
    <row r="259" spans="1:105" ht="12" customHeight="1" x14ac:dyDescent="0.25">
      <c r="A259" s="97" t="s">
        <v>50</v>
      </c>
      <c r="B259" s="98">
        <v>571.05533788849073</v>
      </c>
      <c r="C259" s="98">
        <v>727.51300393668657</v>
      </c>
      <c r="D259" s="98">
        <v>419.13131659512777</v>
      </c>
      <c r="E259" s="98">
        <v>251.16797062456831</v>
      </c>
      <c r="F259" s="98">
        <v>478.71043465516999</v>
      </c>
      <c r="G259" s="98">
        <v>711.37075055093919</v>
      </c>
      <c r="H259" s="98">
        <v>758.05680107978139</v>
      </c>
      <c r="I259" s="98">
        <v>291.81992930885934</v>
      </c>
      <c r="J259" s="98">
        <v>321.51384497188542</v>
      </c>
      <c r="K259" s="98">
        <v>836.77879611252297</v>
      </c>
      <c r="L259" s="98">
        <v>732.65696897091766</v>
      </c>
      <c r="M259" s="98">
        <v>455.59351642395819</v>
      </c>
      <c r="N259" s="98">
        <v>362.33949366328579</v>
      </c>
      <c r="O259" s="98">
        <v>521.24950453880911</v>
      </c>
      <c r="P259" s="98">
        <v>630.96297114100912</v>
      </c>
      <c r="Q259" s="98">
        <v>513.95336661034435</v>
      </c>
      <c r="R259" s="98">
        <v>509.86552230183821</v>
      </c>
      <c r="S259" s="98">
        <v>391.0023862204057</v>
      </c>
      <c r="T259" s="98">
        <v>433.53389753622446</v>
      </c>
      <c r="U259" s="98">
        <v>536.8114120266597</v>
      </c>
      <c r="V259" s="98">
        <v>452.1567227931003</v>
      </c>
      <c r="W259" s="98">
        <v>235.80209769497003</v>
      </c>
      <c r="X259" s="98">
        <v>328.50579456981285</v>
      </c>
      <c r="Y259" s="98">
        <v>234.17791155526817</v>
      </c>
      <c r="DA259" s="63" t="s">
        <v>2507</v>
      </c>
    </row>
    <row r="260" spans="1:105" ht="12" customHeight="1" x14ac:dyDescent="0.25">
      <c r="A260" s="109" t="s">
        <v>120</v>
      </c>
      <c r="B260" s="33">
        <v>611.44241454156202</v>
      </c>
      <c r="C260" s="33">
        <v>541.98918556828221</v>
      </c>
      <c r="D260" s="33">
        <v>576.25545376016953</v>
      </c>
      <c r="E260" s="33">
        <v>553.75046098621772</v>
      </c>
      <c r="F260" s="33">
        <v>558.02396627027917</v>
      </c>
      <c r="G260" s="33">
        <v>532.55386144255453</v>
      </c>
      <c r="H260" s="33">
        <v>522.29055829835283</v>
      </c>
      <c r="I260" s="33">
        <v>550.42829442272989</v>
      </c>
      <c r="J260" s="33">
        <v>579.38575531690049</v>
      </c>
      <c r="K260" s="33">
        <v>546.19864276578744</v>
      </c>
      <c r="L260" s="33">
        <v>472.05519177583375</v>
      </c>
      <c r="M260" s="33">
        <v>639.7531428694025</v>
      </c>
      <c r="N260" s="33">
        <v>640.54465658380479</v>
      </c>
      <c r="O260" s="33">
        <v>649.32065198035502</v>
      </c>
      <c r="P260" s="33">
        <v>682.42296907793661</v>
      </c>
      <c r="Q260" s="33">
        <v>471.20677979951216</v>
      </c>
      <c r="R260" s="33">
        <v>481.17798295451632</v>
      </c>
      <c r="S260" s="33">
        <v>424.14215316378687</v>
      </c>
      <c r="T260" s="33">
        <v>497.85035301591682</v>
      </c>
      <c r="U260" s="33">
        <v>544.08919292381211</v>
      </c>
      <c r="V260" s="33">
        <v>317.36657683545025</v>
      </c>
      <c r="W260" s="33">
        <v>259.83450492402199</v>
      </c>
      <c r="X260" s="33">
        <v>297.06221166406067</v>
      </c>
      <c r="Y260" s="33">
        <v>292.46734310715925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121.07297260225072</v>
      </c>
      <c r="C262" s="117">
        <f t="shared" si="122"/>
        <v>121.65789845225606</v>
      </c>
      <c r="D262" s="117">
        <f t="shared" si="122"/>
        <v>49.285104448023219</v>
      </c>
      <c r="E262" s="117">
        <f t="shared" si="122"/>
        <v>24.190503483390604</v>
      </c>
      <c r="F262" s="117">
        <f t="shared" si="122"/>
        <v>47.062234517041887</v>
      </c>
      <c r="G262" s="117">
        <f t="shared" si="122"/>
        <v>70.715288178158303</v>
      </c>
      <c r="H262" s="117">
        <f t="shared" si="122"/>
        <v>72.094627581337761</v>
      </c>
      <c r="I262" s="117">
        <f t="shared" si="122"/>
        <v>24.026933293394713</v>
      </c>
      <c r="J262" s="117">
        <f t="shared" si="122"/>
        <v>22.876874202887524</v>
      </c>
      <c r="K262" s="117">
        <f t="shared" si="122"/>
        <v>55.381831829676372</v>
      </c>
      <c r="L262" s="117">
        <f t="shared" si="122"/>
        <v>44.653636220229309</v>
      </c>
      <c r="M262" s="117">
        <f t="shared" si="122"/>
        <v>16.884840458379077</v>
      </c>
      <c r="N262" s="117">
        <f t="shared" si="122"/>
        <v>6.6228474998883291</v>
      </c>
      <c r="O262" s="117">
        <f t="shared" si="122"/>
        <v>8.5183170012252685</v>
      </c>
      <c r="P262" s="117">
        <f t="shared" si="122"/>
        <v>12.326727148796586</v>
      </c>
      <c r="Q262" s="117">
        <f t="shared" si="122"/>
        <v>9.8079754356740487</v>
      </c>
      <c r="R262" s="117">
        <f t="shared" ref="R262:V262" si="123">R263+R266+R268+R281</f>
        <v>9.9275085740085238</v>
      </c>
      <c r="S262" s="117">
        <f t="shared" si="123"/>
        <v>7.8834517066026679</v>
      </c>
      <c r="T262" s="117">
        <f t="shared" si="123"/>
        <v>9.6960293549020875</v>
      </c>
      <c r="U262" s="117">
        <f t="shared" si="123"/>
        <v>12.964089807755713</v>
      </c>
      <c r="V262" s="117">
        <f t="shared" si="123"/>
        <v>10.935078730228062</v>
      </c>
      <c r="W262" s="117">
        <f t="shared" ref="W262:Y262" si="124">W263+W266+W268+W281</f>
        <v>3.9940322662706329</v>
      </c>
      <c r="X262" s="117">
        <f t="shared" si="124"/>
        <v>3.0550597278905935</v>
      </c>
      <c r="Y262" s="117">
        <f t="shared" si="124"/>
        <v>1.4295678744043048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37.569626887334891</v>
      </c>
      <c r="C268" s="122">
        <v>29.775799811869668</v>
      </c>
      <c r="D268" s="122">
        <v>15.425614078602869</v>
      </c>
      <c r="E268" s="122">
        <v>8.400590272642857</v>
      </c>
      <c r="F268" s="122">
        <v>16.175589852533481</v>
      </c>
      <c r="G268" s="122">
        <v>23.752223386073883</v>
      </c>
      <c r="H268" s="122">
        <v>25.314817211862501</v>
      </c>
      <c r="I268" s="122">
        <v>8.4269257256204568</v>
      </c>
      <c r="J268" s="122">
        <v>7.3676916979353928</v>
      </c>
      <c r="K268" s="122">
        <v>15.271226647441409</v>
      </c>
      <c r="L268" s="122">
        <v>13.464633341027469</v>
      </c>
      <c r="M268" s="122">
        <v>2.8559423651382958</v>
      </c>
      <c r="N268" s="122">
        <v>0</v>
      </c>
      <c r="O268" s="122">
        <v>0</v>
      </c>
      <c r="P268" s="122">
        <v>0</v>
      </c>
      <c r="Q268" s="122">
        <v>0</v>
      </c>
      <c r="R268" s="122">
        <v>0</v>
      </c>
      <c r="S268" s="122">
        <v>0</v>
      </c>
      <c r="T268" s="122">
        <v>0</v>
      </c>
      <c r="U268" s="122">
        <v>0</v>
      </c>
      <c r="V268" s="122">
        <v>0</v>
      </c>
      <c r="W268" s="122">
        <v>0</v>
      </c>
      <c r="X268" s="122">
        <v>0</v>
      </c>
      <c r="Y268" s="122">
        <v>0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453.9294919210933</v>
      </c>
      <c r="C273" s="101">
        <v>440.31230461657384</v>
      </c>
      <c r="D273" s="101">
        <v>292.85080183476026</v>
      </c>
      <c r="E273" s="101">
        <v>166.51836718216509</v>
      </c>
      <c r="F273" s="101">
        <v>332.41098887892429</v>
      </c>
      <c r="G273" s="101">
        <v>502.69049822002262</v>
      </c>
      <c r="H273" s="101">
        <v>512.5676886824848</v>
      </c>
      <c r="I273" s="101">
        <v>192.26696326612989</v>
      </c>
      <c r="J273" s="101">
        <v>190.37001332225506</v>
      </c>
      <c r="K273" s="101">
        <v>449.386498023066</v>
      </c>
      <c r="L273" s="101">
        <v>487.2056449088098</v>
      </c>
      <c r="M273" s="101">
        <v>257.23274946201064</v>
      </c>
      <c r="N273" s="101">
        <v>0</v>
      </c>
      <c r="O273" s="101">
        <v>0</v>
      </c>
      <c r="P273" s="101">
        <v>0</v>
      </c>
      <c r="Q273" s="101">
        <v>0</v>
      </c>
      <c r="R273" s="101">
        <v>0</v>
      </c>
      <c r="S273" s="101">
        <v>0</v>
      </c>
      <c r="T273" s="101">
        <v>0</v>
      </c>
      <c r="U273" s="101">
        <v>0</v>
      </c>
      <c r="V273" s="101">
        <v>0</v>
      </c>
      <c r="W273" s="101">
        <v>0</v>
      </c>
      <c r="X273" s="101">
        <v>0</v>
      </c>
      <c r="Y273" s="101">
        <v>0</v>
      </c>
      <c r="DA273" s="131" t="s">
        <v>2665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X274" s="104">
        <v>0</v>
      </c>
      <c r="Y274" s="104">
        <v>0</v>
      </c>
      <c r="DA274" s="132" t="s">
        <v>2666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X275" s="98">
        <v>0</v>
      </c>
      <c r="Y275" s="98">
        <v>0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83.503345714915824</v>
      </c>
      <c r="C281" s="122">
        <v>91.882098640386403</v>
      </c>
      <c r="D281" s="122">
        <v>33.85949036942035</v>
      </c>
      <c r="E281" s="122">
        <v>15.789913210747747</v>
      </c>
      <c r="F281" s="122">
        <v>30.88664466450841</v>
      </c>
      <c r="G281" s="122">
        <v>46.963064792084417</v>
      </c>
      <c r="H281" s="122">
        <v>46.779810369475257</v>
      </c>
      <c r="I281" s="122">
        <v>15.600007567774256</v>
      </c>
      <c r="J281" s="122">
        <v>15.509182504952133</v>
      </c>
      <c r="K281" s="122">
        <v>40.110605182234963</v>
      </c>
      <c r="L281" s="122">
        <v>31.189002879201841</v>
      </c>
      <c r="M281" s="122">
        <v>14.028898093240782</v>
      </c>
      <c r="N281" s="122">
        <v>6.6228474998883291</v>
      </c>
      <c r="O281" s="122">
        <v>8.5183170012252685</v>
      </c>
      <c r="P281" s="122">
        <v>12.326727148796586</v>
      </c>
      <c r="Q281" s="122">
        <v>9.8079754356740487</v>
      </c>
      <c r="R281" s="122">
        <v>9.9275085740085238</v>
      </c>
      <c r="S281" s="122">
        <v>7.8834517066026679</v>
      </c>
      <c r="T281" s="122">
        <v>9.6960293549020875</v>
      </c>
      <c r="U281" s="122">
        <v>12.964089807755713</v>
      </c>
      <c r="V281" s="122">
        <v>10.935078730228062</v>
      </c>
      <c r="W281" s="122">
        <v>3.9940322662706329</v>
      </c>
      <c r="X281" s="122">
        <v>3.0550597278905935</v>
      </c>
      <c r="Y281" s="122">
        <v>1.4295678744043048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211.74799024498407</v>
      </c>
      <c r="C283" s="98">
        <v>269.68331746841977</v>
      </c>
      <c r="D283" s="98">
        <v>155.35825292931378</v>
      </c>
      <c r="E283" s="98">
        <v>93.099356079234113</v>
      </c>
      <c r="F283" s="98">
        <v>177.17271329686398</v>
      </c>
      <c r="G283" s="98">
        <v>262.23752874818763</v>
      </c>
      <c r="H283" s="98">
        <v>278.43542548510055</v>
      </c>
      <c r="I283" s="98">
        <v>107.02438426318719</v>
      </c>
      <c r="J283" s="98">
        <v>117.91055940822557</v>
      </c>
      <c r="K283" s="98">
        <v>306.84232408383349</v>
      </c>
      <c r="L283" s="98">
        <v>268.64790527822458</v>
      </c>
      <c r="M283" s="98">
        <v>167.04304444268507</v>
      </c>
      <c r="N283" s="98">
        <v>132.82278347871281</v>
      </c>
      <c r="O283" s="98">
        <v>191.00810444320481</v>
      </c>
      <c r="P283" s="98">
        <v>231.15564398865061</v>
      </c>
      <c r="Q283" s="98">
        <v>188.27105662044556</v>
      </c>
      <c r="R283" s="98">
        <v>186.71161750566532</v>
      </c>
      <c r="S283" s="98">
        <v>143.11269820937503</v>
      </c>
      <c r="T283" s="98">
        <v>158.52114352006396</v>
      </c>
      <c r="U283" s="98">
        <v>196.12905769840134</v>
      </c>
      <c r="V283" s="98">
        <v>164.9806142590518</v>
      </c>
      <c r="W283" s="98">
        <v>85.963766010766022</v>
      </c>
      <c r="X283" s="98">
        <v>119.61465587578947</v>
      </c>
      <c r="Y283" s="98">
        <v>85.219498719877308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232.72851319033452</v>
      </c>
      <c r="C286" s="118">
        <f t="shared" si="129"/>
        <v>248.4629872273737</v>
      </c>
      <c r="D286" s="118">
        <f t="shared" si="129"/>
        <v>229.33786953366487</v>
      </c>
      <c r="E286" s="118">
        <f t="shared" si="129"/>
        <v>232.21423446019031</v>
      </c>
      <c r="F286" s="118">
        <f t="shared" si="129"/>
        <v>243.31222535588861</v>
      </c>
      <c r="G286" s="118">
        <f t="shared" si="129"/>
        <v>230.15144713846314</v>
      </c>
      <c r="H286" s="118">
        <f t="shared" si="129"/>
        <v>222.7563877947984</v>
      </c>
      <c r="I286" s="118">
        <f t="shared" si="129"/>
        <v>192.33961292277596</v>
      </c>
      <c r="J286" s="118">
        <f t="shared" si="129"/>
        <v>194.69579494672354</v>
      </c>
      <c r="K286" s="118">
        <f t="shared" si="129"/>
        <v>201.08266172059598</v>
      </c>
      <c r="L286" s="118">
        <f t="shared" si="129"/>
        <v>193.68109873082099</v>
      </c>
      <c r="M286" s="118">
        <f t="shared" si="129"/>
        <v>148.56442331482975</v>
      </c>
      <c r="N286" s="118">
        <f t="shared" si="129"/>
        <v>159.05205188709175</v>
      </c>
      <c r="O286" s="118">
        <f t="shared" si="129"/>
        <v>157.21342318727147</v>
      </c>
      <c r="P286" s="118">
        <f t="shared" si="129"/>
        <v>153.9723418967576</v>
      </c>
      <c r="Q286" s="118">
        <f t="shared" si="129"/>
        <v>149.6790170796499</v>
      </c>
      <c r="R286" s="118">
        <f t="shared" ref="R286:V286" si="130">R287+R290+R292+R305</f>
        <v>159.29230453357636</v>
      </c>
      <c r="S286" s="118">
        <f t="shared" si="130"/>
        <v>147.45912192132482</v>
      </c>
      <c r="T286" s="118">
        <f t="shared" si="130"/>
        <v>158.67927956385856</v>
      </c>
      <c r="U286" s="118">
        <f t="shared" si="130"/>
        <v>118.71454931208291</v>
      </c>
      <c r="V286" s="118">
        <f t="shared" si="130"/>
        <v>117.54448363784934</v>
      </c>
      <c r="W286" s="118">
        <f t="shared" ref="W286:Y286" si="131">W287+W290+W292+W305</f>
        <v>109.10100820788291</v>
      </c>
      <c r="X286" s="118">
        <f t="shared" si="131"/>
        <v>117.46077239329745</v>
      </c>
      <c r="Y286" s="118">
        <f t="shared" si="131"/>
        <v>124.13741950415852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211.58816944884214</v>
      </c>
      <c r="C287" s="123">
        <f t="shared" si="132"/>
        <v>228.03555686231275</v>
      </c>
      <c r="D287" s="123">
        <f t="shared" si="132"/>
        <v>210.15369274058915</v>
      </c>
      <c r="E287" s="123">
        <f t="shared" si="132"/>
        <v>213.716052597718</v>
      </c>
      <c r="F287" s="123">
        <f t="shared" si="132"/>
        <v>224.53154065978785</v>
      </c>
      <c r="G287" s="123">
        <f t="shared" si="132"/>
        <v>211.46898726565399</v>
      </c>
      <c r="H287" s="123">
        <f t="shared" si="132"/>
        <v>204.25276353451846</v>
      </c>
      <c r="I287" s="123">
        <f t="shared" si="132"/>
        <v>176.07589243290192</v>
      </c>
      <c r="J287" s="123">
        <f t="shared" si="132"/>
        <v>178.38290767847747</v>
      </c>
      <c r="K287" s="123">
        <f t="shared" si="132"/>
        <v>184.67645644498097</v>
      </c>
      <c r="L287" s="123">
        <f t="shared" si="132"/>
        <v>177.88879574186194</v>
      </c>
      <c r="M287" s="123">
        <f t="shared" si="132"/>
        <v>130.69303867828302</v>
      </c>
      <c r="N287" s="123">
        <f t="shared" si="132"/>
        <v>143.61284489565827</v>
      </c>
      <c r="O287" s="123">
        <f t="shared" si="132"/>
        <v>139.77343880672925</v>
      </c>
      <c r="P287" s="123">
        <f t="shared" si="132"/>
        <v>132.38546431274679</v>
      </c>
      <c r="Q287" s="123">
        <f t="shared" si="132"/>
        <v>134.23292493488688</v>
      </c>
      <c r="R287" s="123">
        <f t="shared" ref="R287:V287" si="133">SUM(R288:R289)</f>
        <v>145.30392682953911</v>
      </c>
      <c r="S287" s="123">
        <f t="shared" si="133"/>
        <v>134.00000301310564</v>
      </c>
      <c r="T287" s="123">
        <f t="shared" si="133"/>
        <v>142.81147975544556</v>
      </c>
      <c r="U287" s="123">
        <f t="shared" si="133"/>
        <v>103.52868977908211</v>
      </c>
      <c r="V287" s="123">
        <f t="shared" si="133"/>
        <v>104.76617033786071</v>
      </c>
      <c r="W287" s="123">
        <f t="shared" ref="W287:Y287" si="134">SUM(W288:W289)</f>
        <v>97.322303492274258</v>
      </c>
      <c r="X287" s="123">
        <f t="shared" si="134"/>
        <v>106.10958057183204</v>
      </c>
      <c r="Y287" s="123">
        <f t="shared" si="134"/>
        <v>112.94021517018106</v>
      </c>
      <c r="DA287" s="130" t="s">
        <v>2823</v>
      </c>
    </row>
    <row r="288" spans="1:105" ht="12" customHeight="1" x14ac:dyDescent="0.25">
      <c r="A288" s="97" t="s">
        <v>199</v>
      </c>
      <c r="B288" s="99">
        <v>210.60424501111137</v>
      </c>
      <c r="C288" s="99">
        <v>226.9790068534067</v>
      </c>
      <c r="D288" s="99">
        <v>209.18177588482533</v>
      </c>
      <c r="E288" s="99">
        <v>212.75126485567861</v>
      </c>
      <c r="F288" s="99">
        <v>223.48011110973982</v>
      </c>
      <c r="G288" s="99">
        <v>210.47412676788207</v>
      </c>
      <c r="H288" s="99">
        <v>203.29673380850613</v>
      </c>
      <c r="I288" s="99">
        <v>175.21977996620089</v>
      </c>
      <c r="J288" s="99">
        <v>177.49030247879077</v>
      </c>
      <c r="K288" s="99">
        <v>183.73596051940174</v>
      </c>
      <c r="L288" s="99">
        <v>176.96815875121342</v>
      </c>
      <c r="M288" s="99">
        <v>129.99661864610161</v>
      </c>
      <c r="N288" s="99">
        <v>142.83785171013264</v>
      </c>
      <c r="O288" s="99">
        <v>138.9960861352256</v>
      </c>
      <c r="P288" s="99">
        <v>131.6389726502741</v>
      </c>
      <c r="Q288" s="99">
        <v>133.48694467009173</v>
      </c>
      <c r="R288" s="99">
        <v>144.4934575823892</v>
      </c>
      <c r="S288" s="99">
        <v>133.25982679307049</v>
      </c>
      <c r="T288" s="99">
        <v>142.01175927642495</v>
      </c>
      <c r="U288" s="99">
        <v>102.94005316804009</v>
      </c>
      <c r="V288" s="99">
        <v>104.17961696025804</v>
      </c>
      <c r="W288" s="99">
        <v>96.768012404911772</v>
      </c>
      <c r="X288" s="99">
        <v>105.48494365153985</v>
      </c>
      <c r="Y288" s="99">
        <v>112.27501244104832</v>
      </c>
      <c r="DA288" s="63" t="s">
        <v>2824</v>
      </c>
    </row>
    <row r="289" spans="1:105" ht="12" customHeight="1" x14ac:dyDescent="0.25">
      <c r="A289" s="97" t="s">
        <v>53</v>
      </c>
      <c r="B289" s="99">
        <v>0.98392443773075422</v>
      </c>
      <c r="C289" s="99">
        <v>1.0565500089060567</v>
      </c>
      <c r="D289" s="99">
        <v>0.97191685576382369</v>
      </c>
      <c r="E289" s="99">
        <v>0.96478774203938944</v>
      </c>
      <c r="F289" s="99">
        <v>1.05142955004802</v>
      </c>
      <c r="G289" s="99">
        <v>0.99486049777192054</v>
      </c>
      <c r="H289" s="99">
        <v>0.95602972601232938</v>
      </c>
      <c r="I289" s="99">
        <v>0.85611246670103303</v>
      </c>
      <c r="J289" s="99">
        <v>0.89260519968669272</v>
      </c>
      <c r="K289" s="99">
        <v>0.94049592557923045</v>
      </c>
      <c r="L289" s="99">
        <v>0.92063699064850768</v>
      </c>
      <c r="M289" s="99">
        <v>0.69642003218139925</v>
      </c>
      <c r="N289" s="99">
        <v>0.77499318552563046</v>
      </c>
      <c r="O289" s="99">
        <v>0.77735267150364706</v>
      </c>
      <c r="P289" s="99">
        <v>0.74649166247269783</v>
      </c>
      <c r="Q289" s="99">
        <v>0.74598026479515667</v>
      </c>
      <c r="R289" s="99">
        <v>0.81046924714992452</v>
      </c>
      <c r="S289" s="99">
        <v>0.74017622003514572</v>
      </c>
      <c r="T289" s="99">
        <v>0.79972047902062049</v>
      </c>
      <c r="U289" s="99">
        <v>0.58863661104201415</v>
      </c>
      <c r="V289" s="99">
        <v>0.58655337760266335</v>
      </c>
      <c r="W289" s="99">
        <v>0.55429108736249078</v>
      </c>
      <c r="X289" s="99">
        <v>0.6246369202921892</v>
      </c>
      <c r="Y289" s="99">
        <v>0.66520272913274558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0.2706213056436233</v>
      </c>
      <c r="C290" s="123">
        <f t="shared" si="135"/>
        <v>0.28167225140355573</v>
      </c>
      <c r="D290" s="123">
        <f t="shared" si="135"/>
        <v>0.31160974230686816</v>
      </c>
      <c r="E290" s="123">
        <f t="shared" si="135"/>
        <v>0.67697568086416682</v>
      </c>
      <c r="F290" s="123">
        <f t="shared" si="135"/>
        <v>0.26622968708128913</v>
      </c>
      <c r="G290" s="123">
        <f t="shared" si="135"/>
        <v>0.31892573305773864</v>
      </c>
      <c r="H290" s="123">
        <f t="shared" si="135"/>
        <v>0.56646292962761413</v>
      </c>
      <c r="I290" s="123">
        <f t="shared" si="135"/>
        <v>0.32084258180953212</v>
      </c>
      <c r="J290" s="123">
        <f t="shared" si="135"/>
        <v>0.31433733908078926</v>
      </c>
      <c r="K290" s="123">
        <f t="shared" si="135"/>
        <v>0.34434566310091463</v>
      </c>
      <c r="L290" s="123">
        <f t="shared" si="135"/>
        <v>0.48587780561476007</v>
      </c>
      <c r="M290" s="123">
        <f t="shared" si="135"/>
        <v>0.56104532522880235</v>
      </c>
      <c r="N290" s="123">
        <f t="shared" si="135"/>
        <v>0.56165530701375754</v>
      </c>
      <c r="O290" s="123">
        <f t="shared" si="135"/>
        <v>0.60792231539716124</v>
      </c>
      <c r="P290" s="123">
        <f t="shared" si="135"/>
        <v>0.62939750285850893</v>
      </c>
      <c r="Q290" s="123">
        <f t="shared" si="135"/>
        <v>0.71983097580617605</v>
      </c>
      <c r="R290" s="123">
        <f t="shared" si="135"/>
        <v>0.72102011308560765</v>
      </c>
      <c r="S290" s="123">
        <f t="shared" si="135"/>
        <v>0.65064844268308908</v>
      </c>
      <c r="T290" s="123">
        <f t="shared" si="135"/>
        <v>0.69766049535176156</v>
      </c>
      <c r="U290" s="123">
        <f t="shared" si="135"/>
        <v>0.74353484081782617</v>
      </c>
      <c r="V290" s="123">
        <f t="shared" si="135"/>
        <v>0.64657098257067147</v>
      </c>
      <c r="W290" s="123">
        <f t="shared" si="135"/>
        <v>0.47668362299663691</v>
      </c>
      <c r="X290" s="123">
        <f t="shared" si="135"/>
        <v>0.44607861696904488</v>
      </c>
      <c r="Y290" s="123">
        <f t="shared" si="135"/>
        <v>0.53999241921724095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0.2706213056436233</v>
      </c>
      <c r="C291" s="99">
        <f>RES_hhdet_fecs!C86</f>
        <v>0.28167225140355573</v>
      </c>
      <c r="D291" s="99">
        <f>RES_hhdet_fecs!D86</f>
        <v>0.31160974230686816</v>
      </c>
      <c r="E291" s="99">
        <f>RES_hhdet_fecs!E86</f>
        <v>0.67697568086416682</v>
      </c>
      <c r="F291" s="99">
        <f>RES_hhdet_fecs!F86</f>
        <v>0.26622968708128913</v>
      </c>
      <c r="G291" s="99">
        <f>RES_hhdet_fecs!G86</f>
        <v>0.31892573305773864</v>
      </c>
      <c r="H291" s="99">
        <f>RES_hhdet_fecs!H86</f>
        <v>0.56646292962761413</v>
      </c>
      <c r="I291" s="99">
        <f>RES_hhdet_fecs!I86</f>
        <v>0.32084258180953212</v>
      </c>
      <c r="J291" s="99">
        <f>RES_hhdet_fecs!J86</f>
        <v>0.31433733908078926</v>
      </c>
      <c r="K291" s="99">
        <f>RES_hhdet_fecs!K86</f>
        <v>0.34434566310091463</v>
      </c>
      <c r="L291" s="99">
        <f>RES_hhdet_fecs!L86</f>
        <v>0.48587780561476007</v>
      </c>
      <c r="M291" s="99">
        <f>RES_hhdet_fecs!M86</f>
        <v>0.56104532522880235</v>
      </c>
      <c r="N291" s="99">
        <f>RES_hhdet_fecs!N86</f>
        <v>0.56165530701375754</v>
      </c>
      <c r="O291" s="99">
        <f>RES_hhdet_fecs!O86</f>
        <v>0.60792231539716124</v>
      </c>
      <c r="P291" s="99">
        <f>RES_hhdet_fecs!P86</f>
        <v>0.62939750285850893</v>
      </c>
      <c r="Q291" s="99">
        <f>RES_hhdet_fecs!Q86</f>
        <v>0.71983097580617605</v>
      </c>
      <c r="R291" s="99">
        <f>RES_hhdet_fecs!R86</f>
        <v>0.72102011308560765</v>
      </c>
      <c r="S291" s="99">
        <f>RES_hhdet_fecs!S86</f>
        <v>0.65064844268308908</v>
      </c>
      <c r="T291" s="99">
        <f>RES_hhdet_fecs!T86</f>
        <v>0.69766049535176156</v>
      </c>
      <c r="U291" s="99">
        <f>RES_hhdet_fecs!U86</f>
        <v>0.74353484081782617</v>
      </c>
      <c r="V291" s="99">
        <f>RES_hhdet_fecs!V86</f>
        <v>0.64657098257067147</v>
      </c>
      <c r="W291" s="99">
        <f>RES_hhdet_fecs!W86</f>
        <v>0.47668362299663691</v>
      </c>
      <c r="X291" s="99">
        <f>RES_hhdet_fecs!X86</f>
        <v>0.44607861696904488</v>
      </c>
      <c r="Y291" s="99">
        <f>RES_hhdet_fecs!Y86</f>
        <v>0.53999241921724095</v>
      </c>
      <c r="DA291" s="63" t="s">
        <v>2827</v>
      </c>
    </row>
    <row r="292" spans="1:105" ht="12" customHeight="1" x14ac:dyDescent="0.25">
      <c r="A292" s="121" t="s">
        <v>55</v>
      </c>
      <c r="B292" s="123">
        <v>14.399947830849404</v>
      </c>
      <c r="C292" s="123">
        <v>13.527635668514733</v>
      </c>
      <c r="D292" s="123">
        <v>13.272518749307174</v>
      </c>
      <c r="E292" s="123">
        <v>12.740412465444921</v>
      </c>
      <c r="F292" s="123">
        <v>12.924615375298934</v>
      </c>
      <c r="G292" s="123">
        <v>12.474329094778456</v>
      </c>
      <c r="H292" s="123">
        <v>12.087181077049914</v>
      </c>
      <c r="I292" s="123">
        <v>10.795129814049185</v>
      </c>
      <c r="J292" s="123">
        <v>10.535831819241938</v>
      </c>
      <c r="K292" s="123">
        <v>10.059996626198432</v>
      </c>
      <c r="L292" s="123">
        <v>10.177610395780356</v>
      </c>
      <c r="M292" s="123">
        <v>11.123278795177271</v>
      </c>
      <c r="N292" s="123">
        <v>8.7458616108418781</v>
      </c>
      <c r="O292" s="123">
        <v>10.54881169205669</v>
      </c>
      <c r="P292" s="123">
        <v>14.333713622984421</v>
      </c>
      <c r="Q292" s="123">
        <v>10.127598444970857</v>
      </c>
      <c r="R292" s="123">
        <v>8.6162227482556926</v>
      </c>
      <c r="S292" s="123">
        <v>8.7749539709110511</v>
      </c>
      <c r="T292" s="123">
        <v>10.49806931420221</v>
      </c>
      <c r="U292" s="123">
        <v>9.3282187888366508</v>
      </c>
      <c r="V292" s="123">
        <v>9.0893413515997565</v>
      </c>
      <c r="W292" s="123">
        <v>8.9889737320179854</v>
      </c>
      <c r="X292" s="123">
        <v>8.3182186624496701</v>
      </c>
      <c r="Y292" s="123">
        <v>8.178756137248925</v>
      </c>
      <c r="DA292" s="130" t="s">
        <v>2828</v>
      </c>
    </row>
    <row r="293" spans="1:105" ht="12" customHeight="1" x14ac:dyDescent="0.25">
      <c r="A293" s="97" t="s">
        <v>132</v>
      </c>
      <c r="B293" s="99">
        <v>17.047090770329675</v>
      </c>
      <c r="C293" s="99">
        <v>16.469359458512653</v>
      </c>
      <c r="D293" s="99">
        <v>16.160995408347965</v>
      </c>
      <c r="E293" s="99">
        <v>15.598042029178798</v>
      </c>
      <c r="F293" s="99">
        <v>14.966351483728321</v>
      </c>
      <c r="G293" s="99">
        <v>13.878355266267159</v>
      </c>
      <c r="H293" s="99">
        <v>13.702340056124923</v>
      </c>
      <c r="I293" s="99">
        <v>11.877844610753607</v>
      </c>
      <c r="J293" s="99">
        <v>11.60407058912986</v>
      </c>
      <c r="K293" s="99">
        <v>11.129278681368401</v>
      </c>
      <c r="L293" s="99">
        <v>12.097913539998361</v>
      </c>
      <c r="M293" s="99">
        <v>12.983695652408286</v>
      </c>
      <c r="N293" s="99">
        <v>9.4433200556238042</v>
      </c>
      <c r="O293" s="99">
        <v>7.7184553953000155</v>
      </c>
      <c r="P293" s="99">
        <v>13.759999301032387</v>
      </c>
      <c r="Q293" s="99">
        <v>11.961167947744304</v>
      </c>
      <c r="R293" s="99">
        <v>8.4836626527895245</v>
      </c>
      <c r="S293" s="99">
        <v>8.6657729510197097</v>
      </c>
      <c r="T293" s="99">
        <v>11.312658607592237</v>
      </c>
      <c r="U293" s="99">
        <v>9.1465406385241987</v>
      </c>
      <c r="V293" s="99">
        <v>9.223466830028304</v>
      </c>
      <c r="W293" s="99">
        <v>9.4236500872492428</v>
      </c>
      <c r="X293" s="99">
        <v>8.2610004352371984</v>
      </c>
      <c r="Y293" s="99">
        <v>8.4526477429170068</v>
      </c>
      <c r="DA293" s="63" t="s">
        <v>2829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10.731885195267983</v>
      </c>
      <c r="E294" s="99">
        <v>10.627866279185882</v>
      </c>
      <c r="F294" s="99">
        <v>10.534973767916551</v>
      </c>
      <c r="G294" s="99">
        <v>9.8716299451403042</v>
      </c>
      <c r="H294" s="99">
        <v>9.919673161291783</v>
      </c>
      <c r="I294" s="99">
        <v>8.8075382764521297</v>
      </c>
      <c r="J294" s="99">
        <v>8.8478839211768801</v>
      </c>
      <c r="K294" s="99">
        <v>8.6190008548820654</v>
      </c>
      <c r="L294" s="99">
        <v>9.7005433868489508</v>
      </c>
      <c r="M294" s="99">
        <v>10.736568043319751</v>
      </c>
      <c r="N294" s="99">
        <v>7.8694604891752871</v>
      </c>
      <c r="O294" s="99">
        <v>6.7422962341831463</v>
      </c>
      <c r="P294" s="99">
        <v>12.340867666954377</v>
      </c>
      <c r="Q294" s="99">
        <v>10.199700227080635</v>
      </c>
      <c r="R294" s="99">
        <v>7.2916420322300128</v>
      </c>
      <c r="S294" s="99">
        <v>7.4974323851609253</v>
      </c>
      <c r="T294" s="99">
        <v>9.9634906213172911</v>
      </c>
      <c r="U294" s="99">
        <v>8.2691640973219531</v>
      </c>
      <c r="V294" s="99">
        <v>8.2788856109700113</v>
      </c>
      <c r="W294" s="99">
        <v>8.5716462499514012</v>
      </c>
      <c r="X294" s="99">
        <v>7.6747052334068453</v>
      </c>
      <c r="Y294" s="99">
        <v>7.814526259897062</v>
      </c>
      <c r="DA294" s="63" t="s">
        <v>2830</v>
      </c>
    </row>
    <row r="295" spans="1:105" ht="12" customHeight="1" x14ac:dyDescent="0.25">
      <c r="A295" s="100" t="s">
        <v>199</v>
      </c>
      <c r="B295" s="102">
        <v>0</v>
      </c>
      <c r="C295" s="102">
        <v>0</v>
      </c>
      <c r="D295" s="102">
        <v>6.5849847974849638</v>
      </c>
      <c r="E295" s="102">
        <v>6.4876189227924224</v>
      </c>
      <c r="F295" s="102">
        <v>6.5017395617375922</v>
      </c>
      <c r="G295" s="102">
        <v>6.0081284846317535</v>
      </c>
      <c r="H295" s="102">
        <v>5.8664742080762542</v>
      </c>
      <c r="I295" s="102">
        <v>5.1374662505735227</v>
      </c>
      <c r="J295" s="102">
        <v>5.0028165799728255</v>
      </c>
      <c r="K295" s="102">
        <v>4.5708205396259585</v>
      </c>
      <c r="L295" s="102">
        <v>5.3935367854997134</v>
      </c>
      <c r="M295" s="102">
        <v>6.270565358527346</v>
      </c>
      <c r="N295" s="102">
        <v>4.1833821941242482</v>
      </c>
      <c r="O295" s="102">
        <v>4.1965224782109507</v>
      </c>
      <c r="P295" s="102">
        <v>8.2713835113497449</v>
      </c>
      <c r="Q295" s="102">
        <v>5.174725152482428</v>
      </c>
      <c r="R295" s="102">
        <v>3.6044079520152805</v>
      </c>
      <c r="S295" s="102">
        <v>3.6014124473237907</v>
      </c>
      <c r="T295" s="102">
        <v>5.3665193132308673</v>
      </c>
      <c r="U295" s="102">
        <v>5.0586129472872647</v>
      </c>
      <c r="V295" s="102">
        <v>4.658586125857604</v>
      </c>
      <c r="W295" s="102">
        <v>4.9712343541074127</v>
      </c>
      <c r="X295" s="102">
        <v>4.6262876435412617</v>
      </c>
      <c r="Y295" s="102">
        <v>4.4952164081638957</v>
      </c>
      <c r="DA295" s="131" t="s">
        <v>2831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4.1469003977830203</v>
      </c>
      <c r="E296" s="105">
        <v>4.1402473563934583</v>
      </c>
      <c r="F296" s="105">
        <v>4.0332342061789568</v>
      </c>
      <c r="G296" s="105">
        <v>3.8635014605085511</v>
      </c>
      <c r="H296" s="105">
        <v>4.0531989532155279</v>
      </c>
      <c r="I296" s="105">
        <v>3.6700720258786061</v>
      </c>
      <c r="J296" s="105">
        <v>3.8450673412040555</v>
      </c>
      <c r="K296" s="105">
        <v>4.048180315256106</v>
      </c>
      <c r="L296" s="105">
        <v>4.3070066013492365</v>
      </c>
      <c r="M296" s="105">
        <v>4.4660026847924028</v>
      </c>
      <c r="N296" s="105">
        <v>3.6860782950510389</v>
      </c>
      <c r="O296" s="105">
        <v>2.5457737559721938</v>
      </c>
      <c r="P296" s="105">
        <v>4.0694841556046306</v>
      </c>
      <c r="Q296" s="105">
        <v>5.0249750745982089</v>
      </c>
      <c r="R296" s="105">
        <v>3.6872340802147319</v>
      </c>
      <c r="S296" s="105">
        <v>3.8960199378371358</v>
      </c>
      <c r="T296" s="105">
        <v>4.596971308086423</v>
      </c>
      <c r="U296" s="105">
        <v>3.2105511500346897</v>
      </c>
      <c r="V296" s="105">
        <v>3.6202994851124068</v>
      </c>
      <c r="W296" s="105">
        <v>3.6004118958439881</v>
      </c>
      <c r="X296" s="105">
        <v>3.0484175898655836</v>
      </c>
      <c r="Y296" s="105">
        <v>3.3193098517331641</v>
      </c>
      <c r="DA296" s="132" t="s">
        <v>2832</v>
      </c>
    </row>
    <row r="297" spans="1:105" ht="12" customHeight="1" x14ac:dyDescent="0.25">
      <c r="A297" s="106" t="s">
        <v>124</v>
      </c>
      <c r="B297" s="102">
        <v>15.109982720541073</v>
      </c>
      <c r="C297" s="102">
        <v>14.684608064727355</v>
      </c>
      <c r="D297" s="102">
        <v>9.7825833672606191</v>
      </c>
      <c r="E297" s="102">
        <v>5.570437171913956</v>
      </c>
      <c r="F297" s="102">
        <v>11.133631946539946</v>
      </c>
      <c r="G297" s="102">
        <v>16.85472956394074</v>
      </c>
      <c r="H297" s="102">
        <v>17.208554640868893</v>
      </c>
      <c r="I297" s="102">
        <v>6.4592037389094106</v>
      </c>
      <c r="J297" s="102">
        <v>6.3987621531648475</v>
      </c>
      <c r="K297" s="102">
        <v>15.107585949494597</v>
      </c>
      <c r="L297" s="102">
        <v>16.380449496195588</v>
      </c>
      <c r="M297" s="102">
        <v>8.6458647258243282</v>
      </c>
      <c r="N297" s="102">
        <v>0</v>
      </c>
      <c r="O297" s="102">
        <v>0</v>
      </c>
      <c r="P297" s="102">
        <v>0</v>
      </c>
      <c r="Q297" s="102">
        <v>0</v>
      </c>
      <c r="R297" s="102">
        <v>0</v>
      </c>
      <c r="S297" s="102">
        <v>0</v>
      </c>
      <c r="T297" s="102">
        <v>0</v>
      </c>
      <c r="U297" s="102">
        <v>0</v>
      </c>
      <c r="V297" s="102">
        <v>0</v>
      </c>
      <c r="W297" s="102">
        <v>0</v>
      </c>
      <c r="X297" s="102">
        <v>0</v>
      </c>
      <c r="Y297" s="102">
        <v>0</v>
      </c>
      <c r="DA297" s="131" t="s">
        <v>2833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X298" s="105">
        <v>0</v>
      </c>
      <c r="Y298" s="105">
        <v>0</v>
      </c>
      <c r="DA298" s="132" t="s">
        <v>2834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X299" s="99">
        <v>0</v>
      </c>
      <c r="Y299" s="99">
        <v>0</v>
      </c>
      <c r="DA299" s="63" t="s">
        <v>2835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X300" s="99">
        <v>0</v>
      </c>
      <c r="Y300" s="99">
        <v>0</v>
      </c>
      <c r="DA300" s="63" t="s">
        <v>2836</v>
      </c>
    </row>
    <row r="301" spans="1:105" ht="12" customHeight="1" x14ac:dyDescent="0.25">
      <c r="A301" s="106" t="s">
        <v>122</v>
      </c>
      <c r="B301" s="102">
        <v>13.095136134273636</v>
      </c>
      <c r="C301" s="102">
        <v>12.047432218205962</v>
      </c>
      <c r="D301" s="102">
        <v>12.235278656866457</v>
      </c>
      <c r="E301" s="102">
        <v>11.96892973940564</v>
      </c>
      <c r="F301" s="102">
        <v>12.111187169148096</v>
      </c>
      <c r="G301" s="102">
        <v>11.512490090855163</v>
      </c>
      <c r="H301" s="102">
        <v>10.873898427542498</v>
      </c>
      <c r="I301" s="102">
        <v>10.850422661507624</v>
      </c>
      <c r="J301" s="102">
        <v>10.774864925970252</v>
      </c>
      <c r="K301" s="102">
        <v>9.8247433477897452</v>
      </c>
      <c r="L301" s="102">
        <v>9.2744127512012629</v>
      </c>
      <c r="M301" s="102">
        <v>10.902730807374224</v>
      </c>
      <c r="N301" s="102">
        <v>9.2911108526964252</v>
      </c>
      <c r="O301" s="102">
        <v>12.613413559298243</v>
      </c>
      <c r="P301" s="102">
        <v>15.537538267995071</v>
      </c>
      <c r="Q301" s="102">
        <v>9.5904646427433544</v>
      </c>
      <c r="R301" s="102">
        <v>9.6721561211625886</v>
      </c>
      <c r="S301" s="102">
        <v>9.8522224865190378</v>
      </c>
      <c r="T301" s="102">
        <v>10.303823266958823</v>
      </c>
      <c r="U301" s="102">
        <v>10.670588866316987</v>
      </c>
      <c r="V301" s="102">
        <v>9.6874559444212274</v>
      </c>
      <c r="W301" s="102">
        <v>8.3749213929479946</v>
      </c>
      <c r="X301" s="102">
        <v>9.0132412408556579</v>
      </c>
      <c r="Y301" s="102">
        <v>8.5267420639087845</v>
      </c>
      <c r="DA301" s="131" t="s">
        <v>2837</v>
      </c>
    </row>
    <row r="302" spans="1:105" ht="12" customHeight="1" x14ac:dyDescent="0.25">
      <c r="A302" s="107" t="s">
        <v>121</v>
      </c>
      <c r="B302" s="105">
        <v>11.053572438297913</v>
      </c>
      <c r="C302" s="105">
        <v>9.9730617386210625</v>
      </c>
      <c r="D302" s="105">
        <v>10.170311137185893</v>
      </c>
      <c r="E302" s="105">
        <v>9.9789125152071048</v>
      </c>
      <c r="F302" s="105">
        <v>10.176123004803419</v>
      </c>
      <c r="G302" s="105">
        <v>9.7180148419234342</v>
      </c>
      <c r="H302" s="105">
        <v>9.1945632903650552</v>
      </c>
      <c r="I302" s="105">
        <v>9.143347007176132</v>
      </c>
      <c r="J302" s="105">
        <v>9.0046821755050281</v>
      </c>
      <c r="K302" s="105">
        <v>8.1633960903762919</v>
      </c>
      <c r="L302" s="105">
        <v>7.7139321198681099</v>
      </c>
      <c r="M302" s="105">
        <v>9.2600979011038689</v>
      </c>
      <c r="N302" s="105">
        <v>7.8224656459719695</v>
      </c>
      <c r="O302" s="105">
        <v>11.054630367241977</v>
      </c>
      <c r="P302" s="105">
        <v>13.945061020733242</v>
      </c>
      <c r="Q302" s="105">
        <v>8.0914589706450091</v>
      </c>
      <c r="R302" s="105">
        <v>8.0689352115438293</v>
      </c>
      <c r="S302" s="105">
        <v>8.2314304478210172</v>
      </c>
      <c r="T302" s="105">
        <v>8.7886140690080836</v>
      </c>
      <c r="U302" s="105">
        <v>9.2121049426465564</v>
      </c>
      <c r="V302" s="105">
        <v>8.3403605005092931</v>
      </c>
      <c r="W302" s="105">
        <v>7.6461418932509337</v>
      </c>
      <c r="X302" s="105">
        <v>8.2262494975555605</v>
      </c>
      <c r="Y302" s="105">
        <v>7.7086235695410217</v>
      </c>
      <c r="DA302" s="132" t="s">
        <v>2838</v>
      </c>
    </row>
    <row r="303" spans="1:105" ht="12" customHeight="1" x14ac:dyDescent="0.25">
      <c r="A303" s="108" t="s">
        <v>53</v>
      </c>
      <c r="B303" s="99">
        <v>6.7666864202850379</v>
      </c>
      <c r="C303" s="99">
        <v>5.865136832467635</v>
      </c>
      <c r="D303" s="99">
        <v>6.000021768099578</v>
      </c>
      <c r="E303" s="99">
        <v>5.8534326994891881</v>
      </c>
      <c r="F303" s="99">
        <v>6.0434877321029434</v>
      </c>
      <c r="G303" s="99">
        <v>5.746933342601201</v>
      </c>
      <c r="H303" s="99">
        <v>5.3181467983055182</v>
      </c>
      <c r="I303" s="99">
        <v>5.2139665661389625</v>
      </c>
      <c r="J303" s="99">
        <v>4.9674028431858277</v>
      </c>
      <c r="K303" s="99">
        <v>4.3677422517625892</v>
      </c>
      <c r="L303" s="99">
        <v>4.0356403209768148</v>
      </c>
      <c r="M303" s="99">
        <v>5.2576942783265581</v>
      </c>
      <c r="N303" s="99">
        <v>4.1215459990535726</v>
      </c>
      <c r="O303" s="99">
        <v>6.9526268741848147</v>
      </c>
      <c r="P303" s="99">
        <v>9.4764469884457814</v>
      </c>
      <c r="Q303" s="99">
        <v>4.0684015741058168</v>
      </c>
      <c r="R303" s="99">
        <v>3.9725629878972772</v>
      </c>
      <c r="S303" s="99">
        <v>4.0624899905527645</v>
      </c>
      <c r="T303" s="99">
        <v>4.8775203756592811</v>
      </c>
      <c r="U303" s="99">
        <v>5.4954601707878332</v>
      </c>
      <c r="V303" s="99">
        <v>4.8222467335712835</v>
      </c>
      <c r="W303" s="99">
        <v>4.2960614027970214</v>
      </c>
      <c r="X303" s="99">
        <v>4.9117268002276173</v>
      </c>
      <c r="Y303" s="99">
        <v>4.5209279320375071</v>
      </c>
      <c r="DA303" s="63" t="s">
        <v>2839</v>
      </c>
    </row>
    <row r="304" spans="1:105" ht="12" customHeight="1" x14ac:dyDescent="0.25">
      <c r="A304" s="108" t="s">
        <v>52</v>
      </c>
      <c r="B304" s="99">
        <v>4.2868860180128738</v>
      </c>
      <c r="C304" s="99">
        <v>4.1079249061534258</v>
      </c>
      <c r="D304" s="99">
        <v>4.170289369086313</v>
      </c>
      <c r="E304" s="99">
        <v>4.1254798157179149</v>
      </c>
      <c r="F304" s="99">
        <v>4.1326352727004751</v>
      </c>
      <c r="G304" s="99">
        <v>3.9710814993222332</v>
      </c>
      <c r="H304" s="99">
        <v>3.8764164920595379</v>
      </c>
      <c r="I304" s="99">
        <v>3.9293804410371673</v>
      </c>
      <c r="J304" s="99">
        <v>4.0372793323192022</v>
      </c>
      <c r="K304" s="99">
        <v>3.7956538386137009</v>
      </c>
      <c r="L304" s="99">
        <v>3.6782917988912964</v>
      </c>
      <c r="M304" s="99">
        <v>4.0024036227773117</v>
      </c>
      <c r="N304" s="99">
        <v>3.7009196469183978</v>
      </c>
      <c r="O304" s="99">
        <v>4.1020034930571612</v>
      </c>
      <c r="P304" s="99">
        <v>4.4686140322874603</v>
      </c>
      <c r="Q304" s="99">
        <v>4.0230573965391914</v>
      </c>
      <c r="R304" s="99">
        <v>4.0963722236465525</v>
      </c>
      <c r="S304" s="99">
        <v>4.1689404572682527</v>
      </c>
      <c r="T304" s="99">
        <v>3.9110936933488047</v>
      </c>
      <c r="U304" s="99">
        <v>3.7166447718587245</v>
      </c>
      <c r="V304" s="99">
        <v>3.5181137669380105</v>
      </c>
      <c r="W304" s="99">
        <v>3.3500804904539101</v>
      </c>
      <c r="X304" s="99">
        <v>3.3145226973279445</v>
      </c>
      <c r="Y304" s="99">
        <v>3.1876956375035141</v>
      </c>
      <c r="DA304" s="63" t="s">
        <v>2840</v>
      </c>
    </row>
    <row r="305" spans="1:105" ht="12" customHeight="1" x14ac:dyDescent="0.25">
      <c r="A305" s="121" t="s">
        <v>54</v>
      </c>
      <c r="B305" s="123">
        <v>6.4697746049993583</v>
      </c>
      <c r="C305" s="123">
        <v>6.6181224451426512</v>
      </c>
      <c r="D305" s="123">
        <v>5.6000483014616744</v>
      </c>
      <c r="E305" s="123">
        <v>5.080793716163222</v>
      </c>
      <c r="F305" s="123">
        <v>5.5898396337205369</v>
      </c>
      <c r="G305" s="123">
        <v>5.889205044972968</v>
      </c>
      <c r="H305" s="123">
        <v>5.8499802536024079</v>
      </c>
      <c r="I305" s="123">
        <v>5.1477480940153137</v>
      </c>
      <c r="J305" s="123">
        <v>5.4627181099233439</v>
      </c>
      <c r="K305" s="123">
        <v>6.0018629863156603</v>
      </c>
      <c r="L305" s="123">
        <v>5.1288147875639289</v>
      </c>
      <c r="M305" s="123">
        <v>6.1870605161406589</v>
      </c>
      <c r="N305" s="123">
        <v>6.1316900735778503</v>
      </c>
      <c r="O305" s="123">
        <v>6.2832503730883671</v>
      </c>
      <c r="P305" s="123">
        <v>6.6237664581678999</v>
      </c>
      <c r="Q305" s="123">
        <v>4.5986627239859761</v>
      </c>
      <c r="R305" s="123">
        <v>4.6511348426959476</v>
      </c>
      <c r="S305" s="123">
        <v>4.0335164946250561</v>
      </c>
      <c r="T305" s="123">
        <v>4.6720699988590395</v>
      </c>
      <c r="U305" s="123">
        <v>5.1141059033463128</v>
      </c>
      <c r="V305" s="123">
        <v>3.0424009658182065</v>
      </c>
      <c r="W305" s="123">
        <v>2.313047360594044</v>
      </c>
      <c r="X305" s="123">
        <v>2.5868945420466973</v>
      </c>
      <c r="Y305" s="123">
        <v>2.4784557775112859</v>
      </c>
      <c r="DA305" s="130" t="s">
        <v>2841</v>
      </c>
    </row>
    <row r="306" spans="1:105" ht="12" customHeight="1" x14ac:dyDescent="0.25">
      <c r="A306" s="97" t="s">
        <v>202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X306" s="99">
        <v>0</v>
      </c>
      <c r="Y306" s="99">
        <v>0</v>
      </c>
      <c r="DA306" s="63" t="s">
        <v>2842</v>
      </c>
    </row>
    <row r="307" spans="1:105" ht="12" customHeight="1" x14ac:dyDescent="0.25">
      <c r="A307" s="97" t="s">
        <v>50</v>
      </c>
      <c r="B307" s="99">
        <v>7.0484701493402415</v>
      </c>
      <c r="C307" s="99">
        <v>8.9940566663648891</v>
      </c>
      <c r="D307" s="99">
        <v>5.1896906259130402</v>
      </c>
      <c r="E307" s="99">
        <v>3.1143958625157846</v>
      </c>
      <c r="F307" s="99">
        <v>5.9341473260849638</v>
      </c>
      <c r="G307" s="99">
        <v>8.7925724560488359</v>
      </c>
      <c r="H307" s="99">
        <v>9.3479775241588765</v>
      </c>
      <c r="I307" s="99">
        <v>3.5954814662069161</v>
      </c>
      <c r="J307" s="99">
        <v>3.96323775910377</v>
      </c>
      <c r="K307" s="99">
        <v>10.315500809286114</v>
      </c>
      <c r="L307" s="99">
        <v>9.0322710556696215</v>
      </c>
      <c r="M307" s="99">
        <v>5.6144933670454247</v>
      </c>
      <c r="N307" s="99">
        <v>4.4600325217168608</v>
      </c>
      <c r="O307" s="99">
        <v>6.4103480438580718</v>
      </c>
      <c r="P307" s="99">
        <v>7.748244895762026</v>
      </c>
      <c r="Q307" s="99">
        <v>6.3046989431828626</v>
      </c>
      <c r="R307" s="99">
        <v>6.2436832573044887</v>
      </c>
      <c r="S307" s="99">
        <v>4.779698634334375</v>
      </c>
      <c r="T307" s="99">
        <v>5.2874148977081408</v>
      </c>
      <c r="U307" s="99">
        <v>6.5345821446306136</v>
      </c>
      <c r="V307" s="99">
        <v>5.4877858647671225</v>
      </c>
      <c r="W307" s="99">
        <v>2.8556458037899826</v>
      </c>
      <c r="X307" s="99">
        <v>3.9668845144883624</v>
      </c>
      <c r="Y307" s="99">
        <v>2.8209656881074259</v>
      </c>
      <c r="DA307" s="63" t="s">
        <v>2843</v>
      </c>
    </row>
    <row r="308" spans="1:105" ht="12" customHeight="1" x14ac:dyDescent="0.25">
      <c r="A308" s="109" t="s">
        <v>120</v>
      </c>
      <c r="B308" s="110">
        <v>6.0929712360957264</v>
      </c>
      <c r="C308" s="110">
        <v>5.390314087492678</v>
      </c>
      <c r="D308" s="110">
        <v>5.7144075053787295</v>
      </c>
      <c r="E308" s="110">
        <v>5.4824167300518676</v>
      </c>
      <c r="F308" s="110">
        <v>5.5171429685579536</v>
      </c>
      <c r="G308" s="110">
        <v>5.2558227601638157</v>
      </c>
      <c r="H308" s="110">
        <v>5.1436056254376687</v>
      </c>
      <c r="I308" s="110">
        <v>5.4126158679755303</v>
      </c>
      <c r="J308" s="110">
        <v>5.6898216423828467</v>
      </c>
      <c r="K308" s="110">
        <v>5.3531863897382808</v>
      </c>
      <c r="L308" s="110">
        <v>4.6161159266039453</v>
      </c>
      <c r="M308" s="110">
        <v>6.2395555721719509</v>
      </c>
      <c r="N308" s="110">
        <v>6.219417004278271</v>
      </c>
      <c r="O308" s="110">
        <v>6.2773176671276119</v>
      </c>
      <c r="P308" s="110">
        <v>6.5604241033955084</v>
      </c>
      <c r="Q308" s="110">
        <v>4.5049023718774688</v>
      </c>
      <c r="R308" s="110">
        <v>4.5617035123795882</v>
      </c>
      <c r="S308" s="110">
        <v>3.9900163567861071</v>
      </c>
      <c r="T308" s="110">
        <v>4.6319799761763827</v>
      </c>
      <c r="U308" s="110">
        <v>5.0135671279796865</v>
      </c>
      <c r="V308" s="110">
        <v>2.8688128361530425</v>
      </c>
      <c r="W308" s="110">
        <v>2.2866088742070079</v>
      </c>
      <c r="X308" s="110">
        <v>2.5507246175700384</v>
      </c>
      <c r="Y308" s="110">
        <v>2.4726121020253093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113.11562417415287</v>
      </c>
      <c r="C310" s="118">
        <f t="shared" si="136"/>
        <v>122.34537406414196</v>
      </c>
      <c r="D310" s="118">
        <f t="shared" si="136"/>
        <v>115.19925480338182</v>
      </c>
      <c r="E310" s="118">
        <f t="shared" si="136"/>
        <v>119.35005108665194</v>
      </c>
      <c r="F310" s="118">
        <f t="shared" si="136"/>
        <v>127.13016649352979</v>
      </c>
      <c r="G310" s="118">
        <f t="shared" si="136"/>
        <v>123.38102287831481</v>
      </c>
      <c r="H310" s="118">
        <f t="shared" si="136"/>
        <v>123.44539594265721</v>
      </c>
      <c r="I310" s="118">
        <f t="shared" si="136"/>
        <v>109.65357066404957</v>
      </c>
      <c r="J310" s="118">
        <f t="shared" si="136"/>
        <v>115.14256484230822</v>
      </c>
      <c r="K310" s="118">
        <f t="shared" si="136"/>
        <v>122.98192872724182</v>
      </c>
      <c r="L310" s="118">
        <f t="shared" si="136"/>
        <v>122.92564163901665</v>
      </c>
      <c r="M310" s="118">
        <f t="shared" si="136"/>
        <v>98.575507420764964</v>
      </c>
      <c r="N310" s="118">
        <f t="shared" si="136"/>
        <v>109.30719925046382</v>
      </c>
      <c r="O310" s="118">
        <f t="shared" si="136"/>
        <v>111.55525430332219</v>
      </c>
      <c r="P310" s="118">
        <f t="shared" si="136"/>
        <v>110.78454799517158</v>
      </c>
      <c r="Q310" s="118">
        <f t="shared" si="136"/>
        <v>108.55666806049008</v>
      </c>
      <c r="R310" s="118">
        <f t="shared" ref="R310:V310" si="137">R311+R314+R316+R329</f>
        <v>116.38854960279694</v>
      </c>
      <c r="S310" s="118">
        <f t="shared" si="137"/>
        <v>108.39997739938329</v>
      </c>
      <c r="T310" s="118">
        <f t="shared" si="137"/>
        <v>117.59158804984183</v>
      </c>
      <c r="U310" s="118">
        <f t="shared" si="137"/>
        <v>89.434305059601783</v>
      </c>
      <c r="V310" s="118">
        <f t="shared" si="137"/>
        <v>88.52611092581742</v>
      </c>
      <c r="W310" s="118">
        <f t="shared" ref="W310:Y310" si="138">W311+W314+W316+W329</f>
        <v>83.482229981036213</v>
      </c>
      <c r="X310" s="118">
        <f t="shared" si="138"/>
        <v>92.184391019852356</v>
      </c>
      <c r="Y310" s="118">
        <f t="shared" si="138"/>
        <v>99.746819304008469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99.376368210806177</v>
      </c>
      <c r="C311" s="123">
        <f t="shared" si="139"/>
        <v>108.95490046675448</v>
      </c>
      <c r="D311" s="123">
        <f t="shared" si="139"/>
        <v>102.23335633818053</v>
      </c>
      <c r="E311" s="123">
        <f t="shared" si="139"/>
        <v>106.08050139825775</v>
      </c>
      <c r="F311" s="123">
        <f t="shared" si="139"/>
        <v>114.16497309014292</v>
      </c>
      <c r="G311" s="123">
        <f t="shared" si="139"/>
        <v>110.26182762018436</v>
      </c>
      <c r="H311" s="123">
        <f t="shared" si="139"/>
        <v>109.74802732691619</v>
      </c>
      <c r="I311" s="123">
        <f t="shared" si="139"/>
        <v>97.570638263063117</v>
      </c>
      <c r="J311" s="123">
        <f t="shared" si="139"/>
        <v>102.75374988724221</v>
      </c>
      <c r="K311" s="123">
        <f t="shared" si="139"/>
        <v>110.32709804480882</v>
      </c>
      <c r="L311" s="123">
        <f t="shared" si="139"/>
        <v>110.20754281994081</v>
      </c>
      <c r="M311" s="123">
        <f t="shared" si="139"/>
        <v>83.747508199916382</v>
      </c>
      <c r="N311" s="123">
        <f t="shared" si="139"/>
        <v>95.925416513817623</v>
      </c>
      <c r="O311" s="123">
        <f t="shared" si="139"/>
        <v>96.377585376315892</v>
      </c>
      <c r="P311" s="123">
        <f t="shared" si="139"/>
        <v>92.352413832043965</v>
      </c>
      <c r="Q311" s="123">
        <f t="shared" si="139"/>
        <v>94.34270129594114</v>
      </c>
      <c r="R311" s="123">
        <f t="shared" ref="R311:V311" si="140">SUM(R312:R313)</f>
        <v>103.11074278646238</v>
      </c>
      <c r="S311" s="123">
        <f t="shared" si="140"/>
        <v>95.656448499606213</v>
      </c>
      <c r="T311" s="123">
        <f t="shared" si="140"/>
        <v>102.67534093099913</v>
      </c>
      <c r="U311" s="123">
        <f t="shared" si="140"/>
        <v>74.784366282957734</v>
      </c>
      <c r="V311" s="123">
        <f t="shared" si="140"/>
        <v>75.993596949065946</v>
      </c>
      <c r="W311" s="123">
        <f t="shared" ref="W311:Y311" si="141">SUM(W312:W313)</f>
        <v>72.122270066385255</v>
      </c>
      <c r="X311" s="123">
        <f t="shared" si="141"/>
        <v>81.014478618227244</v>
      </c>
      <c r="Y311" s="123">
        <f t="shared" si="141"/>
        <v>88.198219677017633</v>
      </c>
      <c r="DA311" s="130" t="s">
        <v>2991</v>
      </c>
    </row>
    <row r="312" spans="1:105" ht="12" customHeight="1" x14ac:dyDescent="0.25">
      <c r="A312" s="97" t="s">
        <v>199</v>
      </c>
      <c r="B312" s="99">
        <v>98.392443773075428</v>
      </c>
      <c r="C312" s="99">
        <v>107.89835045784842</v>
      </c>
      <c r="D312" s="99">
        <v>101.26143948241671</v>
      </c>
      <c r="E312" s="99">
        <v>105.11571365621836</v>
      </c>
      <c r="F312" s="99">
        <v>113.11354354009491</v>
      </c>
      <c r="G312" s="99">
        <v>109.26696712241244</v>
      </c>
      <c r="H312" s="99">
        <v>108.79199760090385</v>
      </c>
      <c r="I312" s="99">
        <v>96.714525796362082</v>
      </c>
      <c r="J312" s="99">
        <v>101.86114468755551</v>
      </c>
      <c r="K312" s="99">
        <v>109.38660211922959</v>
      </c>
      <c r="L312" s="99">
        <v>109.28690582929231</v>
      </c>
      <c r="M312" s="99">
        <v>83.051088167734989</v>
      </c>
      <c r="N312" s="99">
        <v>95.150423328291993</v>
      </c>
      <c r="O312" s="99">
        <v>95.600232704812242</v>
      </c>
      <c r="P312" s="99">
        <v>91.605922169571272</v>
      </c>
      <c r="Q312" s="99">
        <v>93.596721031145989</v>
      </c>
      <c r="R312" s="99">
        <v>102.30027353931246</v>
      </c>
      <c r="S312" s="99">
        <v>94.916272279571061</v>
      </c>
      <c r="T312" s="99">
        <v>101.87562045197851</v>
      </c>
      <c r="U312" s="99">
        <v>74.195729671915714</v>
      </c>
      <c r="V312" s="99">
        <v>75.407043571463277</v>
      </c>
      <c r="W312" s="99">
        <v>71.567978979022769</v>
      </c>
      <c r="X312" s="99">
        <v>80.389841697935054</v>
      </c>
      <c r="Y312" s="99">
        <v>87.533016947884889</v>
      </c>
      <c r="DA312" s="63" t="s">
        <v>2992</v>
      </c>
    </row>
    <row r="313" spans="1:105" ht="12" customHeight="1" x14ac:dyDescent="0.25">
      <c r="A313" s="97" t="s">
        <v>53</v>
      </c>
      <c r="B313" s="99">
        <v>0.98392443773075422</v>
      </c>
      <c r="C313" s="99">
        <v>1.0565500089060567</v>
      </c>
      <c r="D313" s="99">
        <v>0.97191685576382369</v>
      </c>
      <c r="E313" s="99">
        <v>0.96478774203938944</v>
      </c>
      <c r="F313" s="99">
        <v>1.05142955004802</v>
      </c>
      <c r="G313" s="99">
        <v>0.99486049777192054</v>
      </c>
      <c r="H313" s="99">
        <v>0.95602972601232938</v>
      </c>
      <c r="I313" s="99">
        <v>0.85611246670103303</v>
      </c>
      <c r="J313" s="99">
        <v>0.89260519968669272</v>
      </c>
      <c r="K313" s="99">
        <v>0.94049592557923045</v>
      </c>
      <c r="L313" s="99">
        <v>0.92063699064850768</v>
      </c>
      <c r="M313" s="99">
        <v>0.69642003218139925</v>
      </c>
      <c r="N313" s="99">
        <v>0.77499318552563046</v>
      </c>
      <c r="O313" s="99">
        <v>0.77735267150364706</v>
      </c>
      <c r="P313" s="99">
        <v>0.74649166247269783</v>
      </c>
      <c r="Q313" s="99">
        <v>0.74598026479515667</v>
      </c>
      <c r="R313" s="99">
        <v>0.81046924714992452</v>
      </c>
      <c r="S313" s="99">
        <v>0.74017622003514572</v>
      </c>
      <c r="T313" s="99">
        <v>0.79972047902062049</v>
      </c>
      <c r="U313" s="99">
        <v>0.58863661104201415</v>
      </c>
      <c r="V313" s="99">
        <v>0.58655337760266335</v>
      </c>
      <c r="W313" s="99">
        <v>0.55429108736249078</v>
      </c>
      <c r="X313" s="99">
        <v>0.6246369202921892</v>
      </c>
      <c r="Y313" s="99">
        <v>0.66520272913274558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0.49952181828988856</v>
      </c>
      <c r="C314" s="123">
        <f t="shared" si="142"/>
        <v>0.5447948034926503</v>
      </c>
      <c r="D314" s="123">
        <f t="shared" si="142"/>
        <v>0.63101119017318308</v>
      </c>
      <c r="E314" s="123">
        <f t="shared" si="142"/>
        <v>1.4656007175679611</v>
      </c>
      <c r="F314" s="123">
        <f t="shared" si="142"/>
        <v>0.60819827016305184</v>
      </c>
      <c r="G314" s="123">
        <f t="shared" si="142"/>
        <v>0.77993178629684645</v>
      </c>
      <c r="H314" s="123">
        <f t="shared" si="142"/>
        <v>1.5211388024624568</v>
      </c>
      <c r="I314" s="123">
        <f t="shared" si="142"/>
        <v>0.90161302268519206</v>
      </c>
      <c r="J314" s="123">
        <f t="shared" si="142"/>
        <v>0.90789203856246015</v>
      </c>
      <c r="K314" s="123">
        <f t="shared" si="142"/>
        <v>1.0418556854524612</v>
      </c>
      <c r="L314" s="123">
        <f t="shared" si="142"/>
        <v>1.5480961704143488</v>
      </c>
      <c r="M314" s="123">
        <f t="shared" si="142"/>
        <v>1.8716288830885162</v>
      </c>
      <c r="N314" s="123">
        <f t="shared" si="142"/>
        <v>1.9382741260840015</v>
      </c>
      <c r="O314" s="123">
        <f t="shared" si="142"/>
        <v>2.1813035750190131</v>
      </c>
      <c r="P314" s="123">
        <f t="shared" si="142"/>
        <v>2.3419301778145596</v>
      </c>
      <c r="Q314" s="123">
        <f t="shared" si="142"/>
        <v>2.7637967701109276</v>
      </c>
      <c r="R314" s="123">
        <f t="shared" si="142"/>
        <v>2.8353408446598656</v>
      </c>
      <c r="S314" s="123">
        <f t="shared" si="142"/>
        <v>2.6127378043990257</v>
      </c>
      <c r="T314" s="123">
        <f t="shared" si="142"/>
        <v>2.8593203839496217</v>
      </c>
      <c r="U314" s="123">
        <f t="shared" si="142"/>
        <v>3.0995621265172466</v>
      </c>
      <c r="V314" s="123">
        <f t="shared" si="142"/>
        <v>2.7327952755586047</v>
      </c>
      <c r="W314" s="123">
        <f t="shared" si="142"/>
        <v>2.037900791924073</v>
      </c>
      <c r="X314" s="123">
        <f t="shared" si="142"/>
        <v>1.9371844539605609</v>
      </c>
      <c r="Y314" s="123">
        <f t="shared" si="142"/>
        <v>2.3770874103577322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0.49952181828988856</v>
      </c>
      <c r="C315" s="99">
        <f>RES_hhdet_tess!C86</f>
        <v>0.5447948034926503</v>
      </c>
      <c r="D315" s="99">
        <f>RES_hhdet_tess!D86</f>
        <v>0.63101119017318308</v>
      </c>
      <c r="E315" s="99">
        <f>RES_hhdet_tess!E86</f>
        <v>1.4656007175679611</v>
      </c>
      <c r="F315" s="99">
        <f>RES_hhdet_tess!F86</f>
        <v>0.60819827016305184</v>
      </c>
      <c r="G315" s="99">
        <f>RES_hhdet_tess!G86</f>
        <v>0.77993178629684645</v>
      </c>
      <c r="H315" s="99">
        <f>RES_hhdet_tess!H86</f>
        <v>1.5211388024624568</v>
      </c>
      <c r="I315" s="99">
        <f>RES_hhdet_tess!I86</f>
        <v>0.90161302268519206</v>
      </c>
      <c r="J315" s="99">
        <f>RES_hhdet_tess!J86</f>
        <v>0.90789203856246015</v>
      </c>
      <c r="K315" s="99">
        <f>RES_hhdet_tess!K86</f>
        <v>1.0418556854524612</v>
      </c>
      <c r="L315" s="99">
        <f>RES_hhdet_tess!L86</f>
        <v>1.5480961704143488</v>
      </c>
      <c r="M315" s="99">
        <f>RES_hhdet_tess!M86</f>
        <v>1.8716288830885162</v>
      </c>
      <c r="N315" s="99">
        <f>RES_hhdet_tess!N86</f>
        <v>1.9382741260840015</v>
      </c>
      <c r="O315" s="99">
        <f>RES_hhdet_tess!O86</f>
        <v>2.1813035750190131</v>
      </c>
      <c r="P315" s="99">
        <f>RES_hhdet_tess!P86</f>
        <v>2.3419301778145596</v>
      </c>
      <c r="Q315" s="99">
        <f>RES_hhdet_tess!Q86</f>
        <v>2.7637967701109276</v>
      </c>
      <c r="R315" s="99">
        <f>RES_hhdet_tess!R86</f>
        <v>2.8353408446598656</v>
      </c>
      <c r="S315" s="99">
        <f>RES_hhdet_tess!S86</f>
        <v>2.6127378043990257</v>
      </c>
      <c r="T315" s="99">
        <f>RES_hhdet_tess!T86</f>
        <v>2.8593203839496217</v>
      </c>
      <c r="U315" s="99">
        <f>RES_hhdet_tess!U86</f>
        <v>3.0995621265172466</v>
      </c>
      <c r="V315" s="99">
        <f>RES_hhdet_tess!V86</f>
        <v>2.7327952755586047</v>
      </c>
      <c r="W315" s="99">
        <f>RES_hhdet_tess!W86</f>
        <v>2.037900791924073</v>
      </c>
      <c r="X315" s="99">
        <f>RES_hhdet_tess!X86</f>
        <v>1.9371844539605609</v>
      </c>
      <c r="Y315" s="99">
        <f>RES_hhdet_tess!Y86</f>
        <v>2.3770874103577322</v>
      </c>
      <c r="DA315" s="63" t="s">
        <v>2995</v>
      </c>
    </row>
    <row r="316" spans="1:105" ht="12" customHeight="1" x14ac:dyDescent="0.25">
      <c r="A316" s="121" t="s">
        <v>55</v>
      </c>
      <c r="B316" s="123">
        <v>8.7367478835824475</v>
      </c>
      <c r="C316" s="123">
        <v>8.2607693544336307</v>
      </c>
      <c r="D316" s="123">
        <v>8.2219964676251287</v>
      </c>
      <c r="E316" s="123">
        <v>7.9859486719845645</v>
      </c>
      <c r="F316" s="123">
        <v>8.2165251862308111</v>
      </c>
      <c r="G316" s="123">
        <v>8.0391837507493253</v>
      </c>
      <c r="H316" s="123">
        <v>7.8908901476343551</v>
      </c>
      <c r="I316" s="123">
        <v>7.2684294578617852</v>
      </c>
      <c r="J316" s="123">
        <v>7.316088422887951</v>
      </c>
      <c r="K316" s="123">
        <v>7.151729101568332</v>
      </c>
      <c r="L316" s="123">
        <v>7.333661253225805</v>
      </c>
      <c r="M316" s="123">
        <v>8.1898863295287221</v>
      </c>
      <c r="N316" s="123">
        <v>6.6633963952368234</v>
      </c>
      <c r="O316" s="123">
        <v>8.0897291542889214</v>
      </c>
      <c r="P316" s="123">
        <v>10.914917304247906</v>
      </c>
      <c r="Q316" s="123">
        <v>7.8487664535319679</v>
      </c>
      <c r="R316" s="123">
        <v>6.7757129683055783</v>
      </c>
      <c r="S316" s="123">
        <v>6.9267919853825202</v>
      </c>
      <c r="T316" s="123">
        <v>8.3146017140158897</v>
      </c>
      <c r="U316" s="123">
        <v>7.4360981547412015</v>
      </c>
      <c r="V316" s="123">
        <v>7.3341677901125335</v>
      </c>
      <c r="W316" s="123">
        <v>7.3697559060618643</v>
      </c>
      <c r="X316" s="123">
        <v>6.9887584681173296</v>
      </c>
      <c r="Y316" s="123">
        <v>6.9796479865540322</v>
      </c>
      <c r="DA316" s="130" t="s">
        <v>2996</v>
      </c>
    </row>
    <row r="317" spans="1:105" ht="12" customHeight="1" x14ac:dyDescent="0.25">
      <c r="A317" s="97" t="s">
        <v>132</v>
      </c>
      <c r="B317" s="99">
        <v>8.3477173315904079</v>
      </c>
      <c r="C317" s="99">
        <v>8.2599987954166103</v>
      </c>
      <c r="D317" s="99">
        <v>8.3207920311406927</v>
      </c>
      <c r="E317" s="99">
        <v>8.2522229408992072</v>
      </c>
      <c r="F317" s="99">
        <v>8.1537960065699888</v>
      </c>
      <c r="G317" s="99">
        <v>7.7863270740502504</v>
      </c>
      <c r="H317" s="99">
        <v>7.9463942459625647</v>
      </c>
      <c r="I317" s="99">
        <v>7.1221714749570566</v>
      </c>
      <c r="J317" s="99">
        <v>7.2981058401408934</v>
      </c>
      <c r="K317" s="99">
        <v>7.2844992705198965</v>
      </c>
      <c r="L317" s="99">
        <v>8.166495180384219</v>
      </c>
      <c r="M317" s="99">
        <v>8.979495334317642</v>
      </c>
      <c r="N317" s="99">
        <v>6.714176700830679</v>
      </c>
      <c r="O317" s="99">
        <v>5.6283114529124862</v>
      </c>
      <c r="P317" s="99">
        <v>10.253087442457101</v>
      </c>
      <c r="Q317" s="99">
        <v>9.0342656850366438</v>
      </c>
      <c r="R317" s="99">
        <v>6.4753498766542981</v>
      </c>
      <c r="S317" s="99">
        <v>6.6973446141437316</v>
      </c>
      <c r="T317" s="99">
        <v>8.857022394206405</v>
      </c>
      <c r="U317" s="99">
        <v>7.2345227591904955</v>
      </c>
      <c r="V317" s="99">
        <v>7.378454011542984</v>
      </c>
      <c r="W317" s="99">
        <v>7.6380454899704988</v>
      </c>
      <c r="X317" s="99">
        <v>6.7903428190855086</v>
      </c>
      <c r="Y317" s="99">
        <v>7.049459713651375</v>
      </c>
      <c r="DA317" s="63" t="s">
        <v>2997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8.3211196374741938</v>
      </c>
      <c r="E318" s="99">
        <v>8.2527464069072511</v>
      </c>
      <c r="F318" s="99">
        <v>8.1546843240944789</v>
      </c>
      <c r="G318" s="99">
        <v>7.7877977593421459</v>
      </c>
      <c r="H318" s="99">
        <v>7.9490519201030221</v>
      </c>
      <c r="I318" s="99">
        <v>7.1267915280143654</v>
      </c>
      <c r="J318" s="99">
        <v>7.2962077089080291</v>
      </c>
      <c r="K318" s="99">
        <v>7.2783346884372646</v>
      </c>
      <c r="L318" s="99">
        <v>8.1603973323288859</v>
      </c>
      <c r="M318" s="99">
        <v>8.9701292357476152</v>
      </c>
      <c r="N318" s="99">
        <v>6.7079546424930871</v>
      </c>
      <c r="O318" s="99">
        <v>5.6226036952090634</v>
      </c>
      <c r="P318" s="99">
        <v>10.223441953009898</v>
      </c>
      <c r="Q318" s="99">
        <v>9.0111540169681454</v>
      </c>
      <c r="R318" s="99">
        <v>6.4637709308997424</v>
      </c>
      <c r="S318" s="99">
        <v>6.6878143868634918</v>
      </c>
      <c r="T318" s="99">
        <v>8.842581209753261</v>
      </c>
      <c r="U318" s="99">
        <v>7.2210972046518167</v>
      </c>
      <c r="V318" s="99">
        <v>7.3681348848505452</v>
      </c>
      <c r="W318" s="99">
        <v>7.6297455026684045</v>
      </c>
      <c r="X318" s="99">
        <v>6.8033677699345798</v>
      </c>
      <c r="Y318" s="99">
        <v>7.0445042078923095</v>
      </c>
      <c r="DA318" s="63" t="s">
        <v>2998</v>
      </c>
    </row>
    <row r="319" spans="1:105" ht="12" customHeight="1" x14ac:dyDescent="0.25">
      <c r="A319" s="100" t="s">
        <v>199</v>
      </c>
      <c r="B319" s="102">
        <v>0</v>
      </c>
      <c r="C319" s="102">
        <v>0</v>
      </c>
      <c r="D319" s="102">
        <v>4.1742192396911753</v>
      </c>
      <c r="E319" s="102">
        <v>4.1124990505137928</v>
      </c>
      <c r="F319" s="102">
        <v>4.121450117915523</v>
      </c>
      <c r="G319" s="102">
        <v>3.9242962988335939</v>
      </c>
      <c r="H319" s="102">
        <v>3.8958529668874937</v>
      </c>
      <c r="I319" s="102">
        <v>3.4567195021357584</v>
      </c>
      <c r="J319" s="102">
        <v>3.4511403677039736</v>
      </c>
      <c r="K319" s="102">
        <v>3.2301543731811595</v>
      </c>
      <c r="L319" s="102">
        <v>3.8533907309796476</v>
      </c>
      <c r="M319" s="102">
        <v>4.5041265509552106</v>
      </c>
      <c r="N319" s="102">
        <v>3.0218763474420482</v>
      </c>
      <c r="O319" s="102">
        <v>3.0768299392368696</v>
      </c>
      <c r="P319" s="102">
        <v>6.1539577974052682</v>
      </c>
      <c r="Q319" s="102">
        <v>3.9861789423699383</v>
      </c>
      <c r="R319" s="102">
        <v>2.7765368506850097</v>
      </c>
      <c r="S319" s="102">
        <v>2.7917944490263564</v>
      </c>
      <c r="T319" s="102">
        <v>4.2456099016668363</v>
      </c>
      <c r="U319" s="102">
        <v>4.0105460546171265</v>
      </c>
      <c r="V319" s="102">
        <v>3.7478353997381384</v>
      </c>
      <c r="W319" s="102">
        <v>4.0293336068244168</v>
      </c>
      <c r="X319" s="102">
        <v>3.7549501800689953</v>
      </c>
      <c r="Y319" s="102">
        <v>3.7251943561591445</v>
      </c>
      <c r="DA319" s="131" t="s">
        <v>2999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4.1469003977830203</v>
      </c>
      <c r="E320" s="105">
        <v>4.1402473563934583</v>
      </c>
      <c r="F320" s="105">
        <v>4.0332342061789568</v>
      </c>
      <c r="G320" s="105">
        <v>3.8635014605085511</v>
      </c>
      <c r="H320" s="105">
        <v>4.0531989532155279</v>
      </c>
      <c r="I320" s="105">
        <v>3.6700720258786061</v>
      </c>
      <c r="J320" s="105">
        <v>3.8450673412040555</v>
      </c>
      <c r="K320" s="105">
        <v>4.048180315256106</v>
      </c>
      <c r="L320" s="105">
        <v>4.3070066013492365</v>
      </c>
      <c r="M320" s="105">
        <v>4.4660026847924028</v>
      </c>
      <c r="N320" s="105">
        <v>3.6860782950510389</v>
      </c>
      <c r="O320" s="105">
        <v>2.5457737559721938</v>
      </c>
      <c r="P320" s="105">
        <v>4.0694841556046306</v>
      </c>
      <c r="Q320" s="105">
        <v>5.0249750745982089</v>
      </c>
      <c r="R320" s="105">
        <v>3.6872340802147319</v>
      </c>
      <c r="S320" s="105">
        <v>3.8960199378371358</v>
      </c>
      <c r="T320" s="105">
        <v>4.596971308086423</v>
      </c>
      <c r="U320" s="105">
        <v>3.2105511500346897</v>
      </c>
      <c r="V320" s="105">
        <v>3.6202994851124068</v>
      </c>
      <c r="W320" s="105">
        <v>3.6004118958439881</v>
      </c>
      <c r="X320" s="105">
        <v>3.0484175898655836</v>
      </c>
      <c r="Y320" s="105">
        <v>3.3193098517331641</v>
      </c>
      <c r="DA320" s="132" t="s">
        <v>3000</v>
      </c>
    </row>
    <row r="321" spans="1:105" ht="12" customHeight="1" x14ac:dyDescent="0.25">
      <c r="A321" s="106" t="s">
        <v>124</v>
      </c>
      <c r="B321" s="102">
        <v>9.0729360080200969</v>
      </c>
      <c r="C321" s="102">
        <v>8.8344159225644781</v>
      </c>
      <c r="D321" s="102">
        <v>5.9265205616856473</v>
      </c>
      <c r="E321" s="102">
        <v>3.3817278695624973</v>
      </c>
      <c r="F321" s="102">
        <v>6.8028635969803437</v>
      </c>
      <c r="G321" s="102">
        <v>10.448802784039449</v>
      </c>
      <c r="H321" s="102">
        <v>10.864122148239526</v>
      </c>
      <c r="I321" s="102">
        <v>4.1066076513461764</v>
      </c>
      <c r="J321" s="102">
        <v>4.0759309522206886</v>
      </c>
      <c r="K321" s="102">
        <v>9.6582279532875628</v>
      </c>
      <c r="L321" s="102">
        <v>10.514602950836281</v>
      </c>
      <c r="M321" s="102">
        <v>5.6401085432144979</v>
      </c>
      <c r="N321" s="102">
        <v>0</v>
      </c>
      <c r="O321" s="102">
        <v>0</v>
      </c>
      <c r="P321" s="102">
        <v>0</v>
      </c>
      <c r="Q321" s="102">
        <v>0</v>
      </c>
      <c r="R321" s="102">
        <v>0</v>
      </c>
      <c r="S321" s="102">
        <v>0</v>
      </c>
      <c r="T321" s="102">
        <v>0</v>
      </c>
      <c r="U321" s="102">
        <v>0</v>
      </c>
      <c r="V321" s="102">
        <v>0</v>
      </c>
      <c r="W321" s="102">
        <v>0</v>
      </c>
      <c r="X321" s="102">
        <v>0</v>
      </c>
      <c r="Y321" s="102">
        <v>0</v>
      </c>
      <c r="DA321" s="131" t="s">
        <v>3001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X322" s="105">
        <v>0</v>
      </c>
      <c r="Y322" s="105">
        <v>0</v>
      </c>
      <c r="DA322" s="132" t="s">
        <v>3002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X323" s="99">
        <v>0</v>
      </c>
      <c r="Y323" s="99">
        <v>0</v>
      </c>
      <c r="DA323" s="63" t="s">
        <v>3003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X324" s="99">
        <v>0</v>
      </c>
      <c r="Y324" s="99">
        <v>0</v>
      </c>
      <c r="DA324" s="63" t="s">
        <v>3004</v>
      </c>
    </row>
    <row r="325" spans="1:105" ht="12" customHeight="1" x14ac:dyDescent="0.25">
      <c r="A325" s="106" t="s">
        <v>122</v>
      </c>
      <c r="B325" s="102">
        <v>8.8706331779653915</v>
      </c>
      <c r="C325" s="102">
        <v>8.2000564044980955</v>
      </c>
      <c r="D325" s="102">
        <v>8.3637300576424991</v>
      </c>
      <c r="E325" s="102">
        <v>8.2194125110633838</v>
      </c>
      <c r="F325" s="102">
        <v>8.3625824985232828</v>
      </c>
      <c r="G325" s="102">
        <v>7.9968668277968016</v>
      </c>
      <c r="H325" s="102">
        <v>7.6062385527607699</v>
      </c>
      <c r="I325" s="102">
        <v>7.6105201394860558</v>
      </c>
      <c r="J325" s="102">
        <v>7.5606072023450865</v>
      </c>
      <c r="K325" s="102">
        <v>6.89915287648369</v>
      </c>
      <c r="L325" s="102">
        <v>6.5413446813892664</v>
      </c>
      <c r="M325" s="102">
        <v>7.7322414452398691</v>
      </c>
      <c r="N325" s="102">
        <v>6.636622849433067</v>
      </c>
      <c r="O325" s="102">
        <v>9.0861245256959204</v>
      </c>
      <c r="P325" s="102">
        <v>11.2715630257856</v>
      </c>
      <c r="Q325" s="102">
        <v>6.9641654862426723</v>
      </c>
      <c r="R325" s="102">
        <v>7.0314824452364357</v>
      </c>
      <c r="S325" s="102">
        <v>7.1763513235512741</v>
      </c>
      <c r="T325" s="102">
        <v>7.5463013089186592</v>
      </c>
      <c r="U325" s="102">
        <v>7.861446068854768</v>
      </c>
      <c r="V325" s="102">
        <v>7.1928394358996925</v>
      </c>
      <c r="W325" s="102">
        <v>6.6686799969926485</v>
      </c>
      <c r="X325" s="102">
        <v>7.2976652598792322</v>
      </c>
      <c r="Y325" s="102">
        <v>6.9319438924093859</v>
      </c>
      <c r="DA325" s="131" t="s">
        <v>3005</v>
      </c>
    </row>
    <row r="326" spans="1:105" ht="12" customHeight="1" x14ac:dyDescent="0.25">
      <c r="A326" s="107" t="s">
        <v>121</v>
      </c>
      <c r="B326" s="105">
        <v>8.8706331779653862</v>
      </c>
      <c r="C326" s="105">
        <v>8.1991857639416779</v>
      </c>
      <c r="D326" s="105">
        <v>8.3628939412271102</v>
      </c>
      <c r="E326" s="105">
        <v>8.2189152328524333</v>
      </c>
      <c r="F326" s="105">
        <v>8.362703037558715</v>
      </c>
      <c r="G326" s="105">
        <v>7.9975606414000469</v>
      </c>
      <c r="H326" s="105">
        <v>7.6063728723080084</v>
      </c>
      <c r="I326" s="105">
        <v>7.5979520096147963</v>
      </c>
      <c r="J326" s="105">
        <v>7.5403396349121969</v>
      </c>
      <c r="K326" s="105">
        <v>6.8818867339887015</v>
      </c>
      <c r="L326" s="105">
        <v>6.5333413184273077</v>
      </c>
      <c r="M326" s="105">
        <v>7.7303881095924432</v>
      </c>
      <c r="N326" s="105">
        <v>6.6412823258470679</v>
      </c>
      <c r="O326" s="105">
        <v>9.0928068042915307</v>
      </c>
      <c r="P326" s="105">
        <v>11.297515819354357</v>
      </c>
      <c r="Q326" s="105">
        <v>6.9706392770015535</v>
      </c>
      <c r="R326" s="105">
        <v>7.0181595607295693</v>
      </c>
      <c r="S326" s="105">
        <v>7.1708159365434705</v>
      </c>
      <c r="T326" s="105">
        <v>7.5428026510600104</v>
      </c>
      <c r="U326" s="105">
        <v>7.8390508228175024</v>
      </c>
      <c r="V326" s="105">
        <v>7.1983320178588794</v>
      </c>
      <c r="W326" s="105">
        <v>6.7187466653459431</v>
      </c>
      <c r="X326" s="105">
        <v>7.2824776197343466</v>
      </c>
      <c r="Y326" s="105">
        <v>6.8899406965215366</v>
      </c>
      <c r="DA326" s="132" t="s">
        <v>3006</v>
      </c>
    </row>
    <row r="327" spans="1:105" ht="12" customHeight="1" x14ac:dyDescent="0.25">
      <c r="A327" s="108" t="s">
        <v>53</v>
      </c>
      <c r="B327" s="99">
        <v>4.5837471599525141</v>
      </c>
      <c r="C327" s="99">
        <v>4.0912608577882521</v>
      </c>
      <c r="D327" s="99">
        <v>4.1926045721407981</v>
      </c>
      <c r="E327" s="99">
        <v>4.0934354171345193</v>
      </c>
      <c r="F327" s="99">
        <v>4.2300677648582399</v>
      </c>
      <c r="G327" s="99">
        <v>4.0264791420778128</v>
      </c>
      <c r="H327" s="99">
        <v>3.7299563802484701</v>
      </c>
      <c r="I327" s="99">
        <v>3.668571568577629</v>
      </c>
      <c r="J327" s="99">
        <v>3.5030603025929965</v>
      </c>
      <c r="K327" s="99">
        <v>3.0862328953750011</v>
      </c>
      <c r="L327" s="99">
        <v>2.8550495195360113</v>
      </c>
      <c r="M327" s="99">
        <v>3.7279844868151311</v>
      </c>
      <c r="N327" s="99">
        <v>2.9403626789286696</v>
      </c>
      <c r="O327" s="99">
        <v>4.9908033112343677</v>
      </c>
      <c r="P327" s="99">
        <v>6.828901787066898</v>
      </c>
      <c r="Q327" s="99">
        <v>2.9475818804623617</v>
      </c>
      <c r="R327" s="99">
        <v>2.9217873370830185</v>
      </c>
      <c r="S327" s="99">
        <v>3.0018754792752196</v>
      </c>
      <c r="T327" s="99">
        <v>3.6317089577112056</v>
      </c>
      <c r="U327" s="99">
        <v>4.1224060509587792</v>
      </c>
      <c r="V327" s="99">
        <v>3.6802182509208681</v>
      </c>
      <c r="W327" s="99">
        <v>3.3686661748920335</v>
      </c>
      <c r="X327" s="99">
        <v>3.9679549224064017</v>
      </c>
      <c r="Y327" s="99">
        <v>3.702245059018022</v>
      </c>
      <c r="DA327" s="63" t="s">
        <v>3007</v>
      </c>
    </row>
    <row r="328" spans="1:105" ht="12" customHeight="1" x14ac:dyDescent="0.25">
      <c r="A328" s="108" t="s">
        <v>52</v>
      </c>
      <c r="B328" s="99">
        <v>4.2868860180128738</v>
      </c>
      <c r="C328" s="99">
        <v>4.1079249061534258</v>
      </c>
      <c r="D328" s="99">
        <v>4.170289369086313</v>
      </c>
      <c r="E328" s="99">
        <v>4.1254798157179149</v>
      </c>
      <c r="F328" s="99">
        <v>4.1326352727004751</v>
      </c>
      <c r="G328" s="99">
        <v>3.9710814993222332</v>
      </c>
      <c r="H328" s="99">
        <v>3.8764164920595379</v>
      </c>
      <c r="I328" s="99">
        <v>3.9293804410371673</v>
      </c>
      <c r="J328" s="99">
        <v>4.0372793323192022</v>
      </c>
      <c r="K328" s="99">
        <v>3.7956538386137009</v>
      </c>
      <c r="L328" s="99">
        <v>3.6782917988912964</v>
      </c>
      <c r="M328" s="99">
        <v>4.0024036227773117</v>
      </c>
      <c r="N328" s="99">
        <v>3.7009196469183978</v>
      </c>
      <c r="O328" s="99">
        <v>4.1020034930571612</v>
      </c>
      <c r="P328" s="99">
        <v>4.4686140322874603</v>
      </c>
      <c r="Q328" s="99">
        <v>4.0230573965391914</v>
      </c>
      <c r="R328" s="99">
        <v>4.0963722236465525</v>
      </c>
      <c r="S328" s="99">
        <v>4.1689404572682527</v>
      </c>
      <c r="T328" s="99">
        <v>3.9110936933488047</v>
      </c>
      <c r="U328" s="99">
        <v>3.7166447718587245</v>
      </c>
      <c r="V328" s="99">
        <v>3.5181137669380105</v>
      </c>
      <c r="W328" s="99">
        <v>3.3500804904539101</v>
      </c>
      <c r="X328" s="99">
        <v>3.3145226973279445</v>
      </c>
      <c r="Y328" s="99">
        <v>3.1876956375035141</v>
      </c>
      <c r="DA328" s="63" t="s">
        <v>3008</v>
      </c>
    </row>
    <row r="329" spans="1:105" ht="12" customHeight="1" x14ac:dyDescent="0.25">
      <c r="A329" s="121" t="s">
        <v>54</v>
      </c>
      <c r="B329" s="123">
        <v>4.5029862614743417</v>
      </c>
      <c r="C329" s="123">
        <v>4.5849094394612031</v>
      </c>
      <c r="D329" s="123">
        <v>4.1128908074029749</v>
      </c>
      <c r="E329" s="123">
        <v>3.8180002988416657</v>
      </c>
      <c r="F329" s="123">
        <v>4.1404699469929938</v>
      </c>
      <c r="G329" s="123">
        <v>4.3000797210842787</v>
      </c>
      <c r="H329" s="123">
        <v>4.2853396656442175</v>
      </c>
      <c r="I329" s="123">
        <v>3.9128899204394711</v>
      </c>
      <c r="J329" s="123">
        <v>4.164834493615591</v>
      </c>
      <c r="K329" s="123">
        <v>4.4612458954122083</v>
      </c>
      <c r="L329" s="123">
        <v>3.8363413954356766</v>
      </c>
      <c r="M329" s="123">
        <v>4.7664840082313402</v>
      </c>
      <c r="N329" s="123">
        <v>4.7801122153253885</v>
      </c>
      <c r="O329" s="123">
        <v>4.906636197698365</v>
      </c>
      <c r="P329" s="123">
        <v>5.1752866810651419</v>
      </c>
      <c r="Q329" s="123">
        <v>3.6014035409060434</v>
      </c>
      <c r="R329" s="123">
        <v>3.6667530033691049</v>
      </c>
      <c r="S329" s="123">
        <v>3.2039991099955212</v>
      </c>
      <c r="T329" s="123">
        <v>3.7423250208771854</v>
      </c>
      <c r="U329" s="123">
        <v>4.1142784953855998</v>
      </c>
      <c r="V329" s="123">
        <v>2.4655509110803422</v>
      </c>
      <c r="W329" s="123">
        <v>1.9523032166650174</v>
      </c>
      <c r="X329" s="123">
        <v>2.2439694795472298</v>
      </c>
      <c r="Y329" s="123">
        <v>2.1918642300790703</v>
      </c>
      <c r="DA329" s="130" t="s">
        <v>3009</v>
      </c>
    </row>
    <row r="330" spans="1:105" ht="12" customHeight="1" x14ac:dyDescent="0.25">
      <c r="A330" s="97" t="s">
        <v>202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X330" s="99">
        <v>0</v>
      </c>
      <c r="Y330" s="99">
        <v>0</v>
      </c>
      <c r="DA330" s="63" t="s">
        <v>3010</v>
      </c>
    </row>
    <row r="331" spans="1:105" ht="12" customHeight="1" x14ac:dyDescent="0.25">
      <c r="A331" s="97" t="s">
        <v>50</v>
      </c>
      <c r="B331" s="99">
        <v>4.3180296809520717</v>
      </c>
      <c r="C331" s="99">
        <v>5.5115551580495898</v>
      </c>
      <c r="D331" s="99">
        <v>3.1804539500310289</v>
      </c>
      <c r="E331" s="99">
        <v>1.9086366244963189</v>
      </c>
      <c r="F331" s="99">
        <v>3.6422205649110011</v>
      </c>
      <c r="G331" s="99">
        <v>5.4181244549009984</v>
      </c>
      <c r="H331" s="99">
        <v>5.7813169316076003</v>
      </c>
      <c r="I331" s="99">
        <v>2.2270046530191405</v>
      </c>
      <c r="J331" s="99">
        <v>2.4548726437942694</v>
      </c>
      <c r="K331" s="99">
        <v>6.3902460514142421</v>
      </c>
      <c r="L331" s="99">
        <v>5.5955921018786245</v>
      </c>
      <c r="M331" s="99">
        <v>3.4784965059866377</v>
      </c>
      <c r="N331" s="99">
        <v>2.7638405313751777</v>
      </c>
      <c r="O331" s="99">
        <v>3.9738121223488232</v>
      </c>
      <c r="P331" s="99">
        <v>4.8043492410703132</v>
      </c>
      <c r="Q331" s="99">
        <v>3.9096363920857868</v>
      </c>
      <c r="R331" s="99">
        <v>3.8730849915195775</v>
      </c>
      <c r="S331" s="99">
        <v>2.9664266399828678</v>
      </c>
      <c r="T331" s="99">
        <v>3.2848165033360739</v>
      </c>
      <c r="U331" s="99">
        <v>4.0628377575678707</v>
      </c>
      <c r="V331" s="99">
        <v>3.4165288543733681</v>
      </c>
      <c r="W331" s="99">
        <v>1.7793788747863686</v>
      </c>
      <c r="X331" s="99">
        <v>2.4747997114066167</v>
      </c>
      <c r="Y331" s="99">
        <v>1.7609077996797546</v>
      </c>
      <c r="DA331" s="63" t="s">
        <v>3011</v>
      </c>
    </row>
    <row r="332" spans="1:105" ht="12" customHeight="1" x14ac:dyDescent="0.25">
      <c r="A332" s="109" t="s">
        <v>120</v>
      </c>
      <c r="B332" s="110">
        <v>4.6234161893063668</v>
      </c>
      <c r="C332" s="110">
        <v>4.1060479677500448</v>
      </c>
      <c r="D332" s="110">
        <v>4.3727439625058047</v>
      </c>
      <c r="E332" s="110">
        <v>4.2079744803521226</v>
      </c>
      <c r="F332" s="110">
        <v>4.2456696544056909</v>
      </c>
      <c r="G332" s="110">
        <v>4.056173377945548</v>
      </c>
      <c r="H332" s="110">
        <v>3.9832466955088561</v>
      </c>
      <c r="I332" s="110">
        <v>4.2005574318929657</v>
      </c>
      <c r="J332" s="110">
        <v>4.4238164644384534</v>
      </c>
      <c r="K332" s="110">
        <v>4.1711665453728104</v>
      </c>
      <c r="L332" s="110">
        <v>3.6052728829724745</v>
      </c>
      <c r="M332" s="110">
        <v>4.8845714259338422</v>
      </c>
      <c r="N332" s="110">
        <v>4.8859241539573217</v>
      </c>
      <c r="O332" s="110">
        <v>4.9501788599568144</v>
      </c>
      <c r="P332" s="110">
        <v>5.1961817468458475</v>
      </c>
      <c r="Q332" s="110">
        <v>3.5844636774184866</v>
      </c>
      <c r="R332" s="110">
        <v>3.6551662007213177</v>
      </c>
      <c r="S332" s="110">
        <v>3.2178488587932015</v>
      </c>
      <c r="T332" s="110">
        <v>3.7721319257203656</v>
      </c>
      <c r="U332" s="110">
        <v>4.1179193790792787</v>
      </c>
      <c r="V332" s="110">
        <v>2.3980447763201194</v>
      </c>
      <c r="W332" s="110">
        <v>1.9607290754489408</v>
      </c>
      <c r="X332" s="110">
        <v>2.237919354386892</v>
      </c>
      <c r="Y332" s="110">
        <v>2.1992169210522015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0.91549216787060561</v>
      </c>
      <c r="C334" s="118">
        <f t="shared" si="143"/>
        <v>0.92166629888908347</v>
      </c>
      <c r="D334" s="118">
        <f t="shared" si="143"/>
        <v>0.3739854287023453</v>
      </c>
      <c r="E334" s="118">
        <f t="shared" si="143"/>
        <v>0.18382471617935198</v>
      </c>
      <c r="F334" s="118">
        <f t="shared" si="143"/>
        <v>0.3580683143289054</v>
      </c>
      <c r="G334" s="118">
        <f t="shared" si="143"/>
        <v>0.53859992404342616</v>
      </c>
      <c r="H334" s="118">
        <f t="shared" si="143"/>
        <v>0.54982936703455032</v>
      </c>
      <c r="I334" s="118">
        <f t="shared" si="143"/>
        <v>0.18335996574633562</v>
      </c>
      <c r="J334" s="118">
        <f t="shared" si="143"/>
        <v>0.17467307717682357</v>
      </c>
      <c r="K334" s="118">
        <f t="shared" si="143"/>
        <v>0.42293558801182513</v>
      </c>
      <c r="L334" s="118">
        <f t="shared" si="143"/>
        <v>0.34103754517619911</v>
      </c>
      <c r="M334" s="118">
        <f t="shared" si="143"/>
        <v>0.12891723964736565</v>
      </c>
      <c r="N334" s="118">
        <f t="shared" si="143"/>
        <v>5.0517524789384663E-2</v>
      </c>
      <c r="O334" s="118">
        <f t="shared" si="143"/>
        <v>6.4940476809525222E-2</v>
      </c>
      <c r="P334" s="118">
        <f t="shared" si="143"/>
        <v>9.3859552669322416E-2</v>
      </c>
      <c r="Q334" s="118">
        <f t="shared" si="143"/>
        <v>7.4609138079771709E-2</v>
      </c>
      <c r="R334" s="118">
        <f t="shared" ref="R334:V334" si="144">R335+R338+R340+R353</f>
        <v>7.541220729651936E-2</v>
      </c>
      <c r="S334" s="118">
        <f t="shared" si="144"/>
        <v>5.9809561224268816E-2</v>
      </c>
      <c r="T334" s="118">
        <f t="shared" si="144"/>
        <v>7.3465252481559801E-2</v>
      </c>
      <c r="U334" s="118">
        <f t="shared" si="144"/>
        <v>9.8118244849896938E-2</v>
      </c>
      <c r="V334" s="118">
        <f t="shared" si="144"/>
        <v>8.2626244669957077E-2</v>
      </c>
      <c r="W334" s="118">
        <f t="shared" ref="W334:Y334" si="145">W335+W338+W340+W353</f>
        <v>3.0139242650039786E-2</v>
      </c>
      <c r="X334" s="118">
        <f t="shared" si="145"/>
        <v>2.3015304624426809E-2</v>
      </c>
      <c r="Y334" s="118">
        <f t="shared" si="145"/>
        <v>1.0749678325728996E-2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0.28408238788494589</v>
      </c>
      <c r="C340" s="123">
        <v>0.22557804760895295</v>
      </c>
      <c r="D340" s="123">
        <v>0.11705270707637944</v>
      </c>
      <c r="E340" s="123">
        <v>6.3836460603967304E-2</v>
      </c>
      <c r="F340" s="123">
        <v>0.12307036100623439</v>
      </c>
      <c r="G340" s="123">
        <v>0.18090777880126377</v>
      </c>
      <c r="H340" s="123">
        <v>0.19306334453965185</v>
      </c>
      <c r="I340" s="123">
        <v>6.4309531038714132E-2</v>
      </c>
      <c r="J340" s="123">
        <v>5.6254948519412387E-2</v>
      </c>
      <c r="K340" s="123">
        <v>0.11662209443813602</v>
      </c>
      <c r="L340" s="123">
        <v>0.10283474964221023</v>
      </c>
      <c r="M340" s="123">
        <v>2.1805370753319085E-2</v>
      </c>
      <c r="N340" s="123">
        <v>0</v>
      </c>
      <c r="O340" s="123">
        <v>0</v>
      </c>
      <c r="P340" s="123">
        <v>0</v>
      </c>
      <c r="Q340" s="123">
        <v>0</v>
      </c>
      <c r="R340" s="123">
        <v>0</v>
      </c>
      <c r="S340" s="123">
        <v>0</v>
      </c>
      <c r="T340" s="123">
        <v>0</v>
      </c>
      <c r="U340" s="123">
        <v>0</v>
      </c>
      <c r="V340" s="123">
        <v>0</v>
      </c>
      <c r="W340" s="123">
        <v>0</v>
      </c>
      <c r="X340" s="123">
        <v>0</v>
      </c>
      <c r="Y340" s="123">
        <v>0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3.4323836747981109</v>
      </c>
      <c r="C345" s="102">
        <v>3.3357555679834663</v>
      </c>
      <c r="D345" s="102">
        <v>2.2222116377069221</v>
      </c>
      <c r="E345" s="102">
        <v>1.2653805079719744</v>
      </c>
      <c r="F345" s="102">
        <v>2.5291158329760144</v>
      </c>
      <c r="G345" s="102">
        <v>3.8287203677447792</v>
      </c>
      <c r="H345" s="102">
        <v>3.9090952722197785</v>
      </c>
      <c r="I345" s="102">
        <v>1.467272721330662</v>
      </c>
      <c r="J345" s="102">
        <v>1.4535428107129271</v>
      </c>
      <c r="K345" s="102">
        <v>3.4318392242871925</v>
      </c>
      <c r="L345" s="102">
        <v>3.7209829075557908</v>
      </c>
      <c r="M345" s="102">
        <v>1.9639946311182546</v>
      </c>
      <c r="N345" s="102">
        <v>0</v>
      </c>
      <c r="O345" s="102">
        <v>0</v>
      </c>
      <c r="P345" s="102">
        <v>0</v>
      </c>
      <c r="Q345" s="102">
        <v>0</v>
      </c>
      <c r="R345" s="102">
        <v>0</v>
      </c>
      <c r="S345" s="102">
        <v>0</v>
      </c>
      <c r="T345" s="102">
        <v>0</v>
      </c>
      <c r="U345" s="102">
        <v>0</v>
      </c>
      <c r="V345" s="102">
        <v>0</v>
      </c>
      <c r="W345" s="102">
        <v>0</v>
      </c>
      <c r="X345" s="102">
        <v>0</v>
      </c>
      <c r="Y345" s="102">
        <v>0</v>
      </c>
      <c r="DA345" s="131" t="s">
        <v>3169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X346" s="105">
        <v>0</v>
      </c>
      <c r="Y346" s="105">
        <v>0</v>
      </c>
      <c r="DA346" s="132" t="s">
        <v>3170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X347" s="99">
        <v>0</v>
      </c>
      <c r="Y347" s="99">
        <v>0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0.63140977998565972</v>
      </c>
      <c r="C353" s="123">
        <v>0.69608825128013052</v>
      </c>
      <c r="D353" s="123">
        <v>0.25693272162596587</v>
      </c>
      <c r="E353" s="123">
        <v>0.11998825557538467</v>
      </c>
      <c r="F353" s="123">
        <v>0.23499795332267098</v>
      </c>
      <c r="G353" s="123">
        <v>0.35769214524216242</v>
      </c>
      <c r="H353" s="123">
        <v>0.35676602249489847</v>
      </c>
      <c r="I353" s="123">
        <v>0.11905043470762147</v>
      </c>
      <c r="J353" s="123">
        <v>0.11841812865741116</v>
      </c>
      <c r="K353" s="123">
        <v>0.30631349357368909</v>
      </c>
      <c r="L353" s="123">
        <v>0.23820279553398885</v>
      </c>
      <c r="M353" s="123">
        <v>0.10711186889404657</v>
      </c>
      <c r="N353" s="123">
        <v>5.0517524789384663E-2</v>
      </c>
      <c r="O353" s="123">
        <v>6.4940476809525222E-2</v>
      </c>
      <c r="P353" s="123">
        <v>9.3859552669322416E-2</v>
      </c>
      <c r="Q353" s="123">
        <v>7.4609138079771709E-2</v>
      </c>
      <c r="R353" s="123">
        <v>7.541220729651936E-2</v>
      </c>
      <c r="S353" s="123">
        <v>5.9809561224268816E-2</v>
      </c>
      <c r="T353" s="123">
        <v>7.3465252481559801E-2</v>
      </c>
      <c r="U353" s="123">
        <v>9.8118244849896938E-2</v>
      </c>
      <c r="V353" s="123">
        <v>8.2626244669957077E-2</v>
      </c>
      <c r="W353" s="123">
        <v>3.0139242650039786E-2</v>
      </c>
      <c r="X353" s="123">
        <v>2.3015304624426809E-2</v>
      </c>
      <c r="Y353" s="123">
        <v>1.0749678325728996E-2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1.6011304791241299</v>
      </c>
      <c r="C355" s="99">
        <v>2.0430899123314488</v>
      </c>
      <c r="D355" s="99">
        <v>1.1788901225824067</v>
      </c>
      <c r="E355" s="99">
        <v>0.70746616412908581</v>
      </c>
      <c r="F355" s="99">
        <v>1.3480009065934606</v>
      </c>
      <c r="G355" s="99">
        <v>1.997320759116054</v>
      </c>
      <c r="H355" s="99">
        <v>2.1234865743879308</v>
      </c>
      <c r="I355" s="99">
        <v>0.8167495698635634</v>
      </c>
      <c r="J355" s="99">
        <v>0.90028908935801266</v>
      </c>
      <c r="K355" s="99">
        <v>2.3432691638374337</v>
      </c>
      <c r="L355" s="99">
        <v>2.0517706930059116</v>
      </c>
      <c r="M355" s="99">
        <v>1.2753883132580388</v>
      </c>
      <c r="N355" s="99">
        <v>1.0131409876332023</v>
      </c>
      <c r="O355" s="99">
        <v>1.4561746616428</v>
      </c>
      <c r="P355" s="99">
        <v>1.7600913105213019</v>
      </c>
      <c r="Q355" s="99">
        <v>1.4321754119334196</v>
      </c>
      <c r="R355" s="99">
        <v>1.4183150887292879</v>
      </c>
      <c r="S355" s="99">
        <v>1.0857563417753968</v>
      </c>
      <c r="T355" s="99">
        <v>1.2010891681633813</v>
      </c>
      <c r="U355" s="99">
        <v>1.4843956799742901</v>
      </c>
      <c r="V355" s="99">
        <v>1.2466054370404995</v>
      </c>
      <c r="W355" s="99">
        <v>0.64868850078893259</v>
      </c>
      <c r="X355" s="99">
        <v>0.90111748631117661</v>
      </c>
      <c r="Y355" s="99">
        <v>0.64081056571048289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0.41809154897457868</v>
      </c>
      <c r="D360" s="117">
        <f t="shared" si="150"/>
        <v>0.36888803983409296</v>
      </c>
      <c r="E360" s="117">
        <f t="shared" si="150"/>
        <v>0.38318463923492085</v>
      </c>
      <c r="F360" s="117">
        <f t="shared" si="150"/>
        <v>0.46684222073318649</v>
      </c>
      <c r="G360" s="117">
        <f t="shared" si="150"/>
        <v>0.45090391037629474</v>
      </c>
      <c r="H360" s="117">
        <f t="shared" si="150"/>
        <v>0.69639486419106433</v>
      </c>
      <c r="I360" s="117">
        <f t="shared" si="150"/>
        <v>0.45503905617360263</v>
      </c>
      <c r="J360" s="117">
        <f t="shared" si="150"/>
        <v>0.74917762591689963</v>
      </c>
      <c r="K360" s="117">
        <f t="shared" si="150"/>
        <v>0.76711187243470613</v>
      </c>
      <c r="L360" s="117">
        <f t="shared" si="150"/>
        <v>0.57318674581780493</v>
      </c>
      <c r="M360" s="117">
        <f t="shared" si="150"/>
        <v>0.52052841891313573</v>
      </c>
      <c r="N360" s="117">
        <f t="shared" si="150"/>
        <v>1.4769504276574097</v>
      </c>
      <c r="O360" s="117">
        <f t="shared" si="150"/>
        <v>1.1263822808714512</v>
      </c>
      <c r="P360" s="117">
        <f t="shared" si="150"/>
        <v>2.1646880450856503</v>
      </c>
      <c r="Q360" s="117">
        <f t="shared" si="150"/>
        <v>0.8414979415597662</v>
      </c>
      <c r="R360" s="117">
        <f t="shared" ref="R360:V360" si="151">R361+R364+R366+R379</f>
        <v>1.0274945491801175</v>
      </c>
      <c r="S360" s="117">
        <f t="shared" si="151"/>
        <v>0.11446974006595916</v>
      </c>
      <c r="T360" s="117">
        <f t="shared" si="151"/>
        <v>0.25312450527675279</v>
      </c>
      <c r="U360" s="117">
        <f t="shared" si="151"/>
        <v>0</v>
      </c>
      <c r="V360" s="117">
        <f t="shared" si="151"/>
        <v>2.1654569525129654E-2</v>
      </c>
      <c r="W360" s="117">
        <f t="shared" ref="W360:Y360" si="152">W361+W364+W366+W379</f>
        <v>0.60378651316414567</v>
      </c>
      <c r="X360" s="117">
        <f t="shared" si="152"/>
        <v>1.2888071407168278</v>
      </c>
      <c r="Y360" s="117">
        <f t="shared" si="152"/>
        <v>1.2805974245557559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0.37986564414964985</v>
      </c>
      <c r="D361" s="122">
        <f t="shared" si="153"/>
        <v>0.33289794543086121</v>
      </c>
      <c r="E361" s="122">
        <f t="shared" si="153"/>
        <v>0.34452961713867719</v>
      </c>
      <c r="F361" s="122">
        <f t="shared" si="153"/>
        <v>0.42356391910218788</v>
      </c>
      <c r="G361" s="122">
        <f t="shared" si="153"/>
        <v>0.40464418079942566</v>
      </c>
      <c r="H361" s="122">
        <f t="shared" si="153"/>
        <v>0.62181097266218743</v>
      </c>
      <c r="I361" s="122">
        <f t="shared" si="153"/>
        <v>0.40914200531579731</v>
      </c>
      <c r="J361" s="122">
        <f t="shared" si="153"/>
        <v>0.67391958949297981</v>
      </c>
      <c r="K361" s="122">
        <f t="shared" si="153"/>
        <v>0.6940329475924093</v>
      </c>
      <c r="L361" s="122">
        <f t="shared" si="153"/>
        <v>0.51575089019054854</v>
      </c>
      <c r="M361" s="122">
        <f t="shared" si="153"/>
        <v>0.44435524601368787</v>
      </c>
      <c r="N361" s="122">
        <f t="shared" si="153"/>
        <v>1.3049833305840062</v>
      </c>
      <c r="O361" s="122">
        <f t="shared" si="153"/>
        <v>0.970446366570341</v>
      </c>
      <c r="P361" s="122">
        <f t="shared" si="153"/>
        <v>1.8062458447322758</v>
      </c>
      <c r="Q361" s="122">
        <f t="shared" si="153"/>
        <v>0.7304305612099139</v>
      </c>
      <c r="R361" s="122">
        <f t="shared" ref="R361:V361" si="154">SUM(R362:R363)</f>
        <v>0.91748340902377734</v>
      </c>
      <c r="S361" s="122">
        <f t="shared" si="154"/>
        <v>0.10117220224142816</v>
      </c>
      <c r="T361" s="122">
        <f t="shared" si="154"/>
        <v>0.2181773646592193</v>
      </c>
      <c r="U361" s="122">
        <f t="shared" si="154"/>
        <v>0</v>
      </c>
      <c r="V361" s="122">
        <f t="shared" si="154"/>
        <v>1.8002116412756335E-2</v>
      </c>
      <c r="W361" s="122">
        <f t="shared" ref="W361:Y361" si="155">SUM(W362:W363)</f>
        <v>0.49763226251854487</v>
      </c>
      <c r="X361" s="122">
        <f t="shared" si="155"/>
        <v>1.0581422672483112</v>
      </c>
      <c r="Y361" s="122">
        <f t="shared" si="155"/>
        <v>1.0397341610676218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0.37767593158054991</v>
      </c>
      <c r="D362" s="98">
        <v>0.33097840300845055</v>
      </c>
      <c r="E362" s="98">
        <v>0.34259105565027859</v>
      </c>
      <c r="F362" s="98">
        <v>0.42110231217408173</v>
      </c>
      <c r="G362" s="98">
        <v>0.40229506983688185</v>
      </c>
      <c r="H362" s="98">
        <v>0.61825844632719873</v>
      </c>
      <c r="I362" s="98">
        <v>0.40674241624581281</v>
      </c>
      <c r="J362" s="98">
        <v>0.6699329965902614</v>
      </c>
      <c r="K362" s="98">
        <v>0.68993009537024852</v>
      </c>
      <c r="L362" s="98">
        <v>0.51270964031919197</v>
      </c>
      <c r="M362" s="98">
        <v>0.44170468833913024</v>
      </c>
      <c r="N362" s="98">
        <v>1.2973166578385182</v>
      </c>
      <c r="O362" s="98">
        <v>0.96469120730262603</v>
      </c>
      <c r="P362" s="98">
        <v>1.7954089999253955</v>
      </c>
      <c r="Q362" s="98">
        <v>0.72609571695744468</v>
      </c>
      <c r="R362" s="98">
        <v>0.9119809161922251</v>
      </c>
      <c r="S362" s="98">
        <v>0.10056390619069477</v>
      </c>
      <c r="T362" s="98">
        <v>0.21683286797056611</v>
      </c>
      <c r="U362" s="98">
        <v>0</v>
      </c>
      <c r="V362" s="98">
        <v>1.7888844098824096E-2</v>
      </c>
      <c r="W362" s="98">
        <v>0.49448081214757378</v>
      </c>
      <c r="X362" s="98">
        <v>1.0513649603693351</v>
      </c>
      <c r="Y362" s="98">
        <v>1.0331706399032192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2.1897125690999264E-3</v>
      </c>
      <c r="D363" s="98">
        <v>1.9195424224106813E-3</v>
      </c>
      <c r="E363" s="98">
        <v>1.9385614883986033E-3</v>
      </c>
      <c r="F363" s="98">
        <v>2.4616069281061634E-3</v>
      </c>
      <c r="G363" s="98">
        <v>2.3491109625438053E-3</v>
      </c>
      <c r="H363" s="98">
        <v>3.5525263349887445E-3</v>
      </c>
      <c r="I363" s="98">
        <v>2.3995890699845075E-3</v>
      </c>
      <c r="J363" s="98">
        <v>3.986592902718379E-3</v>
      </c>
      <c r="K363" s="98">
        <v>4.1028522221607626E-3</v>
      </c>
      <c r="L363" s="98">
        <v>3.04124987135656E-3</v>
      </c>
      <c r="M363" s="98">
        <v>2.6505576745576545E-3</v>
      </c>
      <c r="N363" s="98">
        <v>7.6666727454880318E-3</v>
      </c>
      <c r="O363" s="98">
        <v>5.7551592677149346E-3</v>
      </c>
      <c r="P363" s="98">
        <v>1.0836844806880261E-2</v>
      </c>
      <c r="Q363" s="98">
        <v>4.334844252469207E-3</v>
      </c>
      <c r="R363" s="98">
        <v>5.5024928315522822E-3</v>
      </c>
      <c r="S363" s="98">
        <v>6.0829605073338259E-4</v>
      </c>
      <c r="T363" s="98">
        <v>1.3444966886531934E-3</v>
      </c>
      <c r="U363" s="98">
        <v>0</v>
      </c>
      <c r="V363" s="98">
        <v>1.1327231393223902E-4</v>
      </c>
      <c r="W363" s="98">
        <v>3.1514503709710842E-3</v>
      </c>
      <c r="X363" s="98">
        <v>6.7773068789760754E-3</v>
      </c>
      <c r="Y363" s="98">
        <v>6.5635211644026947E-3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3.3506094757294511E-4</v>
      </c>
      <c r="D364" s="122">
        <f t="shared" si="156"/>
        <v>2.6219844972097866E-5</v>
      </c>
      <c r="E364" s="122">
        <f t="shared" si="156"/>
        <v>2.6161854095698E-3</v>
      </c>
      <c r="F364" s="122">
        <f t="shared" si="156"/>
        <v>2.1676710446360691E-5</v>
      </c>
      <c r="G364" s="122">
        <f t="shared" si="156"/>
        <v>1.3174336938667219E-4</v>
      </c>
      <c r="H364" s="122">
        <f t="shared" si="156"/>
        <v>3.9516874443758327E-3</v>
      </c>
      <c r="I364" s="122">
        <f t="shared" si="156"/>
        <v>8.8069160913604875E-4</v>
      </c>
      <c r="J364" s="122">
        <f t="shared" si="156"/>
        <v>1.0551621082161098E-3</v>
      </c>
      <c r="K364" s="122">
        <f t="shared" si="156"/>
        <v>1.465158365994156E-3</v>
      </c>
      <c r="L364" s="122">
        <f t="shared" si="156"/>
        <v>5.050796546531169E-3</v>
      </c>
      <c r="M364" s="122">
        <f t="shared" si="156"/>
        <v>4.4878746503626069E-3</v>
      </c>
      <c r="N364" s="122">
        <f t="shared" si="156"/>
        <v>5.5778654875164235E-3</v>
      </c>
      <c r="O364" s="122">
        <f t="shared" si="156"/>
        <v>4.1574497659764148E-3</v>
      </c>
      <c r="P364" s="122">
        <f t="shared" si="156"/>
        <v>4.7439823707964273E-3</v>
      </c>
      <c r="Q364" s="122">
        <f t="shared" si="156"/>
        <v>4.2217230168190949E-3</v>
      </c>
      <c r="R364" s="122">
        <f t="shared" si="156"/>
        <v>2.7211806957692045E-3</v>
      </c>
      <c r="S364" s="122">
        <f t="shared" si="156"/>
        <v>2.2125220290905253E-4</v>
      </c>
      <c r="T364" s="122">
        <f t="shared" si="156"/>
        <v>1.1708933633296746E-3</v>
      </c>
      <c r="U364" s="122">
        <f t="shared" si="156"/>
        <v>0</v>
      </c>
      <c r="V364" s="122">
        <f t="shared" si="156"/>
        <v>2.2718170407190534E-4</v>
      </c>
      <c r="W364" s="122">
        <f t="shared" si="156"/>
        <v>5.0975118583854199E-3</v>
      </c>
      <c r="X364" s="122">
        <f t="shared" si="156"/>
        <v>1.1650397775403505E-2</v>
      </c>
      <c r="Y364" s="122">
        <f t="shared" si="156"/>
        <v>1.7339293934863945E-2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3.3506094757294511E-4</v>
      </c>
      <c r="D365" s="98">
        <v>2.6219844972097866E-5</v>
      </c>
      <c r="E365" s="98">
        <v>2.6161854095698E-3</v>
      </c>
      <c r="F365" s="98">
        <v>2.1676710446360691E-5</v>
      </c>
      <c r="G365" s="98">
        <v>1.3174336938667219E-4</v>
      </c>
      <c r="H365" s="98">
        <v>3.9516874443758327E-3</v>
      </c>
      <c r="I365" s="98">
        <v>8.8069160913604875E-4</v>
      </c>
      <c r="J365" s="98">
        <v>1.0551621082161098E-3</v>
      </c>
      <c r="K365" s="98">
        <v>1.465158365994156E-3</v>
      </c>
      <c r="L365" s="98">
        <v>5.050796546531169E-3</v>
      </c>
      <c r="M365" s="98">
        <v>4.4878746503626069E-3</v>
      </c>
      <c r="N365" s="98">
        <v>5.5778654875164235E-3</v>
      </c>
      <c r="O365" s="98">
        <v>4.1574497659764148E-3</v>
      </c>
      <c r="P365" s="98">
        <v>4.7439823707964273E-3</v>
      </c>
      <c r="Q365" s="98">
        <v>4.2217230168190949E-3</v>
      </c>
      <c r="R365" s="98">
        <v>2.7211806957692045E-3</v>
      </c>
      <c r="S365" s="98">
        <v>2.2125220290905253E-4</v>
      </c>
      <c r="T365" s="98">
        <v>1.1708933633296746E-3</v>
      </c>
      <c r="U365" s="98">
        <v>0</v>
      </c>
      <c r="V365" s="98">
        <v>2.2718170407190534E-4</v>
      </c>
      <c r="W365" s="98">
        <v>5.0975118583854199E-3</v>
      </c>
      <c r="X365" s="98">
        <v>1.1650397775403505E-2</v>
      </c>
      <c r="Y365" s="98">
        <v>1.7339293934863945E-2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2.5748684208154321E-2</v>
      </c>
      <c r="D366" s="122">
        <v>2.4105867447478863E-2</v>
      </c>
      <c r="E366" s="122">
        <v>2.4355622613899619E-2</v>
      </c>
      <c r="F366" s="122">
        <v>2.9272761553575659E-2</v>
      </c>
      <c r="G366" s="122">
        <v>2.9524439053314783E-2</v>
      </c>
      <c r="H366" s="122">
        <v>4.5670346121263548E-2</v>
      </c>
      <c r="I366" s="122">
        <v>2.8590057171029283E-2</v>
      </c>
      <c r="J366" s="122">
        <v>4.6210381978455381E-2</v>
      </c>
      <c r="K366" s="122">
        <v>4.3163858389465432E-2</v>
      </c>
      <c r="L366" s="122">
        <v>3.4512148196735391E-2</v>
      </c>
      <c r="M366" s="122">
        <v>4.4218572908178488E-2</v>
      </c>
      <c r="N366" s="122">
        <v>9.4872270034567274E-2</v>
      </c>
      <c r="O366" s="122">
        <v>9.6083392759167482E-2</v>
      </c>
      <c r="P366" s="122">
        <v>0.23661776062374615</v>
      </c>
      <c r="Q366" s="122">
        <v>7.404481984491057E-2</v>
      </c>
      <c r="R366" s="122">
        <v>6.7258830402533887E-2</v>
      </c>
      <c r="S366" s="122">
        <v>8.6984308999988637E-3</v>
      </c>
      <c r="T366" s="122">
        <v>2.2926489901340913E-2</v>
      </c>
      <c r="U366" s="122">
        <v>0</v>
      </c>
      <c r="V366" s="122">
        <v>2.4974903302044625E-3</v>
      </c>
      <c r="W366" s="122">
        <v>7.831245852139633E-2</v>
      </c>
      <c r="X366" s="122">
        <v>0.16429661459243838</v>
      </c>
      <c r="Y366" s="122">
        <v>0.16661818444644616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9.0415057728012425E-4</v>
      </c>
      <c r="D367" s="98">
        <v>1.4811421459098848E-3</v>
      </c>
      <c r="E367" s="98">
        <v>2.1503517860773915E-3</v>
      </c>
      <c r="F367" s="98">
        <v>2.9036263633370274E-3</v>
      </c>
      <c r="G367" s="98">
        <v>2.7071519458593445E-3</v>
      </c>
      <c r="H367" s="98">
        <v>5.1373891923602623E-3</v>
      </c>
      <c r="I367" s="98">
        <v>9.3369080599951283E-3</v>
      </c>
      <c r="J367" s="98">
        <v>1.9505491395372089E-2</v>
      </c>
      <c r="K367" s="98">
        <v>1.7837312470285169E-2</v>
      </c>
      <c r="L367" s="98">
        <v>1.0263597646653588E-2</v>
      </c>
      <c r="M367" s="98">
        <v>4.2934997175937267E-3</v>
      </c>
      <c r="N367" s="98">
        <v>5.6425315493012348E-3</v>
      </c>
      <c r="O367" s="98">
        <v>7.5045814058663654E-3</v>
      </c>
      <c r="P367" s="98">
        <v>0.11906250469062102</v>
      </c>
      <c r="Q367" s="98">
        <v>5.8106551200423968E-2</v>
      </c>
      <c r="R367" s="98">
        <v>2.1962507427902379E-2</v>
      </c>
      <c r="S367" s="98">
        <v>8.5329703939968412E-3</v>
      </c>
      <c r="T367" s="98">
        <v>1.6692659070043196E-2</v>
      </c>
      <c r="U367" s="98">
        <v>0</v>
      </c>
      <c r="V367" s="98">
        <v>1.8085289668556901E-3</v>
      </c>
      <c r="W367" s="98">
        <v>2.272570275650369E-2</v>
      </c>
      <c r="X367" s="98">
        <v>3.8393533700379498E-2</v>
      </c>
      <c r="Y367" s="98">
        <v>5.8051452395169005E-2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9.5798459884925219E-5</v>
      </c>
      <c r="K368" s="98">
        <v>1.8707634930119398E-4</v>
      </c>
      <c r="L368" s="98">
        <v>1.0433959666267449E-4</v>
      </c>
      <c r="M368" s="98">
        <v>1.1424885534174427E-4</v>
      </c>
      <c r="N368" s="98">
        <v>8.3325797120113927E-5</v>
      </c>
      <c r="O368" s="98">
        <v>0</v>
      </c>
      <c r="P368" s="98">
        <v>7.8400787550920461E-4</v>
      </c>
      <c r="Q368" s="98">
        <v>1.428928768307297E-3</v>
      </c>
      <c r="R368" s="98">
        <v>0</v>
      </c>
      <c r="S368" s="98">
        <v>7.8775710532367688E-5</v>
      </c>
      <c r="T368" s="98">
        <v>4.1548791975794491E-4</v>
      </c>
      <c r="U368" s="98">
        <v>0</v>
      </c>
      <c r="V368" s="98">
        <v>0</v>
      </c>
      <c r="W368" s="98">
        <v>2.5805030678178217E-4</v>
      </c>
      <c r="X368" s="98">
        <v>0</v>
      </c>
      <c r="Y368" s="98">
        <v>1.0095344228468596E-3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5.3352395526164013E-5</v>
      </c>
      <c r="K369" s="101">
        <v>9.7853910938361607E-5</v>
      </c>
      <c r="L369" s="101">
        <v>5.7074011031371403E-5</v>
      </c>
      <c r="M369" s="101">
        <v>6.5403130558619875E-5</v>
      </c>
      <c r="N369" s="101">
        <v>4.3134448917589385E-5</v>
      </c>
      <c r="O369" s="101">
        <v>0</v>
      </c>
      <c r="P369" s="101">
        <v>5.1720576832946425E-4</v>
      </c>
      <c r="Q369" s="101">
        <v>7.163754418246719E-4</v>
      </c>
      <c r="R369" s="101">
        <v>0</v>
      </c>
      <c r="S369" s="101">
        <v>3.679518140316376E-5</v>
      </c>
      <c r="T369" s="101">
        <v>2.1848098137370654E-4</v>
      </c>
      <c r="U369" s="101">
        <v>0</v>
      </c>
      <c r="V369" s="101">
        <v>0</v>
      </c>
      <c r="W369" s="101">
        <v>1.453205157305383E-4</v>
      </c>
      <c r="X369" s="101">
        <v>0</v>
      </c>
      <c r="Y369" s="101">
        <v>5.6639792767323028E-4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4.2446064358761199E-5</v>
      </c>
      <c r="K370" s="104">
        <v>8.9222438362832369E-5</v>
      </c>
      <c r="L370" s="104">
        <v>4.7265585631303091E-5</v>
      </c>
      <c r="M370" s="104">
        <v>4.8845724783124391E-5</v>
      </c>
      <c r="N370" s="104">
        <v>4.0191348202524535E-5</v>
      </c>
      <c r="O370" s="104">
        <v>0</v>
      </c>
      <c r="P370" s="104">
        <v>2.6680210717974035E-4</v>
      </c>
      <c r="Q370" s="104">
        <v>7.1255332648262522E-4</v>
      </c>
      <c r="R370" s="104">
        <v>0</v>
      </c>
      <c r="S370" s="104">
        <v>4.1980529129203927E-5</v>
      </c>
      <c r="T370" s="104">
        <v>1.9700693838423837E-4</v>
      </c>
      <c r="U370" s="104">
        <v>0</v>
      </c>
      <c r="V370" s="104">
        <v>0</v>
      </c>
      <c r="W370" s="104">
        <v>1.1272979105124386E-4</v>
      </c>
      <c r="X370" s="104">
        <v>0</v>
      </c>
      <c r="Y370" s="104">
        <v>4.4313649517362932E-4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9.6175512268410074E-4</v>
      </c>
      <c r="D371" s="101">
        <v>1.4935427980057702E-3</v>
      </c>
      <c r="E371" s="101">
        <v>3.0174911001222272E-4</v>
      </c>
      <c r="F371" s="101">
        <v>1.3241271887703674E-3</v>
      </c>
      <c r="G371" s="101">
        <v>3.8494848972149081E-3</v>
      </c>
      <c r="H371" s="101">
        <v>7.179548405749147E-3</v>
      </c>
      <c r="I371" s="101">
        <v>4.9497206366591997E-4</v>
      </c>
      <c r="J371" s="101">
        <v>4.1637416242734155E-4</v>
      </c>
      <c r="K371" s="101">
        <v>1.2993777241456545E-3</v>
      </c>
      <c r="L371" s="101">
        <v>6.9747115336691776E-4</v>
      </c>
      <c r="M371" s="101">
        <v>7.3097370374630428E-4</v>
      </c>
      <c r="N371" s="101">
        <v>0</v>
      </c>
      <c r="O371" s="101">
        <v>0</v>
      </c>
      <c r="P371" s="101">
        <v>0</v>
      </c>
      <c r="Q371" s="101">
        <v>0</v>
      </c>
      <c r="R371" s="101">
        <v>0</v>
      </c>
      <c r="S371" s="101">
        <v>0</v>
      </c>
      <c r="T371" s="101">
        <v>0</v>
      </c>
      <c r="U371" s="101">
        <v>0</v>
      </c>
      <c r="V371" s="101">
        <v>0</v>
      </c>
      <c r="W371" s="101">
        <v>0</v>
      </c>
      <c r="X371" s="101">
        <v>0</v>
      </c>
      <c r="Y371" s="101">
        <v>0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X372" s="104">
        <v>0</v>
      </c>
      <c r="Y372" s="104">
        <v>0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2.2753063213186365E-2</v>
      </c>
      <c r="D375" s="101">
        <v>1.7686405410395761E-2</v>
      </c>
      <c r="E375" s="101">
        <v>1.8873721962585261E-2</v>
      </c>
      <c r="F375" s="101">
        <v>2.2309713848908098E-2</v>
      </c>
      <c r="G375" s="101">
        <v>1.9824291210184766E-2</v>
      </c>
      <c r="H375" s="101">
        <v>2.9575065793860961E-2</v>
      </c>
      <c r="I375" s="101">
        <v>0</v>
      </c>
      <c r="J375" s="101">
        <v>0</v>
      </c>
      <c r="K375" s="101">
        <v>0</v>
      </c>
      <c r="L375" s="101">
        <v>1.5835930546791208E-2</v>
      </c>
      <c r="M375" s="101">
        <v>2.4247353922811903E-2</v>
      </c>
      <c r="N375" s="101">
        <v>3.982203132885534E-2</v>
      </c>
      <c r="O375" s="101">
        <v>4.5617292443336031E-2</v>
      </c>
      <c r="P375" s="101">
        <v>8.0318491596264877E-2</v>
      </c>
      <c r="Q375" s="101">
        <v>1.3953365581514362E-3</v>
      </c>
      <c r="R375" s="101">
        <v>0</v>
      </c>
      <c r="S375" s="101">
        <v>0</v>
      </c>
      <c r="T375" s="101">
        <v>1.2353609026115036E-3</v>
      </c>
      <c r="U375" s="101">
        <v>0</v>
      </c>
      <c r="V375" s="101">
        <v>0</v>
      </c>
      <c r="W375" s="101">
        <v>3.3434570750733118E-2</v>
      </c>
      <c r="X375" s="101">
        <v>1.4533571938802687E-2</v>
      </c>
      <c r="Y375" s="101">
        <v>9.5501352795647702E-3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1.1297152950037307E-3</v>
      </c>
      <c r="D376" s="104">
        <v>3.4447770931674473E-3</v>
      </c>
      <c r="E376" s="104">
        <v>3.0297997552247427E-3</v>
      </c>
      <c r="F376" s="104">
        <v>2.7352941525601634E-3</v>
      </c>
      <c r="G376" s="104">
        <v>3.1435110000557643E-3</v>
      </c>
      <c r="H376" s="104">
        <v>3.778342729293181E-3</v>
      </c>
      <c r="I376" s="104">
        <v>1.8758177047368235E-2</v>
      </c>
      <c r="J376" s="104">
        <v>2.6192717960771023E-2</v>
      </c>
      <c r="K376" s="104">
        <v>2.3840091845733418E-2</v>
      </c>
      <c r="L376" s="104">
        <v>7.6108092532610038E-3</v>
      </c>
      <c r="M376" s="104">
        <v>1.4832496708684813E-2</v>
      </c>
      <c r="N376" s="104">
        <v>4.9324381359290584E-2</v>
      </c>
      <c r="O376" s="104">
        <v>4.2961518909965087E-2</v>
      </c>
      <c r="P376" s="104">
        <v>3.6452756461351037E-2</v>
      </c>
      <c r="Q376" s="104">
        <v>1.3114003318027874E-2</v>
      </c>
      <c r="R376" s="104">
        <v>4.5296322974631514E-2</v>
      </c>
      <c r="S376" s="104">
        <v>8.668479546965484E-5</v>
      </c>
      <c r="T376" s="104">
        <v>4.5829820089282654E-3</v>
      </c>
      <c r="U376" s="104">
        <v>0</v>
      </c>
      <c r="V376" s="104">
        <v>6.8896136334877216E-4</v>
      </c>
      <c r="W376" s="104">
        <v>2.1894134707377732E-2</v>
      </c>
      <c r="X376" s="104">
        <v>0.11136950895325622</v>
      </c>
      <c r="Y376" s="104">
        <v>9.8007062348865512E-2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6.6416290424636641E-4</v>
      </c>
      <c r="D377" s="98">
        <v>2.0317965498019342E-3</v>
      </c>
      <c r="E377" s="98">
        <v>1.7762029696220055E-3</v>
      </c>
      <c r="F377" s="98">
        <v>1.6230459008862292E-3</v>
      </c>
      <c r="G377" s="98">
        <v>1.8567539147373645E-3</v>
      </c>
      <c r="H377" s="98">
        <v>2.1819332727327652E-3</v>
      </c>
      <c r="I377" s="98">
        <v>1.0684870394743485E-2</v>
      </c>
      <c r="J377" s="98">
        <v>1.4432315977232888E-2</v>
      </c>
      <c r="K377" s="98">
        <v>1.2736047635675105E-2</v>
      </c>
      <c r="L377" s="98">
        <v>3.9720773896162404E-3</v>
      </c>
      <c r="M377" s="98">
        <v>8.3905347497836152E-3</v>
      </c>
      <c r="N377" s="98">
        <v>2.5843807616947396E-2</v>
      </c>
      <c r="O377" s="98">
        <v>2.6822209350190213E-2</v>
      </c>
      <c r="P377" s="98">
        <v>2.4501911754660873E-2</v>
      </c>
      <c r="Q377" s="98">
        <v>6.4447369651850798E-3</v>
      </c>
      <c r="R377" s="98">
        <v>2.1827834754862684E-2</v>
      </c>
      <c r="S377" s="98">
        <v>4.1741804814786178E-5</v>
      </c>
      <c r="T377" s="98">
        <v>2.4854808421789507E-3</v>
      </c>
      <c r="U377" s="98">
        <v>0</v>
      </c>
      <c r="V377" s="98">
        <v>3.9035924563208082E-4</v>
      </c>
      <c r="W377" s="98">
        <v>1.2141610268805791E-2</v>
      </c>
      <c r="X377" s="98">
        <v>6.6095894373353406E-2</v>
      </c>
      <c r="Y377" s="98">
        <v>5.7115933297534567E-2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4.6555239075736439E-4</v>
      </c>
      <c r="D378" s="98">
        <v>1.4129805433655131E-3</v>
      </c>
      <c r="E378" s="98">
        <v>1.253596785602737E-3</v>
      </c>
      <c r="F378" s="98">
        <v>1.112248251673934E-3</v>
      </c>
      <c r="G378" s="98">
        <v>1.2867570853183996E-3</v>
      </c>
      <c r="H378" s="98">
        <v>1.5964094565604156E-3</v>
      </c>
      <c r="I378" s="98">
        <v>8.0733066526247482E-3</v>
      </c>
      <c r="J378" s="98">
        <v>1.1760401983538137E-2</v>
      </c>
      <c r="K378" s="98">
        <v>1.1104044210058313E-2</v>
      </c>
      <c r="L378" s="98">
        <v>3.638731863644763E-3</v>
      </c>
      <c r="M378" s="98">
        <v>6.4419619589011967E-3</v>
      </c>
      <c r="N378" s="98">
        <v>2.3480573742343188E-2</v>
      </c>
      <c r="O378" s="98">
        <v>1.6139309559774873E-2</v>
      </c>
      <c r="P378" s="98">
        <v>1.1950844706690163E-2</v>
      </c>
      <c r="Q378" s="98">
        <v>6.6692663528427941E-3</v>
      </c>
      <c r="R378" s="98">
        <v>2.3468488219768827E-2</v>
      </c>
      <c r="S378" s="98">
        <v>4.4942990654868669E-5</v>
      </c>
      <c r="T378" s="98">
        <v>2.0975011667493152E-3</v>
      </c>
      <c r="U378" s="98">
        <v>0</v>
      </c>
      <c r="V378" s="98">
        <v>2.9860211771669129E-4</v>
      </c>
      <c r="W378" s="98">
        <v>9.7525244385719412E-3</v>
      </c>
      <c r="X378" s="98">
        <v>4.527361457990281E-2</v>
      </c>
      <c r="Y378" s="98">
        <v>4.0891129051330945E-2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1.2142159669201522E-2</v>
      </c>
      <c r="D379" s="122">
        <v>1.185800711078081E-2</v>
      </c>
      <c r="E379" s="122">
        <v>1.1683214072774206E-2</v>
      </c>
      <c r="F379" s="122">
        <v>1.3983863366976601E-2</v>
      </c>
      <c r="G379" s="122">
        <v>1.6603547154167647E-2</v>
      </c>
      <c r="H379" s="122">
        <v>2.4961857963237584E-2</v>
      </c>
      <c r="I379" s="122">
        <v>1.6426302077639929E-2</v>
      </c>
      <c r="J379" s="122">
        <v>2.7992492337248299E-2</v>
      </c>
      <c r="K379" s="122">
        <v>2.8449908086837235E-2</v>
      </c>
      <c r="L379" s="122">
        <v>1.7872910883989738E-2</v>
      </c>
      <c r="M379" s="122">
        <v>2.7466725340906811E-2</v>
      </c>
      <c r="N379" s="122">
        <v>7.1516961551319813E-2</v>
      </c>
      <c r="O379" s="122">
        <v>5.5695071775966332E-2</v>
      </c>
      <c r="P379" s="122">
        <v>0.11708045735883171</v>
      </c>
      <c r="Q379" s="122">
        <v>3.2800837488122632E-2</v>
      </c>
      <c r="R379" s="122">
        <v>4.003112905803697E-2</v>
      </c>
      <c r="S379" s="122">
        <v>4.3778547216230777E-3</v>
      </c>
      <c r="T379" s="122">
        <v>1.0849757352862886E-2</v>
      </c>
      <c r="U379" s="122">
        <v>0</v>
      </c>
      <c r="V379" s="122">
        <v>9.277810780969507E-4</v>
      </c>
      <c r="W379" s="122">
        <v>2.2744280265818977E-2</v>
      </c>
      <c r="X379" s="122">
        <v>5.4717861100674933E-2</v>
      </c>
      <c r="Y379" s="122">
        <v>5.6905785106823766E-2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1.212851114952829E-3</v>
      </c>
      <c r="D381" s="98">
        <v>0</v>
      </c>
      <c r="E381" s="98">
        <v>0</v>
      </c>
      <c r="F381" s="98">
        <v>2.7252390210036137E-3</v>
      </c>
      <c r="G381" s="98">
        <v>7.9992575145473085E-3</v>
      </c>
      <c r="H381" s="98">
        <v>9.153990792517613E-3</v>
      </c>
      <c r="I381" s="98">
        <v>5.2646389554088821E-4</v>
      </c>
      <c r="J381" s="98">
        <v>5.7992809422665432E-4</v>
      </c>
      <c r="K381" s="98">
        <v>4.6432556487673729E-3</v>
      </c>
      <c r="L381" s="98">
        <v>9.1456788780140718E-4</v>
      </c>
      <c r="M381" s="98">
        <v>4.4227073507844894E-4</v>
      </c>
      <c r="N381" s="98">
        <v>1.5073564100128673E-3</v>
      </c>
      <c r="O381" s="98">
        <v>3.6861650122600085E-3</v>
      </c>
      <c r="P381" s="98">
        <v>1.3646817364510556E-2</v>
      </c>
      <c r="Q381" s="98">
        <v>1.5668279520128945E-3</v>
      </c>
      <c r="R381" s="98">
        <v>2.8222289256281197E-3</v>
      </c>
      <c r="S381" s="98">
        <v>3.7801711240263936E-4</v>
      </c>
      <c r="T381" s="98">
        <v>1.1352409922333279E-3</v>
      </c>
      <c r="U381" s="98">
        <v>0</v>
      </c>
      <c r="V381" s="98">
        <v>1.2422129229137263E-4</v>
      </c>
      <c r="W381" s="98">
        <v>6.4739473106885622E-5</v>
      </c>
      <c r="X381" s="98">
        <v>9.0135916380629789E-5</v>
      </c>
      <c r="Y381" s="98">
        <v>0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1.0929308554248693E-2</v>
      </c>
      <c r="D382" s="33">
        <v>1.185800711078081E-2</v>
      </c>
      <c r="E382" s="33">
        <v>1.1683214072774206E-2</v>
      </c>
      <c r="F382" s="33">
        <v>1.1258624345972988E-2</v>
      </c>
      <c r="G382" s="33">
        <v>8.6042896396203369E-3</v>
      </c>
      <c r="H382" s="33">
        <v>1.5807867170719973E-2</v>
      </c>
      <c r="I382" s="33">
        <v>1.589983818209904E-2</v>
      </c>
      <c r="J382" s="33">
        <v>2.7412564243021645E-2</v>
      </c>
      <c r="K382" s="33">
        <v>2.3806652438069863E-2</v>
      </c>
      <c r="L382" s="33">
        <v>1.6958342996188331E-2</v>
      </c>
      <c r="M382" s="33">
        <v>2.7024454605828363E-2</v>
      </c>
      <c r="N382" s="33">
        <v>7.0009605141306941E-2</v>
      </c>
      <c r="O382" s="33">
        <v>5.2008906763706321E-2</v>
      </c>
      <c r="P382" s="33">
        <v>0.10343363999432116</v>
      </c>
      <c r="Q382" s="33">
        <v>3.1234009536109737E-2</v>
      </c>
      <c r="R382" s="33">
        <v>3.7208900132408851E-2</v>
      </c>
      <c r="S382" s="33">
        <v>3.999837609220438E-3</v>
      </c>
      <c r="T382" s="33">
        <v>9.7145163606295586E-3</v>
      </c>
      <c r="U382" s="33">
        <v>0</v>
      </c>
      <c r="V382" s="33">
        <v>8.0355978580557807E-4</v>
      </c>
      <c r="W382" s="33">
        <v>2.2679540792712092E-2</v>
      </c>
      <c r="X382" s="33">
        <v>5.4627725184294304E-2</v>
      </c>
      <c r="Y382" s="33">
        <v>5.6905785106823766E-2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0.25378588159999838</v>
      </c>
      <c r="D384" s="117">
        <f t="shared" si="157"/>
        <v>0.22821903612608069</v>
      </c>
      <c r="E384" s="117">
        <f t="shared" si="157"/>
        <v>0.24641377364883169</v>
      </c>
      <c r="F384" s="117">
        <f t="shared" si="157"/>
        <v>0.29841816607601684</v>
      </c>
      <c r="G384" s="117">
        <f t="shared" si="157"/>
        <v>0.29316836076788783</v>
      </c>
      <c r="H384" s="117">
        <f t="shared" si="157"/>
        <v>0.46963743568494876</v>
      </c>
      <c r="I384" s="117">
        <f t="shared" si="157"/>
        <v>0.31139937156179209</v>
      </c>
      <c r="J384" s="117">
        <f t="shared" si="157"/>
        <v>0.52033252850939071</v>
      </c>
      <c r="K384" s="117">
        <f t="shared" si="157"/>
        <v>0.54181163067820215</v>
      </c>
      <c r="L384" s="117">
        <f t="shared" si="157"/>
        <v>0.4212290440545356</v>
      </c>
      <c r="M384" s="117">
        <f t="shared" si="157"/>
        <v>0.39000182999134553</v>
      </c>
      <c r="N384" s="117">
        <f t="shared" si="157"/>
        <v>1.1014507428061977</v>
      </c>
      <c r="O384" s="117">
        <f t="shared" si="157"/>
        <v>0.8485510327654705</v>
      </c>
      <c r="P384" s="117">
        <f t="shared" si="157"/>
        <v>1.6353888152318619</v>
      </c>
      <c r="Q384" s="117">
        <f t="shared" si="157"/>
        <v>0.65227421076342584</v>
      </c>
      <c r="R384" s="117">
        <f t="shared" ref="R384:V384" si="158">R385+R388+R390+R403</f>
        <v>0.80196312835157024</v>
      </c>
      <c r="S384" s="117">
        <f t="shared" si="158"/>
        <v>9.0278974434643902E-2</v>
      </c>
      <c r="T384" s="117">
        <f t="shared" si="158"/>
        <v>0.20595665802233909</v>
      </c>
      <c r="U384" s="117">
        <f t="shared" si="158"/>
        <v>0</v>
      </c>
      <c r="V384" s="117">
        <f t="shared" si="158"/>
        <v>1.8606608140273793E-2</v>
      </c>
      <c r="W384" s="117">
        <f t="shared" ref="W384:Y384" si="159">W385+W388+W390+W403</f>
        <v>0.5190608356237143</v>
      </c>
      <c r="X384" s="117">
        <f t="shared" si="159"/>
        <v>1.1243952272047184</v>
      </c>
      <c r="Y384" s="117">
        <f t="shared" si="159"/>
        <v>1.1472671456866632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0.22581033837111736</v>
      </c>
      <c r="D385" s="122">
        <f t="shared" si="160"/>
        <v>0.20191157639954763</v>
      </c>
      <c r="E385" s="122">
        <f t="shared" si="160"/>
        <v>0.21314903342986388</v>
      </c>
      <c r="F385" s="122">
        <f t="shared" si="160"/>
        <v>0.26728304211434295</v>
      </c>
      <c r="G385" s="122">
        <f t="shared" si="160"/>
        <v>0.26035536499115497</v>
      </c>
      <c r="H385" s="122">
        <f t="shared" si="160"/>
        <v>0.4078144713325641</v>
      </c>
      <c r="I385" s="122">
        <f t="shared" si="160"/>
        <v>0.27347976607519692</v>
      </c>
      <c r="J385" s="122">
        <f t="shared" si="160"/>
        <v>0.45892335174830162</v>
      </c>
      <c r="K385" s="122">
        <f t="shared" si="160"/>
        <v>0.48129477977154639</v>
      </c>
      <c r="L385" s="122">
        <f t="shared" si="160"/>
        <v>0.36406170817400124</v>
      </c>
      <c r="M385" s="122">
        <f t="shared" si="160"/>
        <v>0.31874097574285337</v>
      </c>
      <c r="N385" s="122">
        <f t="shared" si="160"/>
        <v>0.94894870060989878</v>
      </c>
      <c r="O385" s="122">
        <f t="shared" si="160"/>
        <v>0.71353501957558962</v>
      </c>
      <c r="P385" s="122">
        <f t="shared" si="160"/>
        <v>1.3406831268865584</v>
      </c>
      <c r="Q385" s="122">
        <f t="shared" si="160"/>
        <v>0.54821948485115612</v>
      </c>
      <c r="R385" s="122">
        <f t="shared" ref="R385:V385" si="161">SUM(R386:R387)</f>
        <v>0.7000464546109868</v>
      </c>
      <c r="S385" s="122">
        <f t="shared" si="161"/>
        <v>7.8612954961899087E-2</v>
      </c>
      <c r="T385" s="122">
        <f t="shared" si="161"/>
        <v>0.17261863302178421</v>
      </c>
      <c r="U385" s="122">
        <f t="shared" si="161"/>
        <v>0</v>
      </c>
      <c r="V385" s="122">
        <f t="shared" si="161"/>
        <v>1.4675511043234942E-2</v>
      </c>
      <c r="W385" s="122">
        <f t="shared" ref="W385:Y385" si="162">SUM(W386:W387)</f>
        <v>0.41005486095313221</v>
      </c>
      <c r="X385" s="122">
        <f t="shared" si="162"/>
        <v>0.87900661231989885</v>
      </c>
      <c r="Y385" s="122">
        <f t="shared" si="162"/>
        <v>0.87024730380686932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0.22362062580201744</v>
      </c>
      <c r="D386" s="98">
        <v>0.19999203397713694</v>
      </c>
      <c r="E386" s="98">
        <v>0.21121047194146528</v>
      </c>
      <c r="F386" s="98">
        <v>0.2648214351862368</v>
      </c>
      <c r="G386" s="98">
        <v>0.25800625402861116</v>
      </c>
      <c r="H386" s="98">
        <v>0.40426194499757534</v>
      </c>
      <c r="I386" s="98">
        <v>0.27108017700521242</v>
      </c>
      <c r="J386" s="98">
        <v>0.45493675884558327</v>
      </c>
      <c r="K386" s="98">
        <v>0.47719192754938561</v>
      </c>
      <c r="L386" s="98">
        <v>0.36102045830264468</v>
      </c>
      <c r="M386" s="98">
        <v>0.31609041806829574</v>
      </c>
      <c r="N386" s="98">
        <v>0.94128202786441073</v>
      </c>
      <c r="O386" s="98">
        <v>0.70777986030787465</v>
      </c>
      <c r="P386" s="98">
        <v>1.3298462820796781</v>
      </c>
      <c r="Q386" s="98">
        <v>0.54388464059868691</v>
      </c>
      <c r="R386" s="98">
        <v>0.69454396177943456</v>
      </c>
      <c r="S386" s="98">
        <v>7.8004658911165703E-2</v>
      </c>
      <c r="T386" s="98">
        <v>0.17127413633313102</v>
      </c>
      <c r="U386" s="98">
        <v>0</v>
      </c>
      <c r="V386" s="98">
        <v>1.4562238729302703E-2</v>
      </c>
      <c r="W386" s="98">
        <v>0.40690341058216112</v>
      </c>
      <c r="X386" s="98">
        <v>0.87222930544092281</v>
      </c>
      <c r="Y386" s="98">
        <v>0.86368378264246659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2.1897125690999264E-3</v>
      </c>
      <c r="D387" s="98">
        <v>1.9195424224106813E-3</v>
      </c>
      <c r="E387" s="98">
        <v>1.9385614883986033E-3</v>
      </c>
      <c r="F387" s="98">
        <v>2.4616069281061634E-3</v>
      </c>
      <c r="G387" s="98">
        <v>2.3491109625438053E-3</v>
      </c>
      <c r="H387" s="98">
        <v>3.5525263349887445E-3</v>
      </c>
      <c r="I387" s="98">
        <v>2.3995890699845075E-3</v>
      </c>
      <c r="J387" s="98">
        <v>3.986592902718379E-3</v>
      </c>
      <c r="K387" s="98">
        <v>4.1028522221607626E-3</v>
      </c>
      <c r="L387" s="98">
        <v>3.04124987135656E-3</v>
      </c>
      <c r="M387" s="98">
        <v>2.6505576745576545E-3</v>
      </c>
      <c r="N387" s="98">
        <v>7.6666727454880318E-3</v>
      </c>
      <c r="O387" s="98">
        <v>5.7551592677149346E-3</v>
      </c>
      <c r="P387" s="98">
        <v>1.0836844806880261E-2</v>
      </c>
      <c r="Q387" s="98">
        <v>4.334844252469207E-3</v>
      </c>
      <c r="R387" s="98">
        <v>5.5024928315522822E-3</v>
      </c>
      <c r="S387" s="98">
        <v>6.0829605073338259E-4</v>
      </c>
      <c r="T387" s="98">
        <v>1.3444966886531934E-3</v>
      </c>
      <c r="U387" s="98">
        <v>0</v>
      </c>
      <c r="V387" s="98">
        <v>1.1327231393223902E-4</v>
      </c>
      <c r="W387" s="98">
        <v>3.1514503709710842E-3</v>
      </c>
      <c r="X387" s="98">
        <v>6.7773068789760754E-3</v>
      </c>
      <c r="Y387" s="98">
        <v>6.5635211644026947E-3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8.1446998292330781E-4</v>
      </c>
      <c r="D388" s="122">
        <f t="shared" si="163"/>
        <v>6.6533828439440022E-5</v>
      </c>
      <c r="E388" s="122">
        <f t="shared" si="163"/>
        <v>6.9220674327326332E-3</v>
      </c>
      <c r="F388" s="122">
        <f t="shared" si="163"/>
        <v>5.9720603004521652E-5</v>
      </c>
      <c r="G388" s="122">
        <f t="shared" si="163"/>
        <v>3.7754444298279254E-4</v>
      </c>
      <c r="H388" s="122">
        <f t="shared" si="163"/>
        <v>1.1767564898036138E-2</v>
      </c>
      <c r="I388" s="122">
        <f t="shared" si="163"/>
        <v>2.7226541798658558E-3</v>
      </c>
      <c r="J388" s="122">
        <f t="shared" si="163"/>
        <v>3.384182401346554E-3</v>
      </c>
      <c r="K388" s="122">
        <f t="shared" si="163"/>
        <v>4.8725766560964844E-3</v>
      </c>
      <c r="L388" s="122">
        <f t="shared" si="163"/>
        <v>1.740839411009628E-2</v>
      </c>
      <c r="M388" s="122">
        <f t="shared" si="163"/>
        <v>1.6090630674213704E-2</v>
      </c>
      <c r="N388" s="122">
        <f t="shared" si="163"/>
        <v>2.0895598821554416E-2</v>
      </c>
      <c r="O388" s="122">
        <f t="shared" si="163"/>
        <v>1.6333782912860167E-2</v>
      </c>
      <c r="P388" s="122">
        <f t="shared" si="163"/>
        <v>1.9523795054310948E-2</v>
      </c>
      <c r="Q388" s="122">
        <f t="shared" si="163"/>
        <v>1.7979332361228468E-2</v>
      </c>
      <c r="R388" s="122">
        <f t="shared" si="163"/>
        <v>1.1673353876622545E-2</v>
      </c>
      <c r="S388" s="122">
        <f t="shared" si="163"/>
        <v>9.4989359040601308E-4</v>
      </c>
      <c r="T388" s="122">
        <f t="shared" si="163"/>
        <v>5.0314393295614584E-3</v>
      </c>
      <c r="U388" s="122">
        <f t="shared" si="163"/>
        <v>0</v>
      </c>
      <c r="V388" s="122">
        <f t="shared" si="163"/>
        <v>9.7995335967970506E-4</v>
      </c>
      <c r="W388" s="122">
        <f t="shared" si="163"/>
        <v>2.2191835903319711E-2</v>
      </c>
      <c r="X388" s="122">
        <f t="shared" si="163"/>
        <v>5.1270831676794575E-2</v>
      </c>
      <c r="Y388" s="122">
        <f t="shared" si="163"/>
        <v>7.7231159533117016E-2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8.1446998292330781E-4</v>
      </c>
      <c r="D389" s="98">
        <v>6.6533828439440022E-5</v>
      </c>
      <c r="E389" s="98">
        <v>6.9220674327326332E-3</v>
      </c>
      <c r="F389" s="98">
        <v>5.9720603004521652E-5</v>
      </c>
      <c r="G389" s="98">
        <v>3.7754444298279254E-4</v>
      </c>
      <c r="H389" s="98">
        <v>1.1767564898036138E-2</v>
      </c>
      <c r="I389" s="98">
        <v>2.7226541798658558E-3</v>
      </c>
      <c r="J389" s="98">
        <v>3.384182401346554E-3</v>
      </c>
      <c r="K389" s="98">
        <v>4.8725766560964844E-3</v>
      </c>
      <c r="L389" s="98">
        <v>1.740839411009628E-2</v>
      </c>
      <c r="M389" s="98">
        <v>1.6090630674213704E-2</v>
      </c>
      <c r="N389" s="98">
        <v>2.0895598821554416E-2</v>
      </c>
      <c r="O389" s="98">
        <v>1.6333782912860167E-2</v>
      </c>
      <c r="P389" s="98">
        <v>1.9523795054310948E-2</v>
      </c>
      <c r="Q389" s="98">
        <v>1.7979332361228468E-2</v>
      </c>
      <c r="R389" s="98">
        <v>1.1673353876622545E-2</v>
      </c>
      <c r="S389" s="98">
        <v>9.4989359040601308E-4</v>
      </c>
      <c r="T389" s="98">
        <v>5.0314393295614584E-3</v>
      </c>
      <c r="U389" s="98">
        <v>0</v>
      </c>
      <c r="V389" s="98">
        <v>9.7995335967970506E-4</v>
      </c>
      <c r="W389" s="98">
        <v>2.2191835903319711E-2</v>
      </c>
      <c r="X389" s="98">
        <v>5.1270831676794575E-2</v>
      </c>
      <c r="Y389" s="98">
        <v>7.7231159533117016E-2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1.7975329597195937E-2</v>
      </c>
      <c r="D390" s="122">
        <v>1.7074351612140794E-2</v>
      </c>
      <c r="E390" s="122">
        <v>1.7296018651464622E-2</v>
      </c>
      <c r="F390" s="122">
        <v>2.0655154890737035E-2</v>
      </c>
      <c r="G390" s="122">
        <v>2.0795391611889459E-2</v>
      </c>
      <c r="H390" s="122">
        <v>3.207959939693749E-2</v>
      </c>
      <c r="I390" s="122">
        <v>2.24707370144017E-2</v>
      </c>
      <c r="J390" s="122">
        <v>3.6243777268521404E-2</v>
      </c>
      <c r="K390" s="122">
        <v>3.4121315263240512E-2</v>
      </c>
      <c r="L390" s="122">
        <v>2.5878630882801699E-2</v>
      </c>
      <c r="M390" s="122">
        <v>3.360757345343357E-2</v>
      </c>
      <c r="N390" s="122">
        <v>7.5264387542138655E-2</v>
      </c>
      <c r="O390" s="122">
        <v>7.4969448806607733E-2</v>
      </c>
      <c r="P390" s="122">
        <v>0.18363063381443559</v>
      </c>
      <c r="Q390" s="122">
        <v>5.9739845982690276E-2</v>
      </c>
      <c r="R390" s="122">
        <v>5.7831668422742497E-2</v>
      </c>
      <c r="S390" s="122">
        <v>7.1255760289758588E-3</v>
      </c>
      <c r="T390" s="122">
        <v>1.9293678316025607E-2</v>
      </c>
      <c r="U390" s="122">
        <v>0</v>
      </c>
      <c r="V390" s="122">
        <v>2.1638828221993934E-3</v>
      </c>
      <c r="W390" s="122">
        <v>6.6531966311840746E-2</v>
      </c>
      <c r="X390" s="122">
        <v>0.14491703455533408</v>
      </c>
      <c r="Y390" s="122">
        <v>0.14823596924524307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5.6137296363192347E-4</v>
      </c>
      <c r="D391" s="98">
        <v>9.3889541621050847E-4</v>
      </c>
      <c r="E391" s="98">
        <v>1.3913608981110936E-3</v>
      </c>
      <c r="F391" s="98">
        <v>1.9172323151253284E-3</v>
      </c>
      <c r="G391" s="98">
        <v>1.823637944797424E-3</v>
      </c>
      <c r="H391" s="98">
        <v>3.5297348610743473E-3</v>
      </c>
      <c r="I391" s="98">
        <v>6.5410723091062313E-3</v>
      </c>
      <c r="J391" s="98">
        <v>1.3928330818107524E-2</v>
      </c>
      <c r="K391" s="98">
        <v>1.297743164148437E-2</v>
      </c>
      <c r="L391" s="98">
        <v>7.6045545205731119E-3</v>
      </c>
      <c r="M391" s="98">
        <v>3.2339333471710077E-3</v>
      </c>
      <c r="N391" s="98">
        <v>4.3101705035969067E-3</v>
      </c>
      <c r="O391" s="98">
        <v>5.7978606866879272E-3</v>
      </c>
      <c r="P391" s="98">
        <v>9.2878685783352358E-2</v>
      </c>
      <c r="Q391" s="98">
        <v>4.5848450290372565E-2</v>
      </c>
      <c r="R391" s="98">
        <v>1.7623995393258721E-2</v>
      </c>
      <c r="S391" s="98">
        <v>6.9762087460501993E-3</v>
      </c>
      <c r="T391" s="98">
        <v>1.3901501208064184E-2</v>
      </c>
      <c r="U391" s="98">
        <v>0</v>
      </c>
      <c r="V391" s="98">
        <v>1.5529198667770371E-3</v>
      </c>
      <c r="W391" s="98">
        <v>1.9729229813493253E-2</v>
      </c>
      <c r="X391" s="98">
        <v>3.3526866993853655E-2</v>
      </c>
      <c r="Y391" s="98">
        <v>5.0971814512875371E-2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8.0543531362501692E-5</v>
      </c>
      <c r="K392" s="98">
        <v>1.6041547499152722E-4</v>
      </c>
      <c r="L392" s="98">
        <v>8.9553138547737479E-5</v>
      </c>
      <c r="M392" s="98">
        <v>9.8108419282948303E-5</v>
      </c>
      <c r="N392" s="98">
        <v>7.3140535599894969E-5</v>
      </c>
      <c r="O392" s="98">
        <v>0</v>
      </c>
      <c r="P392" s="98">
        <v>6.7026575148012538E-4</v>
      </c>
      <c r="Q392" s="98">
        <v>1.2778029094505179E-3</v>
      </c>
      <c r="R392" s="98">
        <v>0</v>
      </c>
      <c r="S392" s="98">
        <v>7.2062769482204939E-5</v>
      </c>
      <c r="T392" s="98">
        <v>3.7895599837290382E-4</v>
      </c>
      <c r="U392" s="98">
        <v>0</v>
      </c>
      <c r="V392" s="98">
        <v>0</v>
      </c>
      <c r="W392" s="98">
        <v>2.3888922744722723E-4</v>
      </c>
      <c r="X392" s="98">
        <v>0</v>
      </c>
      <c r="Y392" s="98">
        <v>9.4045962695869139E-4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3.8097467003740486E-5</v>
      </c>
      <c r="K393" s="101">
        <v>7.1193036628694849E-5</v>
      </c>
      <c r="L393" s="101">
        <v>4.2287552916434389E-5</v>
      </c>
      <c r="M393" s="101">
        <v>4.9262694499823912E-5</v>
      </c>
      <c r="N393" s="101">
        <v>3.2949187397370427E-5</v>
      </c>
      <c r="O393" s="101">
        <v>0</v>
      </c>
      <c r="P393" s="101">
        <v>4.0346364430038503E-4</v>
      </c>
      <c r="Q393" s="101">
        <v>5.6524958296789269E-4</v>
      </c>
      <c r="R393" s="101">
        <v>0</v>
      </c>
      <c r="S393" s="101">
        <v>3.0082240353001009E-5</v>
      </c>
      <c r="T393" s="101">
        <v>1.8194905998866545E-4</v>
      </c>
      <c r="U393" s="101">
        <v>0</v>
      </c>
      <c r="V393" s="101">
        <v>0</v>
      </c>
      <c r="W393" s="101">
        <v>1.2615943639598338E-4</v>
      </c>
      <c r="X393" s="101">
        <v>0</v>
      </c>
      <c r="Y393" s="101">
        <v>4.9732313178506207E-4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4.2446064358761199E-5</v>
      </c>
      <c r="K394" s="104">
        <v>8.9222438362832369E-5</v>
      </c>
      <c r="L394" s="104">
        <v>4.7265585631303091E-5</v>
      </c>
      <c r="M394" s="104">
        <v>4.8845724783124391E-5</v>
      </c>
      <c r="N394" s="104">
        <v>4.0191348202524535E-5</v>
      </c>
      <c r="O394" s="104">
        <v>0</v>
      </c>
      <c r="P394" s="104">
        <v>2.6680210717974035E-4</v>
      </c>
      <c r="Q394" s="104">
        <v>7.1255332648262522E-4</v>
      </c>
      <c r="R394" s="104">
        <v>0</v>
      </c>
      <c r="S394" s="104">
        <v>4.1980529129203927E-5</v>
      </c>
      <c r="T394" s="104">
        <v>1.9700693838423837E-4</v>
      </c>
      <c r="U394" s="104">
        <v>0</v>
      </c>
      <c r="V394" s="104">
        <v>0</v>
      </c>
      <c r="W394" s="104">
        <v>1.1272979105124386E-4</v>
      </c>
      <c r="X394" s="104">
        <v>0</v>
      </c>
      <c r="Y394" s="104">
        <v>4.4313649517362932E-4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6.0042526651200357E-4</v>
      </c>
      <c r="D395" s="101">
        <v>9.3638955916971458E-4</v>
      </c>
      <c r="E395" s="101">
        <v>1.9009741658221804E-4</v>
      </c>
      <c r="F395" s="101">
        <v>8.3825427434994898E-4</v>
      </c>
      <c r="G395" s="101">
        <v>2.4501148611285948E-3</v>
      </c>
      <c r="H395" s="101">
        <v>4.5963481770844071E-3</v>
      </c>
      <c r="I395" s="101">
        <v>3.1890941549824159E-4</v>
      </c>
      <c r="J395" s="101">
        <v>2.7025348568354474E-4</v>
      </c>
      <c r="K395" s="101">
        <v>8.5076432498134614E-4</v>
      </c>
      <c r="L395" s="101">
        <v>4.6131775778635346E-4</v>
      </c>
      <c r="M395" s="101">
        <v>4.9341204744113266E-4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X397" s="98">
        <v>0</v>
      </c>
      <c r="Y397" s="98">
        <v>0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1.5884315127254411E-2</v>
      </c>
      <c r="D399" s="101">
        <v>1.2365544696346114E-2</v>
      </c>
      <c r="E399" s="101">
        <v>1.3217103997804295E-2</v>
      </c>
      <c r="F399" s="101">
        <v>1.5648949034009568E-2</v>
      </c>
      <c r="G399" s="101">
        <v>1.3930174031860598E-2</v>
      </c>
      <c r="H399" s="101">
        <v>2.0821013541202082E-2</v>
      </c>
      <c r="I399" s="101">
        <v>0</v>
      </c>
      <c r="J399" s="101">
        <v>0</v>
      </c>
      <c r="K399" s="101">
        <v>0</v>
      </c>
      <c r="L399" s="101">
        <v>1.1260130068071528E-2</v>
      </c>
      <c r="M399" s="101">
        <v>1.7339879719972178E-2</v>
      </c>
      <c r="N399" s="101">
        <v>2.8745301000326382E-2</v>
      </c>
      <c r="O399" s="101">
        <v>3.3395991139060929E-2</v>
      </c>
      <c r="P399" s="101">
        <v>5.9867648095190441E-2</v>
      </c>
      <c r="Q399" s="101">
        <v>1.0579410966887238E-3</v>
      </c>
      <c r="R399" s="101">
        <v>0</v>
      </c>
      <c r="S399" s="101">
        <v>0</v>
      </c>
      <c r="T399" s="101">
        <v>9.6805149678599227E-4</v>
      </c>
      <c r="U399" s="101">
        <v>0</v>
      </c>
      <c r="V399" s="101">
        <v>0</v>
      </c>
      <c r="W399" s="101">
        <v>2.7004693024584844E-2</v>
      </c>
      <c r="X399" s="101">
        <v>1.1917599397015309E-2</v>
      </c>
      <c r="Y399" s="101">
        <v>7.9408988111788412E-3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9.2921623979760003E-4</v>
      </c>
      <c r="D400" s="104">
        <v>2.8335219404144593E-3</v>
      </c>
      <c r="E400" s="104">
        <v>2.4974563389670154E-3</v>
      </c>
      <c r="F400" s="104">
        <v>2.2507192672521926E-3</v>
      </c>
      <c r="G400" s="104">
        <v>2.5914647741028438E-3</v>
      </c>
      <c r="H400" s="104">
        <v>3.1325028175766545E-3</v>
      </c>
      <c r="I400" s="104">
        <v>1.5610755289797228E-2</v>
      </c>
      <c r="J400" s="104">
        <v>2.1964649433367837E-2</v>
      </c>
      <c r="K400" s="104">
        <v>2.0132703821783268E-2</v>
      </c>
      <c r="L400" s="104">
        <v>6.4630753978229694E-3</v>
      </c>
      <c r="M400" s="104">
        <v>1.2442239919566299E-2</v>
      </c>
      <c r="N400" s="104">
        <v>4.2135775502615477E-2</v>
      </c>
      <c r="O400" s="104">
        <v>3.5775596980858873E-2</v>
      </c>
      <c r="P400" s="104">
        <v>3.0214034184412659E-2</v>
      </c>
      <c r="Q400" s="104">
        <v>1.1555651686178472E-2</v>
      </c>
      <c r="R400" s="104">
        <v>4.0207673029483776E-2</v>
      </c>
      <c r="S400" s="104">
        <v>7.7304513443454884E-5</v>
      </c>
      <c r="T400" s="104">
        <v>4.0451696128025278E-3</v>
      </c>
      <c r="U400" s="104">
        <v>0</v>
      </c>
      <c r="V400" s="104">
        <v>6.1096295542235608E-4</v>
      </c>
      <c r="W400" s="104">
        <v>1.9559154246315415E-2</v>
      </c>
      <c r="X400" s="104">
        <v>9.9472568164465119E-2</v>
      </c>
      <c r="Y400" s="104">
        <v>8.8382796294230154E-2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4.6366384904023564E-4</v>
      </c>
      <c r="D401" s="98">
        <v>1.4205413970489464E-3</v>
      </c>
      <c r="E401" s="98">
        <v>1.2438595533642782E-3</v>
      </c>
      <c r="F401" s="98">
        <v>1.1384710155782586E-3</v>
      </c>
      <c r="G401" s="98">
        <v>1.3047076887844442E-3</v>
      </c>
      <c r="H401" s="98">
        <v>1.5360933610162389E-3</v>
      </c>
      <c r="I401" s="98">
        <v>7.5374486371724793E-3</v>
      </c>
      <c r="J401" s="98">
        <v>1.0204247449829703E-2</v>
      </c>
      <c r="K401" s="98">
        <v>9.0286596117249533E-3</v>
      </c>
      <c r="L401" s="98">
        <v>2.824343534178206E-3</v>
      </c>
      <c r="M401" s="98">
        <v>6.0002779606651013E-3</v>
      </c>
      <c r="N401" s="98">
        <v>1.8655201760272293E-2</v>
      </c>
      <c r="O401" s="98">
        <v>1.9636287421084003E-2</v>
      </c>
      <c r="P401" s="98">
        <v>1.8263189477722496E-2</v>
      </c>
      <c r="Q401" s="98">
        <v>4.8863853333356768E-3</v>
      </c>
      <c r="R401" s="98">
        <v>1.6739184809714945E-2</v>
      </c>
      <c r="S401" s="98">
        <v>3.2361522788586216E-5</v>
      </c>
      <c r="T401" s="98">
        <v>1.9476684460532129E-3</v>
      </c>
      <c r="U401" s="98">
        <v>0</v>
      </c>
      <c r="V401" s="98">
        <v>3.1236083770566473E-4</v>
      </c>
      <c r="W401" s="98">
        <v>9.8066298077434735E-3</v>
      </c>
      <c r="X401" s="98">
        <v>5.4198953584562309E-2</v>
      </c>
      <c r="Y401" s="98">
        <v>4.7491667242899202E-2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4.6555239075736439E-4</v>
      </c>
      <c r="D402" s="98">
        <v>1.4129805433655131E-3</v>
      </c>
      <c r="E402" s="98">
        <v>1.253596785602737E-3</v>
      </c>
      <c r="F402" s="98">
        <v>1.112248251673934E-3</v>
      </c>
      <c r="G402" s="98">
        <v>1.2867570853183996E-3</v>
      </c>
      <c r="H402" s="98">
        <v>1.5964094565604156E-3</v>
      </c>
      <c r="I402" s="98">
        <v>8.0733066526247482E-3</v>
      </c>
      <c r="J402" s="98">
        <v>1.1760401983538137E-2</v>
      </c>
      <c r="K402" s="98">
        <v>1.1104044210058313E-2</v>
      </c>
      <c r="L402" s="98">
        <v>3.638731863644763E-3</v>
      </c>
      <c r="M402" s="98">
        <v>6.4419619589011967E-3</v>
      </c>
      <c r="N402" s="98">
        <v>2.3480573742343188E-2</v>
      </c>
      <c r="O402" s="98">
        <v>1.6139309559774873E-2</v>
      </c>
      <c r="P402" s="98">
        <v>1.1950844706690163E-2</v>
      </c>
      <c r="Q402" s="98">
        <v>6.6692663528427941E-3</v>
      </c>
      <c r="R402" s="98">
        <v>2.3468488219768827E-2</v>
      </c>
      <c r="S402" s="98">
        <v>4.4942990654868669E-5</v>
      </c>
      <c r="T402" s="98">
        <v>2.0975011667493152E-3</v>
      </c>
      <c r="U402" s="98">
        <v>0</v>
      </c>
      <c r="V402" s="98">
        <v>2.9860211771669129E-4</v>
      </c>
      <c r="W402" s="98">
        <v>9.7525244385719412E-3</v>
      </c>
      <c r="X402" s="98">
        <v>4.527361457990281E-2</v>
      </c>
      <c r="Y402" s="98">
        <v>4.0891129051330945E-2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9.1857436487617645E-3</v>
      </c>
      <c r="D403" s="122">
        <v>9.1665742859528242E-3</v>
      </c>
      <c r="E403" s="122">
        <v>9.0466541347705379E-3</v>
      </c>
      <c r="F403" s="122">
        <v>1.0420248467932311E-2</v>
      </c>
      <c r="G403" s="122">
        <v>1.1640059721860625E-2</v>
      </c>
      <c r="H403" s="122">
        <v>1.7975800057410982E-2</v>
      </c>
      <c r="I403" s="122">
        <v>1.272621429232763E-2</v>
      </c>
      <c r="J403" s="122">
        <v>2.1781217091221126E-2</v>
      </c>
      <c r="K403" s="122">
        <v>2.1522958987318867E-2</v>
      </c>
      <c r="L403" s="122">
        <v>1.3880310887636438E-2</v>
      </c>
      <c r="M403" s="122">
        <v>2.1562650120844924E-2</v>
      </c>
      <c r="N403" s="122">
        <v>5.6342055832605813E-2</v>
      </c>
      <c r="O403" s="122">
        <v>4.3712781470412972E-2</v>
      </c>
      <c r="P403" s="122">
        <v>9.1551259476556845E-2</v>
      </c>
      <c r="Q403" s="122">
        <v>2.6335547568350916E-2</v>
      </c>
      <c r="R403" s="122">
        <v>3.2411651441218492E-2</v>
      </c>
      <c r="S403" s="122">
        <v>3.5905498533629521E-3</v>
      </c>
      <c r="T403" s="122">
        <v>9.0129073549678335E-3</v>
      </c>
      <c r="U403" s="122">
        <v>0</v>
      </c>
      <c r="V403" s="122">
        <v>7.8726091515975301E-4</v>
      </c>
      <c r="W403" s="122">
        <v>2.0282172455421615E-2</v>
      </c>
      <c r="X403" s="122">
        <v>4.92007486526908E-2</v>
      </c>
      <c r="Y403" s="122">
        <v>5.1552713101433806E-2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X404" s="98">
        <v>0</v>
      </c>
      <c r="Y404" s="98">
        <v>0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7.5065830156837853E-4</v>
      </c>
      <c r="D405" s="98">
        <v>0</v>
      </c>
      <c r="E405" s="98">
        <v>0</v>
      </c>
      <c r="F405" s="98">
        <v>1.6876292193346489E-3</v>
      </c>
      <c r="G405" s="98">
        <v>4.9545168353074889E-3</v>
      </c>
      <c r="H405" s="98">
        <v>5.6707602488341351E-3</v>
      </c>
      <c r="I405" s="98">
        <v>3.2619596569348003E-4</v>
      </c>
      <c r="J405" s="98">
        <v>3.5938778887656983E-4</v>
      </c>
      <c r="K405" s="98">
        <v>2.8780010184437594E-3</v>
      </c>
      <c r="L405" s="98">
        <v>5.6697443858454567E-4</v>
      </c>
      <c r="M405" s="98">
        <v>2.7421793765844416E-4</v>
      </c>
      <c r="N405" s="98">
        <v>9.3466765347365098E-4</v>
      </c>
      <c r="O405" s="98">
        <v>2.2857888849079351E-3</v>
      </c>
      <c r="P405" s="98">
        <v>8.4634757951846419E-3</v>
      </c>
      <c r="Q405" s="98">
        <v>9.7222476916832262E-4</v>
      </c>
      <c r="R405" s="98">
        <v>1.7536217448042568E-3</v>
      </c>
      <c r="S405" s="98">
        <v>2.3534107511116414E-4</v>
      </c>
      <c r="T405" s="98">
        <v>7.0826690053209576E-4</v>
      </c>
      <c r="U405" s="98">
        <v>0</v>
      </c>
      <c r="V405" s="98">
        <v>7.7756960067601162E-5</v>
      </c>
      <c r="W405" s="98">
        <v>4.0550661684431656E-5</v>
      </c>
      <c r="X405" s="98">
        <v>5.6492827956975543E-5</v>
      </c>
      <c r="Y405" s="98">
        <v>0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8.4350853471933853E-3</v>
      </c>
      <c r="D406" s="33">
        <v>9.1665742859528242E-3</v>
      </c>
      <c r="E406" s="33">
        <v>9.0466541347705379E-3</v>
      </c>
      <c r="F406" s="33">
        <v>8.732619248597662E-3</v>
      </c>
      <c r="G406" s="33">
        <v>6.6855428865531356E-3</v>
      </c>
      <c r="H406" s="33">
        <v>1.2305039808576846E-2</v>
      </c>
      <c r="I406" s="33">
        <v>1.2400018326634151E-2</v>
      </c>
      <c r="J406" s="33">
        <v>2.1421829302344556E-2</v>
      </c>
      <c r="K406" s="33">
        <v>1.8644957968875109E-2</v>
      </c>
      <c r="L406" s="33">
        <v>1.3313336449051893E-2</v>
      </c>
      <c r="M406" s="33">
        <v>2.1288432183186479E-2</v>
      </c>
      <c r="N406" s="33">
        <v>5.5407388179132162E-2</v>
      </c>
      <c r="O406" s="33">
        <v>4.1426992585505036E-2</v>
      </c>
      <c r="P406" s="33">
        <v>8.3087783681372207E-2</v>
      </c>
      <c r="Q406" s="33">
        <v>2.5363322799182592E-2</v>
      </c>
      <c r="R406" s="33">
        <v>3.0658029696414232E-2</v>
      </c>
      <c r="S406" s="33">
        <v>3.3552087782517878E-3</v>
      </c>
      <c r="T406" s="33">
        <v>8.3046404544357376E-3</v>
      </c>
      <c r="U406" s="33">
        <v>0</v>
      </c>
      <c r="V406" s="33">
        <v>7.0950395509215185E-4</v>
      </c>
      <c r="W406" s="33">
        <v>2.0241621793737181E-2</v>
      </c>
      <c r="X406" s="33">
        <v>4.9144255824733828E-2</v>
      </c>
      <c r="Y406" s="33">
        <v>5.1552713101433806E-2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0.60701031202960143</v>
      </c>
      <c r="D408" s="119">
        <f t="shared" si="164"/>
        <v>0.61866748574641228</v>
      </c>
      <c r="E408" s="119">
        <f t="shared" si="164"/>
        <v>0.64306798451219127</v>
      </c>
      <c r="F408" s="119">
        <f t="shared" si="164"/>
        <v>0.63922702965328249</v>
      </c>
      <c r="G408" s="119">
        <f t="shared" si="164"/>
        <v>0.65017923779642717</v>
      </c>
      <c r="H408" s="119">
        <f t="shared" si="164"/>
        <v>0.6743838299704894</v>
      </c>
      <c r="I408" s="119">
        <f t="shared" si="164"/>
        <v>0.68433548139874323</v>
      </c>
      <c r="J408" s="119">
        <f t="shared" si="164"/>
        <v>0.69453826503770566</v>
      </c>
      <c r="K408" s="119">
        <f t="shared" si="164"/>
        <v>0.70630067158075338</v>
      </c>
      <c r="L408" s="119">
        <f t="shared" si="164"/>
        <v>0.73488971461393293</v>
      </c>
      <c r="M408" s="119">
        <f t="shared" si="164"/>
        <v>0.74924214667408562</v>
      </c>
      <c r="N408" s="119">
        <f t="shared" si="164"/>
        <v>0.74576012991391194</v>
      </c>
      <c r="O408" s="119">
        <f t="shared" si="164"/>
        <v>0.7533419578555246</v>
      </c>
      <c r="P408" s="119">
        <f t="shared" si="164"/>
        <v>0.75548475400165771</v>
      </c>
      <c r="Q408" s="119">
        <f t="shared" si="164"/>
        <v>0.77513464804726318</v>
      </c>
      <c r="R408" s="119">
        <f t="shared" ref="R408:V408" si="165">IF(R384=0,"",R384/R360)</f>
        <v>0.78050353550925544</v>
      </c>
      <c r="S408" s="119">
        <f t="shared" si="165"/>
        <v>0.78867108794537166</v>
      </c>
      <c r="T408" s="119">
        <f t="shared" si="165"/>
        <v>0.81365752319064133</v>
      </c>
      <c r="U408" s="119" t="str">
        <f t="shared" si="165"/>
        <v/>
      </c>
      <c r="V408" s="119">
        <f t="shared" si="165"/>
        <v>0.85924627218662697</v>
      </c>
      <c r="W408" s="119">
        <f t="shared" ref="W408:Y408" si="166">IF(W384=0,"",W384/W360)</f>
        <v>0.85967610124905558</v>
      </c>
      <c r="X408" s="119">
        <f t="shared" si="166"/>
        <v>0.8724309415133561</v>
      </c>
      <c r="Y408" s="119">
        <f t="shared" si="166"/>
        <v>0.89588431437354688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0.59444791033052291</v>
      </c>
      <c r="D409" s="124">
        <f t="shared" si="167"/>
        <v>0.60652695269181878</v>
      </c>
      <c r="E409" s="124">
        <f t="shared" si="167"/>
        <v>0.61866679329361951</v>
      </c>
      <c r="F409" s="124">
        <f t="shared" si="167"/>
        <v>0.63103354667435441</v>
      </c>
      <c r="G409" s="124">
        <f t="shared" si="167"/>
        <v>0.64341803823000765</v>
      </c>
      <c r="H409" s="124">
        <f t="shared" si="167"/>
        <v>0.65584958976611418</v>
      </c>
      <c r="I409" s="124">
        <f t="shared" si="167"/>
        <v>0.66842260760811112</v>
      </c>
      <c r="J409" s="124">
        <f t="shared" si="167"/>
        <v>0.68097642345368004</v>
      </c>
      <c r="K409" s="124">
        <f t="shared" si="167"/>
        <v>0.69347540551374587</v>
      </c>
      <c r="L409" s="124">
        <f t="shared" si="167"/>
        <v>0.70588672767873573</v>
      </c>
      <c r="M409" s="124">
        <f t="shared" si="167"/>
        <v>0.71731115723799721</v>
      </c>
      <c r="N409" s="124">
        <f t="shared" si="167"/>
        <v>0.72717304380066317</v>
      </c>
      <c r="O409" s="124">
        <f t="shared" si="167"/>
        <v>0.73526476491152937</v>
      </c>
      <c r="P409" s="124">
        <f t="shared" si="167"/>
        <v>0.742248421385449</v>
      </c>
      <c r="Q409" s="124">
        <f t="shared" si="167"/>
        <v>0.75054291806063511</v>
      </c>
      <c r="R409" s="124">
        <f t="shared" ref="R409:V409" si="168">IF(R385=0,"",R385/R361)</f>
        <v>0.76300720833290236</v>
      </c>
      <c r="S409" s="124">
        <f t="shared" si="168"/>
        <v>0.77702128865697984</v>
      </c>
      <c r="T409" s="124">
        <f t="shared" si="168"/>
        <v>0.791184884332088</v>
      </c>
      <c r="U409" s="124" t="str">
        <f t="shared" si="168"/>
        <v/>
      </c>
      <c r="V409" s="124">
        <f t="shared" si="168"/>
        <v>0.81521031787328335</v>
      </c>
      <c r="W409" s="124">
        <f t="shared" ref="W409:Y409" si="169">IF(W385=0,"",W385/W361)</f>
        <v>0.82401180919786332</v>
      </c>
      <c r="X409" s="124">
        <f t="shared" si="169"/>
        <v>0.83070740062746673</v>
      </c>
      <c r="Y409" s="124">
        <f t="shared" si="169"/>
        <v>0.83699020037321881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0.59209657567052065</v>
      </c>
      <c r="D410" s="111">
        <f t="shared" si="170"/>
        <v>0.60424496631591618</v>
      </c>
      <c r="E410" s="111">
        <f t="shared" si="170"/>
        <v>0.61650900821261279</v>
      </c>
      <c r="F410" s="111">
        <f t="shared" si="170"/>
        <v>0.6288767065158285</v>
      </c>
      <c r="G410" s="111">
        <f t="shared" si="170"/>
        <v>0.64133585861050868</v>
      </c>
      <c r="H410" s="111">
        <f t="shared" si="170"/>
        <v>0.65387209410420122</v>
      </c>
      <c r="I410" s="111">
        <f t="shared" si="170"/>
        <v>0.66646645684817496</v>
      </c>
      <c r="J410" s="111">
        <f t="shared" si="170"/>
        <v>0.67907799908507527</v>
      </c>
      <c r="K410" s="111">
        <f t="shared" si="170"/>
        <v>0.69165257574871009</v>
      </c>
      <c r="L410" s="111">
        <f t="shared" si="170"/>
        <v>0.70414213018871297</v>
      </c>
      <c r="M410" s="111">
        <f t="shared" si="170"/>
        <v>0.71561481327454035</v>
      </c>
      <c r="N410" s="111">
        <f t="shared" si="170"/>
        <v>0.72556073505808294</v>
      </c>
      <c r="O410" s="111">
        <f t="shared" si="170"/>
        <v>0.73368540622122858</v>
      </c>
      <c r="P410" s="111">
        <f t="shared" si="170"/>
        <v>0.74069266787397026</v>
      </c>
      <c r="Q410" s="111">
        <f t="shared" si="170"/>
        <v>0.74905364113387707</v>
      </c>
      <c r="R410" s="111">
        <f t="shared" ref="R410:V410" si="171">IF(R386=0,"",R386/R362)</f>
        <v>0.7615772977787183</v>
      </c>
      <c r="S410" s="111">
        <f t="shared" si="171"/>
        <v>0.77567252373082052</v>
      </c>
      <c r="T410" s="111">
        <f t="shared" si="171"/>
        <v>0.78989010262217507</v>
      </c>
      <c r="U410" s="111" t="str">
        <f t="shared" si="171"/>
        <v/>
      </c>
      <c r="V410" s="111">
        <f t="shared" si="171"/>
        <v>0.81404022802456732</v>
      </c>
      <c r="W410" s="111">
        <f t="shared" ref="W410:Y410" si="172">IF(W386=0,"",W386/W362)</f>
        <v>0.82289019227044169</v>
      </c>
      <c r="X410" s="111">
        <f t="shared" si="172"/>
        <v>0.82961610698393107</v>
      </c>
      <c r="Y410" s="111">
        <f t="shared" si="172"/>
        <v>0.83595463255069935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 t="str">
        <f t="shared" si="174"/>
        <v/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2.4308114354209902</v>
      </c>
      <c r="D412" s="124">
        <f t="shared" si="176"/>
        <v>2.5375370643969375</v>
      </c>
      <c r="E412" s="124">
        <f t="shared" si="176"/>
        <v>2.6458627157739878</v>
      </c>
      <c r="F412" s="124">
        <f t="shared" si="176"/>
        <v>2.7550583909999204</v>
      </c>
      <c r="G412" s="124">
        <f t="shared" si="176"/>
        <v>2.8657566960708598</v>
      </c>
      <c r="H412" s="124">
        <f t="shared" si="176"/>
        <v>2.9778582096071666</v>
      </c>
      <c r="I412" s="124">
        <f t="shared" si="176"/>
        <v>3.0914955378498012</v>
      </c>
      <c r="J412" s="124">
        <f t="shared" si="176"/>
        <v>3.207263012001027</v>
      </c>
      <c r="K412" s="124">
        <f t="shared" si="176"/>
        <v>3.3256313919282627</v>
      </c>
      <c r="L412" s="124">
        <f t="shared" si="176"/>
        <v>3.4466631054565386</v>
      </c>
      <c r="M412" s="124">
        <f t="shared" si="176"/>
        <v>3.5853565279310171</v>
      </c>
      <c r="N412" s="124">
        <f t="shared" si="176"/>
        <v>3.7461639884145539</v>
      </c>
      <c r="O412" s="124">
        <f t="shared" si="176"/>
        <v>3.9287986223025428</v>
      </c>
      <c r="P412" s="124">
        <f t="shared" si="176"/>
        <v>4.115486426445818</v>
      </c>
      <c r="Q412" s="124">
        <f t="shared" si="176"/>
        <v>4.2587664537914662</v>
      </c>
      <c r="R412" s="124">
        <f t="shared" ref="R412:V412" si="177">IF(R388=0,"",R388/R364)</f>
        <v>4.2898121005973113</v>
      </c>
      <c r="S412" s="124">
        <f t="shared" si="177"/>
        <v>4.2932616169090725</v>
      </c>
      <c r="T412" s="124">
        <f t="shared" si="177"/>
        <v>4.2970944128110284</v>
      </c>
      <c r="U412" s="124" t="str">
        <f t="shared" si="177"/>
        <v/>
      </c>
      <c r="V412" s="124">
        <f t="shared" si="177"/>
        <v>4.3135223572825199</v>
      </c>
      <c r="W412" s="124">
        <f t="shared" ref="W412:Y412" si="178">IF(W388=0,"",W388/W364)</f>
        <v>4.3534643017679464</v>
      </c>
      <c r="X412" s="124">
        <f t="shared" si="178"/>
        <v>4.4007794982793058</v>
      </c>
      <c r="Y412" s="124">
        <f t="shared" si="178"/>
        <v>4.4541121353176383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2.4308114354209902</v>
      </c>
      <c r="D413" s="111">
        <f t="shared" si="179"/>
        <v>2.5375370643969375</v>
      </c>
      <c r="E413" s="111">
        <f t="shared" si="179"/>
        <v>2.6458627157739878</v>
      </c>
      <c r="F413" s="111">
        <f t="shared" si="179"/>
        <v>2.7550583909999204</v>
      </c>
      <c r="G413" s="111">
        <f t="shared" si="179"/>
        <v>2.8657566960708598</v>
      </c>
      <c r="H413" s="111">
        <f t="shared" si="179"/>
        <v>2.9778582096071666</v>
      </c>
      <c r="I413" s="111">
        <f t="shared" si="179"/>
        <v>3.0914955378498012</v>
      </c>
      <c r="J413" s="111">
        <f t="shared" si="179"/>
        <v>3.207263012001027</v>
      </c>
      <c r="K413" s="111">
        <f t="shared" si="179"/>
        <v>3.3256313919282627</v>
      </c>
      <c r="L413" s="111">
        <f t="shared" si="179"/>
        <v>3.4466631054565386</v>
      </c>
      <c r="M413" s="111">
        <f t="shared" si="179"/>
        <v>3.5853565279310171</v>
      </c>
      <c r="N413" s="111">
        <f t="shared" si="179"/>
        <v>3.7461639884145539</v>
      </c>
      <c r="O413" s="111">
        <f t="shared" si="179"/>
        <v>3.9287986223025428</v>
      </c>
      <c r="P413" s="111">
        <f t="shared" si="179"/>
        <v>4.115486426445818</v>
      </c>
      <c r="Q413" s="111">
        <f t="shared" si="179"/>
        <v>4.2587664537914662</v>
      </c>
      <c r="R413" s="111">
        <f t="shared" ref="R413:V413" si="180">IF(R389=0,"",R389/R365)</f>
        <v>4.2898121005973113</v>
      </c>
      <c r="S413" s="111">
        <f t="shared" si="180"/>
        <v>4.2932616169090725</v>
      </c>
      <c r="T413" s="111">
        <f t="shared" si="180"/>
        <v>4.2970944128110284</v>
      </c>
      <c r="U413" s="111" t="str">
        <f t="shared" si="180"/>
        <v/>
      </c>
      <c r="V413" s="111">
        <f t="shared" si="180"/>
        <v>4.3135223572825199</v>
      </c>
      <c r="W413" s="111">
        <f t="shared" ref="W413:Y413" si="181">IF(W389=0,"",W389/W365)</f>
        <v>4.3534643017679464</v>
      </c>
      <c r="X413" s="111">
        <f t="shared" si="181"/>
        <v>4.4007794982793058</v>
      </c>
      <c r="Y413" s="111">
        <f t="shared" si="181"/>
        <v>4.4541121353176383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0.69810672467307477</v>
      </c>
      <c r="D414" s="124">
        <f t="shared" si="182"/>
        <v>0.70830687380746105</v>
      </c>
      <c r="E414" s="124">
        <f t="shared" si="182"/>
        <v>0.71014479595335323</v>
      </c>
      <c r="F414" s="124">
        <f t="shared" si="182"/>
        <v>0.70561005503131335</v>
      </c>
      <c r="G414" s="124">
        <f t="shared" si="182"/>
        <v>0.70434501987785292</v>
      </c>
      <c r="H414" s="124">
        <f t="shared" si="182"/>
        <v>0.70241638440313081</v>
      </c>
      <c r="I414" s="124">
        <f t="shared" si="182"/>
        <v>0.78596334662707923</v>
      </c>
      <c r="J414" s="124">
        <f t="shared" si="182"/>
        <v>0.78432109229089042</v>
      </c>
      <c r="K414" s="124">
        <f t="shared" si="182"/>
        <v>0.79050660752719359</v>
      </c>
      <c r="L414" s="124">
        <f t="shared" si="182"/>
        <v>0.74984120766060103</v>
      </c>
      <c r="M414" s="124">
        <f t="shared" si="182"/>
        <v>0.76003297354758481</v>
      </c>
      <c r="N414" s="124">
        <f t="shared" si="182"/>
        <v>0.79332335480868788</v>
      </c>
      <c r="O414" s="124">
        <f t="shared" si="182"/>
        <v>0.78025397161524324</v>
      </c>
      <c r="P414" s="124">
        <f t="shared" si="182"/>
        <v>0.77606445657489265</v>
      </c>
      <c r="Q414" s="124">
        <f t="shared" si="182"/>
        <v>0.80680655456813111</v>
      </c>
      <c r="R414" s="124">
        <f t="shared" ref="R414:V414" si="183">IF(R390=0,"",R390/R366)</f>
        <v>0.85983755704089326</v>
      </c>
      <c r="S414" s="124">
        <f t="shared" si="183"/>
        <v>0.81917947166503213</v>
      </c>
      <c r="T414" s="124">
        <f t="shared" si="183"/>
        <v>0.84154523431417938</v>
      </c>
      <c r="U414" s="124" t="str">
        <f t="shared" si="183"/>
        <v/>
      </c>
      <c r="V414" s="124">
        <f t="shared" si="183"/>
        <v>0.86642290303572167</v>
      </c>
      <c r="W414" s="124">
        <f t="shared" ref="W414:Y414" si="184">IF(W390=0,"",W390/W366)</f>
        <v>0.84957065029012024</v>
      </c>
      <c r="X414" s="124">
        <f t="shared" si="184"/>
        <v>0.88204516517167342</v>
      </c>
      <c r="Y414" s="124">
        <f t="shared" si="184"/>
        <v>0.88967461587536723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0.62088437229189397</v>
      </c>
      <c r="D415" s="111">
        <f t="shared" si="185"/>
        <v>0.63389960160355363</v>
      </c>
      <c r="E415" s="111">
        <f t="shared" si="185"/>
        <v>0.6470387343687487</v>
      </c>
      <c r="F415" s="111">
        <f t="shared" si="185"/>
        <v>0.66028891986017313</v>
      </c>
      <c r="G415" s="111">
        <f t="shared" si="185"/>
        <v>0.67363708475496664</v>
      </c>
      <c r="H415" s="111">
        <f t="shared" si="185"/>
        <v>0.68706783327285492</v>
      </c>
      <c r="I415" s="111">
        <f t="shared" si="185"/>
        <v>0.70056085666432533</v>
      </c>
      <c r="J415" s="111">
        <f t="shared" si="185"/>
        <v>0.71407228537765455</v>
      </c>
      <c r="K415" s="111">
        <f t="shared" si="185"/>
        <v>0.72754411086890025</v>
      </c>
      <c r="L415" s="111">
        <f t="shared" si="185"/>
        <v>0.74092484744397125</v>
      </c>
      <c r="M415" s="111">
        <f t="shared" si="185"/>
        <v>0.75321615462535807</v>
      </c>
      <c r="N415" s="111">
        <f t="shared" si="185"/>
        <v>0.76387175967685528</v>
      </c>
      <c r="O415" s="111">
        <f t="shared" si="185"/>
        <v>0.77257616023136388</v>
      </c>
      <c r="P415" s="111">
        <f t="shared" si="185"/>
        <v>0.78008341941649706</v>
      </c>
      <c r="Q415" s="111">
        <f t="shared" si="185"/>
        <v>0.78904098321426508</v>
      </c>
      <c r="R415" s="111">
        <f t="shared" ref="R415:V415" si="186">IF(R391=0,"",R391/R367)</f>
        <v>0.80245825532963622</v>
      </c>
      <c r="S415" s="111">
        <f t="shared" si="186"/>
        <v>0.81755923481911263</v>
      </c>
      <c r="T415" s="111">
        <f t="shared" si="186"/>
        <v>0.83279129764364201</v>
      </c>
      <c r="U415" s="111" t="str">
        <f t="shared" si="186"/>
        <v/>
      </c>
      <c r="V415" s="111">
        <f t="shared" si="186"/>
        <v>0.85866463586532693</v>
      </c>
      <c r="W415" s="111">
        <f t="shared" ref="W415:Y415" si="187">IF(W391=0,"",W391/W367)</f>
        <v>0.86814608220848533</v>
      </c>
      <c r="X415" s="111">
        <f t="shared" si="187"/>
        <v>0.87324254275459567</v>
      </c>
      <c r="Y415" s="111">
        <f t="shared" si="187"/>
        <v>0.87804546501091851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>
        <f t="shared" si="188"/>
        <v>0.84076019029170179</v>
      </c>
      <c r="K416" s="111">
        <f t="shared" si="188"/>
        <v>0.85748666568887011</v>
      </c>
      <c r="L416" s="111">
        <f t="shared" si="188"/>
        <v>0.85828526668795735</v>
      </c>
      <c r="M416" s="111">
        <f t="shared" si="188"/>
        <v>0.85872562127194829</v>
      </c>
      <c r="N416" s="111">
        <f t="shared" si="188"/>
        <v>0.87776580756212952</v>
      </c>
      <c r="O416" s="111" t="str">
        <f t="shared" si="188"/>
        <v/>
      </c>
      <c r="P416" s="111">
        <f t="shared" si="188"/>
        <v>0.85492221751572972</v>
      </c>
      <c r="Q416" s="111">
        <f t="shared" si="188"/>
        <v>0.8942383537873605</v>
      </c>
      <c r="R416" s="111" t="str">
        <f t="shared" ref="R416:V416" si="189">IF(R392=0,"",R392/R368)</f>
        <v/>
      </c>
      <c r="S416" s="111">
        <f t="shared" si="189"/>
        <v>0.91478412565502021</v>
      </c>
      <c r="T416" s="111">
        <f t="shared" si="189"/>
        <v>0.91207464850885711</v>
      </c>
      <c r="U416" s="111" t="str">
        <f t="shared" si="189"/>
        <v/>
      </c>
      <c r="V416" s="111" t="str">
        <f t="shared" si="189"/>
        <v/>
      </c>
      <c r="W416" s="111">
        <f t="shared" ref="W416:Y416" si="190">IF(W392=0,"",W392/W368)</f>
        <v>0.92574672910287092</v>
      </c>
      <c r="X416" s="111" t="str">
        <f t="shared" si="190"/>
        <v/>
      </c>
      <c r="Y416" s="111">
        <f t="shared" si="190"/>
        <v>0.93157757246812922</v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>
        <f t="shared" si="191"/>
        <v>0.71407228537765455</v>
      </c>
      <c r="K417" s="112">
        <f t="shared" si="191"/>
        <v>0.72754411086890025</v>
      </c>
      <c r="L417" s="112">
        <f t="shared" si="191"/>
        <v>0.74092484744397125</v>
      </c>
      <c r="M417" s="112">
        <f t="shared" si="191"/>
        <v>0.75321615462535807</v>
      </c>
      <c r="N417" s="112">
        <f t="shared" si="191"/>
        <v>0.76387175967685528</v>
      </c>
      <c r="O417" s="112" t="str">
        <f t="shared" si="191"/>
        <v/>
      </c>
      <c r="P417" s="112">
        <f t="shared" si="191"/>
        <v>0.78008341941649695</v>
      </c>
      <c r="Q417" s="112">
        <f t="shared" si="191"/>
        <v>0.78904098321426508</v>
      </c>
      <c r="R417" s="112" t="str">
        <f t="shared" ref="R417:V417" si="192">IF(R393=0,"",R393/R369)</f>
        <v/>
      </c>
      <c r="S417" s="112">
        <f t="shared" si="192"/>
        <v>0.81755923481911263</v>
      </c>
      <c r="T417" s="112">
        <f t="shared" si="192"/>
        <v>0.83279129764364201</v>
      </c>
      <c r="U417" s="112" t="str">
        <f t="shared" si="192"/>
        <v/>
      </c>
      <c r="V417" s="112" t="str">
        <f t="shared" si="192"/>
        <v/>
      </c>
      <c r="W417" s="112">
        <f t="shared" ref="W417:Y417" si="193">IF(W393=0,"",W393/W369)</f>
        <v>0.86814608220848533</v>
      </c>
      <c r="X417" s="112" t="str">
        <f t="shared" si="193"/>
        <v/>
      </c>
      <c r="Y417" s="112">
        <f t="shared" si="193"/>
        <v>0.87804546501091851</v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 t="str">
        <f t="shared" si="194"/>
        <v/>
      </c>
      <c r="P418" s="113">
        <f t="shared" si="194"/>
        <v>1</v>
      </c>
      <c r="Q418" s="113">
        <f t="shared" si="194"/>
        <v>1</v>
      </c>
      <c r="R418" s="113" t="str">
        <f t="shared" ref="R418:V418" si="195">IF(R394=0,"",R394/R370)</f>
        <v/>
      </c>
      <c r="S418" s="113">
        <f t="shared" si="195"/>
        <v>1</v>
      </c>
      <c r="T418" s="113">
        <f t="shared" si="195"/>
        <v>1</v>
      </c>
      <c r="U418" s="113" t="str">
        <f t="shared" si="195"/>
        <v/>
      </c>
      <c r="V418" s="113" t="str">
        <f t="shared" si="195"/>
        <v/>
      </c>
      <c r="W418" s="113">
        <f t="shared" ref="W418:Y418" si="196">IF(W394=0,"",W394/W370)</f>
        <v>1</v>
      </c>
      <c r="X418" s="113" t="str">
        <f t="shared" si="196"/>
        <v/>
      </c>
      <c r="Y418" s="113">
        <f t="shared" si="196"/>
        <v>1</v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0.62430160479552754</v>
      </c>
      <c r="D419" s="112">
        <f t="shared" si="197"/>
        <v>0.62695863849366362</v>
      </c>
      <c r="E419" s="112">
        <f t="shared" si="197"/>
        <v>0.62998501163605058</v>
      </c>
      <c r="F419" s="112">
        <f t="shared" si="197"/>
        <v>0.63306174924810832</v>
      </c>
      <c r="G419" s="112">
        <f t="shared" si="197"/>
        <v>0.63647862676412792</v>
      </c>
      <c r="H419" s="112">
        <f t="shared" si="197"/>
        <v>0.64020017936000018</v>
      </c>
      <c r="I419" s="112">
        <f t="shared" si="197"/>
        <v>0.64429780771120171</v>
      </c>
      <c r="J419" s="112">
        <f t="shared" si="197"/>
        <v>0.64906401518298995</v>
      </c>
      <c r="K419" s="112">
        <f t="shared" si="197"/>
        <v>0.654747506573369</v>
      </c>
      <c r="L419" s="112">
        <f t="shared" si="197"/>
        <v>0.66141482061218471</v>
      </c>
      <c r="M419" s="112">
        <f t="shared" si="197"/>
        <v>0.67500656304372197</v>
      </c>
      <c r="N419" s="112" t="str">
        <f t="shared" si="197"/>
        <v/>
      </c>
      <c r="O419" s="112" t="str">
        <f t="shared" si="197"/>
        <v/>
      </c>
      <c r="P419" s="112" t="str">
        <f t="shared" si="197"/>
        <v/>
      </c>
      <c r="Q419" s="112" t="str">
        <f t="shared" si="197"/>
        <v/>
      </c>
      <c r="R419" s="112" t="str">
        <f t="shared" ref="R419:V419" si="198">IF(R395=0,"",R395/R371)</f>
        <v/>
      </c>
      <c r="S419" s="112" t="str">
        <f t="shared" si="198"/>
        <v/>
      </c>
      <c r="T419" s="112" t="str">
        <f t="shared" si="198"/>
        <v/>
      </c>
      <c r="U419" s="112" t="str">
        <f t="shared" si="198"/>
        <v/>
      </c>
      <c r="V419" s="112" t="str">
        <f t="shared" si="198"/>
        <v/>
      </c>
      <c r="W419" s="112" t="str">
        <f t="shared" ref="W419:Y419" si="199">IF(W395=0,"",W395/W371)</f>
        <v/>
      </c>
      <c r="X419" s="112" t="str">
        <f t="shared" si="199"/>
        <v/>
      </c>
      <c r="Y419" s="112" t="str">
        <f t="shared" si="199"/>
        <v/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:Y420" si="202">IF(W396=0,"",W396/W372)</f>
        <v/>
      </c>
      <c r="X420" s="113" t="str">
        <f t="shared" si="202"/>
        <v/>
      </c>
      <c r="Y420" s="113" t="str">
        <f t="shared" si="202"/>
        <v/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:Y421" si="205">IF(W397=0,"",W397/W373)</f>
        <v/>
      </c>
      <c r="X421" s="111" t="str">
        <f t="shared" si="205"/>
        <v/>
      </c>
      <c r="Y421" s="111" t="str">
        <f t="shared" si="205"/>
        <v/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:Y422" si="208">IF(W398=0,"",W398/W374)</f>
        <v/>
      </c>
      <c r="X422" s="111" t="str">
        <f t="shared" si="208"/>
        <v/>
      </c>
      <c r="Y422" s="111" t="str">
        <f t="shared" si="208"/>
        <v/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0.69811765468347042</v>
      </c>
      <c r="D423" s="112">
        <f t="shared" si="209"/>
        <v>0.6991553348131363</v>
      </c>
      <c r="E423" s="112">
        <f t="shared" si="209"/>
        <v>0.70029133755416728</v>
      </c>
      <c r="F423" s="112">
        <f t="shared" si="209"/>
        <v>0.70144104671138452</v>
      </c>
      <c r="G423" s="112">
        <f t="shared" si="209"/>
        <v>0.70268207242153224</v>
      </c>
      <c r="H423" s="112">
        <f t="shared" si="209"/>
        <v>0.70400565416574667</v>
      </c>
      <c r="I423" s="112" t="str">
        <f t="shared" si="209"/>
        <v/>
      </c>
      <c r="J423" s="112" t="str">
        <f t="shared" si="209"/>
        <v/>
      </c>
      <c r="K423" s="112" t="str">
        <f t="shared" si="209"/>
        <v/>
      </c>
      <c r="L423" s="112">
        <f t="shared" si="209"/>
        <v>0.71104947289334619</v>
      </c>
      <c r="M423" s="112">
        <f t="shared" si="209"/>
        <v>0.71512461834686325</v>
      </c>
      <c r="N423" s="112">
        <f t="shared" si="209"/>
        <v>0.72184416618389136</v>
      </c>
      <c r="O423" s="112">
        <f t="shared" si="209"/>
        <v>0.7320906031532689</v>
      </c>
      <c r="P423" s="112">
        <f t="shared" si="209"/>
        <v>0.74537814275852909</v>
      </c>
      <c r="Q423" s="112">
        <f t="shared" si="209"/>
        <v>0.75819779142768307</v>
      </c>
      <c r="R423" s="112" t="str">
        <f t="shared" ref="R423:V423" si="210">IF(R399=0,"",R399/R375)</f>
        <v/>
      </c>
      <c r="S423" s="112" t="str">
        <f t="shared" si="210"/>
        <v/>
      </c>
      <c r="T423" s="112">
        <f t="shared" si="210"/>
        <v>0.78361836993510969</v>
      </c>
      <c r="U423" s="112" t="str">
        <f t="shared" si="210"/>
        <v/>
      </c>
      <c r="V423" s="112" t="str">
        <f t="shared" si="210"/>
        <v/>
      </c>
      <c r="W423" s="112">
        <f t="shared" ref="W423:Y423" si="211">IF(W399=0,"",W399/W375)</f>
        <v>0.80768774409920352</v>
      </c>
      <c r="X423" s="112">
        <f t="shared" si="211"/>
        <v>0.82000484445237565</v>
      </c>
      <c r="Y423" s="112">
        <f t="shared" si="211"/>
        <v>0.83149595044696922</v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0.82252249208906336</v>
      </c>
      <c r="D424" s="113">
        <f t="shared" si="212"/>
        <v>0.82255596335525349</v>
      </c>
      <c r="E424" s="113">
        <f t="shared" si="212"/>
        <v>0.82429749182607637</v>
      </c>
      <c r="F424" s="113">
        <f t="shared" si="212"/>
        <v>0.82284359257872819</v>
      </c>
      <c r="G424" s="113">
        <f t="shared" si="212"/>
        <v>0.82438546391498946</v>
      </c>
      <c r="H424" s="113">
        <f t="shared" si="212"/>
        <v>0.82906793851458138</v>
      </c>
      <c r="I424" s="113">
        <f t="shared" si="212"/>
        <v>0.83221068072749693</v>
      </c>
      <c r="J424" s="113">
        <f t="shared" si="212"/>
        <v>0.83857847308035816</v>
      </c>
      <c r="K424" s="113">
        <f t="shared" si="212"/>
        <v>0.84448935650331192</v>
      </c>
      <c r="L424" s="113">
        <f t="shared" si="212"/>
        <v>0.84919687023475665</v>
      </c>
      <c r="M424" s="113">
        <f t="shared" si="212"/>
        <v>0.83885000374084318</v>
      </c>
      <c r="N424" s="113">
        <f t="shared" si="212"/>
        <v>0.85425857033438324</v>
      </c>
      <c r="O424" s="113">
        <f t="shared" si="212"/>
        <v>0.83273585032768915</v>
      </c>
      <c r="P424" s="113">
        <f t="shared" si="212"/>
        <v>0.82885458103688348</v>
      </c>
      <c r="Q424" s="113">
        <f t="shared" si="212"/>
        <v>0.88116888534661797</v>
      </c>
      <c r="R424" s="113">
        <f t="shared" ref="R424:V424" si="213">IF(R400=0,"",R400/R376)</f>
        <v>0.88765865282270995</v>
      </c>
      <c r="S424" s="113">
        <f t="shared" si="213"/>
        <v>0.89178861211613925</v>
      </c>
      <c r="T424" s="113">
        <f t="shared" si="213"/>
        <v>0.88265011839932894</v>
      </c>
      <c r="U424" s="113" t="str">
        <f t="shared" si="213"/>
        <v/>
      </c>
      <c r="V424" s="113">
        <f t="shared" si="213"/>
        <v>0.88678841503201822</v>
      </c>
      <c r="W424" s="113">
        <f t="shared" ref="W424:Y424" si="214">IF(W400=0,"",W400/W376)</f>
        <v>0.89335132480593116</v>
      </c>
      <c r="X424" s="113">
        <f t="shared" si="214"/>
        <v>0.89317596081181916</v>
      </c>
      <c r="Y424" s="113">
        <f t="shared" si="214"/>
        <v>0.9018002802657541</v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0.69811765468347042</v>
      </c>
      <c r="D425" s="111">
        <f t="shared" si="215"/>
        <v>0.6991553348131363</v>
      </c>
      <c r="E425" s="111">
        <f t="shared" si="215"/>
        <v>0.70029133755416728</v>
      </c>
      <c r="F425" s="111">
        <f t="shared" si="215"/>
        <v>0.70144104671138452</v>
      </c>
      <c r="G425" s="111">
        <f t="shared" si="215"/>
        <v>0.70268207242153224</v>
      </c>
      <c r="H425" s="111">
        <f t="shared" si="215"/>
        <v>0.70400565416574667</v>
      </c>
      <c r="I425" s="111">
        <f t="shared" si="215"/>
        <v>0.7054319199679383</v>
      </c>
      <c r="J425" s="111">
        <f t="shared" si="215"/>
        <v>0.70704157710564253</v>
      </c>
      <c r="K425" s="111">
        <f t="shared" si="215"/>
        <v>0.70890592356412518</v>
      </c>
      <c r="L425" s="111">
        <f t="shared" si="215"/>
        <v>0.71104947289334619</v>
      </c>
      <c r="M425" s="111">
        <f t="shared" si="215"/>
        <v>0.71512461834686325</v>
      </c>
      <c r="N425" s="111">
        <f t="shared" si="215"/>
        <v>0.72184416618389136</v>
      </c>
      <c r="O425" s="111">
        <f t="shared" si="215"/>
        <v>0.7320906031532689</v>
      </c>
      <c r="P425" s="111">
        <f t="shared" si="215"/>
        <v>0.74537814275852921</v>
      </c>
      <c r="Q425" s="111">
        <f t="shared" si="215"/>
        <v>0.75819779142768318</v>
      </c>
      <c r="R425" s="111">
        <f t="shared" ref="R425:V425" si="216">IF(R401=0,"",R401/R377)</f>
        <v>0.76687335219934638</v>
      </c>
      <c r="S425" s="111">
        <f t="shared" si="216"/>
        <v>0.77527847519240012</v>
      </c>
      <c r="T425" s="111">
        <f t="shared" si="216"/>
        <v>0.78361836993510969</v>
      </c>
      <c r="U425" s="111" t="str">
        <f t="shared" si="216"/>
        <v/>
      </c>
      <c r="V425" s="111">
        <f t="shared" si="216"/>
        <v>0.80018813746778605</v>
      </c>
      <c r="W425" s="111">
        <f t="shared" ref="W425:Y425" si="217">IF(W401=0,"",W401/W377)</f>
        <v>0.80768774409920352</v>
      </c>
      <c r="X425" s="111">
        <f t="shared" si="217"/>
        <v>0.82000484445237565</v>
      </c>
      <c r="Y425" s="111">
        <f t="shared" si="217"/>
        <v>0.83149595044696922</v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 t="str">
        <f t="shared" si="219"/>
        <v/>
      </c>
      <c r="V426" s="111">
        <f t="shared" si="219"/>
        <v>1</v>
      </c>
      <c r="W426" s="111">
        <f t="shared" ref="W426:Y426" si="220">IF(W402=0,"",W402/W378)</f>
        <v>1</v>
      </c>
      <c r="X426" s="111">
        <f t="shared" si="220"/>
        <v>1</v>
      </c>
      <c r="Y426" s="111">
        <f t="shared" si="220"/>
        <v>1</v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0.7565164599228027</v>
      </c>
      <c r="D427" s="124">
        <f t="shared" si="221"/>
        <v>0.77302823318590808</v>
      </c>
      <c r="E427" s="124">
        <f t="shared" si="221"/>
        <v>0.77432922810618232</v>
      </c>
      <c r="F427" s="124">
        <f t="shared" si="221"/>
        <v>0.7451623485209462</v>
      </c>
      <c r="G427" s="124">
        <f t="shared" si="221"/>
        <v>0.70105861198092601</v>
      </c>
      <c r="H427" s="124">
        <f t="shared" si="221"/>
        <v>0.72013069235009375</v>
      </c>
      <c r="I427" s="124">
        <f t="shared" si="221"/>
        <v>0.77474614993541424</v>
      </c>
      <c r="J427" s="124">
        <f t="shared" si="221"/>
        <v>0.77810924546500204</v>
      </c>
      <c r="K427" s="124">
        <f t="shared" si="221"/>
        <v>0.75652121341217193</v>
      </c>
      <c r="L427" s="124">
        <f t="shared" si="221"/>
        <v>0.77661165423647882</v>
      </c>
      <c r="M427" s="124">
        <f t="shared" si="221"/>
        <v>0.78504626427858815</v>
      </c>
      <c r="N427" s="124">
        <f t="shared" si="221"/>
        <v>0.78781389212369368</v>
      </c>
      <c r="O427" s="124">
        <f t="shared" si="221"/>
        <v>0.78485905622400176</v>
      </c>
      <c r="P427" s="124">
        <f t="shared" si="221"/>
        <v>0.78195167273704602</v>
      </c>
      <c r="Q427" s="124">
        <f t="shared" si="221"/>
        <v>0.80289253522527182</v>
      </c>
      <c r="R427" s="124">
        <f t="shared" ref="R427:V427" si="222">IF(R403=0,"",R403/R379)</f>
        <v>0.80966118627901329</v>
      </c>
      <c r="S427" s="124">
        <f t="shared" si="222"/>
        <v>0.82016194727260516</v>
      </c>
      <c r="T427" s="124">
        <f t="shared" si="222"/>
        <v>0.83070128315723391</v>
      </c>
      <c r="U427" s="124" t="str">
        <f t="shared" si="222"/>
        <v/>
      </c>
      <c r="V427" s="124">
        <f t="shared" si="222"/>
        <v>0.84854168051645296</v>
      </c>
      <c r="W427" s="124">
        <f t="shared" ref="W427:Y427" si="223">IF(W403=0,"",W403/W379)</f>
        <v>0.89174826454730616</v>
      </c>
      <c r="X427" s="124">
        <f t="shared" si="223"/>
        <v>0.89917163542205636</v>
      </c>
      <c r="Y427" s="124">
        <f t="shared" si="223"/>
        <v>0.9059309700175272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:Y428" si="226">IF(W404=0,"",W404/W380)</f>
        <v/>
      </c>
      <c r="X428" s="111" t="str">
        <f t="shared" si="226"/>
        <v/>
      </c>
      <c r="Y428" s="111" t="str">
        <f t="shared" si="226"/>
        <v/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0.61892040359592992</v>
      </c>
      <c r="D429" s="111" t="str">
        <f t="shared" si="227"/>
        <v/>
      </c>
      <c r="E429" s="111" t="str">
        <f t="shared" si="227"/>
        <v/>
      </c>
      <c r="F429" s="111">
        <f t="shared" si="227"/>
        <v>0.61925915720711788</v>
      </c>
      <c r="G429" s="111">
        <f t="shared" si="227"/>
        <v>0.61937208875914951</v>
      </c>
      <c r="H429" s="111">
        <f t="shared" si="227"/>
        <v>0.61948502870129185</v>
      </c>
      <c r="I429" s="111">
        <f t="shared" si="227"/>
        <v>0.61959797899976943</v>
      </c>
      <c r="J429" s="111">
        <f t="shared" si="227"/>
        <v>0.61971094770950974</v>
      </c>
      <c r="K429" s="111">
        <f t="shared" si="227"/>
        <v>0.61982394167931953</v>
      </c>
      <c r="L429" s="111">
        <f t="shared" si="227"/>
        <v>0.61993696274153542</v>
      </c>
      <c r="M429" s="111">
        <f t="shared" si="227"/>
        <v>0.6200227957877521</v>
      </c>
      <c r="N429" s="111">
        <f t="shared" si="227"/>
        <v>0.62007077242314068</v>
      </c>
      <c r="O429" s="111">
        <f t="shared" si="227"/>
        <v>0.62009944679782658</v>
      </c>
      <c r="P429" s="111">
        <f t="shared" si="227"/>
        <v>0.6201794579001596</v>
      </c>
      <c r="Q429" s="111">
        <f t="shared" si="227"/>
        <v>0.62050512177760886</v>
      </c>
      <c r="R429" s="111">
        <f t="shared" ref="R429:V429" si="228">IF(R405=0,"",R405/R381)</f>
        <v>0.62136055969094284</v>
      </c>
      <c r="S429" s="111">
        <f t="shared" si="228"/>
        <v>0.62256725261816737</v>
      </c>
      <c r="T429" s="111">
        <f t="shared" si="228"/>
        <v>0.6238912313576187</v>
      </c>
      <c r="U429" s="111" t="str">
        <f t="shared" si="228"/>
        <v/>
      </c>
      <c r="V429" s="111">
        <f t="shared" si="228"/>
        <v>0.62595516946655938</v>
      </c>
      <c r="W429" s="111">
        <f t="shared" ref="W429:Y429" si="229">IF(W405=0,"",W405/W381)</f>
        <v>0.62636687848049122</v>
      </c>
      <c r="X429" s="111">
        <f t="shared" si="229"/>
        <v>0.62675157945269255</v>
      </c>
      <c r="Y429" s="111" t="str">
        <f t="shared" si="229"/>
        <v/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0.7717858184097387</v>
      </c>
      <c r="D430" s="45">
        <f t="shared" si="230"/>
        <v>0.77302823318590808</v>
      </c>
      <c r="E430" s="45">
        <f t="shared" si="230"/>
        <v>0.77432922810618232</v>
      </c>
      <c r="F430" s="45">
        <f t="shared" si="230"/>
        <v>0.77563821122792553</v>
      </c>
      <c r="G430" s="45">
        <f t="shared" si="230"/>
        <v>0.77700114321676117</v>
      </c>
      <c r="H430" s="45">
        <f t="shared" si="230"/>
        <v>0.77841239907232918</v>
      </c>
      <c r="I430" s="45">
        <f t="shared" si="230"/>
        <v>0.77988330350398227</v>
      </c>
      <c r="J430" s="45">
        <f t="shared" si="230"/>
        <v>0.78146024984867524</v>
      </c>
      <c r="K430" s="45">
        <f t="shared" si="230"/>
        <v>0.78318268464571905</v>
      </c>
      <c r="L430" s="45">
        <f t="shared" si="230"/>
        <v>0.78506116146160543</v>
      </c>
      <c r="M430" s="45">
        <f t="shared" si="230"/>
        <v>0.78774696820690704</v>
      </c>
      <c r="N430" s="45">
        <f t="shared" si="230"/>
        <v>0.79142552035964553</v>
      </c>
      <c r="O430" s="45">
        <f t="shared" si="230"/>
        <v>0.79653650044446378</v>
      </c>
      <c r="P430" s="45">
        <f t="shared" si="230"/>
        <v>0.80329555921974705</v>
      </c>
      <c r="Q430" s="45">
        <f t="shared" si="230"/>
        <v>0.81204184720056438</v>
      </c>
      <c r="R430" s="45">
        <f t="shared" ref="R430:V430" si="231">IF(R406=0,"",R406/R382)</f>
        <v>0.82394345404773661</v>
      </c>
      <c r="S430" s="45">
        <f t="shared" si="231"/>
        <v>0.83883624938106238</v>
      </c>
      <c r="T430" s="45">
        <f t="shared" si="231"/>
        <v>0.85486916138124114</v>
      </c>
      <c r="U430" s="45" t="str">
        <f t="shared" si="231"/>
        <v/>
      </c>
      <c r="V430" s="45">
        <f t="shared" si="231"/>
        <v>0.88295104810510872</v>
      </c>
      <c r="W430" s="45">
        <f t="shared" ref="W430:Y430" si="232">IF(W406=0,"",W406/W382)</f>
        <v>0.89250580418461034</v>
      </c>
      <c r="X430" s="45">
        <f t="shared" si="232"/>
        <v>0.89962112936130467</v>
      </c>
      <c r="Y430" s="45">
        <f t="shared" si="232"/>
        <v>0.9059309700175272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5.7450287207108661E-3</v>
      </c>
      <c r="D432" s="117">
        <f t="shared" si="233"/>
        <v>3.9457471066017434E-3</v>
      </c>
      <c r="E432" s="117">
        <f t="shared" si="233"/>
        <v>7.9718216266727896E-4</v>
      </c>
      <c r="F432" s="117">
        <f t="shared" si="233"/>
        <v>1.0697902348108558E-2</v>
      </c>
      <c r="G432" s="117">
        <f t="shared" si="233"/>
        <v>3.1302846594356178E-2</v>
      </c>
      <c r="H432" s="117">
        <f t="shared" si="233"/>
        <v>4.3151100268556369E-2</v>
      </c>
      <c r="I432" s="117">
        <f t="shared" si="233"/>
        <v>2.6985018346984582E-3</v>
      </c>
      <c r="J432" s="117">
        <f t="shared" si="233"/>
        <v>2.6321018398282976E-3</v>
      </c>
      <c r="K432" s="117">
        <f t="shared" si="233"/>
        <v>1.5699669583004439E-2</v>
      </c>
      <c r="L432" s="117">
        <f t="shared" si="233"/>
        <v>4.2587988713225968E-3</v>
      </c>
      <c r="M432" s="117">
        <f t="shared" si="233"/>
        <v>3.0995602241935026E-3</v>
      </c>
      <c r="N432" s="117">
        <f t="shared" si="233"/>
        <v>3.9822408848058221E-3</v>
      </c>
      <c r="O432" s="117">
        <f t="shared" si="233"/>
        <v>9.7383717098713605E-3</v>
      </c>
      <c r="P432" s="117">
        <f t="shared" si="233"/>
        <v>3.6053128308233401E-2</v>
      </c>
      <c r="Q432" s="117">
        <f t="shared" si="233"/>
        <v>4.1393570150466677E-3</v>
      </c>
      <c r="R432" s="117">
        <f t="shared" ref="R432:V432" si="234">R433+R436+R438+R451</f>
        <v>7.455964189532302E-3</v>
      </c>
      <c r="S432" s="117">
        <f t="shared" si="234"/>
        <v>9.9867237115685084E-4</v>
      </c>
      <c r="T432" s="117">
        <f t="shared" si="234"/>
        <v>2.9991600283442556E-3</v>
      </c>
      <c r="U432" s="117">
        <f t="shared" si="234"/>
        <v>0</v>
      </c>
      <c r="V432" s="117">
        <f t="shared" si="234"/>
        <v>3.2817660484284249E-4</v>
      </c>
      <c r="W432" s="117">
        <f t="shared" ref="W432:Y432" si="235">W433+W436+W438+W451</f>
        <v>1.7103332360846643E-4</v>
      </c>
      <c r="X432" s="117">
        <f t="shared" si="235"/>
        <v>2.3812744551722755E-4</v>
      </c>
      <c r="Y432" s="117">
        <f t="shared" si="235"/>
        <v>0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2.5408327753695436E-3</v>
      </c>
      <c r="D438" s="122">
        <v>3.9457471066017434E-3</v>
      </c>
      <c r="E438" s="122">
        <v>7.9718216266727896E-4</v>
      </c>
      <c r="F438" s="122">
        <v>3.4981729554985222E-3</v>
      </c>
      <c r="G438" s="122">
        <v>1.0169841744993068E-2</v>
      </c>
      <c r="H438" s="122">
        <v>1.8967439290335227E-2</v>
      </c>
      <c r="I438" s="122">
        <v>1.3076522418147352E-3</v>
      </c>
      <c r="J438" s="122">
        <v>1.100006741591251E-3</v>
      </c>
      <c r="K438" s="122">
        <v>3.43278806759086E-3</v>
      </c>
      <c r="L438" s="122">
        <v>1.8426286739223821E-3</v>
      </c>
      <c r="M438" s="122">
        <v>1.9311380834952123E-3</v>
      </c>
      <c r="N438" s="122">
        <v>0</v>
      </c>
      <c r="O438" s="122">
        <v>0</v>
      </c>
      <c r="P438" s="122">
        <v>0</v>
      </c>
      <c r="Q438" s="122">
        <v>0</v>
      </c>
      <c r="R438" s="122">
        <v>0</v>
      </c>
      <c r="S438" s="122">
        <v>0</v>
      </c>
      <c r="T438" s="122">
        <v>0</v>
      </c>
      <c r="U438" s="122">
        <v>0</v>
      </c>
      <c r="V438" s="122">
        <v>0</v>
      </c>
      <c r="W438" s="122">
        <v>0</v>
      </c>
      <c r="X438" s="122">
        <v>0</v>
      </c>
      <c r="Y438" s="122">
        <v>0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2.5408327753695436E-3</v>
      </c>
      <c r="D443" s="101">
        <v>3.9457471066017434E-3</v>
      </c>
      <c r="E443" s="101">
        <v>7.9718216266727896E-4</v>
      </c>
      <c r="F443" s="101">
        <v>3.4981729554985222E-3</v>
      </c>
      <c r="G443" s="101">
        <v>1.0169841744993068E-2</v>
      </c>
      <c r="H443" s="101">
        <v>1.8967439290335227E-2</v>
      </c>
      <c r="I443" s="101">
        <v>1.3076522418147352E-3</v>
      </c>
      <c r="J443" s="101">
        <v>1.100006741591251E-3</v>
      </c>
      <c r="K443" s="101">
        <v>3.43278806759086E-3</v>
      </c>
      <c r="L443" s="101">
        <v>1.8426286739223821E-3</v>
      </c>
      <c r="M443" s="101">
        <v>1.9311380834952123E-3</v>
      </c>
      <c r="N443" s="101">
        <v>0</v>
      </c>
      <c r="O443" s="101">
        <v>0</v>
      </c>
      <c r="P443" s="101">
        <v>0</v>
      </c>
      <c r="Q443" s="101">
        <v>0</v>
      </c>
      <c r="R443" s="101">
        <v>0</v>
      </c>
      <c r="S443" s="101">
        <v>0</v>
      </c>
      <c r="T443" s="101">
        <v>0</v>
      </c>
      <c r="U443" s="101">
        <v>0</v>
      </c>
      <c r="V443" s="101">
        <v>0</v>
      </c>
      <c r="W443" s="101">
        <v>0</v>
      </c>
      <c r="X443" s="101">
        <v>0</v>
      </c>
      <c r="Y443" s="101">
        <v>0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X444" s="104">
        <v>0</v>
      </c>
      <c r="Y444" s="104">
        <v>0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0</v>
      </c>
      <c r="Y445" s="98">
        <v>0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3.2041959453413225E-3</v>
      </c>
      <c r="D451" s="122">
        <v>0</v>
      </c>
      <c r="E451" s="122">
        <v>0</v>
      </c>
      <c r="F451" s="122">
        <v>7.199729392610035E-3</v>
      </c>
      <c r="G451" s="122">
        <v>2.1133004849363111E-2</v>
      </c>
      <c r="H451" s="122">
        <v>2.4183660978221146E-2</v>
      </c>
      <c r="I451" s="122">
        <v>1.390849592883723E-3</v>
      </c>
      <c r="J451" s="122">
        <v>1.5320950982370468E-3</v>
      </c>
      <c r="K451" s="122">
        <v>1.226688151541358E-2</v>
      </c>
      <c r="L451" s="122">
        <v>2.4161701974002143E-3</v>
      </c>
      <c r="M451" s="122">
        <v>1.1684221406982902E-3</v>
      </c>
      <c r="N451" s="122">
        <v>3.9822408848058221E-3</v>
      </c>
      <c r="O451" s="122">
        <v>9.7383717098713605E-3</v>
      </c>
      <c r="P451" s="122">
        <v>3.6053128308233401E-2</v>
      </c>
      <c r="Q451" s="122">
        <v>4.1393570150466677E-3</v>
      </c>
      <c r="R451" s="122">
        <v>7.455964189532302E-3</v>
      </c>
      <c r="S451" s="122">
        <v>9.9867237115685084E-4</v>
      </c>
      <c r="T451" s="122">
        <v>2.9991600283442556E-3</v>
      </c>
      <c r="U451" s="122">
        <v>0</v>
      </c>
      <c r="V451" s="122">
        <v>3.2817660484284249E-4</v>
      </c>
      <c r="W451" s="122">
        <v>1.7103332360846643E-4</v>
      </c>
      <c r="X451" s="122">
        <v>2.3812744551722755E-4</v>
      </c>
      <c r="Y451" s="122">
        <v>0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3.2041959453413225E-3</v>
      </c>
      <c r="D453" s="98">
        <v>0</v>
      </c>
      <c r="E453" s="98">
        <v>0</v>
      </c>
      <c r="F453" s="98">
        <v>7.199729392610035E-3</v>
      </c>
      <c r="G453" s="98">
        <v>2.1133004849363111E-2</v>
      </c>
      <c r="H453" s="98">
        <v>2.4183660978221146E-2</v>
      </c>
      <c r="I453" s="98">
        <v>1.390849592883723E-3</v>
      </c>
      <c r="J453" s="98">
        <v>1.5320950982370468E-3</v>
      </c>
      <c r="K453" s="98">
        <v>1.226688151541358E-2</v>
      </c>
      <c r="L453" s="98">
        <v>2.4161701974002143E-3</v>
      </c>
      <c r="M453" s="98">
        <v>1.1684221406982902E-3</v>
      </c>
      <c r="N453" s="98">
        <v>3.9822408848058221E-3</v>
      </c>
      <c r="O453" s="98">
        <v>9.7383717098713605E-3</v>
      </c>
      <c r="P453" s="98">
        <v>3.6053128308233401E-2</v>
      </c>
      <c r="Q453" s="98">
        <v>4.1393570150466677E-3</v>
      </c>
      <c r="R453" s="98">
        <v>7.455964189532302E-3</v>
      </c>
      <c r="S453" s="98">
        <v>9.9867237115685084E-4</v>
      </c>
      <c r="T453" s="98">
        <v>2.9991600283442556E-3</v>
      </c>
      <c r="U453" s="98">
        <v>0</v>
      </c>
      <c r="V453" s="98">
        <v>3.2817660484284249E-4</v>
      </c>
      <c r="W453" s="98">
        <v>1.7103332360846643E-4</v>
      </c>
      <c r="X453" s="98">
        <v>2.3812744551722755E-4</v>
      </c>
      <c r="Y453" s="98">
        <v>0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25193.806811266059</v>
      </c>
      <c r="D456" s="117">
        <f t="shared" si="240"/>
        <v>23190.096774435144</v>
      </c>
      <c r="E456" s="117">
        <f t="shared" si="240"/>
        <v>23454.933443695416</v>
      </c>
      <c r="F456" s="117">
        <f t="shared" si="240"/>
        <v>24346.973215815957</v>
      </c>
      <c r="G456" s="117">
        <f t="shared" si="240"/>
        <v>23101.376553640122</v>
      </c>
      <c r="H456" s="117">
        <f t="shared" si="240"/>
        <v>22435.103242498833</v>
      </c>
      <c r="I456" s="117">
        <f t="shared" si="240"/>
        <v>19244.015357450895</v>
      </c>
      <c r="J456" s="117">
        <f t="shared" si="240"/>
        <v>19668.026612671652</v>
      </c>
      <c r="K456" s="117">
        <f t="shared" si="240"/>
        <v>20415.357154269175</v>
      </c>
      <c r="L456" s="117">
        <f t="shared" si="240"/>
        <v>19780.89570878656</v>
      </c>
      <c r="M456" s="117">
        <f t="shared" si="240"/>
        <v>15364.836324770989</v>
      </c>
      <c r="N456" s="117">
        <f t="shared" si="240"/>
        <v>16580.051615497756</v>
      </c>
      <c r="O456" s="117">
        <f t="shared" si="240"/>
        <v>16519.326515176515</v>
      </c>
      <c r="P456" s="117">
        <f t="shared" si="240"/>
        <v>16014.835855182002</v>
      </c>
      <c r="Q456" s="117">
        <f t="shared" si="240"/>
        <v>15102.810278302595</v>
      </c>
      <c r="R456" s="117">
        <f t="shared" ref="R456:V456" si="241">R457+R460+R462+R475</f>
        <v>15300.591046049634</v>
      </c>
      <c r="S456" s="117">
        <f t="shared" si="241"/>
        <v>13447.303807748533</v>
      </c>
      <c r="T456" s="117">
        <f t="shared" si="241"/>
        <v>13820.83566370251</v>
      </c>
      <c r="U456" s="117">
        <f t="shared" si="241"/>
        <v>0</v>
      </c>
      <c r="V456" s="117">
        <f t="shared" si="241"/>
        <v>8994.3801277592102</v>
      </c>
      <c r="W456" s="117">
        <f t="shared" ref="W456:Y456" si="242">W457+W460+W462+W475</f>
        <v>7733.521088214773</v>
      </c>
      <c r="X456" s="117">
        <f t="shared" si="242"/>
        <v>7782.3608756680733</v>
      </c>
      <c r="Y456" s="117">
        <f t="shared" si="242"/>
        <v>7265.047828089484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22890.349437618795</v>
      </c>
      <c r="D457" s="122">
        <f t="shared" si="243"/>
        <v>20927.584353302249</v>
      </c>
      <c r="E457" s="122">
        <f t="shared" si="243"/>
        <v>21088.839196435871</v>
      </c>
      <c r="F457" s="122">
        <f t="shared" si="243"/>
        <v>22089.903045553565</v>
      </c>
      <c r="G457" s="122">
        <f t="shared" si="243"/>
        <v>20731.329615406696</v>
      </c>
      <c r="H457" s="122">
        <f t="shared" si="243"/>
        <v>20032.30363451867</v>
      </c>
      <c r="I457" s="122">
        <f t="shared" si="243"/>
        <v>17302.987352082626</v>
      </c>
      <c r="J457" s="122">
        <f t="shared" si="243"/>
        <v>17692.290803167845</v>
      </c>
      <c r="K457" s="122">
        <f t="shared" si="243"/>
        <v>18470.487827230478</v>
      </c>
      <c r="L457" s="122">
        <f t="shared" si="243"/>
        <v>17798.762174825162</v>
      </c>
      <c r="M457" s="122">
        <f t="shared" si="243"/>
        <v>13116.374393754289</v>
      </c>
      <c r="N457" s="122">
        <f t="shared" si="243"/>
        <v>14649.571558583006</v>
      </c>
      <c r="O457" s="122">
        <f t="shared" si="243"/>
        <v>14232.39753242505</v>
      </c>
      <c r="P457" s="122">
        <f t="shared" si="243"/>
        <v>13363.002019234329</v>
      </c>
      <c r="Q457" s="122">
        <f t="shared" si="243"/>
        <v>13109.425041468055</v>
      </c>
      <c r="R457" s="122">
        <f t="shared" ref="R457:V457" si="244">SUM(R458:R459)</f>
        <v>13662.39698712744</v>
      </c>
      <c r="S457" s="122">
        <f t="shared" si="244"/>
        <v>11885.178909775852</v>
      </c>
      <c r="T457" s="122">
        <f t="shared" si="244"/>
        <v>11912.688971768641</v>
      </c>
      <c r="U457" s="122">
        <f t="shared" si="244"/>
        <v>0</v>
      </c>
      <c r="V457" s="122">
        <f t="shared" si="244"/>
        <v>7477.3076385841487</v>
      </c>
      <c r="W457" s="122">
        <f t="shared" ref="W457:Y457" si="245">SUM(W458:W459)</f>
        <v>6373.8581641967803</v>
      </c>
      <c r="X457" s="122">
        <f t="shared" si="245"/>
        <v>6389.5091215461362</v>
      </c>
      <c r="Y457" s="122">
        <f t="shared" si="245"/>
        <v>5898.5894113250952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22758.399400423812</v>
      </c>
      <c r="D458" s="98">
        <v>20806.912578315027</v>
      </c>
      <c r="E458" s="98">
        <v>20970.178827435473</v>
      </c>
      <c r="F458" s="98">
        <v>21961.52417302498</v>
      </c>
      <c r="G458" s="98">
        <v>20610.976485475487</v>
      </c>
      <c r="H458" s="98">
        <v>19917.855209931637</v>
      </c>
      <c r="I458" s="98">
        <v>17201.506548868372</v>
      </c>
      <c r="J458" s="98">
        <v>17587.631490620181</v>
      </c>
      <c r="K458" s="98">
        <v>18361.29750378945</v>
      </c>
      <c r="L458" s="98">
        <v>17693.807468582203</v>
      </c>
      <c r="M458" s="98">
        <v>13038.135851228641</v>
      </c>
      <c r="N458" s="98">
        <v>14563.506496777962</v>
      </c>
      <c r="O458" s="98">
        <v>14147.993368133089</v>
      </c>
      <c r="P458" s="98">
        <v>13282.828669931519</v>
      </c>
      <c r="Q458" s="98">
        <v>13031.625290455375</v>
      </c>
      <c r="R458" s="98">
        <v>13580.458457510344</v>
      </c>
      <c r="S458" s="98">
        <v>11813.719484826062</v>
      </c>
      <c r="T458" s="98">
        <v>11839.278190129971</v>
      </c>
      <c r="U458" s="98">
        <v>0</v>
      </c>
      <c r="V458" s="98">
        <v>7430.2591739044365</v>
      </c>
      <c r="W458" s="98">
        <v>6333.4932216699153</v>
      </c>
      <c r="X458" s="98">
        <v>6348.5848853039288</v>
      </c>
      <c r="Y458" s="98">
        <v>5861.3534351582639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131.95003719498521</v>
      </c>
      <c r="D459" s="98">
        <v>120.67177498722283</v>
      </c>
      <c r="E459" s="98">
        <v>118.66036900039872</v>
      </c>
      <c r="F459" s="98">
        <v>128.37887252858602</v>
      </c>
      <c r="G459" s="98">
        <v>120.35312993120905</v>
      </c>
      <c r="H459" s="98">
        <v>114.44842458703351</v>
      </c>
      <c r="I459" s="98">
        <v>101.4808032142539</v>
      </c>
      <c r="J459" s="98">
        <v>104.65931254766308</v>
      </c>
      <c r="K459" s="98">
        <v>109.19032344102899</v>
      </c>
      <c r="L459" s="98">
        <v>104.95470624295785</v>
      </c>
      <c r="M459" s="98">
        <v>78.238542525648526</v>
      </c>
      <c r="N459" s="98">
        <v>86.065061805044209</v>
      </c>
      <c r="O459" s="98">
        <v>84.404164291960527</v>
      </c>
      <c r="P459" s="98">
        <v>80.173349302810067</v>
      </c>
      <c r="Q459" s="98">
        <v>77.79975101268036</v>
      </c>
      <c r="R459" s="98">
        <v>81.938529617097373</v>
      </c>
      <c r="S459" s="98">
        <v>71.459424949790304</v>
      </c>
      <c r="T459" s="98">
        <v>73.410781638669661</v>
      </c>
      <c r="U459" s="98">
        <v>0</v>
      </c>
      <c r="V459" s="98">
        <v>47.048464679712133</v>
      </c>
      <c r="W459" s="98">
        <v>40.364942526865313</v>
      </c>
      <c r="X459" s="98">
        <v>40.924236242207556</v>
      </c>
      <c r="Y459" s="98">
        <v>37.235976166830895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20.190460208670217</v>
      </c>
      <c r="D460" s="122">
        <f t="shared" si="246"/>
        <v>1.6483070109486391</v>
      </c>
      <c r="E460" s="122">
        <f t="shared" si="246"/>
        <v>160.13808585945671</v>
      </c>
      <c r="F460" s="122">
        <f t="shared" si="246"/>
        <v>1.130493912516479</v>
      </c>
      <c r="G460" s="122">
        <f t="shared" si="246"/>
        <v>6.7496713038193725</v>
      </c>
      <c r="H460" s="122">
        <f t="shared" si="246"/>
        <v>127.30782542407461</v>
      </c>
      <c r="I460" s="122">
        <f t="shared" si="246"/>
        <v>37.245248779099079</v>
      </c>
      <c r="J460" s="122">
        <f t="shared" si="246"/>
        <v>27.700982660391325</v>
      </c>
      <c r="K460" s="122">
        <f t="shared" si="246"/>
        <v>38.99265857325409</v>
      </c>
      <c r="L460" s="122">
        <f t="shared" si="246"/>
        <v>174.3049371992804</v>
      </c>
      <c r="M460" s="122">
        <f t="shared" si="246"/>
        <v>132.47203599928201</v>
      </c>
      <c r="N460" s="122">
        <f t="shared" si="246"/>
        <v>62.616385733413139</v>
      </c>
      <c r="O460" s="122">
        <f t="shared" si="246"/>
        <v>60.972434777182471</v>
      </c>
      <c r="P460" s="122">
        <f t="shared" si="246"/>
        <v>35.09701970252064</v>
      </c>
      <c r="Q460" s="122">
        <f t="shared" si="246"/>
        <v>75.769504144453819</v>
      </c>
      <c r="R460" s="122">
        <f t="shared" si="246"/>
        <v>40.52155120588457</v>
      </c>
      <c r="S460" s="122">
        <f t="shared" si="246"/>
        <v>25.991546664972535</v>
      </c>
      <c r="T460" s="122">
        <f t="shared" si="246"/>
        <v>63.931877068188335</v>
      </c>
      <c r="U460" s="122">
        <f t="shared" si="246"/>
        <v>0</v>
      </c>
      <c r="V460" s="122">
        <f t="shared" si="246"/>
        <v>94.361543512723543</v>
      </c>
      <c r="W460" s="122">
        <f t="shared" si="246"/>
        <v>65.290818186148044</v>
      </c>
      <c r="X460" s="122">
        <f t="shared" si="246"/>
        <v>70.350013565910047</v>
      </c>
      <c r="Y460" s="122">
        <f t="shared" si="246"/>
        <v>98.368774859740327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20.190460208670217</v>
      </c>
      <c r="D461" s="98">
        <f>RES_hhdet_in_fech!D86</f>
        <v>1.6483070109486391</v>
      </c>
      <c r="E461" s="98">
        <f>RES_hhdet_in_fech!E86</f>
        <v>160.13808585945671</v>
      </c>
      <c r="F461" s="98">
        <f>RES_hhdet_in_fech!F86</f>
        <v>1.130493912516479</v>
      </c>
      <c r="G461" s="98">
        <f>RES_hhdet_in_fech!G86</f>
        <v>6.7496713038193725</v>
      </c>
      <c r="H461" s="98">
        <f>RES_hhdet_in_fech!H86</f>
        <v>127.30782542407461</v>
      </c>
      <c r="I461" s="98">
        <f>RES_hhdet_in_fech!I86</f>
        <v>37.245248779099079</v>
      </c>
      <c r="J461" s="98">
        <f>RES_hhdet_in_fech!J86</f>
        <v>27.700982660391325</v>
      </c>
      <c r="K461" s="98">
        <f>RES_hhdet_in_fech!K86</f>
        <v>38.99265857325409</v>
      </c>
      <c r="L461" s="98">
        <f>RES_hhdet_in_fech!L86</f>
        <v>174.3049371992804</v>
      </c>
      <c r="M461" s="98">
        <f>RES_hhdet_in_fech!M86</f>
        <v>132.47203599928201</v>
      </c>
      <c r="N461" s="98">
        <f>RES_hhdet_in_fech!N86</f>
        <v>62.616385733413139</v>
      </c>
      <c r="O461" s="98">
        <f>RES_hhdet_in_fech!O86</f>
        <v>60.972434777182471</v>
      </c>
      <c r="P461" s="98">
        <f>RES_hhdet_in_fech!P86</f>
        <v>35.09701970252064</v>
      </c>
      <c r="Q461" s="98">
        <f>RES_hhdet_in_fech!Q86</f>
        <v>75.769504144453819</v>
      </c>
      <c r="R461" s="98">
        <f>RES_hhdet_in_fech!R86</f>
        <v>40.52155120588457</v>
      </c>
      <c r="S461" s="98">
        <f>RES_hhdet_in_fech!S86</f>
        <v>25.991546664972535</v>
      </c>
      <c r="T461" s="98">
        <f>RES_hhdet_in_fech!T86</f>
        <v>63.931877068188335</v>
      </c>
      <c r="U461" s="98">
        <f>RES_hhdet_in_fech!U86</f>
        <v>0</v>
      </c>
      <c r="V461" s="98">
        <f>RES_hhdet_in_fech!V86</f>
        <v>94.361543512723543</v>
      </c>
      <c r="W461" s="98">
        <f>RES_hhdet_in_fech!W86</f>
        <v>65.290818186148044</v>
      </c>
      <c r="X461" s="98">
        <f>RES_hhdet_in_fech!X86</f>
        <v>70.350013565910047</v>
      </c>
      <c r="Y461" s="98">
        <f>RES_hhdet_in_fech!Y86</f>
        <v>98.368774859740327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1551.5916960665011</v>
      </c>
      <c r="D462" s="122">
        <v>1515.4120995361036</v>
      </c>
      <c r="E462" s="122">
        <v>1490.8204789455401</v>
      </c>
      <c r="F462" s="122">
        <v>1526.6467124129367</v>
      </c>
      <c r="G462" s="122">
        <v>1512.6397629517662</v>
      </c>
      <c r="H462" s="122">
        <v>1471.3189068983243</v>
      </c>
      <c r="I462" s="122">
        <v>1209.099508723893</v>
      </c>
      <c r="J462" s="122">
        <v>1213.1529174027901</v>
      </c>
      <c r="K462" s="122">
        <v>1148.7315173214713</v>
      </c>
      <c r="L462" s="122">
        <v>1191.0275475609276</v>
      </c>
      <c r="M462" s="122">
        <v>1305.2335099546085</v>
      </c>
      <c r="N462" s="122">
        <v>1065.0236491332214</v>
      </c>
      <c r="O462" s="122">
        <v>1409.1423175146506</v>
      </c>
      <c r="P462" s="122">
        <v>1750.5499720446358</v>
      </c>
      <c r="Q462" s="122">
        <v>1328.9216895004781</v>
      </c>
      <c r="R462" s="122">
        <v>1001.5623528571947</v>
      </c>
      <c r="S462" s="122">
        <v>1021.8459734039068</v>
      </c>
      <c r="T462" s="122">
        <v>1251.8078758337783</v>
      </c>
      <c r="U462" s="122">
        <v>0</v>
      </c>
      <c r="V462" s="122">
        <v>1037.3504478670679</v>
      </c>
      <c r="W462" s="122">
        <v>1003.0549478015851</v>
      </c>
      <c r="X462" s="122">
        <v>992.09222622536777</v>
      </c>
      <c r="Y462" s="122">
        <v>945.25340737178965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1752.5452022946408</v>
      </c>
      <c r="D463" s="98">
        <v>1722.5683156931962</v>
      </c>
      <c r="E463" s="98">
        <v>1667.2394181386708</v>
      </c>
      <c r="F463" s="98">
        <v>1608.0559336004585</v>
      </c>
      <c r="G463" s="98">
        <v>1499.2465300163892</v>
      </c>
      <c r="H463" s="98">
        <v>1493.6959076787464</v>
      </c>
      <c r="I463" s="98">
        <v>1308.292057081245</v>
      </c>
      <c r="J463" s="98">
        <v>1311.2651151917769</v>
      </c>
      <c r="K463" s="98">
        <v>1280.5428643791145</v>
      </c>
      <c r="L463" s="98">
        <v>1404.3016544774262</v>
      </c>
      <c r="M463" s="98">
        <v>1513.1333853216679</v>
      </c>
      <c r="N463" s="98">
        <v>1112.2481681080233</v>
      </c>
      <c r="O463" s="98">
        <v>918.71875526553504</v>
      </c>
      <c r="P463" s="98">
        <v>1662.3012359566897</v>
      </c>
      <c r="Q463" s="98">
        <v>1443.9726291900229</v>
      </c>
      <c r="R463" s="98">
        <v>1013.5871483591455</v>
      </c>
      <c r="S463" s="98">
        <v>1023.0767596101368</v>
      </c>
      <c r="T463" s="98">
        <v>1320.6505100993359</v>
      </c>
      <c r="U463" s="98">
        <v>0</v>
      </c>
      <c r="V463" s="98">
        <v>1051.6595942265837</v>
      </c>
      <c r="W463" s="98">
        <v>1065.7254962021689</v>
      </c>
      <c r="X463" s="98">
        <v>934.13555844228779</v>
      </c>
      <c r="Y463" s="98">
        <v>957.64310830612135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1114.1360884616802</v>
      </c>
      <c r="K464" s="98">
        <v>1087.8489711864429</v>
      </c>
      <c r="L464" s="98">
        <v>1213.4695091869044</v>
      </c>
      <c r="M464" s="98">
        <v>1328.7141876244859</v>
      </c>
      <c r="N464" s="98">
        <v>969.07902050692496</v>
      </c>
      <c r="O464" s="98">
        <v>0</v>
      </c>
      <c r="P464" s="98">
        <v>1519.6685986953416</v>
      </c>
      <c r="Q464" s="98">
        <v>1278.3416596472202</v>
      </c>
      <c r="R464" s="98">
        <v>0</v>
      </c>
      <c r="S464" s="98">
        <v>916.16151349143615</v>
      </c>
      <c r="T464" s="98">
        <v>1208.0311266962249</v>
      </c>
      <c r="U464" s="98">
        <v>0</v>
      </c>
      <c r="V464" s="98">
        <v>0</v>
      </c>
      <c r="W464" s="98">
        <v>1000.3750226240422</v>
      </c>
      <c r="X464" s="98">
        <v>0</v>
      </c>
      <c r="Y464" s="98">
        <v>903.14502597761373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620.48835996928744</v>
      </c>
      <c r="K465" s="101">
        <v>569.02049210657276</v>
      </c>
      <c r="L465" s="101">
        <v>663.77074829484934</v>
      </c>
      <c r="M465" s="101">
        <v>760.63840839674913</v>
      </c>
      <c r="N465" s="101">
        <v>501.65364091156448</v>
      </c>
      <c r="O465" s="101">
        <v>0</v>
      </c>
      <c r="P465" s="101">
        <v>1002.5171809452783</v>
      </c>
      <c r="Q465" s="101">
        <v>640.88049141699491</v>
      </c>
      <c r="R465" s="101">
        <v>0</v>
      </c>
      <c r="S465" s="101">
        <v>427.92795971879457</v>
      </c>
      <c r="T465" s="101">
        <v>635.23345334405178</v>
      </c>
      <c r="U465" s="101">
        <v>0</v>
      </c>
      <c r="V465" s="101">
        <v>0</v>
      </c>
      <c r="W465" s="101">
        <v>563.35919931538683</v>
      </c>
      <c r="X465" s="101">
        <v>0</v>
      </c>
      <c r="Y465" s="101">
        <v>506.70829991074368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493.64772849239273</v>
      </c>
      <c r="K466" s="104">
        <v>518.82847907987014</v>
      </c>
      <c r="L466" s="104">
        <v>549.69876089205491</v>
      </c>
      <c r="M466" s="104">
        <v>568.07577922773669</v>
      </c>
      <c r="N466" s="104">
        <v>467.42537959536037</v>
      </c>
      <c r="O466" s="104">
        <v>0</v>
      </c>
      <c r="P466" s="104">
        <v>517.15141775006339</v>
      </c>
      <c r="Q466" s="104">
        <v>637.46116823022544</v>
      </c>
      <c r="R466" s="104">
        <v>0</v>
      </c>
      <c r="S466" s="104">
        <v>488.23355377264164</v>
      </c>
      <c r="T466" s="104">
        <v>572.79767335217298</v>
      </c>
      <c r="U466" s="104">
        <v>0</v>
      </c>
      <c r="V466" s="104">
        <v>0</v>
      </c>
      <c r="W466" s="104">
        <v>437.0158233086554</v>
      </c>
      <c r="X466" s="104">
        <v>0</v>
      </c>
      <c r="Y466" s="104">
        <v>396.43672606686994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1864.2020128026818</v>
      </c>
      <c r="D467" s="101">
        <v>1240.707338629079</v>
      </c>
      <c r="E467" s="101">
        <v>701.86842988843011</v>
      </c>
      <c r="F467" s="101">
        <v>1399.9635641272157</v>
      </c>
      <c r="G467" s="101">
        <v>2131.8813978385419</v>
      </c>
      <c r="H467" s="101">
        <v>2197.3196831279624</v>
      </c>
      <c r="I467" s="101">
        <v>822.36072863352126</v>
      </c>
      <c r="J467" s="101">
        <v>807.0719181716637</v>
      </c>
      <c r="K467" s="101">
        <v>1888.9703664767453</v>
      </c>
      <c r="L467" s="101">
        <v>2027.8973784143136</v>
      </c>
      <c r="M467" s="101">
        <v>1062.6530218211899</v>
      </c>
      <c r="N467" s="101">
        <v>0</v>
      </c>
      <c r="O467" s="101">
        <v>0</v>
      </c>
      <c r="P467" s="101">
        <v>0</v>
      </c>
      <c r="Q467" s="101">
        <v>0</v>
      </c>
      <c r="R467" s="101">
        <v>0</v>
      </c>
      <c r="S467" s="101">
        <v>0</v>
      </c>
      <c r="T467" s="101">
        <v>0</v>
      </c>
      <c r="U467" s="101">
        <v>0</v>
      </c>
      <c r="V467" s="101">
        <v>0</v>
      </c>
      <c r="W467" s="101">
        <v>0</v>
      </c>
      <c r="X467" s="101">
        <v>0</v>
      </c>
      <c r="Y467" s="101">
        <v>0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X468" s="104">
        <v>0</v>
      </c>
      <c r="Y468" s="104">
        <v>0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X469" s="98">
        <v>0</v>
      </c>
      <c r="Y469" s="98">
        <v>0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X470" s="98">
        <v>0</v>
      </c>
      <c r="Y470" s="98">
        <v>0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1547.4744161950725</v>
      </c>
      <c r="D471" s="101">
        <v>1570.1747704038373</v>
      </c>
      <c r="E471" s="101">
        <v>1534.9747302438223</v>
      </c>
      <c r="F471" s="101">
        <v>1553.664503370067</v>
      </c>
      <c r="G471" s="101">
        <v>1477.9263254772361</v>
      </c>
      <c r="H471" s="101">
        <v>1398.2033137504186</v>
      </c>
      <c r="I471" s="101">
        <v>0</v>
      </c>
      <c r="J471" s="101">
        <v>0</v>
      </c>
      <c r="K471" s="101">
        <v>0</v>
      </c>
      <c r="L471" s="101">
        <v>1173.0692500584826</v>
      </c>
      <c r="M471" s="101">
        <v>1375.593785962451</v>
      </c>
      <c r="N471" s="101">
        <v>1169.5207685721909</v>
      </c>
      <c r="O471" s="101">
        <v>1574.2703593946528</v>
      </c>
      <c r="P471" s="101">
        <v>1918.0781463337999</v>
      </c>
      <c r="Q471" s="101">
        <v>1159.1260122358003</v>
      </c>
      <c r="R471" s="101">
        <v>0</v>
      </c>
      <c r="S471" s="101">
        <v>0</v>
      </c>
      <c r="T471" s="101">
        <v>1197.2706081143156</v>
      </c>
      <c r="U471" s="101">
        <v>0</v>
      </c>
      <c r="V471" s="101">
        <v>0</v>
      </c>
      <c r="W471" s="101">
        <v>1020.5880782966567</v>
      </c>
      <c r="X471" s="101">
        <v>1090.4867203114534</v>
      </c>
      <c r="Y471" s="101">
        <v>1009.7097572848934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1313.858888089339</v>
      </c>
      <c r="D472" s="104">
        <v>1335.4252531179138</v>
      </c>
      <c r="E472" s="104">
        <v>1305.0581908616207</v>
      </c>
      <c r="F472" s="104">
        <v>1325.4779580947791</v>
      </c>
      <c r="G472" s="104">
        <v>1260.656307953398</v>
      </c>
      <c r="H472" s="104">
        <v>1187.6250254508027</v>
      </c>
      <c r="I472" s="104">
        <v>1179.230265194014</v>
      </c>
      <c r="J472" s="104">
        <v>1158.2559311169848</v>
      </c>
      <c r="K472" s="104">
        <v>1046.2651628901119</v>
      </c>
      <c r="L472" s="104">
        <v>983.48568461583864</v>
      </c>
      <c r="M472" s="104">
        <v>1173.4825627347234</v>
      </c>
      <c r="N472" s="104">
        <v>989.03888829060259</v>
      </c>
      <c r="O472" s="104">
        <v>1384.0511493708975</v>
      </c>
      <c r="P472" s="104">
        <v>1723.3559253882624</v>
      </c>
      <c r="Q472" s="104">
        <v>996.83567705009273</v>
      </c>
      <c r="R472" s="104">
        <v>995.83409488651137</v>
      </c>
      <c r="S472" s="104">
        <v>1008.1441713120857</v>
      </c>
      <c r="T472" s="104">
        <v>1066.0016152767146</v>
      </c>
      <c r="U472" s="104">
        <v>0</v>
      </c>
      <c r="V472" s="104">
        <v>1001.5775819682775</v>
      </c>
      <c r="W472" s="104">
        <v>922.56806756088054</v>
      </c>
      <c r="X472" s="104">
        <v>1001.7226520698918</v>
      </c>
      <c r="Y472" s="104">
        <v>932.75133806653514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772.42145763852409</v>
      </c>
      <c r="D473" s="98">
        <v>787.65979580654982</v>
      </c>
      <c r="E473" s="98">
        <v>765.08298284088607</v>
      </c>
      <c r="F473" s="98">
        <v>786.50099280445193</v>
      </c>
      <c r="G473" s="98">
        <v>744.62234580674306</v>
      </c>
      <c r="H473" s="98">
        <v>685.83470167248811</v>
      </c>
      <c r="I473" s="98">
        <v>671.70293346414451</v>
      </c>
      <c r="J473" s="98">
        <v>638.2046951148991</v>
      </c>
      <c r="K473" s="98">
        <v>558.94427925623199</v>
      </c>
      <c r="L473" s="98">
        <v>513.28066712485418</v>
      </c>
      <c r="M473" s="98">
        <v>663.82257918356083</v>
      </c>
      <c r="N473" s="98">
        <v>518.21290100879003</v>
      </c>
      <c r="O473" s="98">
        <v>864.10607961970129</v>
      </c>
      <c r="P473" s="98">
        <v>1158.3627386451462</v>
      </c>
      <c r="Q473" s="98">
        <v>489.88425428171553</v>
      </c>
      <c r="R473" s="98">
        <v>479.88226502656528</v>
      </c>
      <c r="S473" s="98">
        <v>485.45718999596329</v>
      </c>
      <c r="T473" s="98">
        <v>578.1228438908239</v>
      </c>
      <c r="U473" s="98">
        <v>0</v>
      </c>
      <c r="V473" s="98">
        <v>567.48475333763747</v>
      </c>
      <c r="W473" s="98">
        <v>511.61930226888165</v>
      </c>
      <c r="X473" s="98">
        <v>594.50522162575419</v>
      </c>
      <c r="Y473" s="98">
        <v>543.58290036851645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541.43743045081487</v>
      </c>
      <c r="D474" s="98">
        <v>547.76545731136389</v>
      </c>
      <c r="E474" s="98">
        <v>539.9752080207345</v>
      </c>
      <c r="F474" s="98">
        <v>538.97696529032726</v>
      </c>
      <c r="G474" s="98">
        <v>516.03396214665474</v>
      </c>
      <c r="H474" s="98">
        <v>501.79032377831447</v>
      </c>
      <c r="I474" s="98">
        <v>507.52733172986927</v>
      </c>
      <c r="J474" s="98">
        <v>520.0512360020856</v>
      </c>
      <c r="K474" s="98">
        <v>487.32088363387999</v>
      </c>
      <c r="L474" s="98">
        <v>470.20501749098435</v>
      </c>
      <c r="M474" s="98">
        <v>509.65998355116267</v>
      </c>
      <c r="N474" s="98">
        <v>470.82598728181256</v>
      </c>
      <c r="O474" s="98">
        <v>519.945069751196</v>
      </c>
      <c r="P474" s="98">
        <v>564.99318674311621</v>
      </c>
      <c r="Q474" s="98">
        <v>506.95142276837714</v>
      </c>
      <c r="R474" s="98">
        <v>515.95182985994609</v>
      </c>
      <c r="S474" s="98">
        <v>522.68698131612257</v>
      </c>
      <c r="T474" s="98">
        <v>487.87877138589073</v>
      </c>
      <c r="U474" s="98">
        <v>0</v>
      </c>
      <c r="V474" s="98">
        <v>434.09282863063999</v>
      </c>
      <c r="W474" s="98">
        <v>410.94876529199877</v>
      </c>
      <c r="X474" s="98">
        <v>407.21743044413734</v>
      </c>
      <c r="Y474" s="98">
        <v>389.16843769801875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731.67521737209177</v>
      </c>
      <c r="D475" s="122">
        <v>745.45201458584222</v>
      </c>
      <c r="E475" s="122">
        <v>715.13568245454746</v>
      </c>
      <c r="F475" s="122">
        <v>729.29296393694108</v>
      </c>
      <c r="G475" s="122">
        <v>850.65750397784029</v>
      </c>
      <c r="H475" s="122">
        <v>804.17287565776473</v>
      </c>
      <c r="I475" s="122">
        <v>694.68324786528126</v>
      </c>
      <c r="J475" s="122">
        <v>734.88190944062694</v>
      </c>
      <c r="K475" s="122">
        <v>757.145151143975</v>
      </c>
      <c r="L475" s="122">
        <v>616.8010492011889</v>
      </c>
      <c r="M475" s="122">
        <v>810.75638506280757</v>
      </c>
      <c r="N475" s="122">
        <v>802.84002204811725</v>
      </c>
      <c r="O475" s="122">
        <v>816.81423045963231</v>
      </c>
      <c r="P475" s="122">
        <v>866.18684420051704</v>
      </c>
      <c r="Q475" s="122">
        <v>588.69404318960835</v>
      </c>
      <c r="R475" s="122">
        <v>596.11015485911639</v>
      </c>
      <c r="S475" s="122">
        <v>514.28737790380194</v>
      </c>
      <c r="T475" s="122">
        <v>592.40693903190311</v>
      </c>
      <c r="U475" s="122">
        <v>0</v>
      </c>
      <c r="V475" s="122">
        <v>385.36049779526917</v>
      </c>
      <c r="W475" s="122">
        <v>291.31715803025844</v>
      </c>
      <c r="X475" s="122">
        <v>330.40951433065914</v>
      </c>
      <c r="Y475" s="122">
        <v>322.83623453285867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X476" s="98">
        <v>0</v>
      </c>
      <c r="Y476" s="98">
        <v>0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1175.4548722417835</v>
      </c>
      <c r="D477" s="98">
        <v>0</v>
      </c>
      <c r="E477" s="98">
        <v>0</v>
      </c>
      <c r="F477" s="98">
        <v>773.0373125432202</v>
      </c>
      <c r="G477" s="98">
        <v>1148.5353690640147</v>
      </c>
      <c r="H477" s="98">
        <v>1223.6886542181592</v>
      </c>
      <c r="I477" s="98">
        <v>470.98270039542541</v>
      </c>
      <c r="J477" s="98">
        <v>518.81259506584536</v>
      </c>
      <c r="K477" s="98">
        <v>1350.0265798791138</v>
      </c>
      <c r="L477" s="98">
        <v>1181.8249483478185</v>
      </c>
      <c r="M477" s="98">
        <v>734.80123556605145</v>
      </c>
      <c r="N477" s="98">
        <v>584.35183494832154</v>
      </c>
      <c r="O477" s="98">
        <v>840.59017828595881</v>
      </c>
      <c r="P477" s="98">
        <v>1017.3877304439601</v>
      </c>
      <c r="Q477" s="98">
        <v>828.2822309959073</v>
      </c>
      <c r="R477" s="98">
        <v>820.56306012637583</v>
      </c>
      <c r="S477" s="98">
        <v>628.04843103467078</v>
      </c>
      <c r="T477" s="98">
        <v>694.88698629861062</v>
      </c>
      <c r="U477" s="98">
        <v>0</v>
      </c>
      <c r="V477" s="98">
        <v>722.34681467433177</v>
      </c>
      <c r="W477" s="98">
        <v>376.46003611653987</v>
      </c>
      <c r="X477" s="98">
        <v>524.14035375336221</v>
      </c>
      <c r="Y477" s="98">
        <v>0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702.25336180062038</v>
      </c>
      <c r="D478" s="33">
        <v>745.45201458584222</v>
      </c>
      <c r="E478" s="33">
        <v>715.13568245454746</v>
      </c>
      <c r="F478" s="33">
        <v>719.43846782233993</v>
      </c>
      <c r="G478" s="33">
        <v>685.3964966355104</v>
      </c>
      <c r="H478" s="33">
        <v>670.96896056742071</v>
      </c>
      <c r="I478" s="33">
        <v>705.78289335042689</v>
      </c>
      <c r="J478" s="33">
        <v>741.41423754963193</v>
      </c>
      <c r="K478" s="33">
        <v>697.40898703967889</v>
      </c>
      <c r="L478" s="33">
        <v>601.29734465143383</v>
      </c>
      <c r="M478" s="33">
        <v>812.13025081597891</v>
      </c>
      <c r="N478" s="33">
        <v>809.35557434731584</v>
      </c>
      <c r="O478" s="33">
        <v>815.18003458477699</v>
      </c>
      <c r="P478" s="33">
        <v>849.52911944488358</v>
      </c>
      <c r="Q478" s="33">
        <v>580.27401103028149</v>
      </c>
      <c r="R478" s="33">
        <v>583.99393865035745</v>
      </c>
      <c r="S478" s="33">
        <v>505.63164560036626</v>
      </c>
      <c r="T478" s="33">
        <v>582.37023337176163</v>
      </c>
      <c r="U478" s="33">
        <v>0</v>
      </c>
      <c r="V478" s="33">
        <v>359.43847341995661</v>
      </c>
      <c r="W478" s="33">
        <v>291.1292046569996</v>
      </c>
      <c r="X478" s="33">
        <v>330.20813092169584</v>
      </c>
      <c r="Y478" s="33">
        <v>322.83623453285867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15292.900533720111</v>
      </c>
      <c r="D480" s="117">
        <f t="shared" si="247"/>
        <v>14346.958865655773</v>
      </c>
      <c r="E480" s="117">
        <f t="shared" si="247"/>
        <v>15083.116776504803</v>
      </c>
      <c r="F480" s="117">
        <f t="shared" si="247"/>
        <v>15563.24336979406</v>
      </c>
      <c r="G480" s="117">
        <f t="shared" si="247"/>
        <v>15020.03539969399</v>
      </c>
      <c r="H480" s="117">
        <f t="shared" si="247"/>
        <v>15129.870850459705</v>
      </c>
      <c r="I480" s="117">
        <f t="shared" si="247"/>
        <v>13169.362513685974</v>
      </c>
      <c r="J480" s="117">
        <f t="shared" si="247"/>
        <v>13660.197080280393</v>
      </c>
      <c r="K480" s="117">
        <f t="shared" si="247"/>
        <v>14419.380468621262</v>
      </c>
      <c r="L480" s="117">
        <f t="shared" si="247"/>
        <v>14536.77680223813</v>
      </c>
      <c r="M480" s="117">
        <f t="shared" si="247"/>
        <v>11511.982951267384</v>
      </c>
      <c r="N480" s="117">
        <f t="shared" si="247"/>
        <v>12364.741446752972</v>
      </c>
      <c r="O480" s="117">
        <f t="shared" si="247"/>
        <v>12444.701779397757</v>
      </c>
      <c r="P480" s="117">
        <f t="shared" si="247"/>
        <v>12098.964326429104</v>
      </c>
      <c r="Q480" s="117">
        <f t="shared" si="247"/>
        <v>11706.711529596671</v>
      </c>
      <c r="R480" s="117">
        <f t="shared" ref="R480:V480" si="248">R481+R484+R486+R499</f>
        <v>11942.165406823</v>
      </c>
      <c r="S480" s="117">
        <f t="shared" si="248"/>
        <v>10605.499723988976</v>
      </c>
      <c r="T480" s="117">
        <f t="shared" si="248"/>
        <v>11245.426914553071</v>
      </c>
      <c r="U480" s="117">
        <f t="shared" si="248"/>
        <v>0</v>
      </c>
      <c r="V480" s="117">
        <f t="shared" si="248"/>
        <v>7728.3875954065797</v>
      </c>
      <c r="W480" s="117">
        <f t="shared" ref="W480:Y480" si="249">W481+W484+W486+W499</f>
        <v>6648.3232580438289</v>
      </c>
      <c r="X480" s="117">
        <f t="shared" si="249"/>
        <v>6789.572425955801</v>
      </c>
      <c r="Y480" s="117">
        <f t="shared" si="249"/>
        <v>6508.6423923589728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13607.120389927954</v>
      </c>
      <c r="D481" s="122">
        <f t="shared" si="250"/>
        <v>12693.143965009398</v>
      </c>
      <c r="E481" s="122">
        <f t="shared" si="250"/>
        <v>13046.964519943775</v>
      </c>
      <c r="F481" s="122">
        <f t="shared" si="250"/>
        <v>13939.46986452829</v>
      </c>
      <c r="G481" s="122">
        <f t="shared" si="250"/>
        <v>13338.911431044637</v>
      </c>
      <c r="H481" s="122">
        <f t="shared" si="250"/>
        <v>13138.178120769307</v>
      </c>
      <c r="I481" s="122">
        <f t="shared" si="250"/>
        <v>11565.707925289238</v>
      </c>
      <c r="J481" s="122">
        <f t="shared" si="250"/>
        <v>12048.032913843675</v>
      </c>
      <c r="K481" s="122">
        <f t="shared" si="250"/>
        <v>12808.829036025365</v>
      </c>
      <c r="L481" s="122">
        <f t="shared" si="250"/>
        <v>12563.90998831939</v>
      </c>
      <c r="M481" s="122">
        <f t="shared" si="250"/>
        <v>9408.5216951507227</v>
      </c>
      <c r="N481" s="122">
        <f t="shared" si="250"/>
        <v>10652.773540630427</v>
      </c>
      <c r="O481" s="122">
        <f t="shared" si="250"/>
        <v>10464.580425805936</v>
      </c>
      <c r="P481" s="122">
        <f t="shared" si="250"/>
        <v>9918.6671537472484</v>
      </c>
      <c r="Q481" s="122">
        <f t="shared" si="250"/>
        <v>9839.1861247205961</v>
      </c>
      <c r="R481" s="122">
        <f t="shared" ref="R481:V481" si="251">SUM(R482:R483)</f>
        <v>10424.507384283965</v>
      </c>
      <c r="S481" s="122">
        <f t="shared" si="251"/>
        <v>9235.0370323927909</v>
      </c>
      <c r="T481" s="122">
        <f t="shared" si="251"/>
        <v>9425.1394462129119</v>
      </c>
      <c r="U481" s="122">
        <f t="shared" si="251"/>
        <v>0</v>
      </c>
      <c r="V481" s="122">
        <f t="shared" si="251"/>
        <v>6095.5783368865141</v>
      </c>
      <c r="W481" s="122">
        <f t="shared" ref="W481:Y481" si="252">SUM(W482:W483)</f>
        <v>5252.1343974503607</v>
      </c>
      <c r="X481" s="122">
        <f t="shared" si="252"/>
        <v>5307.812513645079</v>
      </c>
      <c r="Y481" s="122">
        <f t="shared" si="252"/>
        <v>4937.061533304337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13475.170352732968</v>
      </c>
      <c r="D482" s="98">
        <v>12572.472190022176</v>
      </c>
      <c r="E482" s="98">
        <v>12928.304150943375</v>
      </c>
      <c r="F482" s="98">
        <v>13811.090991999703</v>
      </c>
      <c r="G482" s="98">
        <v>13218.558301113428</v>
      </c>
      <c r="H482" s="98">
        <v>13023.729696182274</v>
      </c>
      <c r="I482" s="98">
        <v>11464.227122074984</v>
      </c>
      <c r="J482" s="98">
        <v>11943.373601296013</v>
      </c>
      <c r="K482" s="98">
        <v>12699.638712584336</v>
      </c>
      <c r="L482" s="98">
        <v>12458.955282076433</v>
      </c>
      <c r="M482" s="98">
        <v>9330.2831526250739</v>
      </c>
      <c r="N482" s="98">
        <v>10566.708478825383</v>
      </c>
      <c r="O482" s="98">
        <v>10380.176261513976</v>
      </c>
      <c r="P482" s="98">
        <v>9838.4938044444389</v>
      </c>
      <c r="Q482" s="98">
        <v>9761.3863737079155</v>
      </c>
      <c r="R482" s="98">
        <v>10342.568854666868</v>
      </c>
      <c r="S482" s="98">
        <v>9163.5776074430014</v>
      </c>
      <c r="T482" s="98">
        <v>9351.7286645742424</v>
      </c>
      <c r="U482" s="98">
        <v>0</v>
      </c>
      <c r="V482" s="98">
        <v>6048.5298722068019</v>
      </c>
      <c r="W482" s="98">
        <v>5211.7694549234957</v>
      </c>
      <c r="X482" s="98">
        <v>5266.8882774028716</v>
      </c>
      <c r="Y482" s="98">
        <v>4899.8255571375057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131.95003719498521</v>
      </c>
      <c r="D483" s="98">
        <v>120.67177498722283</v>
      </c>
      <c r="E483" s="98">
        <v>118.66036900039872</v>
      </c>
      <c r="F483" s="98">
        <v>128.37887252858602</v>
      </c>
      <c r="G483" s="98">
        <v>120.35312993120905</v>
      </c>
      <c r="H483" s="98">
        <v>114.44842458703351</v>
      </c>
      <c r="I483" s="98">
        <v>101.4808032142539</v>
      </c>
      <c r="J483" s="98">
        <v>104.65931254766308</v>
      </c>
      <c r="K483" s="98">
        <v>109.19032344102899</v>
      </c>
      <c r="L483" s="98">
        <v>104.95470624295785</v>
      </c>
      <c r="M483" s="98">
        <v>78.238542525648526</v>
      </c>
      <c r="N483" s="98">
        <v>86.065061805044209</v>
      </c>
      <c r="O483" s="98">
        <v>84.404164291960527</v>
      </c>
      <c r="P483" s="98">
        <v>80.173349302810067</v>
      </c>
      <c r="Q483" s="98">
        <v>77.79975101268036</v>
      </c>
      <c r="R483" s="98">
        <v>81.938529617097373</v>
      </c>
      <c r="S483" s="98">
        <v>71.459424949790304</v>
      </c>
      <c r="T483" s="98">
        <v>73.410781638669661</v>
      </c>
      <c r="U483" s="98">
        <v>0</v>
      </c>
      <c r="V483" s="98">
        <v>47.048464679712133</v>
      </c>
      <c r="W483" s="98">
        <v>40.364942526865313</v>
      </c>
      <c r="X483" s="98">
        <v>40.924236242207556</v>
      </c>
      <c r="Y483" s="98">
        <v>37.235976166830895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49.079201561648034</v>
      </c>
      <c r="D484" s="122">
        <f t="shared" si="253"/>
        <v>4.1826401337874994</v>
      </c>
      <c r="E484" s="122">
        <f t="shared" si="253"/>
        <v>423.70339075095006</v>
      </c>
      <c r="F484" s="122">
        <f t="shared" si="253"/>
        <v>3.1145767396528554</v>
      </c>
      <c r="G484" s="122">
        <f t="shared" si="253"/>
        <v>19.3429157351977</v>
      </c>
      <c r="H484" s="122">
        <f t="shared" si="253"/>
        <v>379.10465308631655</v>
      </c>
      <c r="I484" s="122">
        <f t="shared" si="253"/>
        <v>115.14352040669057</v>
      </c>
      <c r="J484" s="122">
        <f t="shared" si="253"/>
        <v>88.844337082754905</v>
      </c>
      <c r="K484" s="122">
        <f t="shared" si="253"/>
        <v>129.67520940595449</v>
      </c>
      <c r="L484" s="122">
        <f t="shared" si="253"/>
        <v>600.77039614367868</v>
      </c>
      <c r="M484" s="122">
        <f t="shared" si="253"/>
        <v>474.95947903833849</v>
      </c>
      <c r="N484" s="122">
        <f t="shared" si="253"/>
        <v>234.5712493191871</v>
      </c>
      <c r="O484" s="122">
        <f t="shared" si="253"/>
        <v>239.54841775102619</v>
      </c>
      <c r="P484" s="122">
        <f t="shared" si="253"/>
        <v>144.44130819442515</v>
      </c>
      <c r="Q484" s="122">
        <f t="shared" si="253"/>
        <v>322.68462247081345</v>
      </c>
      <c r="R484" s="122">
        <f t="shared" si="253"/>
        <v>173.82984069797718</v>
      </c>
      <c r="S484" s="122">
        <f t="shared" si="253"/>
        <v>111.58850966082758</v>
      </c>
      <c r="T484" s="122">
        <f t="shared" si="253"/>
        <v>274.72131175023367</v>
      </c>
      <c r="U484" s="122">
        <f t="shared" si="253"/>
        <v>0</v>
      </c>
      <c r="V484" s="122">
        <f t="shared" si="253"/>
        <v>407.03062760982039</v>
      </c>
      <c r="W484" s="122">
        <f t="shared" si="253"/>
        <v>284.24124620661701</v>
      </c>
      <c r="X484" s="122">
        <f t="shared" si="253"/>
        <v>309.59489740452796</v>
      </c>
      <c r="Y484" s="122">
        <f t="shared" si="253"/>
        <v>438.14555383909806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49.079201561648034</v>
      </c>
      <c r="D485" s="98">
        <f>RES_hhdet_in_tesh!D86</f>
        <v>4.1826401337874994</v>
      </c>
      <c r="E485" s="98">
        <f>RES_hhdet_in_tesh!E86</f>
        <v>423.70339075095006</v>
      </c>
      <c r="F485" s="98">
        <f>RES_hhdet_in_tesh!F86</f>
        <v>3.1145767396528554</v>
      </c>
      <c r="G485" s="98">
        <f>RES_hhdet_in_tesh!G86</f>
        <v>19.3429157351977</v>
      </c>
      <c r="H485" s="98">
        <f>RES_hhdet_in_tesh!H86</f>
        <v>379.10465308631655</v>
      </c>
      <c r="I485" s="98">
        <f>RES_hhdet_in_tesh!I86</f>
        <v>115.14352040669057</v>
      </c>
      <c r="J485" s="98">
        <f>RES_hhdet_in_tesh!J86</f>
        <v>88.844337082754905</v>
      </c>
      <c r="K485" s="98">
        <f>RES_hhdet_in_tesh!K86</f>
        <v>129.67520940595449</v>
      </c>
      <c r="L485" s="98">
        <f>RES_hhdet_in_tesh!L86</f>
        <v>600.77039614367868</v>
      </c>
      <c r="M485" s="98">
        <f>RES_hhdet_in_tesh!M86</f>
        <v>474.95947903833849</v>
      </c>
      <c r="N485" s="98">
        <f>RES_hhdet_in_tesh!N86</f>
        <v>234.5712493191871</v>
      </c>
      <c r="O485" s="98">
        <f>RES_hhdet_in_tesh!O86</f>
        <v>239.54841775102619</v>
      </c>
      <c r="P485" s="98">
        <f>RES_hhdet_in_tesh!P86</f>
        <v>144.44130819442515</v>
      </c>
      <c r="Q485" s="98">
        <f>RES_hhdet_in_tesh!Q86</f>
        <v>322.68462247081345</v>
      </c>
      <c r="R485" s="98">
        <f>RES_hhdet_in_tesh!R86</f>
        <v>173.82984069797718</v>
      </c>
      <c r="S485" s="98">
        <f>RES_hhdet_in_tesh!S86</f>
        <v>111.58850966082758</v>
      </c>
      <c r="T485" s="98">
        <f>RES_hhdet_in_tesh!T86</f>
        <v>274.72131175023367</v>
      </c>
      <c r="U485" s="98">
        <f>RES_hhdet_in_tesh!U86</f>
        <v>0</v>
      </c>
      <c r="V485" s="98">
        <f>RES_hhdet_in_tesh!V86</f>
        <v>407.03062760982039</v>
      </c>
      <c r="W485" s="98">
        <f>RES_hhdet_in_tesh!W86</f>
        <v>284.24124620661701</v>
      </c>
      <c r="X485" s="98">
        <f>RES_hhdet_in_tesh!X86</f>
        <v>309.59489740452796</v>
      </c>
      <c r="Y485" s="98">
        <f>RES_hhdet_in_tesh!Y86</f>
        <v>438.14555383909806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1083.1765969709261</v>
      </c>
      <c r="D486" s="122">
        <v>1073.3768067524186</v>
      </c>
      <c r="E486" s="122">
        <v>1058.6984048238608</v>
      </c>
      <c r="F486" s="122">
        <v>1077.217270759066</v>
      </c>
      <c r="G486" s="122">
        <v>1065.4202839042925</v>
      </c>
      <c r="H486" s="122">
        <v>1033.4785068874876</v>
      </c>
      <c r="I486" s="122">
        <v>950.30789628178832</v>
      </c>
      <c r="J486" s="122">
        <v>951.50142129323694</v>
      </c>
      <c r="K486" s="122">
        <v>908.07985471736185</v>
      </c>
      <c r="L486" s="122">
        <v>893.0815346201299</v>
      </c>
      <c r="M486" s="122">
        <v>992.02050574475231</v>
      </c>
      <c r="N486" s="122">
        <v>844.90813428095817</v>
      </c>
      <c r="O486" s="122">
        <v>1099.4888898119141</v>
      </c>
      <c r="P486" s="122">
        <v>1358.5396127620138</v>
      </c>
      <c r="Q486" s="122">
        <v>1072.1827295967405</v>
      </c>
      <c r="R486" s="122">
        <v>861.18092670485942</v>
      </c>
      <c r="S486" s="122">
        <v>837.07524461605306</v>
      </c>
      <c r="T486" s="122">
        <v>1053.4529521848724</v>
      </c>
      <c r="U486" s="122">
        <v>0</v>
      </c>
      <c r="V486" s="122">
        <v>898.78418650639094</v>
      </c>
      <c r="W486" s="122">
        <v>852.16604428051528</v>
      </c>
      <c r="X486" s="122">
        <v>875.07015154648764</v>
      </c>
      <c r="Y486" s="122">
        <v>840.96796210837897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1088.1279278398783</v>
      </c>
      <c r="D487" s="98">
        <v>1091.9353690528212</v>
      </c>
      <c r="E487" s="98">
        <v>1078.7684830021346</v>
      </c>
      <c r="F487" s="98">
        <v>1061.7815154717889</v>
      </c>
      <c r="G487" s="98">
        <v>1009.94806180924</v>
      </c>
      <c r="H487" s="98">
        <v>1026.2704108573666</v>
      </c>
      <c r="I487" s="98">
        <v>916.53820427596963</v>
      </c>
      <c r="J487" s="98">
        <v>936.33807754098552</v>
      </c>
      <c r="K487" s="98">
        <v>931.65141969421745</v>
      </c>
      <c r="L487" s="98">
        <v>1040.4819891090035</v>
      </c>
      <c r="M487" s="98">
        <v>1139.7165099272368</v>
      </c>
      <c r="N487" s="98">
        <v>849.61496537003427</v>
      </c>
      <c r="O487" s="98">
        <v>709.78020827558521</v>
      </c>
      <c r="P487" s="98">
        <v>1296.7336322453634</v>
      </c>
      <c r="Q487" s="98">
        <v>1139.353583070583</v>
      </c>
      <c r="R487" s="98">
        <v>813.36137469682103</v>
      </c>
      <c r="S487" s="98">
        <v>836.42585274808062</v>
      </c>
      <c r="T487" s="98">
        <v>1099.8262520393637</v>
      </c>
      <c r="U487" s="98">
        <v>0</v>
      </c>
      <c r="V487" s="98">
        <v>903.02290253084698</v>
      </c>
      <c r="W487" s="98">
        <v>925.20541423760699</v>
      </c>
      <c r="X487" s="98">
        <v>815.72691033162766</v>
      </c>
      <c r="Y487" s="98">
        <v>840.8541883471496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936.72126974589469</v>
      </c>
      <c r="K488" s="98">
        <v>932.81598707573073</v>
      </c>
      <c r="L488" s="98">
        <v>1041.5030013101868</v>
      </c>
      <c r="M488" s="98">
        <v>1141.0009162606887</v>
      </c>
      <c r="N488" s="98">
        <v>850.62442902677844</v>
      </c>
      <c r="O488" s="98">
        <v>0</v>
      </c>
      <c r="P488" s="98">
        <v>1299.1984482856431</v>
      </c>
      <c r="Q488" s="98">
        <v>1143.1421413007324</v>
      </c>
      <c r="R488" s="98">
        <v>0</v>
      </c>
      <c r="S488" s="98">
        <v>838.09000907804341</v>
      </c>
      <c r="T488" s="98">
        <v>1101.8145652692178</v>
      </c>
      <c r="U488" s="98">
        <v>0</v>
      </c>
      <c r="V488" s="98">
        <v>0</v>
      </c>
      <c r="W488" s="98">
        <v>926.09390507041746</v>
      </c>
      <c r="X488" s="98">
        <v>0</v>
      </c>
      <c r="Y488" s="98">
        <v>841.3496508868908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443.07354125350184</v>
      </c>
      <c r="K489" s="101">
        <v>413.98750799586054</v>
      </c>
      <c r="L489" s="101">
        <v>491.80424041813194</v>
      </c>
      <c r="M489" s="101">
        <v>572.92513703295208</v>
      </c>
      <c r="N489" s="101">
        <v>383.19904943141808</v>
      </c>
      <c r="O489" s="101">
        <v>0</v>
      </c>
      <c r="P489" s="101">
        <v>782.04703053557967</v>
      </c>
      <c r="Q489" s="101">
        <v>505.68097307050709</v>
      </c>
      <c r="R489" s="101">
        <v>0</v>
      </c>
      <c r="S489" s="101">
        <v>349.85645530540171</v>
      </c>
      <c r="T489" s="101">
        <v>529.01689191704486</v>
      </c>
      <c r="U489" s="101">
        <v>0</v>
      </c>
      <c r="V489" s="101">
        <v>0</v>
      </c>
      <c r="W489" s="101">
        <v>489.07808176176223</v>
      </c>
      <c r="X489" s="101">
        <v>0</v>
      </c>
      <c r="Y489" s="101">
        <v>444.91292482002092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493.64772849239273</v>
      </c>
      <c r="K490" s="104">
        <v>518.82847907987014</v>
      </c>
      <c r="L490" s="104">
        <v>549.69876089205491</v>
      </c>
      <c r="M490" s="104">
        <v>568.07577922773669</v>
      </c>
      <c r="N490" s="104">
        <v>467.42537959536037</v>
      </c>
      <c r="O490" s="104">
        <v>0</v>
      </c>
      <c r="P490" s="104">
        <v>517.15141775006339</v>
      </c>
      <c r="Q490" s="104">
        <v>637.46116823022544</v>
      </c>
      <c r="R490" s="104">
        <v>0</v>
      </c>
      <c r="S490" s="104">
        <v>488.23355377264164</v>
      </c>
      <c r="T490" s="104">
        <v>572.79767335217298</v>
      </c>
      <c r="U490" s="104">
        <v>0</v>
      </c>
      <c r="V490" s="104">
        <v>0</v>
      </c>
      <c r="W490" s="104">
        <v>437.0158233086554</v>
      </c>
      <c r="X490" s="104">
        <v>0</v>
      </c>
      <c r="Y490" s="104">
        <v>396.43672606686994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1163.8243082557669</v>
      </c>
      <c r="D491" s="101">
        <v>777.87218379598437</v>
      </c>
      <c r="E491" s="101">
        <v>442.1665909702391</v>
      </c>
      <c r="F491" s="101">
        <v>886.2633827899914</v>
      </c>
      <c r="G491" s="101">
        <v>1356.8969445202647</v>
      </c>
      <c r="H491" s="101">
        <v>1406.7244552497805</v>
      </c>
      <c r="I491" s="101">
        <v>529.84521460636427</v>
      </c>
      <c r="J491" s="101">
        <v>523.84133974993745</v>
      </c>
      <c r="K491" s="101">
        <v>1236.7986374416321</v>
      </c>
      <c r="L491" s="101">
        <v>1341.2813807638227</v>
      </c>
      <c r="M491" s="101">
        <v>717.29776396754664</v>
      </c>
      <c r="N491" s="101">
        <v>0</v>
      </c>
      <c r="O491" s="101">
        <v>0</v>
      </c>
      <c r="P491" s="101">
        <v>0</v>
      </c>
      <c r="Q491" s="101">
        <v>0</v>
      </c>
      <c r="R491" s="101">
        <v>0</v>
      </c>
      <c r="S491" s="101">
        <v>0</v>
      </c>
      <c r="T491" s="101">
        <v>0</v>
      </c>
      <c r="U491" s="101">
        <v>0</v>
      </c>
      <c r="V491" s="101">
        <v>0</v>
      </c>
      <c r="W491" s="101">
        <v>0</v>
      </c>
      <c r="X491" s="101">
        <v>0</v>
      </c>
      <c r="Y491" s="101">
        <v>0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X492" s="104">
        <v>0</v>
      </c>
      <c r="Y492" s="104">
        <v>0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X493" s="98">
        <v>0</v>
      </c>
      <c r="Y493" s="98">
        <v>0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X494" s="98">
        <v>0</v>
      </c>
      <c r="Y494" s="98">
        <v>0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1080.3192101167767</v>
      </c>
      <c r="D495" s="101">
        <v>1097.7960673168343</v>
      </c>
      <c r="E495" s="101">
        <v>1074.9295069542934</v>
      </c>
      <c r="F495" s="101">
        <v>1089.8040554822232</v>
      </c>
      <c r="G495" s="101">
        <v>1038.5123332726844</v>
      </c>
      <c r="H495" s="101">
        <v>984.34303855357825</v>
      </c>
      <c r="I495" s="101">
        <v>0</v>
      </c>
      <c r="J495" s="101">
        <v>0</v>
      </c>
      <c r="K495" s="101">
        <v>0</v>
      </c>
      <c r="L495" s="101">
        <v>834.11027192147696</v>
      </c>
      <c r="M495" s="101">
        <v>983.7209811867142</v>
      </c>
      <c r="N495" s="101">
        <v>844.21174402473696</v>
      </c>
      <c r="O495" s="101">
        <v>1152.508536935545</v>
      </c>
      <c r="P495" s="101">
        <v>1429.6935263800099</v>
      </c>
      <c r="Q495" s="101">
        <v>878.84678246356145</v>
      </c>
      <c r="R495" s="101">
        <v>0</v>
      </c>
      <c r="S495" s="101">
        <v>0</v>
      </c>
      <c r="T495" s="101">
        <v>938.20324230175754</v>
      </c>
      <c r="U495" s="101">
        <v>0</v>
      </c>
      <c r="V495" s="101">
        <v>0</v>
      </c>
      <c r="W495" s="101">
        <v>824.31648261396788</v>
      </c>
      <c r="X495" s="101">
        <v>894.20439346637443</v>
      </c>
      <c r="Y495" s="101">
        <v>839.56957430918101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1080.6784868846089</v>
      </c>
      <c r="D496" s="104">
        <v>1098.4620055673388</v>
      </c>
      <c r="E496" s="104">
        <v>1075.7561934143107</v>
      </c>
      <c r="F496" s="104">
        <v>1090.661044922625</v>
      </c>
      <c r="G496" s="104">
        <v>1039.2667352695198</v>
      </c>
      <c r="H496" s="104">
        <v>984.62183157882419</v>
      </c>
      <c r="I496" s="104">
        <v>981.36802173157719</v>
      </c>
      <c r="J496" s="104">
        <v>971.28849015234971</v>
      </c>
      <c r="K496" s="104">
        <v>883.55979414090348</v>
      </c>
      <c r="L496" s="104">
        <v>835.17296529645716</v>
      </c>
      <c r="M496" s="104">
        <v>984.37585213983709</v>
      </c>
      <c r="N496" s="104">
        <v>844.894946716238</v>
      </c>
      <c r="O496" s="104">
        <v>1152.5490107683897</v>
      </c>
      <c r="P496" s="104">
        <v>1428.4114535151186</v>
      </c>
      <c r="Q496" s="104">
        <v>878.38058241997123</v>
      </c>
      <c r="R496" s="104">
        <v>883.96075110188326</v>
      </c>
      <c r="S496" s="104">
        <v>899.05149134738031</v>
      </c>
      <c r="T496" s="104">
        <v>940.90645193786793</v>
      </c>
      <c r="U496" s="104">
        <v>0</v>
      </c>
      <c r="V496" s="104">
        <v>888.1873964452501</v>
      </c>
      <c r="W496" s="104">
        <v>824.17740537916029</v>
      </c>
      <c r="X496" s="104">
        <v>894.71459222948897</v>
      </c>
      <c r="Y496" s="104">
        <v>841.15541808665841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539.24105643379403</v>
      </c>
      <c r="D497" s="98">
        <v>550.69654825597502</v>
      </c>
      <c r="E497" s="98">
        <v>535.78098539357609</v>
      </c>
      <c r="F497" s="98">
        <v>551.68407963229777</v>
      </c>
      <c r="G497" s="98">
        <v>523.23277312286507</v>
      </c>
      <c r="H497" s="98">
        <v>482.83150780050966</v>
      </c>
      <c r="I497" s="98">
        <v>473.84069000170769</v>
      </c>
      <c r="J497" s="98">
        <v>451.23725415026405</v>
      </c>
      <c r="K497" s="98">
        <v>396.23891050702343</v>
      </c>
      <c r="L497" s="98">
        <v>364.96794780547253</v>
      </c>
      <c r="M497" s="98">
        <v>474.71586858867437</v>
      </c>
      <c r="N497" s="98">
        <v>374.06895943442544</v>
      </c>
      <c r="O497" s="98">
        <v>632.60394101719385</v>
      </c>
      <c r="P497" s="98">
        <v>863.41826677200254</v>
      </c>
      <c r="Q497" s="98">
        <v>371.42915965159426</v>
      </c>
      <c r="R497" s="98">
        <v>368.00892124193723</v>
      </c>
      <c r="S497" s="98">
        <v>376.36451003125768</v>
      </c>
      <c r="T497" s="98">
        <v>453.02768055197731</v>
      </c>
      <c r="U497" s="98">
        <v>0</v>
      </c>
      <c r="V497" s="98">
        <v>454.09456781461012</v>
      </c>
      <c r="W497" s="98">
        <v>413.22864008716158</v>
      </c>
      <c r="X497" s="98">
        <v>487.49716178535158</v>
      </c>
      <c r="Y497" s="98">
        <v>451.98698038863967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541.43743045081487</v>
      </c>
      <c r="D498" s="98">
        <v>547.76545731136389</v>
      </c>
      <c r="E498" s="98">
        <v>539.9752080207345</v>
      </c>
      <c r="F498" s="98">
        <v>538.97696529032726</v>
      </c>
      <c r="G498" s="98">
        <v>516.03396214665474</v>
      </c>
      <c r="H498" s="98">
        <v>501.79032377831447</v>
      </c>
      <c r="I498" s="98">
        <v>507.52733172986927</v>
      </c>
      <c r="J498" s="98">
        <v>520.0512360020856</v>
      </c>
      <c r="K498" s="98">
        <v>487.32088363387999</v>
      </c>
      <c r="L498" s="98">
        <v>470.20501749098435</v>
      </c>
      <c r="M498" s="98">
        <v>509.65998355116267</v>
      </c>
      <c r="N498" s="98">
        <v>470.82598728181256</v>
      </c>
      <c r="O498" s="98">
        <v>519.945069751196</v>
      </c>
      <c r="P498" s="98">
        <v>564.99318674311621</v>
      </c>
      <c r="Q498" s="98">
        <v>506.95142276837714</v>
      </c>
      <c r="R498" s="98">
        <v>515.95182985994609</v>
      </c>
      <c r="S498" s="98">
        <v>522.68698131612257</v>
      </c>
      <c r="T498" s="98">
        <v>487.87877138589073</v>
      </c>
      <c r="U498" s="98">
        <v>0</v>
      </c>
      <c r="V498" s="98">
        <v>434.09282863063999</v>
      </c>
      <c r="W498" s="98">
        <v>410.94876529199877</v>
      </c>
      <c r="X498" s="98">
        <v>407.21743044413734</v>
      </c>
      <c r="Y498" s="98">
        <v>389.16843769801875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553.52434525958199</v>
      </c>
      <c r="D499" s="122">
        <v>576.25545376016942</v>
      </c>
      <c r="E499" s="122">
        <v>553.7504609862176</v>
      </c>
      <c r="F499" s="122">
        <v>543.44165776705279</v>
      </c>
      <c r="G499" s="122">
        <v>596.3607690098637</v>
      </c>
      <c r="H499" s="122">
        <v>579.10956971659198</v>
      </c>
      <c r="I499" s="122">
        <v>538.20317170825581</v>
      </c>
      <c r="J499" s="122">
        <v>571.81840806072626</v>
      </c>
      <c r="K499" s="122">
        <v>572.79636847258223</v>
      </c>
      <c r="L499" s="122">
        <v>479.01488315493106</v>
      </c>
      <c r="M499" s="122">
        <v>636.48127133356979</v>
      </c>
      <c r="N499" s="122">
        <v>632.48852252239919</v>
      </c>
      <c r="O499" s="122">
        <v>641.08404602888129</v>
      </c>
      <c r="P499" s="122">
        <v>677.31625172541737</v>
      </c>
      <c r="Q499" s="122">
        <v>472.65805280852032</v>
      </c>
      <c r="R499" s="122">
        <v>482.64725513619857</v>
      </c>
      <c r="S499" s="122">
        <v>421.7989373193044</v>
      </c>
      <c r="T499" s="122">
        <v>492.11320440505119</v>
      </c>
      <c r="U499" s="122">
        <v>0</v>
      </c>
      <c r="V499" s="122">
        <v>326.99444440385457</v>
      </c>
      <c r="W499" s="122">
        <v>259.78157010633635</v>
      </c>
      <c r="X499" s="122">
        <v>297.0948633597061</v>
      </c>
      <c r="Y499" s="122">
        <v>292.46734310715857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X500" s="98">
        <v>0</v>
      </c>
      <c r="Y500" s="98">
        <v>0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727.51300393668691</v>
      </c>
      <c r="D501" s="98">
        <v>0</v>
      </c>
      <c r="E501" s="98">
        <v>0</v>
      </c>
      <c r="F501" s="98">
        <v>478.71043465516999</v>
      </c>
      <c r="G501" s="98">
        <v>711.37075055093942</v>
      </c>
      <c r="H501" s="98">
        <v>758.05680107978139</v>
      </c>
      <c r="I501" s="98">
        <v>291.81992930885946</v>
      </c>
      <c r="J501" s="98">
        <v>321.51384497188519</v>
      </c>
      <c r="K501" s="98">
        <v>836.77879611252297</v>
      </c>
      <c r="L501" s="98">
        <v>732.65696897091846</v>
      </c>
      <c r="M501" s="98">
        <v>455.59351642395796</v>
      </c>
      <c r="N501" s="98">
        <v>362.3394936632854</v>
      </c>
      <c r="O501" s="98">
        <v>521.24950453880956</v>
      </c>
      <c r="P501" s="98">
        <v>630.96297114100889</v>
      </c>
      <c r="Q501" s="98">
        <v>513.95336661034514</v>
      </c>
      <c r="R501" s="98">
        <v>509.8655223018377</v>
      </c>
      <c r="S501" s="98">
        <v>391.00238622040558</v>
      </c>
      <c r="T501" s="98">
        <v>433.53389753622497</v>
      </c>
      <c r="U501" s="98">
        <v>0</v>
      </c>
      <c r="V501" s="98">
        <v>452.15672279310076</v>
      </c>
      <c r="W501" s="98">
        <v>235.80209769497006</v>
      </c>
      <c r="X501" s="98">
        <v>328.50579456981279</v>
      </c>
      <c r="Y501" s="98">
        <v>0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541.9891855682821</v>
      </c>
      <c r="D502" s="33">
        <v>576.25545376016942</v>
      </c>
      <c r="E502" s="33">
        <v>553.7504609862176</v>
      </c>
      <c r="F502" s="33">
        <v>558.02396627027917</v>
      </c>
      <c r="G502" s="33">
        <v>532.55386144255453</v>
      </c>
      <c r="H502" s="33">
        <v>522.29055829835306</v>
      </c>
      <c r="I502" s="33">
        <v>550.42829442272966</v>
      </c>
      <c r="J502" s="33">
        <v>579.38575531690037</v>
      </c>
      <c r="K502" s="33">
        <v>546.19864276578721</v>
      </c>
      <c r="L502" s="33">
        <v>472.05519177583386</v>
      </c>
      <c r="M502" s="33">
        <v>639.7531428694025</v>
      </c>
      <c r="N502" s="33">
        <v>640.54465658380423</v>
      </c>
      <c r="O502" s="33">
        <v>649.32065198035525</v>
      </c>
      <c r="P502" s="33">
        <v>682.42296907793695</v>
      </c>
      <c r="Q502" s="33">
        <v>471.20677979951051</v>
      </c>
      <c r="R502" s="33">
        <v>481.17798295451757</v>
      </c>
      <c r="S502" s="33">
        <v>424.14215316378574</v>
      </c>
      <c r="T502" s="33">
        <v>497.85035301591563</v>
      </c>
      <c r="U502" s="33">
        <v>0</v>
      </c>
      <c r="V502" s="33">
        <v>317.36657683545099</v>
      </c>
      <c r="W502" s="33">
        <v>259.83450492402142</v>
      </c>
      <c r="X502" s="33">
        <v>297.06221166406152</v>
      </c>
      <c r="Y502" s="33">
        <v>292.46734310715857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29.766988190211741</v>
      </c>
      <c r="D504" s="117">
        <f t="shared" si="254"/>
        <v>21.328362738387803</v>
      </c>
      <c r="E504" s="117">
        <f t="shared" si="254"/>
        <v>4.195695592985679</v>
      </c>
      <c r="F504" s="117">
        <f t="shared" si="254"/>
        <v>47.972656269545098</v>
      </c>
      <c r="G504" s="117">
        <f t="shared" si="254"/>
        <v>137.89800261830916</v>
      </c>
      <c r="H504" s="117">
        <f t="shared" si="254"/>
        <v>119.53213370791238</v>
      </c>
      <c r="I504" s="117">
        <f t="shared" si="254"/>
        <v>9.8127339443580297</v>
      </c>
      <c r="J504" s="117">
        <f t="shared" si="254"/>
        <v>5.9415391418246006</v>
      </c>
      <c r="K504" s="117">
        <f t="shared" si="254"/>
        <v>35.926017352412906</v>
      </c>
      <c r="L504" s="117">
        <f t="shared" si="254"/>
        <v>12.6373853748445</v>
      </c>
      <c r="M504" s="117">
        <f t="shared" si="254"/>
        <v>7.8669041223185339</v>
      </c>
      <c r="N504" s="117">
        <f t="shared" si="254"/>
        <v>3.8438618579206776</v>
      </c>
      <c r="O504" s="117">
        <f t="shared" si="254"/>
        <v>12.280418297441816</v>
      </c>
      <c r="P504" s="117">
        <f t="shared" si="254"/>
        <v>22.934559992514885</v>
      </c>
      <c r="Q504" s="117">
        <f t="shared" si="254"/>
        <v>6.3878966281584377</v>
      </c>
      <c r="R504" s="117">
        <f t="shared" ref="R504:V504" si="255">R505+R508+R510+R523</f>
        <v>9.5466891031143426</v>
      </c>
      <c r="S504" s="117">
        <f t="shared" si="255"/>
        <v>10.087599708655059</v>
      </c>
      <c r="T504" s="117">
        <f t="shared" si="255"/>
        <v>14.080563513353313</v>
      </c>
      <c r="U504" s="117">
        <f t="shared" si="255"/>
        <v>0</v>
      </c>
      <c r="V504" s="117">
        <f t="shared" si="255"/>
        <v>11.720593030101517</v>
      </c>
      <c r="W504" s="117">
        <f t="shared" ref="W504:Y504" si="256">W505+W508+W510+W523</f>
        <v>0.18836269119875157</v>
      </c>
      <c r="X504" s="117">
        <f t="shared" si="256"/>
        <v>0.12363834139004547</v>
      </c>
      <c r="Y504" s="117">
        <f t="shared" si="256"/>
        <v>0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13.164936659945822</v>
      </c>
      <c r="D510" s="122">
        <v>21.328362738387803</v>
      </c>
      <c r="E510" s="122">
        <v>4.195695592985679</v>
      </c>
      <c r="F510" s="122">
        <v>15.686874239903688</v>
      </c>
      <c r="G510" s="122">
        <v>44.801064955916594</v>
      </c>
      <c r="H510" s="122">
        <v>52.541383075720852</v>
      </c>
      <c r="I510" s="122">
        <v>4.7550990611444917</v>
      </c>
      <c r="J510" s="122">
        <v>2.4830851954655779</v>
      </c>
      <c r="K510" s="122">
        <v>7.8553502690866361</v>
      </c>
      <c r="L510" s="122">
        <v>5.4677408721732412</v>
      </c>
      <c r="M510" s="122">
        <v>4.901365694150285</v>
      </c>
      <c r="N510" s="122">
        <v>0</v>
      </c>
      <c r="O510" s="122">
        <v>0</v>
      </c>
      <c r="P510" s="122">
        <v>0</v>
      </c>
      <c r="Q510" s="122">
        <v>0</v>
      </c>
      <c r="R510" s="122">
        <v>0</v>
      </c>
      <c r="S510" s="122">
        <v>0</v>
      </c>
      <c r="T510" s="122">
        <v>0</v>
      </c>
      <c r="U510" s="122">
        <v>0</v>
      </c>
      <c r="V510" s="122">
        <v>0</v>
      </c>
      <c r="W510" s="122">
        <v>0</v>
      </c>
      <c r="X510" s="122">
        <v>0</v>
      </c>
      <c r="Y510" s="122">
        <v>0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423.47212922825724</v>
      </c>
      <c r="D515" s="101">
        <v>281.83907904298167</v>
      </c>
      <c r="E515" s="101">
        <v>159.43643253345579</v>
      </c>
      <c r="F515" s="101">
        <v>318.01572322713838</v>
      </c>
      <c r="G515" s="101">
        <v>484.27817833300321</v>
      </c>
      <c r="H515" s="101">
        <v>499.14313921934809</v>
      </c>
      <c r="I515" s="101">
        <v>186.80746311639072</v>
      </c>
      <c r="J515" s="101">
        <v>183.33445693187517</v>
      </c>
      <c r="K515" s="101">
        <v>429.0985084488575</v>
      </c>
      <c r="L515" s="101">
        <v>460.65716848059554</v>
      </c>
      <c r="M515" s="101">
        <v>241.39226043690152</v>
      </c>
      <c r="N515" s="101">
        <v>0</v>
      </c>
      <c r="O515" s="101">
        <v>0</v>
      </c>
      <c r="P515" s="101">
        <v>0</v>
      </c>
      <c r="Q515" s="101">
        <v>0</v>
      </c>
      <c r="R515" s="101">
        <v>0</v>
      </c>
      <c r="S515" s="101">
        <v>0</v>
      </c>
      <c r="T515" s="101">
        <v>0</v>
      </c>
      <c r="U515" s="101">
        <v>0</v>
      </c>
      <c r="V515" s="101">
        <v>0</v>
      </c>
      <c r="W515" s="101">
        <v>0</v>
      </c>
      <c r="X515" s="101">
        <v>0</v>
      </c>
      <c r="Y515" s="101">
        <v>0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X516" s="104">
        <v>0</v>
      </c>
      <c r="Y516" s="104">
        <v>0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X517" s="98">
        <v>0</v>
      </c>
      <c r="Y517" s="98">
        <v>0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16.602051530265918</v>
      </c>
      <c r="D523" s="122">
        <v>0</v>
      </c>
      <c r="E523" s="122">
        <v>0</v>
      </c>
      <c r="F523" s="122">
        <v>32.28578202964141</v>
      </c>
      <c r="G523" s="122">
        <v>93.096937662392563</v>
      </c>
      <c r="H523" s="122">
        <v>66.990750632191535</v>
      </c>
      <c r="I523" s="122">
        <v>5.057634883213538</v>
      </c>
      <c r="J523" s="122">
        <v>3.4584539463590223</v>
      </c>
      <c r="K523" s="122">
        <v>28.070667083326271</v>
      </c>
      <c r="L523" s="122">
        <v>7.1696445026712592</v>
      </c>
      <c r="M523" s="122">
        <v>2.9655384281682493</v>
      </c>
      <c r="N523" s="122">
        <v>3.8438618579206776</v>
      </c>
      <c r="O523" s="122">
        <v>12.280418297441816</v>
      </c>
      <c r="P523" s="122">
        <v>22.934559992514885</v>
      </c>
      <c r="Q523" s="122">
        <v>6.3878966281584377</v>
      </c>
      <c r="R523" s="122">
        <v>9.5466891031143426</v>
      </c>
      <c r="S523" s="122">
        <v>10.087599708655059</v>
      </c>
      <c r="T523" s="122">
        <v>14.080563513353313</v>
      </c>
      <c r="U523" s="122">
        <v>0</v>
      </c>
      <c r="V523" s="122">
        <v>11.720593030101517</v>
      </c>
      <c r="W523" s="122">
        <v>0.18836269119875157</v>
      </c>
      <c r="X523" s="122">
        <v>0.12363834139004547</v>
      </c>
      <c r="Y523" s="122">
        <v>0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267.01632877844355</v>
      </c>
      <c r="D525" s="98">
        <v>0</v>
      </c>
      <c r="E525" s="98">
        <v>0</v>
      </c>
      <c r="F525" s="98">
        <v>175.60315591731791</v>
      </c>
      <c r="G525" s="98">
        <v>260.90129443658162</v>
      </c>
      <c r="H525" s="98">
        <v>277.9731146921971</v>
      </c>
      <c r="I525" s="98">
        <v>106.98843022182486</v>
      </c>
      <c r="J525" s="98">
        <v>117.85346909515745</v>
      </c>
      <c r="K525" s="98">
        <v>306.67203788533953</v>
      </c>
      <c r="L525" s="98">
        <v>268.46335526669048</v>
      </c>
      <c r="M525" s="98">
        <v>166.9174486711843</v>
      </c>
      <c r="N525" s="98">
        <v>132.74136282686075</v>
      </c>
      <c r="O525" s="98">
        <v>190.94846489943845</v>
      </c>
      <c r="P525" s="98">
        <v>231.10979684764999</v>
      </c>
      <c r="Q525" s="98">
        <v>188.15259159303034</v>
      </c>
      <c r="R525" s="98">
        <v>186.39910473830756</v>
      </c>
      <c r="S525" s="98">
        <v>142.66748159383584</v>
      </c>
      <c r="T525" s="98">
        <v>157.85052780759241</v>
      </c>
      <c r="U525" s="98">
        <v>0</v>
      </c>
      <c r="V525" s="98">
        <v>164.08830242142125</v>
      </c>
      <c r="W525" s="98">
        <v>85.516661804233209</v>
      </c>
      <c r="X525" s="98">
        <v>119.06372275861378</v>
      </c>
      <c r="Y525" s="98">
        <v>0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201.33398801413242</v>
      </c>
      <c r="D528" s="118">
        <f t="shared" si="261"/>
        <v>184.17301586562584</v>
      </c>
      <c r="E528" s="118">
        <f t="shared" si="261"/>
        <v>185.71955165477698</v>
      </c>
      <c r="F528" s="118">
        <f t="shared" si="261"/>
        <v>191.5565990505535</v>
      </c>
      <c r="G528" s="118">
        <f t="shared" si="261"/>
        <v>180.79564721408536</v>
      </c>
      <c r="H528" s="118">
        <f t="shared" si="261"/>
        <v>174.94401031514349</v>
      </c>
      <c r="I528" s="118">
        <f t="shared" si="261"/>
        <v>149.01161530447678</v>
      </c>
      <c r="J528" s="118">
        <f t="shared" si="261"/>
        <v>151.46885829442434</v>
      </c>
      <c r="K528" s="118">
        <f t="shared" si="261"/>
        <v>155.84147172117557</v>
      </c>
      <c r="L528" s="118">
        <f t="shared" si="261"/>
        <v>150.42632261812398</v>
      </c>
      <c r="M528" s="118">
        <f t="shared" si="261"/>
        <v>115.84975894036833</v>
      </c>
      <c r="N528" s="118">
        <f t="shared" si="261"/>
        <v>124.45478249874458</v>
      </c>
      <c r="O528" s="118">
        <f t="shared" si="261"/>
        <v>123.6851564643752</v>
      </c>
      <c r="P528" s="118">
        <f t="shared" si="261"/>
        <v>119.53868816462675</v>
      </c>
      <c r="Q528" s="118">
        <f t="shared" si="261"/>
        <v>112.40591352435622</v>
      </c>
      <c r="R528" s="118">
        <f t="shared" ref="R528:V528" si="262">R529+R532+R534+R547</f>
        <v>113.54059304093593</v>
      </c>
      <c r="S528" s="118">
        <f t="shared" si="262"/>
        <v>99.546880562182636</v>
      </c>
      <c r="T528" s="118">
        <f t="shared" si="262"/>
        <v>102.04579811382466</v>
      </c>
      <c r="U528" s="118">
        <f t="shared" si="262"/>
        <v>0</v>
      </c>
      <c r="V528" s="118">
        <f t="shared" si="262"/>
        <v>66.058795842321587</v>
      </c>
      <c r="W528" s="118">
        <f t="shared" ref="W528:Y528" si="263">W529+W532+W534+W547</f>
        <v>56.152994655174844</v>
      </c>
      <c r="X528" s="118">
        <f t="shared" si="263"/>
        <v>56.12712026712353</v>
      </c>
      <c r="Y528" s="118">
        <f t="shared" si="263"/>
        <v>52.204865571162671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182.92612044845836</v>
      </c>
      <c r="D529" s="123">
        <f t="shared" si="264"/>
        <v>166.20440883105542</v>
      </c>
      <c r="E529" s="123">
        <f t="shared" si="264"/>
        <v>166.98447556390423</v>
      </c>
      <c r="F529" s="123">
        <f t="shared" si="264"/>
        <v>173.79847027612925</v>
      </c>
      <c r="G529" s="123">
        <f t="shared" si="264"/>
        <v>162.2472213602955</v>
      </c>
      <c r="H529" s="123">
        <f t="shared" si="264"/>
        <v>156.20750641497759</v>
      </c>
      <c r="I529" s="123">
        <f t="shared" si="264"/>
        <v>133.9817105232396</v>
      </c>
      <c r="J529" s="123">
        <f t="shared" si="264"/>
        <v>136.25317584440447</v>
      </c>
      <c r="K529" s="123">
        <f t="shared" si="264"/>
        <v>140.99523141586198</v>
      </c>
      <c r="L529" s="123">
        <f t="shared" si="264"/>
        <v>135.35293752770886</v>
      </c>
      <c r="M529" s="123">
        <f t="shared" si="264"/>
        <v>98.896517969299154</v>
      </c>
      <c r="N529" s="123">
        <f t="shared" si="264"/>
        <v>109.96402691044983</v>
      </c>
      <c r="O529" s="123">
        <f t="shared" si="264"/>
        <v>106.56223266995397</v>
      </c>
      <c r="P529" s="123">
        <f t="shared" si="264"/>
        <v>99.744745794797055</v>
      </c>
      <c r="Q529" s="123">
        <f t="shared" si="264"/>
        <v>97.569715199448524</v>
      </c>
      <c r="R529" s="123">
        <f t="shared" ref="R529:V529" si="265">SUM(R530:R531)</f>
        <v>101.38410023576509</v>
      </c>
      <c r="S529" s="123">
        <f t="shared" si="265"/>
        <v>87.982877631565856</v>
      </c>
      <c r="T529" s="123">
        <f t="shared" si="265"/>
        <v>87.957044232752736</v>
      </c>
      <c r="U529" s="123">
        <f t="shared" si="265"/>
        <v>0</v>
      </c>
      <c r="V529" s="123">
        <f t="shared" si="265"/>
        <v>54.916729305560146</v>
      </c>
      <c r="W529" s="123">
        <f t="shared" ref="W529:Y529" si="266">SUM(W530:W531)</f>
        <v>46.280500091014247</v>
      </c>
      <c r="X529" s="123">
        <f t="shared" si="266"/>
        <v>46.081742114293412</v>
      </c>
      <c r="Y529" s="123">
        <f t="shared" si="266"/>
        <v>42.38582794831909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181.87165387236317</v>
      </c>
      <c r="D530" s="99">
        <v>165.2460478140477</v>
      </c>
      <c r="E530" s="99">
        <v>166.04490561872205</v>
      </c>
      <c r="F530" s="99">
        <v>172.78841370796638</v>
      </c>
      <c r="G530" s="99">
        <v>161.30531549725612</v>
      </c>
      <c r="H530" s="99">
        <v>155.31506272282741</v>
      </c>
      <c r="I530" s="99">
        <v>133.19591721927111</v>
      </c>
      <c r="J530" s="99">
        <v>135.44716582145381</v>
      </c>
      <c r="K530" s="99">
        <v>140.16172257375962</v>
      </c>
      <c r="L530" s="99">
        <v>134.55479619305834</v>
      </c>
      <c r="M530" s="99">
        <v>98.306604995294393</v>
      </c>
      <c r="N530" s="99">
        <v>109.31799704298695</v>
      </c>
      <c r="O530" s="99">
        <v>105.93027335508087</v>
      </c>
      <c r="P530" s="99">
        <v>99.146312124412532</v>
      </c>
      <c r="Q530" s="99">
        <v>96.990673820830963</v>
      </c>
      <c r="R530" s="99">
        <v>100.77606168237669</v>
      </c>
      <c r="S530" s="99">
        <v>87.453882158404909</v>
      </c>
      <c r="T530" s="99">
        <v>87.415017543140038</v>
      </c>
      <c r="U530" s="99">
        <v>0</v>
      </c>
      <c r="V530" s="99">
        <v>54.571184100796152</v>
      </c>
      <c r="W530" s="99">
        <v>45.987410775537803</v>
      </c>
      <c r="X530" s="99">
        <v>45.78659266464657</v>
      </c>
      <c r="Y530" s="99">
        <v>42.118259285841113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1.0544665760951932</v>
      </c>
      <c r="D531" s="99">
        <v>0.95836101700771603</v>
      </c>
      <c r="E531" s="99">
        <v>0.93956994518217429</v>
      </c>
      <c r="F531" s="99">
        <v>1.0100565681628737</v>
      </c>
      <c r="G531" s="99">
        <v>0.94190586303936918</v>
      </c>
      <c r="H531" s="99">
        <v>0.89244369215017005</v>
      </c>
      <c r="I531" s="99">
        <v>0.78579330396849034</v>
      </c>
      <c r="J531" s="99">
        <v>0.80601002295066904</v>
      </c>
      <c r="K531" s="99">
        <v>0.83350884210236498</v>
      </c>
      <c r="L531" s="99">
        <v>0.79814133465051795</v>
      </c>
      <c r="M531" s="99">
        <v>0.58991297400476783</v>
      </c>
      <c r="N531" s="99">
        <v>0.64602986746288371</v>
      </c>
      <c r="O531" s="99">
        <v>0.63195931487309887</v>
      </c>
      <c r="P531" s="99">
        <v>0.5984336703845281</v>
      </c>
      <c r="Q531" s="99">
        <v>0.57904137861756022</v>
      </c>
      <c r="R531" s="99">
        <v>0.60803855338840018</v>
      </c>
      <c r="S531" s="99">
        <v>0.52899547316095363</v>
      </c>
      <c r="T531" s="99">
        <v>0.54202668961269529</v>
      </c>
      <c r="U531" s="99">
        <v>0</v>
      </c>
      <c r="V531" s="99">
        <v>0.34554520476399708</v>
      </c>
      <c r="W531" s="99">
        <v>0.29308931547644346</v>
      </c>
      <c r="X531" s="99">
        <v>0.29514944964684353</v>
      </c>
      <c r="Y531" s="99">
        <v>0.26756866247797551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0.16135020420313956</v>
      </c>
      <c r="D532" s="123">
        <f t="shared" si="267"/>
        <v>1.3090660044744911E-2</v>
      </c>
      <c r="E532" s="123">
        <f t="shared" si="267"/>
        <v>1.2679964997584197</v>
      </c>
      <c r="F532" s="123">
        <f t="shared" si="267"/>
        <v>8.8944760077337252E-3</v>
      </c>
      <c r="G532" s="123">
        <f t="shared" si="267"/>
        <v>5.2824176473764126E-2</v>
      </c>
      <c r="H532" s="123">
        <f t="shared" si="267"/>
        <v>0.99271847708721106</v>
      </c>
      <c r="I532" s="123">
        <f t="shared" si="267"/>
        <v>0.28840003397948888</v>
      </c>
      <c r="J532" s="123">
        <f t="shared" si="267"/>
        <v>0.21333285234116167</v>
      </c>
      <c r="K532" s="123">
        <f t="shared" si="267"/>
        <v>0.29765206909968273</v>
      </c>
      <c r="L532" s="123">
        <f t="shared" si="267"/>
        <v>1.3255239349664028</v>
      </c>
      <c r="M532" s="123">
        <f t="shared" si="267"/>
        <v>0.99882960758355899</v>
      </c>
      <c r="N532" s="123">
        <f t="shared" si="267"/>
        <v>0.47001715362726698</v>
      </c>
      <c r="O532" s="123">
        <f t="shared" si="267"/>
        <v>0.45651892215468703</v>
      </c>
      <c r="P532" s="123">
        <f t="shared" si="267"/>
        <v>0.26197281893275431</v>
      </c>
      <c r="Q532" s="123">
        <f t="shared" si="267"/>
        <v>0.56393082967351194</v>
      </c>
      <c r="R532" s="123">
        <f t="shared" si="267"/>
        <v>0.30069694307937533</v>
      </c>
      <c r="S532" s="123">
        <f t="shared" si="267"/>
        <v>0.19240863659178523</v>
      </c>
      <c r="T532" s="123">
        <f t="shared" si="267"/>
        <v>0.47203943228064349</v>
      </c>
      <c r="U532" s="123">
        <f t="shared" si="267"/>
        <v>0</v>
      </c>
      <c r="V532" s="123">
        <f t="shared" si="267"/>
        <v>0.69303385555556829</v>
      </c>
      <c r="W532" s="123">
        <f t="shared" si="267"/>
        <v>0.47407576999122103</v>
      </c>
      <c r="X532" s="123">
        <f t="shared" si="267"/>
        <v>0.50737092963048236</v>
      </c>
      <c r="Y532" s="123">
        <f t="shared" si="267"/>
        <v>0.70685407577050552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0.16135020420313956</v>
      </c>
      <c r="D533" s="99">
        <f>RES_hhdet_in_fecs!D86</f>
        <v>1.3090660044744911E-2</v>
      </c>
      <c r="E533" s="99">
        <f>RES_hhdet_in_fecs!E86</f>
        <v>1.2679964997584197</v>
      </c>
      <c r="F533" s="99">
        <f>RES_hhdet_in_fecs!F86</f>
        <v>8.8944760077337252E-3</v>
      </c>
      <c r="G533" s="99">
        <f>RES_hhdet_in_fecs!G86</f>
        <v>5.2824176473764126E-2</v>
      </c>
      <c r="H533" s="99">
        <f>RES_hhdet_in_fecs!H86</f>
        <v>0.99271847708721106</v>
      </c>
      <c r="I533" s="99">
        <f>RES_hhdet_in_fecs!I86</f>
        <v>0.28840003397948888</v>
      </c>
      <c r="J533" s="99">
        <f>RES_hhdet_in_fecs!J86</f>
        <v>0.21333285234116167</v>
      </c>
      <c r="K533" s="99">
        <f>RES_hhdet_in_fecs!K86</f>
        <v>0.29765206909968273</v>
      </c>
      <c r="L533" s="99">
        <f>RES_hhdet_in_fecs!L86</f>
        <v>1.3255239349664028</v>
      </c>
      <c r="M533" s="99">
        <f>RES_hhdet_in_fecs!M86</f>
        <v>0.99882960758355899</v>
      </c>
      <c r="N533" s="99">
        <f>RES_hhdet_in_fecs!N86</f>
        <v>0.47001715362726698</v>
      </c>
      <c r="O533" s="99">
        <f>RES_hhdet_in_fecs!O86</f>
        <v>0.45651892215468703</v>
      </c>
      <c r="P533" s="99">
        <f>RES_hhdet_in_fecs!P86</f>
        <v>0.26197281893275431</v>
      </c>
      <c r="Q533" s="99">
        <f>RES_hhdet_in_fecs!Q86</f>
        <v>0.56393082967351194</v>
      </c>
      <c r="R533" s="99">
        <f>RES_hhdet_in_fecs!R86</f>
        <v>0.30069694307937533</v>
      </c>
      <c r="S533" s="99">
        <f>RES_hhdet_in_fecs!S86</f>
        <v>0.19240863659178523</v>
      </c>
      <c r="T533" s="99">
        <f>RES_hhdet_in_fecs!T86</f>
        <v>0.47203943228064349</v>
      </c>
      <c r="U533" s="99">
        <f>RES_hhdet_in_fecs!U86</f>
        <v>0</v>
      </c>
      <c r="V533" s="99">
        <f>RES_hhdet_in_fecs!V86</f>
        <v>0.69303385555556829</v>
      </c>
      <c r="W533" s="99">
        <f>RES_hhdet_in_fecs!W86</f>
        <v>0.47407576999122103</v>
      </c>
      <c r="X533" s="99">
        <f>RES_hhdet_in_fecs!X86</f>
        <v>0.50737092963048236</v>
      </c>
      <c r="Y533" s="99">
        <f>RES_hhdet_in_fecs!Y86</f>
        <v>0.70685407577050552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12.399402213364116</v>
      </c>
      <c r="D534" s="123">
        <v>12.035224318619616</v>
      </c>
      <c r="E534" s="123">
        <v>11.804531938330793</v>
      </c>
      <c r="F534" s="123">
        <v>12.011318597564319</v>
      </c>
      <c r="G534" s="123">
        <v>11.838198659271356</v>
      </c>
      <c r="H534" s="123">
        <v>11.473021864133704</v>
      </c>
      <c r="I534" s="123">
        <v>9.3623844874473363</v>
      </c>
      <c r="J534" s="123">
        <v>9.3428227932720862</v>
      </c>
      <c r="K534" s="123">
        <v>8.7688894648821378</v>
      </c>
      <c r="L534" s="123">
        <v>9.0573195852243629</v>
      </c>
      <c r="M534" s="123">
        <v>9.8413666304633463</v>
      </c>
      <c r="N534" s="123">
        <v>7.9943832312921943</v>
      </c>
      <c r="O534" s="123">
        <v>10.550671533869702</v>
      </c>
      <c r="P534" s="123">
        <v>13.066537123271791</v>
      </c>
      <c r="Q534" s="123">
        <v>9.8907854735642466</v>
      </c>
      <c r="R534" s="123">
        <v>7.4322608302272846</v>
      </c>
      <c r="S534" s="123">
        <v>7.5644590560058962</v>
      </c>
      <c r="T534" s="123">
        <v>9.242692474096625</v>
      </c>
      <c r="U534" s="123">
        <v>0</v>
      </c>
      <c r="V534" s="123">
        <v>7.6187708857334657</v>
      </c>
      <c r="W534" s="123">
        <v>7.2831687507237675</v>
      </c>
      <c r="X534" s="123">
        <v>7.1550626586240691</v>
      </c>
      <c r="Y534" s="123">
        <v>6.792360935565191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14.005303660391247</v>
      </c>
      <c r="D535" s="99">
        <v>13.680434576087052</v>
      </c>
      <c r="E535" s="99">
        <v>13.201442586958814</v>
      </c>
      <c r="F535" s="99">
        <v>12.651828339937785</v>
      </c>
      <c r="G535" s="99">
        <v>11.733380740251766</v>
      </c>
      <c r="H535" s="99">
        <v>11.64751280420375</v>
      </c>
      <c r="I535" s="99">
        <v>10.130459215218409</v>
      </c>
      <c r="J535" s="99">
        <v>10.098411692784762</v>
      </c>
      <c r="K535" s="99">
        <v>9.7750768247108226</v>
      </c>
      <c r="L535" s="99">
        <v>10.679189498772455</v>
      </c>
      <c r="M535" s="99">
        <v>11.408916712736378</v>
      </c>
      <c r="N535" s="99">
        <v>8.3488644701879249</v>
      </c>
      <c r="O535" s="99">
        <v>6.8787231057742382</v>
      </c>
      <c r="P535" s="99">
        <v>12.407826772473785</v>
      </c>
      <c r="Q535" s="99">
        <v>10.74707683519369</v>
      </c>
      <c r="R535" s="99">
        <v>7.5214928349503953</v>
      </c>
      <c r="S535" s="99">
        <v>7.5735702450755271</v>
      </c>
      <c r="T535" s="99">
        <v>9.7509903606229003</v>
      </c>
      <c r="U535" s="99">
        <v>0</v>
      </c>
      <c r="V535" s="99">
        <v>7.7238637286658935</v>
      </c>
      <c r="W535" s="99">
        <v>7.7382187763502222</v>
      </c>
      <c r="X535" s="99">
        <v>6.7370737070819819</v>
      </c>
      <c r="Y535" s="99">
        <v>6.8813903111520807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8.5802670815576541</v>
      </c>
      <c r="K536" s="99">
        <v>8.3041400353169976</v>
      </c>
      <c r="L536" s="99">
        <v>9.2279823200889535</v>
      </c>
      <c r="M536" s="99">
        <v>10.018409248445957</v>
      </c>
      <c r="N536" s="99">
        <v>7.2741944065211523</v>
      </c>
      <c r="O536" s="99">
        <v>0</v>
      </c>
      <c r="P536" s="99">
        <v>11.343181558382152</v>
      </c>
      <c r="Q536" s="99">
        <v>9.514332723580841</v>
      </c>
      <c r="R536" s="99">
        <v>0</v>
      </c>
      <c r="S536" s="99">
        <v>6.7821045811911462</v>
      </c>
      <c r="T536" s="99">
        <v>8.9194679301348909</v>
      </c>
      <c r="U536" s="99">
        <v>0</v>
      </c>
      <c r="V536" s="99">
        <v>0</v>
      </c>
      <c r="W536" s="99">
        <v>7.2637098493443997</v>
      </c>
      <c r="X536" s="99">
        <v>0</v>
      </c>
      <c r="Y536" s="99">
        <v>6.4897803549387474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4.7785507575516313</v>
      </c>
      <c r="K537" s="102">
        <v>4.3436414195111004</v>
      </c>
      <c r="L537" s="102">
        <v>5.0477285860782528</v>
      </c>
      <c r="M537" s="102">
        <v>5.7351587996732052</v>
      </c>
      <c r="N537" s="102">
        <v>3.7655609413781512</v>
      </c>
      <c r="O537" s="102">
        <v>0</v>
      </c>
      <c r="P537" s="102">
        <v>7.4830357149068876</v>
      </c>
      <c r="Q537" s="102">
        <v>4.7698908858810141</v>
      </c>
      <c r="R537" s="102">
        <v>0</v>
      </c>
      <c r="S537" s="102">
        <v>3.1678390035926189</v>
      </c>
      <c r="T537" s="102">
        <v>4.6902304833374409</v>
      </c>
      <c r="U537" s="102">
        <v>0</v>
      </c>
      <c r="V537" s="102">
        <v>0</v>
      </c>
      <c r="W537" s="102">
        <v>4.090543718346936</v>
      </c>
      <c r="X537" s="102">
        <v>0</v>
      </c>
      <c r="Y537" s="102">
        <v>3.6410825236905704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3.8017163240060228</v>
      </c>
      <c r="K538" s="105">
        <v>3.9604986158058981</v>
      </c>
      <c r="L538" s="105">
        <v>4.1802537340106989</v>
      </c>
      <c r="M538" s="105">
        <v>4.2832504487727512</v>
      </c>
      <c r="N538" s="105">
        <v>3.5086334651430002</v>
      </c>
      <c r="O538" s="105">
        <v>0</v>
      </c>
      <c r="P538" s="105">
        <v>3.8601458434752649</v>
      </c>
      <c r="Q538" s="105">
        <v>4.7444418376998279</v>
      </c>
      <c r="R538" s="105">
        <v>0</v>
      </c>
      <c r="S538" s="105">
        <v>3.6142655775985273</v>
      </c>
      <c r="T538" s="105">
        <v>4.2292374467974492</v>
      </c>
      <c r="U538" s="105">
        <v>0</v>
      </c>
      <c r="V538" s="105">
        <v>0</v>
      </c>
      <c r="W538" s="105">
        <v>3.1731661309974637</v>
      </c>
      <c r="X538" s="105">
        <v>0</v>
      </c>
      <c r="Y538" s="105">
        <v>2.8486978312481765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14.897598783431944</v>
      </c>
      <c r="D539" s="102">
        <v>9.8535514786568879</v>
      </c>
      <c r="E539" s="102">
        <v>5.5574956301809166</v>
      </c>
      <c r="F539" s="102">
        <v>11.014603612604066</v>
      </c>
      <c r="G539" s="102">
        <v>16.684498268357718</v>
      </c>
      <c r="H539" s="102">
        <v>17.134216551436317</v>
      </c>
      <c r="I539" s="102">
        <v>6.3677615227635913</v>
      </c>
      <c r="J539" s="102">
        <v>6.2154818281663573</v>
      </c>
      <c r="K539" s="102">
        <v>14.419533281976642</v>
      </c>
      <c r="L539" s="102">
        <v>15.42140203217887</v>
      </c>
      <c r="M539" s="102">
        <v>8.012327226471367</v>
      </c>
      <c r="N539" s="102">
        <v>0</v>
      </c>
      <c r="O539" s="102">
        <v>0</v>
      </c>
      <c r="P539" s="102">
        <v>0</v>
      </c>
      <c r="Q539" s="102">
        <v>0</v>
      </c>
      <c r="R539" s="102">
        <v>0</v>
      </c>
      <c r="S539" s="102">
        <v>0</v>
      </c>
      <c r="T539" s="102">
        <v>0</v>
      </c>
      <c r="U539" s="102">
        <v>0</v>
      </c>
      <c r="V539" s="102">
        <v>0</v>
      </c>
      <c r="W539" s="102">
        <v>0</v>
      </c>
      <c r="X539" s="102">
        <v>0</v>
      </c>
      <c r="Y539" s="102">
        <v>0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X540" s="105">
        <v>0</v>
      </c>
      <c r="Y540" s="105">
        <v>0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X541" s="99">
        <v>0</v>
      </c>
      <c r="Y541" s="99">
        <v>0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X542" s="99">
        <v>0</v>
      </c>
      <c r="Y542" s="99">
        <v>0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12.366499350271813</v>
      </c>
      <c r="D543" s="102">
        <v>12.470142997427622</v>
      </c>
      <c r="E543" s="102">
        <v>12.154151679288683</v>
      </c>
      <c r="F543" s="102">
        <v>12.223888599746138</v>
      </c>
      <c r="G543" s="102">
        <v>11.566524874782333</v>
      </c>
      <c r="H543" s="102">
        <v>10.902882518501686</v>
      </c>
      <c r="I543" s="102">
        <v>0</v>
      </c>
      <c r="J543" s="102">
        <v>0</v>
      </c>
      <c r="K543" s="102">
        <v>0</v>
      </c>
      <c r="L543" s="102">
        <v>8.9207534411252816</v>
      </c>
      <c r="M543" s="102">
        <v>10.371878042507809</v>
      </c>
      <c r="N543" s="102">
        <v>8.7787695874459981</v>
      </c>
      <c r="O543" s="102">
        <v>11.78703475229875</v>
      </c>
      <c r="P543" s="102">
        <v>14.317008771325661</v>
      </c>
      <c r="Q543" s="102">
        <v>8.6270446290644145</v>
      </c>
      <c r="R543" s="102">
        <v>0</v>
      </c>
      <c r="S543" s="102">
        <v>0</v>
      </c>
      <c r="T543" s="102">
        <v>8.8400179074641621</v>
      </c>
      <c r="U543" s="102">
        <v>0</v>
      </c>
      <c r="V543" s="102">
        <v>0</v>
      </c>
      <c r="W543" s="102">
        <v>7.4104765800744357</v>
      </c>
      <c r="X543" s="102">
        <v>7.8646930254783198</v>
      </c>
      <c r="Y543" s="102">
        <v>7.2555285790611173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10.49958236198554</v>
      </c>
      <c r="D544" s="105">
        <v>10.605789993984777</v>
      </c>
      <c r="E544" s="105">
        <v>10.333639303306736</v>
      </c>
      <c r="F544" s="105">
        <v>10.428567342579166</v>
      </c>
      <c r="G544" s="105">
        <v>9.8661295175087727</v>
      </c>
      <c r="H544" s="105">
        <v>9.260839250760073</v>
      </c>
      <c r="I544" s="105">
        <v>9.1310988568948339</v>
      </c>
      <c r="J544" s="105">
        <v>8.920046070407663</v>
      </c>
      <c r="K544" s="105">
        <v>7.9867083178260172</v>
      </c>
      <c r="L544" s="105">
        <v>7.4790412457719802</v>
      </c>
      <c r="M544" s="105">
        <v>8.8479739803261239</v>
      </c>
      <c r="N544" s="105">
        <v>7.4240190911077404</v>
      </c>
      <c r="O544" s="105">
        <v>10.36280642599845</v>
      </c>
      <c r="P544" s="105">
        <v>12.86355404604352</v>
      </c>
      <c r="Q544" s="105">
        <v>7.419163907094986</v>
      </c>
      <c r="R544" s="105">
        <v>7.3897533345935935</v>
      </c>
      <c r="S544" s="105">
        <v>7.4630281910666181</v>
      </c>
      <c r="T544" s="105">
        <v>7.8707965472181076</v>
      </c>
      <c r="U544" s="105">
        <v>0</v>
      </c>
      <c r="V544" s="105">
        <v>7.3560387784023877</v>
      </c>
      <c r="W544" s="105">
        <v>6.6987545745142478</v>
      </c>
      <c r="X544" s="105">
        <v>7.2245181976609691</v>
      </c>
      <c r="Y544" s="105">
        <v>6.702524108212355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6.1727349764590125</v>
      </c>
      <c r="D545" s="99">
        <v>6.2555012806033776</v>
      </c>
      <c r="E545" s="99">
        <v>6.0580375933704556</v>
      </c>
      <c r="F545" s="99">
        <v>6.1880158160126149</v>
      </c>
      <c r="G545" s="99">
        <v>5.8275522511660709</v>
      </c>
      <c r="H545" s="99">
        <v>5.3479884548332208</v>
      </c>
      <c r="I545" s="99">
        <v>5.2011774705580978</v>
      </c>
      <c r="J545" s="99">
        <v>4.914989105460835</v>
      </c>
      <c r="K545" s="99">
        <v>4.2667242327037878</v>
      </c>
      <c r="L545" s="99">
        <v>3.9033077350623997</v>
      </c>
      <c r="M545" s="99">
        <v>5.0051744224314314</v>
      </c>
      <c r="N545" s="99">
        <v>3.8898596565772037</v>
      </c>
      <c r="O545" s="99">
        <v>6.469821609336873</v>
      </c>
      <c r="P545" s="99">
        <v>8.6463054288264836</v>
      </c>
      <c r="Q545" s="99">
        <v>3.646068917573869</v>
      </c>
      <c r="R545" s="99">
        <v>3.5610465502253423</v>
      </c>
      <c r="S545" s="99">
        <v>3.5937128811453607</v>
      </c>
      <c r="T545" s="99">
        <v>4.2685557116933994</v>
      </c>
      <c r="U545" s="99">
        <v>0</v>
      </c>
      <c r="V545" s="99">
        <v>4.1678647035013112</v>
      </c>
      <c r="W545" s="99">
        <v>3.7148610080819822</v>
      </c>
      <c r="X545" s="99">
        <v>4.2876277015048068</v>
      </c>
      <c r="Y545" s="99">
        <v>3.9060544282725935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4.3268473855265288</v>
      </c>
      <c r="D546" s="99">
        <v>4.3502887133813992</v>
      </c>
      <c r="E546" s="99">
        <v>4.2756017099362795</v>
      </c>
      <c r="F546" s="99">
        <v>4.2405515265665521</v>
      </c>
      <c r="G546" s="99">
        <v>4.0385772663427</v>
      </c>
      <c r="H546" s="99">
        <v>3.9128507959268508</v>
      </c>
      <c r="I546" s="99">
        <v>3.9299213863367344</v>
      </c>
      <c r="J546" s="99">
        <v>4.0050569649468262</v>
      </c>
      <c r="K546" s="99">
        <v>3.7199840851222303</v>
      </c>
      <c r="L546" s="99">
        <v>3.57573351070958</v>
      </c>
      <c r="M546" s="99">
        <v>3.8427995578946943</v>
      </c>
      <c r="N546" s="99">
        <v>3.5341594345305363</v>
      </c>
      <c r="O546" s="99">
        <v>3.8929848166615755</v>
      </c>
      <c r="P546" s="99">
        <v>4.2172486172170354</v>
      </c>
      <c r="Q546" s="99">
        <v>3.773094989521117</v>
      </c>
      <c r="R546" s="99">
        <v>3.8287067843682512</v>
      </c>
      <c r="S546" s="99">
        <v>3.8693153099212587</v>
      </c>
      <c r="T546" s="99">
        <v>3.6022408355247086</v>
      </c>
      <c r="U546" s="99">
        <v>0</v>
      </c>
      <c r="V546" s="99">
        <v>3.1881740749010761</v>
      </c>
      <c r="W546" s="99">
        <v>2.9838935664322652</v>
      </c>
      <c r="X546" s="99">
        <v>2.9368904961561615</v>
      </c>
      <c r="Y546" s="99">
        <v>2.7964696799397624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5.8471151481068162</v>
      </c>
      <c r="D547" s="123">
        <v>5.9202920559060566</v>
      </c>
      <c r="E547" s="123">
        <v>5.6625476527835357</v>
      </c>
      <c r="F547" s="123">
        <v>5.7379157008522013</v>
      </c>
      <c r="G547" s="123">
        <v>6.6574030180447519</v>
      </c>
      <c r="H547" s="123">
        <v>6.2707635589450046</v>
      </c>
      <c r="I547" s="123">
        <v>5.3791202598103567</v>
      </c>
      <c r="J547" s="123">
        <v>5.6595268044066378</v>
      </c>
      <c r="K547" s="123">
        <v>5.7796987713317778</v>
      </c>
      <c r="L547" s="123">
        <v>4.6905415702243287</v>
      </c>
      <c r="M547" s="123">
        <v>6.1130447330222815</v>
      </c>
      <c r="N547" s="123">
        <v>6.0263552033752861</v>
      </c>
      <c r="O547" s="123">
        <v>6.1157333383968355</v>
      </c>
      <c r="P547" s="123">
        <v>6.4654324276251547</v>
      </c>
      <c r="Q547" s="123">
        <v>4.3814820216699353</v>
      </c>
      <c r="R547" s="123">
        <v>4.4235350318641977</v>
      </c>
      <c r="S547" s="123">
        <v>3.8071352380190997</v>
      </c>
      <c r="T547" s="123">
        <v>4.3740219746946591</v>
      </c>
      <c r="U547" s="123">
        <v>0</v>
      </c>
      <c r="V547" s="123">
        <v>2.8302617954724059</v>
      </c>
      <c r="W547" s="123">
        <v>2.115250043445609</v>
      </c>
      <c r="X547" s="123">
        <v>2.3829445645755665</v>
      </c>
      <c r="Y547" s="123">
        <v>2.3198226115078846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X548" s="99">
        <v>0</v>
      </c>
      <c r="Y548" s="99">
        <v>0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9.393539409584287</v>
      </c>
      <c r="D549" s="99">
        <v>0</v>
      </c>
      <c r="E549" s="99">
        <v>0</v>
      </c>
      <c r="F549" s="99">
        <v>6.082086558248851</v>
      </c>
      <c r="G549" s="99">
        <v>8.9886503047142945</v>
      </c>
      <c r="H549" s="99">
        <v>9.5420555114959065</v>
      </c>
      <c r="I549" s="99">
        <v>3.6469464227076571</v>
      </c>
      <c r="J549" s="99">
        <v>3.9955178519415506</v>
      </c>
      <c r="K549" s="99">
        <v>10.30548363573793</v>
      </c>
      <c r="L549" s="99">
        <v>8.987337255883153</v>
      </c>
      <c r="M549" s="99">
        <v>5.5403483779499805</v>
      </c>
      <c r="N549" s="99">
        <v>4.3863181012812742</v>
      </c>
      <c r="O549" s="99">
        <v>6.2937509969428023</v>
      </c>
      <c r="P549" s="99">
        <v>7.5940331672338424</v>
      </c>
      <c r="Q549" s="99">
        <v>6.1646686355349445</v>
      </c>
      <c r="R549" s="99">
        <v>6.0891253281544406</v>
      </c>
      <c r="S549" s="99">
        <v>4.6492786245707842</v>
      </c>
      <c r="T549" s="99">
        <v>5.1306808677266096</v>
      </c>
      <c r="U549" s="99">
        <v>0</v>
      </c>
      <c r="V549" s="99">
        <v>5.3052417265147245</v>
      </c>
      <c r="W549" s="99">
        <v>2.7334713586226043</v>
      </c>
      <c r="X549" s="99">
        <v>3.7801496412156825</v>
      </c>
      <c r="Y549" s="99">
        <v>0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5.6119930976221211</v>
      </c>
      <c r="D550" s="110">
        <v>5.9202920559060566</v>
      </c>
      <c r="E550" s="110">
        <v>5.6625476527835357</v>
      </c>
      <c r="F550" s="110">
        <v>5.6603827055046061</v>
      </c>
      <c r="G550" s="110">
        <v>5.364039797358223</v>
      </c>
      <c r="H550" s="110">
        <v>5.232068668901471</v>
      </c>
      <c r="I550" s="110">
        <v>5.4650678166131632</v>
      </c>
      <c r="J550" s="110">
        <v>5.7098340518067454</v>
      </c>
      <c r="K550" s="110">
        <v>5.3237002963286395</v>
      </c>
      <c r="L550" s="110">
        <v>4.5726416886056418</v>
      </c>
      <c r="M550" s="110">
        <v>6.1234035818220391</v>
      </c>
      <c r="N550" s="110">
        <v>6.0752628704357434</v>
      </c>
      <c r="O550" s="110">
        <v>6.1034976233215739</v>
      </c>
      <c r="P550" s="110">
        <v>6.3410950580072489</v>
      </c>
      <c r="Q550" s="110">
        <v>4.3188141215021556</v>
      </c>
      <c r="R550" s="110">
        <v>4.3336246245070997</v>
      </c>
      <c r="S550" s="110">
        <v>3.7430591107814712</v>
      </c>
      <c r="T550" s="110">
        <v>4.2999162068203951</v>
      </c>
      <c r="U550" s="110">
        <v>0</v>
      </c>
      <c r="V550" s="110">
        <v>2.6398787238537653</v>
      </c>
      <c r="W550" s="110">
        <v>2.1138853164805385</v>
      </c>
      <c r="X550" s="110">
        <v>2.3814921684460031</v>
      </c>
      <c r="Y550" s="110">
        <v>2.3198226115078846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122.21180688662255</v>
      </c>
      <c r="D552" s="118">
        <f t="shared" si="268"/>
        <v>113.94185666792082</v>
      </c>
      <c r="E552" s="118">
        <f t="shared" si="268"/>
        <v>119.43029776714523</v>
      </c>
      <c r="F552" s="118">
        <f t="shared" si="268"/>
        <v>122.44815582157008</v>
      </c>
      <c r="G552" s="118">
        <f t="shared" si="268"/>
        <v>117.54957610256577</v>
      </c>
      <c r="H552" s="118">
        <f t="shared" si="268"/>
        <v>117.97941170672323</v>
      </c>
      <c r="I552" s="118">
        <f t="shared" si="268"/>
        <v>101.97393549339347</v>
      </c>
      <c r="J552" s="118">
        <f t="shared" si="268"/>
        <v>105.2009180470516</v>
      </c>
      <c r="K552" s="118">
        <f t="shared" si="268"/>
        <v>110.07093613679933</v>
      </c>
      <c r="L552" s="118">
        <f t="shared" si="268"/>
        <v>110.54675729925658</v>
      </c>
      <c r="M552" s="118">
        <f t="shared" si="268"/>
        <v>86.799522080156919</v>
      </c>
      <c r="N552" s="118">
        <f t="shared" si="268"/>
        <v>92.813414764671393</v>
      </c>
      <c r="O552" s="118">
        <f t="shared" si="268"/>
        <v>93.177217928539307</v>
      </c>
      <c r="P552" s="118">
        <f t="shared" si="268"/>
        <v>90.309656421733919</v>
      </c>
      <c r="Q552" s="118">
        <f t="shared" si="268"/>
        <v>87.12971821813295</v>
      </c>
      <c r="R552" s="118">
        <f t="shared" ref="R552:V552" si="269">R553+R556+R558+R571</f>
        <v>88.618834292268076</v>
      </c>
      <c r="S552" s="118">
        <f t="shared" si="269"/>
        <v>78.509746594544566</v>
      </c>
      <c r="T552" s="118">
        <f t="shared" si="269"/>
        <v>83.03033134530682</v>
      </c>
      <c r="U552" s="118">
        <f t="shared" si="269"/>
        <v>0</v>
      </c>
      <c r="V552" s="118">
        <f t="shared" si="269"/>
        <v>56.760774072652289</v>
      </c>
      <c r="W552" s="118">
        <f t="shared" ref="W552:Y552" si="270">W553+W556+W558+W571</f>
        <v>48.273387518619771</v>
      </c>
      <c r="X552" s="118">
        <f t="shared" si="270"/>
        <v>48.967036379079936</v>
      </c>
      <c r="Y552" s="118">
        <f t="shared" si="270"/>
        <v>46.769520199184257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108.74005004545559</v>
      </c>
      <c r="D553" s="123">
        <f t="shared" si="271"/>
        <v>100.80745361224524</v>
      </c>
      <c r="E553" s="123">
        <f t="shared" si="271"/>
        <v>103.30775002693741</v>
      </c>
      <c r="F553" s="123">
        <f t="shared" si="271"/>
        <v>109.6726651049232</v>
      </c>
      <c r="G553" s="123">
        <f t="shared" si="271"/>
        <v>104.39278887591112</v>
      </c>
      <c r="H553" s="123">
        <f t="shared" si="271"/>
        <v>102.44862900065068</v>
      </c>
      <c r="I553" s="123">
        <f t="shared" si="271"/>
        <v>89.556404319738931</v>
      </c>
      <c r="J553" s="123">
        <f t="shared" si="271"/>
        <v>92.785200370727921</v>
      </c>
      <c r="K553" s="123">
        <f t="shared" si="271"/>
        <v>97.776725281619349</v>
      </c>
      <c r="L553" s="123">
        <f t="shared" si="271"/>
        <v>95.543842153138755</v>
      </c>
      <c r="M553" s="123">
        <f t="shared" si="271"/>
        <v>70.939575751366348</v>
      </c>
      <c r="N553" s="123">
        <f t="shared" si="271"/>
        <v>79.96287615704982</v>
      </c>
      <c r="O553" s="123">
        <f t="shared" si="271"/>
        <v>78.351454952521408</v>
      </c>
      <c r="P553" s="123">
        <f t="shared" si="271"/>
        <v>74.035380107681007</v>
      </c>
      <c r="Q553" s="123">
        <f t="shared" si="271"/>
        <v>73.230258760139193</v>
      </c>
      <c r="R553" s="123">
        <f t="shared" ref="R553:V553" si="272">SUM(R554:R555)</f>
        <v>77.356799290234264</v>
      </c>
      <c r="S553" s="123">
        <f t="shared" si="272"/>
        <v>68.364568957028666</v>
      </c>
      <c r="T553" s="123">
        <f t="shared" si="272"/>
        <v>69.590283867482825</v>
      </c>
      <c r="U553" s="123">
        <f t="shared" si="272"/>
        <v>0</v>
      </c>
      <c r="V553" s="123">
        <f t="shared" si="272"/>
        <v>44.76868435374675</v>
      </c>
      <c r="W553" s="123">
        <f t="shared" ref="W553:Y553" si="273">SUM(W554:W555)</f>
        <v>38.13567861057853</v>
      </c>
      <c r="X553" s="123">
        <f t="shared" si="273"/>
        <v>38.280444208149945</v>
      </c>
      <c r="Y553" s="123">
        <f t="shared" si="273"/>
        <v>35.476522627448368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107.6855834693604</v>
      </c>
      <c r="D554" s="99">
        <v>99.849092595237522</v>
      </c>
      <c r="E554" s="99">
        <v>102.36818008175524</v>
      </c>
      <c r="F554" s="99">
        <v>108.66260853676033</v>
      </c>
      <c r="G554" s="99">
        <v>103.45088301287176</v>
      </c>
      <c r="H554" s="99">
        <v>101.55618530850052</v>
      </c>
      <c r="I554" s="99">
        <v>88.770611015770442</v>
      </c>
      <c r="J554" s="99">
        <v>91.979190347777248</v>
      </c>
      <c r="K554" s="99">
        <v>96.943216439516988</v>
      </c>
      <c r="L554" s="99">
        <v>94.745700818488231</v>
      </c>
      <c r="M554" s="99">
        <v>70.349662777361587</v>
      </c>
      <c r="N554" s="99">
        <v>79.316846289586934</v>
      </c>
      <c r="O554" s="99">
        <v>77.719495637648308</v>
      </c>
      <c r="P554" s="99">
        <v>73.436946437296484</v>
      </c>
      <c r="Q554" s="99">
        <v>72.651217381521633</v>
      </c>
      <c r="R554" s="99">
        <v>76.748760736845867</v>
      </c>
      <c r="S554" s="99">
        <v>67.835573483867719</v>
      </c>
      <c r="T554" s="99">
        <v>69.048257177870127</v>
      </c>
      <c r="U554" s="99">
        <v>0</v>
      </c>
      <c r="V554" s="99">
        <v>44.423139148982756</v>
      </c>
      <c r="W554" s="99">
        <v>37.842589295102087</v>
      </c>
      <c r="X554" s="99">
        <v>37.985294758503102</v>
      </c>
      <c r="Y554" s="99">
        <v>35.208953964970391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1.0544665760951932</v>
      </c>
      <c r="D555" s="99">
        <v>0.95836101700771603</v>
      </c>
      <c r="E555" s="99">
        <v>0.93956994518217429</v>
      </c>
      <c r="F555" s="99">
        <v>1.0100565681628737</v>
      </c>
      <c r="G555" s="99">
        <v>0.94190586303936918</v>
      </c>
      <c r="H555" s="99">
        <v>0.89244369215017005</v>
      </c>
      <c r="I555" s="99">
        <v>0.78579330396849034</v>
      </c>
      <c r="J555" s="99">
        <v>0.80601002295066904</v>
      </c>
      <c r="K555" s="99">
        <v>0.83350884210236498</v>
      </c>
      <c r="L555" s="99">
        <v>0.79814133465051795</v>
      </c>
      <c r="M555" s="99">
        <v>0.58991297400476783</v>
      </c>
      <c r="N555" s="99">
        <v>0.64602986746288371</v>
      </c>
      <c r="O555" s="99">
        <v>0.63195931487309887</v>
      </c>
      <c r="P555" s="99">
        <v>0.5984336703845281</v>
      </c>
      <c r="Q555" s="99">
        <v>0.57904137861756022</v>
      </c>
      <c r="R555" s="99">
        <v>0.60803855338840018</v>
      </c>
      <c r="S555" s="99">
        <v>0.52899547316095363</v>
      </c>
      <c r="T555" s="99">
        <v>0.54202668961269529</v>
      </c>
      <c r="U555" s="99">
        <v>0</v>
      </c>
      <c r="V555" s="99">
        <v>0.34554520476399708</v>
      </c>
      <c r="W555" s="99">
        <v>0.29308931547644346</v>
      </c>
      <c r="X555" s="99">
        <v>0.29514944964684353</v>
      </c>
      <c r="Y555" s="99">
        <v>0.26756866247797551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0.39221192148450351</v>
      </c>
      <c r="D556" s="123">
        <f t="shared" si="274"/>
        <v>3.3218035060960278E-2</v>
      </c>
      <c r="E556" s="123">
        <f t="shared" si="274"/>
        <v>3.3549446624427222</v>
      </c>
      <c r="F556" s="123">
        <f t="shared" si="274"/>
        <v>2.4504800758654275E-2</v>
      </c>
      <c r="G556" s="123">
        <f t="shared" si="274"/>
        <v>0.15138123744411836</v>
      </c>
      <c r="H556" s="123">
        <f t="shared" si="274"/>
        <v>2.9561748668228756</v>
      </c>
      <c r="I556" s="123">
        <f t="shared" si="274"/>
        <v>0.89158741816332099</v>
      </c>
      <c r="J556" s="123">
        <f t="shared" si="274"/>
        <v>0.68421456655848456</v>
      </c>
      <c r="K556" s="123">
        <f t="shared" si="274"/>
        <v>0.98988106487030525</v>
      </c>
      <c r="L556" s="123">
        <f t="shared" si="274"/>
        <v>4.5686344420482721</v>
      </c>
      <c r="M556" s="123">
        <f t="shared" si="274"/>
        <v>3.5811602538404896</v>
      </c>
      <c r="N556" s="123">
        <f t="shared" si="274"/>
        <v>1.7607613348555782</v>
      </c>
      <c r="O556" s="123">
        <f t="shared" si="274"/>
        <v>1.7935709124163766</v>
      </c>
      <c r="P556" s="123">
        <f t="shared" si="274"/>
        <v>1.0781455804154985</v>
      </c>
      <c r="Q556" s="123">
        <f t="shared" si="274"/>
        <v>2.4016496996723422</v>
      </c>
      <c r="R556" s="123">
        <f t="shared" si="274"/>
        <v>1.2899333850345249</v>
      </c>
      <c r="S556" s="123">
        <f t="shared" si="274"/>
        <v>0.82606061424131794</v>
      </c>
      <c r="T556" s="123">
        <f t="shared" si="274"/>
        <v>2.0283980070796432</v>
      </c>
      <c r="U556" s="123">
        <f t="shared" si="274"/>
        <v>0</v>
      </c>
      <c r="V556" s="123">
        <f t="shared" si="274"/>
        <v>2.9894170302926488</v>
      </c>
      <c r="W556" s="123">
        <f t="shared" si="274"/>
        <v>2.0638719409899333</v>
      </c>
      <c r="X556" s="123">
        <f t="shared" si="274"/>
        <v>2.2328275851407389</v>
      </c>
      <c r="Y556" s="123">
        <f t="shared" si="274"/>
        <v>3.1484073167881421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0.39221192148450351</v>
      </c>
      <c r="D557" s="99">
        <f>RES_hhdet_in_tess!D86</f>
        <v>3.3218035060960278E-2</v>
      </c>
      <c r="E557" s="99">
        <f>RES_hhdet_in_tess!E86</f>
        <v>3.3549446624427222</v>
      </c>
      <c r="F557" s="99">
        <f>RES_hhdet_in_tess!F86</f>
        <v>2.4504800758654275E-2</v>
      </c>
      <c r="G557" s="99">
        <f>RES_hhdet_in_tess!G86</f>
        <v>0.15138123744411836</v>
      </c>
      <c r="H557" s="99">
        <f>RES_hhdet_in_tess!H86</f>
        <v>2.9561748668228756</v>
      </c>
      <c r="I557" s="99">
        <f>RES_hhdet_in_tess!I86</f>
        <v>0.89158741816332099</v>
      </c>
      <c r="J557" s="99">
        <f>RES_hhdet_in_tess!J86</f>
        <v>0.68421456655848456</v>
      </c>
      <c r="K557" s="99">
        <f>RES_hhdet_in_tess!K86</f>
        <v>0.98988106487030525</v>
      </c>
      <c r="L557" s="99">
        <f>RES_hhdet_in_tess!L86</f>
        <v>4.5686344420482721</v>
      </c>
      <c r="M557" s="99">
        <f>RES_hhdet_in_tess!M86</f>
        <v>3.5811602538404896</v>
      </c>
      <c r="N557" s="99">
        <f>RES_hhdet_in_tess!N86</f>
        <v>1.7607613348555782</v>
      </c>
      <c r="O557" s="99">
        <f>RES_hhdet_in_tess!O86</f>
        <v>1.7935709124163766</v>
      </c>
      <c r="P557" s="99">
        <f>RES_hhdet_in_tess!P86</f>
        <v>1.0781455804154985</v>
      </c>
      <c r="Q557" s="99">
        <f>RES_hhdet_in_tess!Q86</f>
        <v>2.4016496996723422</v>
      </c>
      <c r="R557" s="99">
        <f>RES_hhdet_in_tess!R86</f>
        <v>1.2899333850345249</v>
      </c>
      <c r="S557" s="99">
        <f>RES_hhdet_in_tess!S86</f>
        <v>0.82606061424131794</v>
      </c>
      <c r="T557" s="99">
        <f>RES_hhdet_in_tess!T86</f>
        <v>2.0283980070796432</v>
      </c>
      <c r="U557" s="99">
        <f>RES_hhdet_in_tess!U86</f>
        <v>0</v>
      </c>
      <c r="V557" s="99">
        <f>RES_hhdet_in_tess!V86</f>
        <v>2.9894170302926488</v>
      </c>
      <c r="W557" s="99">
        <f>RES_hhdet_in_tess!W86</f>
        <v>2.0638719409899333</v>
      </c>
      <c r="X557" s="99">
        <f>RES_hhdet_in_tess!X86</f>
        <v>2.2328275851407389</v>
      </c>
      <c r="Y557" s="99">
        <f>RES_hhdet_in_tess!Y86</f>
        <v>3.1484073167881421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8.6561060670756973</v>
      </c>
      <c r="D558" s="123">
        <v>8.5246321126929914</v>
      </c>
      <c r="E558" s="123">
        <v>8.3829269246707607</v>
      </c>
      <c r="F558" s="123">
        <v>8.4753071766259982</v>
      </c>
      <c r="G558" s="123">
        <v>8.3381762699824549</v>
      </c>
      <c r="H558" s="123">
        <v>8.0588385359828649</v>
      </c>
      <c r="I558" s="123">
        <v>7.3584910441635598</v>
      </c>
      <c r="J558" s="123">
        <v>7.327772978299393</v>
      </c>
      <c r="K558" s="123">
        <v>6.9318650626649267</v>
      </c>
      <c r="L558" s="123">
        <v>6.7915514559526509</v>
      </c>
      <c r="M558" s="123">
        <v>7.4797631439230319</v>
      </c>
      <c r="N558" s="123">
        <v>6.3421309246750424</v>
      </c>
      <c r="O558" s="123">
        <v>8.2322033675097224</v>
      </c>
      <c r="P558" s="123">
        <v>10.140475031887584</v>
      </c>
      <c r="Q558" s="123">
        <v>7.9799505498988905</v>
      </c>
      <c r="R558" s="123">
        <v>6.39053699555335</v>
      </c>
      <c r="S558" s="123">
        <v>6.1966495729306788</v>
      </c>
      <c r="T558" s="123">
        <v>7.7781438038075486</v>
      </c>
      <c r="U558" s="123">
        <v>0</v>
      </c>
      <c r="V558" s="123">
        <v>6.6010775883812247</v>
      </c>
      <c r="W558" s="123">
        <v>6.1875664117250739</v>
      </c>
      <c r="X558" s="123">
        <v>6.3110884245397392</v>
      </c>
      <c r="Y558" s="123">
        <v>6.0429911062358119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8.695674171939384</v>
      </c>
      <c r="D559" s="99">
        <v>8.6720220275450597</v>
      </c>
      <c r="E559" s="99">
        <v>8.5418447033075307</v>
      </c>
      <c r="F559" s="99">
        <v>8.3538620688338465</v>
      </c>
      <c r="G559" s="99">
        <v>7.9040403961832721</v>
      </c>
      <c r="H559" s="99">
        <v>8.0026313854021041</v>
      </c>
      <c r="I559" s="99">
        <v>7.0970031862164191</v>
      </c>
      <c r="J559" s="99">
        <v>7.2109959161512434</v>
      </c>
      <c r="K559" s="99">
        <v>7.1117995771094282</v>
      </c>
      <c r="L559" s="99">
        <v>7.9124768502032419</v>
      </c>
      <c r="M559" s="99">
        <v>8.5933803748082749</v>
      </c>
      <c r="N559" s="99">
        <v>6.3774617941460248</v>
      </c>
      <c r="O559" s="99">
        <v>5.3143374843538229</v>
      </c>
      <c r="P559" s="99">
        <v>9.6791399361989061</v>
      </c>
      <c r="Q559" s="99">
        <v>8.4798840727204805</v>
      </c>
      <c r="R559" s="99">
        <v>6.035684017808653</v>
      </c>
      <c r="S559" s="99">
        <v>6.191842294412746</v>
      </c>
      <c r="T559" s="99">
        <v>8.1205399157337901</v>
      </c>
      <c r="U559" s="99">
        <v>0</v>
      </c>
      <c r="V559" s="99">
        <v>6.6322086360483059</v>
      </c>
      <c r="W559" s="99">
        <v>6.7179043139605854</v>
      </c>
      <c r="X559" s="99">
        <v>5.8830993746974007</v>
      </c>
      <c r="Y559" s="99">
        <v>6.0421735556771576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7.2139469842440391</v>
      </c>
      <c r="K560" s="99">
        <v>7.1206893502974298</v>
      </c>
      <c r="L560" s="99">
        <v>7.9202412665893016</v>
      </c>
      <c r="M560" s="99">
        <v>8.6030647060283858</v>
      </c>
      <c r="N560" s="99">
        <v>6.3850391276039646</v>
      </c>
      <c r="O560" s="99">
        <v>0</v>
      </c>
      <c r="P560" s="99">
        <v>9.6975379315756012</v>
      </c>
      <c r="Q560" s="99">
        <v>8.5080812321201442</v>
      </c>
      <c r="R560" s="99">
        <v>0</v>
      </c>
      <c r="S560" s="99">
        <v>6.2041616094058494</v>
      </c>
      <c r="T560" s="99">
        <v>8.1352205772638033</v>
      </c>
      <c r="U560" s="99">
        <v>0</v>
      </c>
      <c r="V560" s="99">
        <v>0</v>
      </c>
      <c r="W560" s="99">
        <v>6.7243556341828841</v>
      </c>
      <c r="X560" s="99">
        <v>0</v>
      </c>
      <c r="Y560" s="99">
        <v>6.0457338289051918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3.4122306602380155</v>
      </c>
      <c r="K561" s="102">
        <v>3.1601907344915312</v>
      </c>
      <c r="L561" s="102">
        <v>3.7399875325786027</v>
      </c>
      <c r="M561" s="102">
        <v>4.3198142572556364</v>
      </c>
      <c r="N561" s="102">
        <v>2.8764056624609644</v>
      </c>
      <c r="O561" s="102">
        <v>0</v>
      </c>
      <c r="P561" s="102">
        <v>5.8373920881003354</v>
      </c>
      <c r="Q561" s="102">
        <v>3.7636393944203173</v>
      </c>
      <c r="R561" s="102">
        <v>0</v>
      </c>
      <c r="S561" s="102">
        <v>2.5898960318073216</v>
      </c>
      <c r="T561" s="102">
        <v>3.9059831304663541</v>
      </c>
      <c r="U561" s="102">
        <v>0</v>
      </c>
      <c r="V561" s="102">
        <v>0</v>
      </c>
      <c r="W561" s="102">
        <v>3.5511895031854221</v>
      </c>
      <c r="X561" s="102">
        <v>0</v>
      </c>
      <c r="Y561" s="102">
        <v>3.1970359976570157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3.8017163240060228</v>
      </c>
      <c r="K562" s="105">
        <v>3.9604986158058981</v>
      </c>
      <c r="L562" s="105">
        <v>4.1802537340106989</v>
      </c>
      <c r="M562" s="105">
        <v>4.2832504487727512</v>
      </c>
      <c r="N562" s="105">
        <v>3.5086334651430002</v>
      </c>
      <c r="O562" s="105">
        <v>0</v>
      </c>
      <c r="P562" s="105">
        <v>3.8601458434752649</v>
      </c>
      <c r="Q562" s="105">
        <v>4.7444418376998279</v>
      </c>
      <c r="R562" s="105">
        <v>0</v>
      </c>
      <c r="S562" s="105">
        <v>3.6142655775985273</v>
      </c>
      <c r="T562" s="105">
        <v>4.2292374467974492</v>
      </c>
      <c r="U562" s="105">
        <v>0</v>
      </c>
      <c r="V562" s="105">
        <v>0</v>
      </c>
      <c r="W562" s="105">
        <v>3.1731661309974637</v>
      </c>
      <c r="X562" s="105">
        <v>0</v>
      </c>
      <c r="Y562" s="105">
        <v>2.8486978312481765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9.3005948280964628</v>
      </c>
      <c r="D563" s="102">
        <v>6.1777692193859499</v>
      </c>
      <c r="E563" s="102">
        <v>3.5011389492468243</v>
      </c>
      <c r="F563" s="102">
        <v>6.9729242302696637</v>
      </c>
      <c r="G563" s="102">
        <v>10.61932654609279</v>
      </c>
      <c r="H563" s="102">
        <v>10.969328509422615</v>
      </c>
      <c r="I563" s="102">
        <v>4.1027347891443258</v>
      </c>
      <c r="J563" s="102">
        <v>4.0342455916865658</v>
      </c>
      <c r="K563" s="102">
        <v>9.4411534623259161</v>
      </c>
      <c r="L563" s="102">
        <v>10.199943858701966</v>
      </c>
      <c r="M563" s="102">
        <v>5.4083734631220741</v>
      </c>
      <c r="N563" s="102">
        <v>0</v>
      </c>
      <c r="O563" s="102">
        <v>0</v>
      </c>
      <c r="P563" s="102">
        <v>0</v>
      </c>
      <c r="Q563" s="102">
        <v>0</v>
      </c>
      <c r="R563" s="102">
        <v>0</v>
      </c>
      <c r="S563" s="102">
        <v>0</v>
      </c>
      <c r="T563" s="102">
        <v>0</v>
      </c>
      <c r="U563" s="102">
        <v>0</v>
      </c>
      <c r="V563" s="102">
        <v>0</v>
      </c>
      <c r="W563" s="102">
        <v>0</v>
      </c>
      <c r="X563" s="102">
        <v>0</v>
      </c>
      <c r="Y563" s="102">
        <v>0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X564" s="105">
        <v>0</v>
      </c>
      <c r="Y564" s="105">
        <v>0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X565" s="99">
        <v>0</v>
      </c>
      <c r="Y565" s="99">
        <v>0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X566" s="99">
        <v>0</v>
      </c>
      <c r="Y566" s="99">
        <v>0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8.6332715230564201</v>
      </c>
      <c r="D567" s="102">
        <v>8.718567002534197</v>
      </c>
      <c r="E567" s="102">
        <v>8.5114471363252999</v>
      </c>
      <c r="F567" s="102">
        <v>8.574337214289292</v>
      </c>
      <c r="G567" s="102">
        <v>8.1275896697272554</v>
      </c>
      <c r="H567" s="102">
        <v>7.6756909397300639</v>
      </c>
      <c r="I567" s="102">
        <v>0</v>
      </c>
      <c r="J567" s="102">
        <v>0</v>
      </c>
      <c r="K567" s="102">
        <v>0</v>
      </c>
      <c r="L567" s="102">
        <v>6.3430970321236364</v>
      </c>
      <c r="M567" s="102">
        <v>7.4171853266886068</v>
      </c>
      <c r="N567" s="102">
        <v>6.3369036129704615</v>
      </c>
      <c r="O567" s="102">
        <v>8.6291773811989358</v>
      </c>
      <c r="P567" s="102">
        <v>10.671585407828291</v>
      </c>
      <c r="Q567" s="102">
        <v>6.5410061843046945</v>
      </c>
      <c r="R567" s="102">
        <v>0</v>
      </c>
      <c r="S567" s="102">
        <v>0</v>
      </c>
      <c r="T567" s="102">
        <v>6.9272004228442468</v>
      </c>
      <c r="U567" s="102">
        <v>0</v>
      </c>
      <c r="V567" s="102">
        <v>0</v>
      </c>
      <c r="W567" s="102">
        <v>5.9853511116603011</v>
      </c>
      <c r="X567" s="102">
        <v>6.4490863810230321</v>
      </c>
      <c r="Y567" s="102">
        <v>6.0329426318415722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8.6361426502747225</v>
      </c>
      <c r="D568" s="105">
        <v>8.7238558056456572</v>
      </c>
      <c r="E568" s="105">
        <v>8.5179929591511048</v>
      </c>
      <c r="F568" s="105">
        <v>8.5810798176170415</v>
      </c>
      <c r="G568" s="105">
        <v>8.1334937593368402</v>
      </c>
      <c r="H568" s="105">
        <v>7.677864906542573</v>
      </c>
      <c r="I568" s="105">
        <v>7.5989979954865197</v>
      </c>
      <c r="J568" s="105">
        <v>7.4801586135289071</v>
      </c>
      <c r="K568" s="105">
        <v>6.7446901679005427</v>
      </c>
      <c r="L568" s="105">
        <v>6.3511784182662216</v>
      </c>
      <c r="M568" s="105">
        <v>7.422123006495454</v>
      </c>
      <c r="N568" s="105">
        <v>6.3420319349048659</v>
      </c>
      <c r="O568" s="105">
        <v>8.6294804209350602</v>
      </c>
      <c r="P568" s="105">
        <v>10.662015699478706</v>
      </c>
      <c r="Q568" s="105">
        <v>6.5375363902187464</v>
      </c>
      <c r="R568" s="105">
        <v>6.5595784896774765</v>
      </c>
      <c r="S568" s="105">
        <v>6.6554435526949209</v>
      </c>
      <c r="T568" s="105">
        <v>6.9471595042990915</v>
      </c>
      <c r="U568" s="105">
        <v>0</v>
      </c>
      <c r="V568" s="105">
        <v>6.5232499692135164</v>
      </c>
      <c r="W568" s="105">
        <v>5.9843412736920945</v>
      </c>
      <c r="X568" s="105">
        <v>6.452765982598307</v>
      </c>
      <c r="Y568" s="105">
        <v>6.044338119273875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4.3092952647481928</v>
      </c>
      <c r="D569" s="99">
        <v>4.373567092264258</v>
      </c>
      <c r="E569" s="99">
        <v>4.2423912492148252</v>
      </c>
      <c r="F569" s="99">
        <v>4.3405282910504903</v>
      </c>
      <c r="G569" s="99">
        <v>4.0949164929941402</v>
      </c>
      <c r="H569" s="99">
        <v>3.7650141106157218</v>
      </c>
      <c r="I569" s="99">
        <v>3.6690766091497831</v>
      </c>
      <c r="J569" s="99">
        <v>3.4751016485820805</v>
      </c>
      <c r="K569" s="99">
        <v>3.0247060827783119</v>
      </c>
      <c r="L569" s="99">
        <v>2.7754449075566394</v>
      </c>
      <c r="M569" s="99">
        <v>3.5793234486007592</v>
      </c>
      <c r="N569" s="99">
        <v>2.8078725003743292</v>
      </c>
      <c r="O569" s="99">
        <v>4.7364956042734851</v>
      </c>
      <c r="P569" s="99">
        <v>6.4447670822616718</v>
      </c>
      <c r="Q569" s="99">
        <v>2.7644414006976308</v>
      </c>
      <c r="R569" s="99">
        <v>2.7308717053092257</v>
      </c>
      <c r="S569" s="99">
        <v>2.7861282427736622</v>
      </c>
      <c r="T569" s="99">
        <v>3.3449186687743837</v>
      </c>
      <c r="U569" s="99">
        <v>0</v>
      </c>
      <c r="V569" s="99">
        <v>3.3350758943124403</v>
      </c>
      <c r="W569" s="99">
        <v>3.0004477072598297</v>
      </c>
      <c r="X569" s="99">
        <v>3.5158754864421451</v>
      </c>
      <c r="Y569" s="99">
        <v>3.2478684393341122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4.3268473855265288</v>
      </c>
      <c r="D570" s="99">
        <v>4.3502887133813992</v>
      </c>
      <c r="E570" s="99">
        <v>4.2756017099362795</v>
      </c>
      <c r="F570" s="99">
        <v>4.2405515265665521</v>
      </c>
      <c r="G570" s="99">
        <v>4.0385772663427</v>
      </c>
      <c r="H570" s="99">
        <v>3.9128507959268508</v>
      </c>
      <c r="I570" s="99">
        <v>3.9299213863367344</v>
      </c>
      <c r="J570" s="99">
        <v>4.0050569649468262</v>
      </c>
      <c r="K570" s="99">
        <v>3.7199840851222303</v>
      </c>
      <c r="L570" s="99">
        <v>3.57573351070958</v>
      </c>
      <c r="M570" s="99">
        <v>3.8427995578946943</v>
      </c>
      <c r="N570" s="99">
        <v>3.5341594345305363</v>
      </c>
      <c r="O570" s="99">
        <v>3.8929848166615755</v>
      </c>
      <c r="P570" s="99">
        <v>4.2172486172170354</v>
      </c>
      <c r="Q570" s="99">
        <v>3.773094989521117</v>
      </c>
      <c r="R570" s="99">
        <v>3.8287067843682512</v>
      </c>
      <c r="S570" s="99">
        <v>3.8693153099212587</v>
      </c>
      <c r="T570" s="99">
        <v>3.6022408355247086</v>
      </c>
      <c r="U570" s="99">
        <v>0</v>
      </c>
      <c r="V570" s="99">
        <v>3.1881740749010761</v>
      </c>
      <c r="W570" s="99">
        <v>2.9838935664322652</v>
      </c>
      <c r="X570" s="99">
        <v>2.9368904961561615</v>
      </c>
      <c r="Y570" s="99">
        <v>2.7964696799397624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4.4234388526067621</v>
      </c>
      <c r="D571" s="123">
        <v>4.5765529079216263</v>
      </c>
      <c r="E571" s="123">
        <v>4.3846761530943494</v>
      </c>
      <c r="F571" s="123">
        <v>4.2756787392622382</v>
      </c>
      <c r="G571" s="123">
        <v>4.6672297192280814</v>
      </c>
      <c r="H571" s="123">
        <v>4.5157693032668043</v>
      </c>
      <c r="I571" s="123">
        <v>4.1674527113276598</v>
      </c>
      <c r="J571" s="123">
        <v>4.4037301314658039</v>
      </c>
      <c r="K571" s="123">
        <v>4.372464727644755</v>
      </c>
      <c r="L571" s="123">
        <v>3.6427292481168867</v>
      </c>
      <c r="M571" s="123">
        <v>4.7990229310270429</v>
      </c>
      <c r="N571" s="123">
        <v>4.7476463480909574</v>
      </c>
      <c r="O571" s="123">
        <v>4.7999886960918046</v>
      </c>
      <c r="P571" s="123">
        <v>5.0556557017498296</v>
      </c>
      <c r="Q571" s="123">
        <v>3.5178592084225242</v>
      </c>
      <c r="R571" s="123">
        <v>3.5815646214459398</v>
      </c>
      <c r="S571" s="123">
        <v>3.1224674503438981</v>
      </c>
      <c r="T571" s="123">
        <v>3.6335056669367916</v>
      </c>
      <c r="U571" s="123">
        <v>0</v>
      </c>
      <c r="V571" s="123">
        <v>2.4015951002316687</v>
      </c>
      <c r="W571" s="123">
        <v>1.886270555326236</v>
      </c>
      <c r="X571" s="123">
        <v>2.1426761612495118</v>
      </c>
      <c r="Y571" s="123">
        <v>2.101599148711931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X572" s="99">
        <v>0</v>
      </c>
      <c r="Y572" s="99">
        <v>0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5.8138532025741805</v>
      </c>
      <c r="D573" s="99">
        <v>0</v>
      </c>
      <c r="E573" s="99">
        <v>0</v>
      </c>
      <c r="F573" s="99">
        <v>3.7663877961219243</v>
      </c>
      <c r="G573" s="99">
        <v>5.5673191143564571</v>
      </c>
      <c r="H573" s="99">
        <v>5.9111605324083607</v>
      </c>
      <c r="I573" s="99">
        <v>2.2596406330301027</v>
      </c>
      <c r="J573" s="99">
        <v>2.4760661546169636</v>
      </c>
      <c r="K573" s="99">
        <v>6.3875854880148086</v>
      </c>
      <c r="L573" s="99">
        <v>5.5715825615460464</v>
      </c>
      <c r="M573" s="99">
        <v>3.4351422909346851</v>
      </c>
      <c r="N573" s="99">
        <v>2.7198276531550838</v>
      </c>
      <c r="O573" s="99">
        <v>3.9027515114875015</v>
      </c>
      <c r="P573" s="99">
        <v>4.7096633729309163</v>
      </c>
      <c r="Q573" s="99">
        <v>3.8252084624112177</v>
      </c>
      <c r="R573" s="99">
        <v>3.7835423219303395</v>
      </c>
      <c r="S573" s="99">
        <v>2.8944886199554052</v>
      </c>
      <c r="T573" s="99">
        <v>3.2009868042689305</v>
      </c>
      <c r="U573" s="99">
        <v>0</v>
      </c>
      <c r="V573" s="99">
        <v>3.3208434839815868</v>
      </c>
      <c r="W573" s="99">
        <v>1.7121559223162679</v>
      </c>
      <c r="X573" s="99">
        <v>2.3692147581994583</v>
      </c>
      <c r="Y573" s="99">
        <v>0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4.3312566857580928</v>
      </c>
      <c r="D574" s="110">
        <v>4.5765529079216263</v>
      </c>
      <c r="E574" s="110">
        <v>4.3846761530943494</v>
      </c>
      <c r="F574" s="110">
        <v>4.3904091165630783</v>
      </c>
      <c r="G574" s="110">
        <v>4.1678650548075433</v>
      </c>
      <c r="H574" s="110">
        <v>4.0727071246707629</v>
      </c>
      <c r="I574" s="110">
        <v>4.2621151426935686</v>
      </c>
      <c r="J574" s="110">
        <v>4.4620083447193721</v>
      </c>
      <c r="K574" s="110">
        <v>4.1694298903278737</v>
      </c>
      <c r="L574" s="110">
        <v>3.5898033950045014</v>
      </c>
      <c r="M574" s="110">
        <v>4.8236926066876276</v>
      </c>
      <c r="N574" s="110">
        <v>4.8081180785562418</v>
      </c>
      <c r="O574" s="110">
        <v>4.8616586373516686</v>
      </c>
      <c r="P574" s="110">
        <v>5.0937735006875071</v>
      </c>
      <c r="Q574" s="110">
        <v>3.5070577969404932</v>
      </c>
      <c r="R574" s="110">
        <v>3.5706616416627059</v>
      </c>
      <c r="S574" s="110">
        <v>3.1398136656995437</v>
      </c>
      <c r="T574" s="110">
        <v>3.6758657617341592</v>
      </c>
      <c r="U574" s="110">
        <v>0</v>
      </c>
      <c r="V574" s="110">
        <v>2.3308836860970592</v>
      </c>
      <c r="W574" s="110">
        <v>1.8866549143395026</v>
      </c>
      <c r="X574" s="110">
        <v>2.1424406741424953</v>
      </c>
      <c r="Y574" s="110">
        <v>2.101599148711931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0.23788014603751506</v>
      </c>
      <c r="D576" s="118">
        <f t="shared" si="275"/>
        <v>0.16938734353775023</v>
      </c>
      <c r="E576" s="118">
        <f t="shared" si="275"/>
        <v>3.3222123877681503E-2</v>
      </c>
      <c r="F576" s="118">
        <f t="shared" si="275"/>
        <v>0.37743824667477455</v>
      </c>
      <c r="G576" s="118">
        <f t="shared" si="275"/>
        <v>1.0792152829082544</v>
      </c>
      <c r="H576" s="118">
        <f t="shared" si="275"/>
        <v>0.93208533994065146</v>
      </c>
      <c r="I576" s="118">
        <f t="shared" si="275"/>
        <v>7.5982652707441367E-2</v>
      </c>
      <c r="J576" s="118">
        <f t="shared" si="275"/>
        <v>4.5757419798485729E-2</v>
      </c>
      <c r="K576" s="118">
        <f t="shared" si="275"/>
        <v>0.27424273672869487</v>
      </c>
      <c r="L576" s="118">
        <f t="shared" si="275"/>
        <v>9.6102595020583881E-2</v>
      </c>
      <c r="M576" s="118">
        <f t="shared" si="275"/>
        <v>5.931589031692313E-2</v>
      </c>
      <c r="N576" s="118">
        <f t="shared" si="275"/>
        <v>2.8853166599045976E-2</v>
      </c>
      <c r="O576" s="118">
        <f t="shared" si="275"/>
        <v>9.1947178183785477E-2</v>
      </c>
      <c r="P576" s="118">
        <f t="shared" si="275"/>
        <v>0.17118921729385433</v>
      </c>
      <c r="Q576" s="118">
        <f t="shared" si="275"/>
        <v>4.7543294443608955E-2</v>
      </c>
      <c r="R576" s="118">
        <f t="shared" ref="R576:V576" si="276">R577+R580+R582+R595</f>
        <v>7.0842802025278512E-2</v>
      </c>
      <c r="S576" s="118">
        <f t="shared" si="276"/>
        <v>7.4675867944469662E-2</v>
      </c>
      <c r="T576" s="118">
        <f t="shared" si="276"/>
        <v>0.10396349226451998</v>
      </c>
      <c r="U576" s="118">
        <f t="shared" si="276"/>
        <v>0</v>
      </c>
      <c r="V576" s="118">
        <f t="shared" si="276"/>
        <v>8.6081336471077505E-2</v>
      </c>
      <c r="W576" s="118">
        <f t="shared" ref="W576:Y576" si="277">W577+W580+W582+W595</f>
        <v>1.3676990172350461E-3</v>
      </c>
      <c r="X576" s="118">
        <f t="shared" si="277"/>
        <v>8.9169137331106404E-4</v>
      </c>
      <c r="Y576" s="118">
        <f t="shared" si="277"/>
        <v>0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0.10520637947081039</v>
      </c>
      <c r="D582" s="123">
        <v>0.16938734353775023</v>
      </c>
      <c r="E582" s="123">
        <v>3.3222123877681503E-2</v>
      </c>
      <c r="F582" s="123">
        <v>0.12342085615708764</v>
      </c>
      <c r="G582" s="123">
        <v>0.35062142360988069</v>
      </c>
      <c r="H582" s="123">
        <v>0.40970617177097629</v>
      </c>
      <c r="I582" s="123">
        <v>3.6820018009370348E-2</v>
      </c>
      <c r="J582" s="123">
        <v>1.9122918989881763E-2</v>
      </c>
      <c r="K582" s="123">
        <v>5.9964140601076694E-2</v>
      </c>
      <c r="L582" s="123">
        <v>4.158012683240063E-2</v>
      </c>
      <c r="M582" s="123">
        <v>3.6955944218583468E-2</v>
      </c>
      <c r="N582" s="123">
        <v>0</v>
      </c>
      <c r="O582" s="123">
        <v>0</v>
      </c>
      <c r="P582" s="123">
        <v>0</v>
      </c>
      <c r="Q582" s="123">
        <v>0</v>
      </c>
      <c r="R582" s="123">
        <v>0</v>
      </c>
      <c r="S582" s="123">
        <v>0</v>
      </c>
      <c r="T582" s="123">
        <v>0</v>
      </c>
      <c r="U582" s="123">
        <v>0</v>
      </c>
      <c r="V582" s="123">
        <v>0</v>
      </c>
      <c r="W582" s="123">
        <v>0</v>
      </c>
      <c r="X582" s="123">
        <v>0</v>
      </c>
      <c r="Y582" s="123">
        <v>0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3.3841385396444008</v>
      </c>
      <c r="D587" s="102">
        <v>2.2383327538916995</v>
      </c>
      <c r="E587" s="102">
        <v>1.2624407073518971</v>
      </c>
      <c r="F587" s="102">
        <v>2.5020773566391403</v>
      </c>
      <c r="G587" s="102">
        <v>3.7900506266401388</v>
      </c>
      <c r="H587" s="102">
        <v>3.8922086318242743</v>
      </c>
      <c r="I587" s="102">
        <v>1.4465007075109777</v>
      </c>
      <c r="J587" s="102">
        <v>1.4119088520862701</v>
      </c>
      <c r="K587" s="102">
        <v>3.2755411803338146</v>
      </c>
      <c r="L587" s="102">
        <v>3.5031256856297528</v>
      </c>
      <c r="M587" s="102">
        <v>1.8200802527652358</v>
      </c>
      <c r="N587" s="102">
        <v>0</v>
      </c>
      <c r="O587" s="102">
        <v>0</v>
      </c>
      <c r="P587" s="102">
        <v>0</v>
      </c>
      <c r="Q587" s="102">
        <v>0</v>
      </c>
      <c r="R587" s="102">
        <v>0</v>
      </c>
      <c r="S587" s="102">
        <v>0</v>
      </c>
      <c r="T587" s="102">
        <v>0</v>
      </c>
      <c r="U587" s="102">
        <v>0</v>
      </c>
      <c r="V587" s="102">
        <v>0</v>
      </c>
      <c r="W587" s="102">
        <v>0</v>
      </c>
      <c r="X587" s="102">
        <v>0</v>
      </c>
      <c r="Y587" s="102">
        <v>0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X588" s="105">
        <v>0</v>
      </c>
      <c r="Y588" s="105">
        <v>0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X589" s="99">
        <v>0</v>
      </c>
      <c r="Y589" s="99">
        <v>0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0.13267376656670465</v>
      </c>
      <c r="D595" s="123">
        <v>0</v>
      </c>
      <c r="E595" s="123">
        <v>0</v>
      </c>
      <c r="F595" s="123">
        <v>0.2540173905176869</v>
      </c>
      <c r="G595" s="123">
        <v>0.72859385929837372</v>
      </c>
      <c r="H595" s="123">
        <v>0.52237916816967511</v>
      </c>
      <c r="I595" s="123">
        <v>3.9162634698071012E-2</v>
      </c>
      <c r="J595" s="123">
        <v>2.6634500808603963E-2</v>
      </c>
      <c r="K595" s="123">
        <v>0.21427859612761815</v>
      </c>
      <c r="L595" s="123">
        <v>5.4522468188183251E-2</v>
      </c>
      <c r="M595" s="123">
        <v>2.2359946098339661E-2</v>
      </c>
      <c r="N595" s="123">
        <v>2.8853166599045976E-2</v>
      </c>
      <c r="O595" s="123">
        <v>9.1947178183785477E-2</v>
      </c>
      <c r="P595" s="123">
        <v>0.17118921729385433</v>
      </c>
      <c r="Q595" s="123">
        <v>4.7543294443608955E-2</v>
      </c>
      <c r="R595" s="123">
        <v>7.0842802025278512E-2</v>
      </c>
      <c r="S595" s="123">
        <v>7.4675867944469662E-2</v>
      </c>
      <c r="T595" s="123">
        <v>0.10396349226451998</v>
      </c>
      <c r="U595" s="123">
        <v>0</v>
      </c>
      <c r="V595" s="123">
        <v>8.6081336471077505E-2</v>
      </c>
      <c r="W595" s="123">
        <v>1.3676990172350461E-3</v>
      </c>
      <c r="X595" s="123">
        <v>8.9169137331106404E-4</v>
      </c>
      <c r="Y595" s="123">
        <v>0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2.133836412281167</v>
      </c>
      <c r="D597" s="99">
        <v>0</v>
      </c>
      <c r="E597" s="99">
        <v>0</v>
      </c>
      <c r="F597" s="99">
        <v>1.381606782571809</v>
      </c>
      <c r="G597" s="99">
        <v>2.0418618032188993</v>
      </c>
      <c r="H597" s="99">
        <v>2.1675733299914106</v>
      </c>
      <c r="I597" s="99">
        <v>0.82844034938227151</v>
      </c>
      <c r="J597" s="99">
        <v>0.90762183524704276</v>
      </c>
      <c r="K597" s="99">
        <v>2.3409936626942285</v>
      </c>
      <c r="L597" s="99">
        <v>2.0415635310464171</v>
      </c>
      <c r="M597" s="99">
        <v>1.258545537535118</v>
      </c>
      <c r="N597" s="99">
        <v>0.99639601988705451</v>
      </c>
      <c r="O597" s="99">
        <v>1.4296884764655271</v>
      </c>
      <c r="P597" s="99">
        <v>1.7250605742688396</v>
      </c>
      <c r="Q597" s="99">
        <v>1.4003661272481183</v>
      </c>
      <c r="R597" s="99">
        <v>1.383205709543563</v>
      </c>
      <c r="S597" s="99">
        <v>1.0561301323574996</v>
      </c>
      <c r="T597" s="99">
        <v>1.1654854659127767</v>
      </c>
      <c r="U597" s="99">
        <v>0</v>
      </c>
      <c r="V597" s="99">
        <v>1.205138710595085</v>
      </c>
      <c r="W597" s="99">
        <v>0.62093535382471088</v>
      </c>
      <c r="X597" s="99">
        <v>0.85869879249855463</v>
      </c>
      <c r="Y597" s="99">
        <v>0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1107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1108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X79" s="52">
        <f>RES_hhdet_numvin!X107</f>
        <v>0</v>
      </c>
      <c r="Y79" s="52">
        <f>RES_hhdet_numvin!Y107</f>
        <v>0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X82" s="138">
        <f>RES_hhdet_numvin!X110</f>
        <v>0</v>
      </c>
      <c r="Y82" s="138">
        <f>RES_hhdet_numvin!Y110</f>
        <v>0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X84" s="138">
        <f>RES_hhdet_numvin!X112</f>
        <v>0</v>
      </c>
      <c r="Y84" s="138">
        <f>RES_hhdet_numvin!Y112</f>
        <v>0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X85" s="138">
        <f>RES_hhdet_numvin!X113</f>
        <v>0</v>
      </c>
      <c r="Y85" s="138">
        <f>RES_hhdet_numvin!Y113</f>
        <v>0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X89" s="138">
        <f>RES_hhdet_numvin!X117</f>
        <v>0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X93" s="138">
        <f>RES_hhdet_numvin!X121</f>
        <v>0</v>
      </c>
      <c r="Y93" s="138">
        <f>RES_hhdet_numvin!Y121</f>
        <v>0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X94" s="39">
        <f>RES_hhdet_numvin!X122</f>
        <v>0</v>
      </c>
      <c r="Y94" s="39">
        <f>RES_hhdet_numvin!Y122</f>
        <v>0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1670</v>
      </c>
    </row>
    <row r="100" spans="1:105" ht="12" customHeight="1" x14ac:dyDescent="0.25">
      <c r="A100" s="97" t="s">
        <v>197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1671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1673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1674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1675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1679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1680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1681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1682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1683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1684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1685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1838</v>
      </c>
    </row>
    <row r="119" spans="1:105" ht="12" customHeight="1" x14ac:dyDescent="0.25">
      <c r="A119" s="97" t="s">
        <v>197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1839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1841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1842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1843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1847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1848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1849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1850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1851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1852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1853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2005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2006</v>
      </c>
    </row>
    <row r="138" spans="1:105" ht="12" customHeight="1" x14ac:dyDescent="0.25">
      <c r="A138" s="97" t="s">
        <v>197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2007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2008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2009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2010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2011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2015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2016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2017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2018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2019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2020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2021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2188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2342</v>
      </c>
    </row>
    <row r="176" spans="1:105" ht="12" customHeight="1" x14ac:dyDescent="0.25">
      <c r="A176" s="97" t="s">
        <v>197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2343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X179" s="98">
        <f>RES_hhdet_fech!X110</f>
        <v>0</v>
      </c>
      <c r="Y179" s="98">
        <f>RES_hhdet_fech!Y110</f>
        <v>0</v>
      </c>
      <c r="DA179" s="63" t="s">
        <v>2346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2347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2351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2352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2353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2354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2355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2356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2357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2510</v>
      </c>
    </row>
    <row r="195" spans="1:105" ht="12" customHeight="1" x14ac:dyDescent="0.25">
      <c r="A195" s="97" t="s">
        <v>197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2511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X198" s="98">
        <f>RES_hhdet_tesh!X110</f>
        <v>0</v>
      </c>
      <c r="Y198" s="98">
        <f>RES_hhdet_tesh!Y110</f>
        <v>0</v>
      </c>
      <c r="DA198" s="63" t="s">
        <v>2514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2515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2519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2520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2521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2522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2523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2524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2525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2692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2846</v>
      </c>
    </row>
    <row r="233" spans="1:105" ht="12" customHeight="1" x14ac:dyDescent="0.25">
      <c r="A233" s="97" t="s">
        <v>197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2847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X236" s="99">
        <f>RES_hhdet_fecs!X110</f>
        <v>0</v>
      </c>
      <c r="Y236" s="99">
        <f>RES_hhdet_fecs!Y110</f>
        <v>0</v>
      </c>
      <c r="DA236" s="63" t="s">
        <v>2850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2851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2855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2856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2857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2858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2859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2860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2861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3014</v>
      </c>
    </row>
    <row r="252" spans="1:105" ht="12" customHeight="1" x14ac:dyDescent="0.25">
      <c r="A252" s="97" t="s">
        <v>197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3015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X255" s="99">
        <f>RES_hhdet_tess!X110</f>
        <v>0</v>
      </c>
      <c r="Y255" s="99">
        <f>RES_hhdet_tess!Y110</f>
        <v>0</v>
      </c>
      <c r="DA255" s="63" t="s">
        <v>3018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3019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3023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3024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3025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3026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3027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3028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3029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3196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X371" s="98">
        <f>RES_hhdet_in_fech!X110</f>
        <v>0</v>
      </c>
      <c r="Y371" s="98">
        <f>RES_hhdet_in_fech!Y110</f>
        <v>0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X390" s="98">
        <f>RES_hhdet_in_tesh!X110</f>
        <v>0</v>
      </c>
      <c r="Y390" s="98">
        <f>RES_hhdet_in_tesh!Y110</f>
        <v>0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X428" s="99">
        <f>RES_hhdet_in_fecs!X110</f>
        <v>0</v>
      </c>
      <c r="Y428" s="99">
        <f>RES_hhdet_in_fecs!Y110</f>
        <v>0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X447" s="99">
        <f>RES_hhdet_in_tess!X110</f>
        <v>0</v>
      </c>
      <c r="Y447" s="99">
        <f>RES_hhdet_in_tess!Y110</f>
        <v>0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1114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1115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1116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1118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0</v>
      </c>
      <c r="K79" s="52">
        <f>RES_hhdet_numvin!K126</f>
        <v>0</v>
      </c>
      <c r="L79" s="52">
        <f>RES_hhdet_numvin!L126</f>
        <v>0</v>
      </c>
      <c r="M79" s="52">
        <f>RES_hhdet_numvin!M126</f>
        <v>0</v>
      </c>
      <c r="N79" s="52">
        <f>RES_hhdet_numvin!N126</f>
        <v>0</v>
      </c>
      <c r="O79" s="52">
        <f>RES_hhdet_numvin!O126</f>
        <v>0</v>
      </c>
      <c r="P79" s="52">
        <f>RES_hhdet_numvin!P126</f>
        <v>0</v>
      </c>
      <c r="Q79" s="52">
        <f>RES_hhdet_numvin!Q126</f>
        <v>0</v>
      </c>
      <c r="R79" s="52">
        <f>RES_hhdet_numvin!R126</f>
        <v>0</v>
      </c>
      <c r="S79" s="52">
        <f>RES_hhdet_numvin!S126</f>
        <v>0</v>
      </c>
      <c r="T79" s="52">
        <f>RES_hhdet_numvin!T126</f>
        <v>0</v>
      </c>
      <c r="U79" s="52">
        <f>RES_hhdet_numvin!U126</f>
        <v>0</v>
      </c>
      <c r="V79" s="52">
        <f>RES_hhdet_numvin!V126</f>
        <v>0</v>
      </c>
      <c r="W79" s="52">
        <f>RES_hhdet_numvin!W126</f>
        <v>0</v>
      </c>
      <c r="X79" s="52">
        <f>RES_hhdet_numvin!X126</f>
        <v>0</v>
      </c>
      <c r="Y79" s="52">
        <f>RES_hhdet_numvin!Y126</f>
        <v>0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0</v>
      </c>
      <c r="S82" s="138">
        <f>RES_hhdet_numvin!S129</f>
        <v>0</v>
      </c>
      <c r="T82" s="138">
        <f>RES_hhdet_numvin!T129</f>
        <v>0</v>
      </c>
      <c r="U82" s="138">
        <f>RES_hhdet_numvin!U129</f>
        <v>0</v>
      </c>
      <c r="V82" s="138">
        <f>RES_hhdet_numvin!V129</f>
        <v>0</v>
      </c>
      <c r="W82" s="138">
        <f>RES_hhdet_numvin!W129</f>
        <v>0</v>
      </c>
      <c r="X82" s="138">
        <f>RES_hhdet_numvin!X129</f>
        <v>0</v>
      </c>
      <c r="Y82" s="138">
        <f>RES_hhdet_numvin!Y129</f>
        <v>0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0</v>
      </c>
      <c r="K84" s="138">
        <f>RES_hhdet_numvin!K131</f>
        <v>0</v>
      </c>
      <c r="L84" s="138">
        <f>RES_hhdet_numvin!L131</f>
        <v>0</v>
      </c>
      <c r="M84" s="138">
        <f>RES_hhdet_numvin!M131</f>
        <v>0</v>
      </c>
      <c r="N84" s="138">
        <f>RES_hhdet_numvin!N131</f>
        <v>0</v>
      </c>
      <c r="O84" s="138">
        <f>RES_hhdet_numvin!O131</f>
        <v>0</v>
      </c>
      <c r="P84" s="138">
        <f>RES_hhdet_numvin!P131</f>
        <v>0</v>
      </c>
      <c r="Q84" s="138">
        <f>RES_hhdet_numvin!Q131</f>
        <v>0</v>
      </c>
      <c r="R84" s="138">
        <f>RES_hhdet_numvin!R131</f>
        <v>0</v>
      </c>
      <c r="S84" s="138">
        <f>RES_hhdet_numvin!S131</f>
        <v>0</v>
      </c>
      <c r="T84" s="138">
        <f>RES_hhdet_numvin!T131</f>
        <v>0</v>
      </c>
      <c r="U84" s="138">
        <f>RES_hhdet_numvin!U131</f>
        <v>0</v>
      </c>
      <c r="V84" s="138">
        <f>RES_hhdet_numvin!V131</f>
        <v>0</v>
      </c>
      <c r="W84" s="138">
        <f>RES_hhdet_numvin!W131</f>
        <v>0</v>
      </c>
      <c r="X84" s="138">
        <f>RES_hhdet_numvin!X131</f>
        <v>0</v>
      </c>
      <c r="Y84" s="138">
        <f>RES_hhdet_numvin!Y131</f>
        <v>0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X85" s="138">
        <f>RES_hhdet_numvin!X132</f>
        <v>0</v>
      </c>
      <c r="Y85" s="138">
        <f>RES_hhdet_numvin!Y132</f>
        <v>0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0</v>
      </c>
      <c r="V88" s="138">
        <f>RES_hhdet_numvin!V135</f>
        <v>0</v>
      </c>
      <c r="W88" s="138">
        <f>RES_hhdet_numvin!W135</f>
        <v>0</v>
      </c>
      <c r="X88" s="138">
        <f>RES_hhdet_numvin!X135</f>
        <v>0</v>
      </c>
      <c r="Y88" s="138">
        <f>RES_hhdet_numvin!Y135</f>
        <v>0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X89" s="138">
        <f>RES_hhdet_numvin!X136</f>
        <v>0</v>
      </c>
      <c r="Y89" s="138">
        <f>RES_hhdet_numvin!Y136</f>
        <v>0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X93" s="138">
        <f>RES_hhdet_numvin!X140</f>
        <v>0</v>
      </c>
      <c r="Y93" s="138">
        <f>RES_hhdet_numvin!Y140</f>
        <v>0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0</v>
      </c>
      <c r="S94" s="39">
        <f>RES_hhdet_numvin!S141</f>
        <v>0</v>
      </c>
      <c r="T94" s="39">
        <f>RES_hhdet_numvin!T141</f>
        <v>0</v>
      </c>
      <c r="U94" s="39">
        <f>RES_hhdet_numvin!U141</f>
        <v>0</v>
      </c>
      <c r="V94" s="39">
        <f>RES_hhdet_numvin!V141</f>
        <v>0</v>
      </c>
      <c r="W94" s="39">
        <f>RES_hhdet_numvin!W141</f>
        <v>0</v>
      </c>
      <c r="X94" s="39">
        <f>RES_hhdet_numvin!X141</f>
        <v>0</v>
      </c>
      <c r="Y94" s="39">
        <f>RES_hhdet_numvin!Y141</f>
        <v>0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1688</v>
      </c>
    </row>
    <row r="100" spans="1:105" ht="12" customHeight="1" x14ac:dyDescent="0.25">
      <c r="A100" s="97" t="s">
        <v>198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1689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1691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1692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1693</v>
      </c>
    </row>
    <row r="105" spans="1:105" ht="12" customHeight="1" x14ac:dyDescent="0.25">
      <c r="A105" s="97" t="s">
        <v>128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1694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1695</v>
      </c>
    </row>
    <row r="107" spans="1:105" ht="12" customHeight="1" x14ac:dyDescent="0.25">
      <c r="A107" s="100" t="s">
        <v>198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1696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1697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1698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1699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1700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1701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1702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1703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1856</v>
      </c>
    </row>
    <row r="119" spans="1:105" ht="12" customHeight="1" x14ac:dyDescent="0.25">
      <c r="A119" s="97" t="s">
        <v>198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1857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1859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1860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1861</v>
      </c>
    </row>
    <row r="124" spans="1:105" ht="12" customHeight="1" x14ac:dyDescent="0.25">
      <c r="A124" s="97" t="s">
        <v>128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1862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1863</v>
      </c>
    </row>
    <row r="126" spans="1:105" ht="12" customHeight="1" x14ac:dyDescent="0.25">
      <c r="A126" s="100" t="s">
        <v>198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1864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1865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1866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1867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1868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1869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1870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1871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2023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2024</v>
      </c>
    </row>
    <row r="138" spans="1:105" ht="12" customHeight="1" x14ac:dyDescent="0.25">
      <c r="A138" s="97" t="s">
        <v>198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2025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2026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2027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2028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2029</v>
      </c>
    </row>
    <row r="143" spans="1:105" ht="12" customHeight="1" x14ac:dyDescent="0.25">
      <c r="A143" s="97" t="s">
        <v>128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2030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2031</v>
      </c>
    </row>
    <row r="145" spans="1:105" ht="12" customHeight="1" x14ac:dyDescent="0.25">
      <c r="A145" s="100" t="s">
        <v>198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2032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2033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2034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2035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2036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2037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2038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2039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2206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2360</v>
      </c>
    </row>
    <row r="176" spans="1:105" ht="12" customHeight="1" x14ac:dyDescent="0.25">
      <c r="A176" s="97" t="s">
        <v>198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2361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0</v>
      </c>
      <c r="C179" s="98">
        <f>RES_hhdet_fech!C129</f>
        <v>0</v>
      </c>
      <c r="D179" s="98">
        <f>RES_hhdet_fech!D129</f>
        <v>0</v>
      </c>
      <c r="E179" s="98">
        <f>RES_hhdet_fech!E129</f>
        <v>0</v>
      </c>
      <c r="F179" s="98">
        <f>RES_hhdet_fech!F129</f>
        <v>0</v>
      </c>
      <c r="G179" s="98">
        <f>RES_hhdet_fech!G129</f>
        <v>0</v>
      </c>
      <c r="H179" s="98">
        <f>RES_hhdet_fech!H129</f>
        <v>0</v>
      </c>
      <c r="I179" s="98">
        <f>RES_hhdet_fech!I129</f>
        <v>0</v>
      </c>
      <c r="J179" s="98">
        <f>RES_hhdet_fech!J129</f>
        <v>0</v>
      </c>
      <c r="K179" s="98">
        <f>RES_hhdet_fech!K129</f>
        <v>0</v>
      </c>
      <c r="L179" s="98">
        <f>RES_hhdet_fech!L129</f>
        <v>0</v>
      </c>
      <c r="M179" s="98">
        <f>RES_hhdet_fech!M129</f>
        <v>0</v>
      </c>
      <c r="N179" s="98">
        <f>RES_hhdet_fech!N129</f>
        <v>0</v>
      </c>
      <c r="O179" s="98">
        <f>RES_hhdet_fech!O129</f>
        <v>0</v>
      </c>
      <c r="P179" s="98">
        <f>RES_hhdet_fech!P129</f>
        <v>0</v>
      </c>
      <c r="Q179" s="98">
        <f>RES_hhdet_fech!Q129</f>
        <v>0</v>
      </c>
      <c r="R179" s="98">
        <f>RES_hhdet_fech!R129</f>
        <v>0</v>
      </c>
      <c r="S179" s="98">
        <f>RES_hhdet_fech!S129</f>
        <v>0</v>
      </c>
      <c r="T179" s="98">
        <f>RES_hhdet_fech!T129</f>
        <v>0</v>
      </c>
      <c r="U179" s="98">
        <f>RES_hhdet_fech!U129</f>
        <v>0</v>
      </c>
      <c r="V179" s="98">
        <f>RES_hhdet_fech!V129</f>
        <v>0</v>
      </c>
      <c r="W179" s="98">
        <f>RES_hhdet_fech!W129</f>
        <v>0</v>
      </c>
      <c r="X179" s="98">
        <f>RES_hhdet_fech!X129</f>
        <v>0</v>
      </c>
      <c r="Y179" s="98">
        <f>RES_hhdet_fech!Y129</f>
        <v>0</v>
      </c>
      <c r="DA179" s="63" t="s">
        <v>2364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2365</v>
      </c>
    </row>
    <row r="181" spans="1:105" ht="12" customHeight="1" x14ac:dyDescent="0.25">
      <c r="A181" s="97" t="s">
        <v>128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2366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2367</v>
      </c>
    </row>
    <row r="183" spans="1:105" ht="12" customHeight="1" x14ac:dyDescent="0.25">
      <c r="A183" s="100" t="s">
        <v>198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2368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2369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2370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2371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2372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2373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2374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2375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2528</v>
      </c>
    </row>
    <row r="195" spans="1:105" ht="12" customHeight="1" x14ac:dyDescent="0.25">
      <c r="A195" s="97" t="s">
        <v>198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2529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0</v>
      </c>
      <c r="C198" s="98">
        <f>RES_hhdet_tesh!C129</f>
        <v>0</v>
      </c>
      <c r="D198" s="98">
        <f>RES_hhdet_tesh!D129</f>
        <v>0</v>
      </c>
      <c r="E198" s="98">
        <f>RES_hhdet_tesh!E129</f>
        <v>0</v>
      </c>
      <c r="F198" s="98">
        <f>RES_hhdet_tesh!F129</f>
        <v>0</v>
      </c>
      <c r="G198" s="98">
        <f>RES_hhdet_tesh!G129</f>
        <v>0</v>
      </c>
      <c r="H198" s="98">
        <f>RES_hhdet_tesh!H129</f>
        <v>0</v>
      </c>
      <c r="I198" s="98">
        <f>RES_hhdet_tesh!I129</f>
        <v>0</v>
      </c>
      <c r="J198" s="98">
        <f>RES_hhdet_tesh!J129</f>
        <v>0</v>
      </c>
      <c r="K198" s="98">
        <f>RES_hhdet_tesh!K129</f>
        <v>0</v>
      </c>
      <c r="L198" s="98">
        <f>RES_hhdet_tesh!L129</f>
        <v>0</v>
      </c>
      <c r="M198" s="98">
        <f>RES_hhdet_tesh!M129</f>
        <v>0</v>
      </c>
      <c r="N198" s="98">
        <f>RES_hhdet_tesh!N129</f>
        <v>0</v>
      </c>
      <c r="O198" s="98">
        <f>RES_hhdet_tesh!O129</f>
        <v>0</v>
      </c>
      <c r="P198" s="98">
        <f>RES_hhdet_tesh!P129</f>
        <v>0</v>
      </c>
      <c r="Q198" s="98">
        <f>RES_hhdet_tesh!Q129</f>
        <v>0</v>
      </c>
      <c r="R198" s="98">
        <f>RES_hhdet_tesh!R129</f>
        <v>0</v>
      </c>
      <c r="S198" s="98">
        <f>RES_hhdet_tesh!S129</f>
        <v>0</v>
      </c>
      <c r="T198" s="98">
        <f>RES_hhdet_tesh!T129</f>
        <v>0</v>
      </c>
      <c r="U198" s="98">
        <f>RES_hhdet_tesh!U129</f>
        <v>0</v>
      </c>
      <c r="V198" s="98">
        <f>RES_hhdet_tesh!V129</f>
        <v>0</v>
      </c>
      <c r="W198" s="98">
        <f>RES_hhdet_tesh!W129</f>
        <v>0</v>
      </c>
      <c r="X198" s="98">
        <f>RES_hhdet_tesh!X129</f>
        <v>0</v>
      </c>
      <c r="Y198" s="98">
        <f>RES_hhdet_tesh!Y129</f>
        <v>0</v>
      </c>
      <c r="DA198" s="63" t="s">
        <v>2532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2533</v>
      </c>
    </row>
    <row r="200" spans="1:105" ht="12" customHeight="1" x14ac:dyDescent="0.25">
      <c r="A200" s="97" t="s">
        <v>128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2534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2535</v>
      </c>
    </row>
    <row r="202" spans="1:105" ht="12" customHeight="1" x14ac:dyDescent="0.25">
      <c r="A202" s="100" t="s">
        <v>198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2536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2537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2538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2539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2540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2541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2542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2543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2710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2864</v>
      </c>
    </row>
    <row r="233" spans="1:105" ht="12" customHeight="1" x14ac:dyDescent="0.25">
      <c r="A233" s="97" t="s">
        <v>198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2865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0</v>
      </c>
      <c r="C236" s="99">
        <f>RES_hhdet_fecs!C129</f>
        <v>0</v>
      </c>
      <c r="D236" s="99">
        <f>RES_hhdet_fecs!D129</f>
        <v>0</v>
      </c>
      <c r="E236" s="99">
        <f>RES_hhdet_fecs!E129</f>
        <v>0</v>
      </c>
      <c r="F236" s="99">
        <f>RES_hhdet_fecs!F129</f>
        <v>0</v>
      </c>
      <c r="G236" s="99">
        <f>RES_hhdet_fecs!G129</f>
        <v>0</v>
      </c>
      <c r="H236" s="99">
        <f>RES_hhdet_fecs!H129</f>
        <v>0</v>
      </c>
      <c r="I236" s="99">
        <f>RES_hhdet_fecs!I129</f>
        <v>0</v>
      </c>
      <c r="J236" s="99">
        <f>RES_hhdet_fecs!J129</f>
        <v>0</v>
      </c>
      <c r="K236" s="99">
        <f>RES_hhdet_fecs!K129</f>
        <v>0</v>
      </c>
      <c r="L236" s="99">
        <f>RES_hhdet_fecs!L129</f>
        <v>0</v>
      </c>
      <c r="M236" s="99">
        <f>RES_hhdet_fecs!M129</f>
        <v>0</v>
      </c>
      <c r="N236" s="99">
        <f>RES_hhdet_fecs!N129</f>
        <v>0</v>
      </c>
      <c r="O236" s="99">
        <f>RES_hhdet_fecs!O129</f>
        <v>0</v>
      </c>
      <c r="P236" s="99">
        <f>RES_hhdet_fecs!P129</f>
        <v>0</v>
      </c>
      <c r="Q236" s="99">
        <f>RES_hhdet_fecs!Q129</f>
        <v>0</v>
      </c>
      <c r="R236" s="99">
        <f>RES_hhdet_fecs!R129</f>
        <v>0</v>
      </c>
      <c r="S236" s="99">
        <f>RES_hhdet_fecs!S129</f>
        <v>0</v>
      </c>
      <c r="T236" s="99">
        <f>RES_hhdet_fecs!T129</f>
        <v>0</v>
      </c>
      <c r="U236" s="99">
        <f>RES_hhdet_fecs!U129</f>
        <v>0</v>
      </c>
      <c r="V236" s="99">
        <f>RES_hhdet_fecs!V129</f>
        <v>0</v>
      </c>
      <c r="W236" s="99">
        <f>RES_hhdet_fecs!W129</f>
        <v>0</v>
      </c>
      <c r="X236" s="99">
        <f>RES_hhdet_fecs!X129</f>
        <v>0</v>
      </c>
      <c r="Y236" s="99">
        <f>RES_hhdet_fecs!Y129</f>
        <v>0</v>
      </c>
      <c r="DA236" s="63" t="s">
        <v>2868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2869</v>
      </c>
    </row>
    <row r="238" spans="1:105" ht="12" customHeight="1" x14ac:dyDescent="0.25">
      <c r="A238" s="97" t="s">
        <v>128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2870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2871</v>
      </c>
    </row>
    <row r="240" spans="1:105" ht="12" customHeight="1" x14ac:dyDescent="0.25">
      <c r="A240" s="100" t="s">
        <v>198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2872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2873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2874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2875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2876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2877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2878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2879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3032</v>
      </c>
    </row>
    <row r="252" spans="1:105" ht="12" customHeight="1" x14ac:dyDescent="0.25">
      <c r="A252" s="97" t="s">
        <v>198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3033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0</v>
      </c>
      <c r="C255" s="99">
        <f>RES_hhdet_tess!C129</f>
        <v>0</v>
      </c>
      <c r="D255" s="99">
        <f>RES_hhdet_tess!D129</f>
        <v>0</v>
      </c>
      <c r="E255" s="99">
        <f>RES_hhdet_tess!E129</f>
        <v>0</v>
      </c>
      <c r="F255" s="99">
        <f>RES_hhdet_tess!F129</f>
        <v>0</v>
      </c>
      <c r="G255" s="99">
        <f>RES_hhdet_tess!G129</f>
        <v>0</v>
      </c>
      <c r="H255" s="99">
        <f>RES_hhdet_tess!H129</f>
        <v>0</v>
      </c>
      <c r="I255" s="99">
        <f>RES_hhdet_tess!I129</f>
        <v>0</v>
      </c>
      <c r="J255" s="99">
        <f>RES_hhdet_tess!J129</f>
        <v>0</v>
      </c>
      <c r="K255" s="99">
        <f>RES_hhdet_tess!K129</f>
        <v>0</v>
      </c>
      <c r="L255" s="99">
        <f>RES_hhdet_tess!L129</f>
        <v>0</v>
      </c>
      <c r="M255" s="99">
        <f>RES_hhdet_tess!M129</f>
        <v>0</v>
      </c>
      <c r="N255" s="99">
        <f>RES_hhdet_tess!N129</f>
        <v>0</v>
      </c>
      <c r="O255" s="99">
        <f>RES_hhdet_tess!O129</f>
        <v>0</v>
      </c>
      <c r="P255" s="99">
        <f>RES_hhdet_tess!P129</f>
        <v>0</v>
      </c>
      <c r="Q255" s="99">
        <f>RES_hhdet_tess!Q129</f>
        <v>0</v>
      </c>
      <c r="R255" s="99">
        <f>RES_hhdet_tess!R129</f>
        <v>0</v>
      </c>
      <c r="S255" s="99">
        <f>RES_hhdet_tess!S129</f>
        <v>0</v>
      </c>
      <c r="T255" s="99">
        <f>RES_hhdet_tess!T129</f>
        <v>0</v>
      </c>
      <c r="U255" s="99">
        <f>RES_hhdet_tess!U129</f>
        <v>0</v>
      </c>
      <c r="V255" s="99">
        <f>RES_hhdet_tess!V129</f>
        <v>0</v>
      </c>
      <c r="W255" s="99">
        <f>RES_hhdet_tess!W129</f>
        <v>0</v>
      </c>
      <c r="X255" s="99">
        <f>RES_hhdet_tess!X129</f>
        <v>0</v>
      </c>
      <c r="Y255" s="99">
        <f>RES_hhdet_tess!Y129</f>
        <v>0</v>
      </c>
      <c r="DA255" s="63" t="s">
        <v>3036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3037</v>
      </c>
    </row>
    <row r="257" spans="1:105" ht="12" customHeight="1" x14ac:dyDescent="0.25">
      <c r="A257" s="97" t="s">
        <v>128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3038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3039</v>
      </c>
    </row>
    <row r="259" spans="1:105" ht="12" customHeight="1" x14ac:dyDescent="0.25">
      <c r="A259" s="100" t="s">
        <v>198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3040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3041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3042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3043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3044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3045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3046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3047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3214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0</v>
      </c>
      <c r="D371" s="98">
        <f>RES_hhdet_in_fech!D129</f>
        <v>0</v>
      </c>
      <c r="E371" s="98">
        <f>RES_hhdet_in_fech!E129</f>
        <v>0</v>
      </c>
      <c r="F371" s="98">
        <f>RES_hhdet_in_fech!F129</f>
        <v>0</v>
      </c>
      <c r="G371" s="98">
        <f>RES_hhdet_in_fech!G129</f>
        <v>0</v>
      </c>
      <c r="H371" s="98">
        <f>RES_hhdet_in_fech!H129</f>
        <v>0</v>
      </c>
      <c r="I371" s="98">
        <f>RES_hhdet_in_fech!I129</f>
        <v>0</v>
      </c>
      <c r="J371" s="98">
        <f>RES_hhdet_in_fech!J129</f>
        <v>0</v>
      </c>
      <c r="K371" s="98">
        <f>RES_hhdet_in_fech!K129</f>
        <v>0</v>
      </c>
      <c r="L371" s="98">
        <f>RES_hhdet_in_fech!L129</f>
        <v>0</v>
      </c>
      <c r="M371" s="98">
        <f>RES_hhdet_in_fech!M129</f>
        <v>0</v>
      </c>
      <c r="N371" s="98">
        <f>RES_hhdet_in_fech!N129</f>
        <v>0</v>
      </c>
      <c r="O371" s="98">
        <f>RES_hhdet_in_fech!O129</f>
        <v>0</v>
      </c>
      <c r="P371" s="98">
        <f>RES_hhdet_in_fech!P129</f>
        <v>0</v>
      </c>
      <c r="Q371" s="98">
        <f>RES_hhdet_in_fech!Q129</f>
        <v>0</v>
      </c>
      <c r="R371" s="98">
        <f>RES_hhdet_in_fech!R129</f>
        <v>0</v>
      </c>
      <c r="S371" s="98">
        <f>RES_hhdet_in_fech!S129</f>
        <v>0</v>
      </c>
      <c r="T371" s="98">
        <f>RES_hhdet_in_fech!T129</f>
        <v>0</v>
      </c>
      <c r="U371" s="98">
        <f>RES_hhdet_in_fech!U129</f>
        <v>0</v>
      </c>
      <c r="V371" s="98">
        <f>RES_hhdet_in_fech!V129</f>
        <v>0</v>
      </c>
      <c r="W371" s="98">
        <f>RES_hhdet_in_fech!W129</f>
        <v>0</v>
      </c>
      <c r="X371" s="98">
        <f>RES_hhdet_in_fech!X129</f>
        <v>0</v>
      </c>
      <c r="Y371" s="98">
        <f>RES_hhdet_in_fech!Y129</f>
        <v>0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0</v>
      </c>
      <c r="D390" s="98">
        <f>RES_hhdet_in_tesh!D129</f>
        <v>0</v>
      </c>
      <c r="E390" s="98">
        <f>RES_hhdet_in_tesh!E129</f>
        <v>0</v>
      </c>
      <c r="F390" s="98">
        <f>RES_hhdet_in_tesh!F129</f>
        <v>0</v>
      </c>
      <c r="G390" s="98">
        <f>RES_hhdet_in_tesh!G129</f>
        <v>0</v>
      </c>
      <c r="H390" s="98">
        <f>RES_hhdet_in_tesh!H129</f>
        <v>0</v>
      </c>
      <c r="I390" s="98">
        <f>RES_hhdet_in_tesh!I129</f>
        <v>0</v>
      </c>
      <c r="J390" s="98">
        <f>RES_hhdet_in_tesh!J129</f>
        <v>0</v>
      </c>
      <c r="K390" s="98">
        <f>RES_hhdet_in_tesh!K129</f>
        <v>0</v>
      </c>
      <c r="L390" s="98">
        <f>RES_hhdet_in_tesh!L129</f>
        <v>0</v>
      </c>
      <c r="M390" s="98">
        <f>RES_hhdet_in_tesh!M129</f>
        <v>0</v>
      </c>
      <c r="N390" s="98">
        <f>RES_hhdet_in_tesh!N129</f>
        <v>0</v>
      </c>
      <c r="O390" s="98">
        <f>RES_hhdet_in_tesh!O129</f>
        <v>0</v>
      </c>
      <c r="P390" s="98">
        <f>RES_hhdet_in_tesh!P129</f>
        <v>0</v>
      </c>
      <c r="Q390" s="98">
        <f>RES_hhdet_in_tesh!Q129</f>
        <v>0</v>
      </c>
      <c r="R390" s="98">
        <f>RES_hhdet_in_tesh!R129</f>
        <v>0</v>
      </c>
      <c r="S390" s="98">
        <f>RES_hhdet_in_tesh!S129</f>
        <v>0</v>
      </c>
      <c r="T390" s="98">
        <f>RES_hhdet_in_tesh!T129</f>
        <v>0</v>
      </c>
      <c r="U390" s="98">
        <f>RES_hhdet_in_tesh!U129</f>
        <v>0</v>
      </c>
      <c r="V390" s="98">
        <f>RES_hhdet_in_tesh!V129</f>
        <v>0</v>
      </c>
      <c r="W390" s="98">
        <f>RES_hhdet_in_tesh!W129</f>
        <v>0</v>
      </c>
      <c r="X390" s="98">
        <f>RES_hhdet_in_tesh!X129</f>
        <v>0</v>
      </c>
      <c r="Y390" s="98">
        <f>RES_hhdet_in_tesh!Y129</f>
        <v>0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0</v>
      </c>
      <c r="D428" s="99">
        <f>RES_hhdet_in_fecs!D129</f>
        <v>0</v>
      </c>
      <c r="E428" s="99">
        <f>RES_hhdet_in_fecs!E129</f>
        <v>0</v>
      </c>
      <c r="F428" s="99">
        <f>RES_hhdet_in_fecs!F129</f>
        <v>0</v>
      </c>
      <c r="G428" s="99">
        <f>RES_hhdet_in_fecs!G129</f>
        <v>0</v>
      </c>
      <c r="H428" s="99">
        <f>RES_hhdet_in_fecs!H129</f>
        <v>0</v>
      </c>
      <c r="I428" s="99">
        <f>RES_hhdet_in_fecs!I129</f>
        <v>0</v>
      </c>
      <c r="J428" s="99">
        <f>RES_hhdet_in_fecs!J129</f>
        <v>0</v>
      </c>
      <c r="K428" s="99">
        <f>RES_hhdet_in_fecs!K129</f>
        <v>0</v>
      </c>
      <c r="L428" s="99">
        <f>RES_hhdet_in_fecs!L129</f>
        <v>0</v>
      </c>
      <c r="M428" s="99">
        <f>RES_hhdet_in_fecs!M129</f>
        <v>0</v>
      </c>
      <c r="N428" s="99">
        <f>RES_hhdet_in_fecs!N129</f>
        <v>0</v>
      </c>
      <c r="O428" s="99">
        <f>RES_hhdet_in_fecs!O129</f>
        <v>0</v>
      </c>
      <c r="P428" s="99">
        <f>RES_hhdet_in_fecs!P129</f>
        <v>0</v>
      </c>
      <c r="Q428" s="99">
        <f>RES_hhdet_in_fecs!Q129</f>
        <v>0</v>
      </c>
      <c r="R428" s="99">
        <f>RES_hhdet_in_fecs!R129</f>
        <v>0</v>
      </c>
      <c r="S428" s="99">
        <f>RES_hhdet_in_fecs!S129</f>
        <v>0</v>
      </c>
      <c r="T428" s="99">
        <f>RES_hhdet_in_fecs!T129</f>
        <v>0</v>
      </c>
      <c r="U428" s="99">
        <f>RES_hhdet_in_fecs!U129</f>
        <v>0</v>
      </c>
      <c r="V428" s="99">
        <f>RES_hhdet_in_fecs!V129</f>
        <v>0</v>
      </c>
      <c r="W428" s="99">
        <f>RES_hhdet_in_fecs!W129</f>
        <v>0</v>
      </c>
      <c r="X428" s="99">
        <f>RES_hhdet_in_fecs!X129</f>
        <v>0</v>
      </c>
      <c r="Y428" s="99">
        <f>RES_hhdet_in_fecs!Y129</f>
        <v>0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0</v>
      </c>
      <c r="D447" s="99">
        <f>RES_hhdet_in_tess!D129</f>
        <v>0</v>
      </c>
      <c r="E447" s="99">
        <f>RES_hhdet_in_tess!E129</f>
        <v>0</v>
      </c>
      <c r="F447" s="99">
        <f>RES_hhdet_in_tess!F129</f>
        <v>0</v>
      </c>
      <c r="G447" s="99">
        <f>RES_hhdet_in_tess!G129</f>
        <v>0</v>
      </c>
      <c r="H447" s="99">
        <f>RES_hhdet_in_tess!H129</f>
        <v>0</v>
      </c>
      <c r="I447" s="99">
        <f>RES_hhdet_in_tess!I129</f>
        <v>0</v>
      </c>
      <c r="J447" s="99">
        <f>RES_hhdet_in_tess!J129</f>
        <v>0</v>
      </c>
      <c r="K447" s="99">
        <f>RES_hhdet_in_tess!K129</f>
        <v>0</v>
      </c>
      <c r="L447" s="99">
        <f>RES_hhdet_in_tess!L129</f>
        <v>0</v>
      </c>
      <c r="M447" s="99">
        <f>RES_hhdet_in_tess!M129</f>
        <v>0</v>
      </c>
      <c r="N447" s="99">
        <f>RES_hhdet_in_tess!N129</f>
        <v>0</v>
      </c>
      <c r="O447" s="99">
        <f>RES_hhdet_in_tess!O129</f>
        <v>0</v>
      </c>
      <c r="P447" s="99">
        <f>RES_hhdet_in_tess!P129</f>
        <v>0</v>
      </c>
      <c r="Q447" s="99">
        <f>RES_hhdet_in_tess!Q129</f>
        <v>0</v>
      </c>
      <c r="R447" s="99">
        <f>RES_hhdet_in_tess!R129</f>
        <v>0</v>
      </c>
      <c r="S447" s="99">
        <f>RES_hhdet_in_tess!S129</f>
        <v>0</v>
      </c>
      <c r="T447" s="99">
        <f>RES_hhdet_in_tess!T129</f>
        <v>0</v>
      </c>
      <c r="U447" s="99">
        <f>RES_hhdet_in_tess!U129</f>
        <v>0</v>
      </c>
      <c r="V447" s="99">
        <f>RES_hhdet_in_tess!V129</f>
        <v>0</v>
      </c>
      <c r="W447" s="99">
        <f>RES_hhdet_in_tess!W129</f>
        <v>0</v>
      </c>
      <c r="X447" s="99">
        <f>RES_hhdet_in_tess!X129</f>
        <v>0</v>
      </c>
      <c r="Y447" s="99">
        <f>RES_hhdet_in_tess!Y129</f>
        <v>0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27</v>
      </c>
      <c r="C5" s="120">
        <v>31</v>
      </c>
      <c r="D5" s="120">
        <v>43</v>
      </c>
      <c r="E5" s="120">
        <v>57</v>
      </c>
      <c r="F5" s="120">
        <v>70</v>
      </c>
      <c r="G5" s="120">
        <v>87</v>
      </c>
      <c r="H5" s="120">
        <v>116</v>
      </c>
      <c r="I5" s="120">
        <v>165</v>
      </c>
      <c r="J5" s="120">
        <v>245</v>
      </c>
      <c r="K5" s="120">
        <v>350</v>
      </c>
      <c r="L5" s="120">
        <v>488</v>
      </c>
      <c r="M5" s="120">
        <v>665</v>
      </c>
      <c r="N5" s="120">
        <v>911</v>
      </c>
      <c r="O5" s="120">
        <v>1222</v>
      </c>
      <c r="P5" s="120">
        <v>1669</v>
      </c>
      <c r="Q5" s="120">
        <v>2166</v>
      </c>
      <c r="R5" s="120">
        <v>2823</v>
      </c>
      <c r="S5" s="120">
        <v>3691</v>
      </c>
      <c r="T5" s="120">
        <v>4743</v>
      </c>
      <c r="U5" s="120">
        <v>5806</v>
      </c>
      <c r="V5" s="120">
        <v>6619</v>
      </c>
      <c r="W5" s="120">
        <v>7524</v>
      </c>
      <c r="X5" s="120">
        <v>8499</v>
      </c>
      <c r="Y5" s="120">
        <v>9066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27</v>
      </c>
      <c r="C7" s="52">
        <v>31</v>
      </c>
      <c r="D7" s="52">
        <v>43</v>
      </c>
      <c r="E7" s="52">
        <v>57</v>
      </c>
      <c r="F7" s="52">
        <v>70</v>
      </c>
      <c r="G7" s="52">
        <v>87</v>
      </c>
      <c r="H7" s="52">
        <v>116</v>
      </c>
      <c r="I7" s="52">
        <v>165</v>
      </c>
      <c r="J7" s="52">
        <v>245</v>
      </c>
      <c r="K7" s="52">
        <v>350</v>
      </c>
      <c r="L7" s="52">
        <v>488</v>
      </c>
      <c r="M7" s="52">
        <v>665</v>
      </c>
      <c r="N7" s="52">
        <v>911</v>
      </c>
      <c r="O7" s="52">
        <v>1222</v>
      </c>
      <c r="P7" s="52">
        <v>1669</v>
      </c>
      <c r="Q7" s="52">
        <v>2166</v>
      </c>
      <c r="R7" s="52">
        <v>2823</v>
      </c>
      <c r="S7" s="52">
        <v>3691</v>
      </c>
      <c r="T7" s="52">
        <v>4743</v>
      </c>
      <c r="U7" s="52">
        <v>5806</v>
      </c>
      <c r="V7" s="52">
        <v>6619</v>
      </c>
      <c r="W7" s="52">
        <v>7524</v>
      </c>
      <c r="X7" s="52">
        <v>8499</v>
      </c>
      <c r="Y7" s="52">
        <v>9066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26</v>
      </c>
      <c r="C9" s="52">
        <v>25</v>
      </c>
      <c r="D9" s="52">
        <v>25</v>
      </c>
      <c r="E9" s="52">
        <v>28</v>
      </c>
      <c r="F9" s="52">
        <v>30</v>
      </c>
      <c r="G9" s="52">
        <v>29</v>
      </c>
      <c r="H9" s="52">
        <v>45</v>
      </c>
      <c r="I9" s="52">
        <v>65</v>
      </c>
      <c r="J9" s="52">
        <v>93</v>
      </c>
      <c r="K9" s="52">
        <v>138</v>
      </c>
      <c r="L9" s="52">
        <v>183</v>
      </c>
      <c r="M9" s="52">
        <v>245</v>
      </c>
      <c r="N9" s="52">
        <v>433</v>
      </c>
      <c r="O9" s="52">
        <v>584</v>
      </c>
      <c r="P9" s="52">
        <v>869</v>
      </c>
      <c r="Q9" s="52">
        <v>1302</v>
      </c>
      <c r="R9" s="52">
        <v>1659</v>
      </c>
      <c r="S9" s="52">
        <v>2125</v>
      </c>
      <c r="T9" s="52">
        <v>2658</v>
      </c>
      <c r="U9" s="52">
        <v>3192</v>
      </c>
      <c r="V9" s="52">
        <v>4114</v>
      </c>
      <c r="W9" s="52">
        <v>4417</v>
      </c>
      <c r="X9" s="52">
        <v>5925</v>
      </c>
      <c r="Y9" s="52">
        <v>7278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3</v>
      </c>
      <c r="C11" s="52">
        <v>3</v>
      </c>
      <c r="D11" s="52">
        <v>3</v>
      </c>
      <c r="E11" s="52">
        <v>3</v>
      </c>
      <c r="F11" s="52">
        <v>3</v>
      </c>
      <c r="G11" s="52">
        <v>5</v>
      </c>
      <c r="H11" s="52">
        <v>8</v>
      </c>
      <c r="I11" s="52">
        <v>10</v>
      </c>
      <c r="J11" s="52">
        <v>12</v>
      </c>
      <c r="K11" s="52">
        <v>14</v>
      </c>
      <c r="L11" s="52">
        <v>16</v>
      </c>
      <c r="M11" s="52">
        <v>15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1122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1123</v>
      </c>
    </row>
    <row r="13" spans="1:105" ht="12" customHeight="1" x14ac:dyDescent="0.25">
      <c r="A13" s="97" t="s">
        <v>122</v>
      </c>
      <c r="B13" s="52">
        <v>24</v>
      </c>
      <c r="C13" s="52">
        <v>28</v>
      </c>
      <c r="D13" s="52">
        <v>37</v>
      </c>
      <c r="E13" s="52">
        <v>48</v>
      </c>
      <c r="F13" s="52">
        <v>59</v>
      </c>
      <c r="G13" s="52">
        <v>71</v>
      </c>
      <c r="H13" s="52">
        <v>93</v>
      </c>
      <c r="I13" s="52">
        <v>86</v>
      </c>
      <c r="J13" s="52">
        <v>76</v>
      </c>
      <c r="K13" s="52">
        <v>62</v>
      </c>
      <c r="L13" s="52">
        <v>148</v>
      </c>
      <c r="M13" s="52">
        <v>254</v>
      </c>
      <c r="N13" s="52">
        <v>357</v>
      </c>
      <c r="O13" s="52">
        <v>510</v>
      </c>
      <c r="P13" s="52">
        <v>834</v>
      </c>
      <c r="Q13" s="52">
        <v>859</v>
      </c>
      <c r="R13" s="52">
        <v>815</v>
      </c>
      <c r="S13" s="52">
        <v>729</v>
      </c>
      <c r="T13" s="52">
        <v>847</v>
      </c>
      <c r="U13" s="52">
        <v>1716</v>
      </c>
      <c r="V13" s="52">
        <v>1575</v>
      </c>
      <c r="W13" s="52">
        <v>2300</v>
      </c>
      <c r="X13" s="52">
        <v>2279</v>
      </c>
      <c r="Y13" s="52">
        <v>2265</v>
      </c>
      <c r="DA13" s="63" t="s">
        <v>1124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3</v>
      </c>
      <c r="E14" s="52">
        <v>6</v>
      </c>
      <c r="F14" s="52">
        <v>8</v>
      </c>
      <c r="G14" s="52">
        <v>11</v>
      </c>
      <c r="H14" s="52">
        <v>15</v>
      </c>
      <c r="I14" s="52">
        <v>69</v>
      </c>
      <c r="J14" s="52">
        <v>157</v>
      </c>
      <c r="K14" s="52">
        <v>274</v>
      </c>
      <c r="L14" s="52">
        <v>324</v>
      </c>
      <c r="M14" s="52">
        <v>396</v>
      </c>
      <c r="N14" s="52">
        <v>554</v>
      </c>
      <c r="O14" s="52">
        <v>712</v>
      </c>
      <c r="P14" s="52">
        <v>835</v>
      </c>
      <c r="Q14" s="52">
        <v>1307</v>
      </c>
      <c r="R14" s="52">
        <v>2008</v>
      </c>
      <c r="S14" s="52">
        <v>2962</v>
      </c>
      <c r="T14" s="52">
        <v>3896</v>
      </c>
      <c r="U14" s="52">
        <v>4090</v>
      </c>
      <c r="V14" s="52">
        <v>5044</v>
      </c>
      <c r="W14" s="52">
        <v>5224</v>
      </c>
      <c r="X14" s="52">
        <v>6220</v>
      </c>
      <c r="Y14" s="52">
        <v>6801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11</v>
      </c>
      <c r="C16" s="52">
        <v>9</v>
      </c>
      <c r="D16" s="52">
        <v>6</v>
      </c>
      <c r="E16" s="52">
        <v>5</v>
      </c>
      <c r="F16" s="52">
        <v>7</v>
      </c>
      <c r="G16" s="52">
        <v>13</v>
      </c>
      <c r="H16" s="52">
        <v>20</v>
      </c>
      <c r="I16" s="52">
        <v>22</v>
      </c>
      <c r="J16" s="52">
        <v>24</v>
      </c>
      <c r="K16" s="52">
        <v>33</v>
      </c>
      <c r="L16" s="52">
        <v>35</v>
      </c>
      <c r="M16" s="52">
        <v>33</v>
      </c>
      <c r="N16" s="52">
        <v>32</v>
      </c>
      <c r="O16" s="52">
        <v>46</v>
      </c>
      <c r="P16" s="52">
        <v>92</v>
      </c>
      <c r="Q16" s="52">
        <v>104</v>
      </c>
      <c r="R16" s="52">
        <v>137</v>
      </c>
      <c r="S16" s="52">
        <v>202</v>
      </c>
      <c r="T16" s="52">
        <v>306</v>
      </c>
      <c r="U16" s="52">
        <v>422</v>
      </c>
      <c r="V16" s="52">
        <v>468</v>
      </c>
      <c r="W16" s="52">
        <v>421</v>
      </c>
      <c r="X16" s="52">
        <v>368</v>
      </c>
      <c r="Y16" s="52">
        <v>310</v>
      </c>
      <c r="DA16" s="63" t="s">
        <v>1126</v>
      </c>
    </row>
    <row r="17" spans="1:105" ht="12" customHeight="1" x14ac:dyDescent="0.25">
      <c r="A17" s="109" t="s">
        <v>120</v>
      </c>
      <c r="B17" s="36">
        <v>16</v>
      </c>
      <c r="C17" s="36">
        <v>22</v>
      </c>
      <c r="D17" s="36">
        <v>37</v>
      </c>
      <c r="E17" s="36">
        <v>52</v>
      </c>
      <c r="F17" s="36">
        <v>63</v>
      </c>
      <c r="G17" s="36">
        <v>74</v>
      </c>
      <c r="H17" s="36">
        <v>96</v>
      </c>
      <c r="I17" s="36">
        <v>143</v>
      </c>
      <c r="J17" s="36">
        <v>221</v>
      </c>
      <c r="K17" s="36">
        <v>317</v>
      </c>
      <c r="L17" s="36">
        <v>453</v>
      </c>
      <c r="M17" s="36">
        <v>632</v>
      </c>
      <c r="N17" s="36">
        <v>879</v>
      </c>
      <c r="O17" s="36">
        <v>1176</v>
      </c>
      <c r="P17" s="36">
        <v>1577</v>
      </c>
      <c r="Q17" s="36">
        <v>2062</v>
      </c>
      <c r="R17" s="36">
        <v>2686</v>
      </c>
      <c r="S17" s="36">
        <v>3489</v>
      </c>
      <c r="T17" s="36">
        <v>4437</v>
      </c>
      <c r="U17" s="36">
        <v>5384</v>
      </c>
      <c r="V17" s="36">
        <v>6151</v>
      </c>
      <c r="W17" s="36">
        <v>7103</v>
      </c>
      <c r="X17" s="36">
        <v>8131</v>
      </c>
      <c r="Y17" s="36">
        <v>8756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2</v>
      </c>
      <c r="D21" s="52">
        <v>2</v>
      </c>
      <c r="E21" s="52">
        <v>2</v>
      </c>
      <c r="F21" s="52">
        <v>2</v>
      </c>
      <c r="G21" s="52">
        <v>3</v>
      </c>
      <c r="H21" s="52">
        <v>2</v>
      </c>
      <c r="I21" s="52">
        <v>2</v>
      </c>
      <c r="J21" s="52">
        <v>2</v>
      </c>
      <c r="K21" s="52">
        <v>4</v>
      </c>
      <c r="L21" s="52">
        <v>5</v>
      </c>
      <c r="M21" s="52">
        <v>6</v>
      </c>
      <c r="N21" s="52">
        <v>10</v>
      </c>
      <c r="O21" s="52">
        <v>14</v>
      </c>
      <c r="P21" s="52">
        <v>12</v>
      </c>
      <c r="Q21" s="52">
        <v>21</v>
      </c>
      <c r="R21" s="52">
        <v>28</v>
      </c>
      <c r="S21" s="52">
        <v>40</v>
      </c>
      <c r="T21" s="52">
        <v>55</v>
      </c>
      <c r="U21" s="52">
        <v>73</v>
      </c>
      <c r="V21" s="52">
        <v>102</v>
      </c>
      <c r="W21" s="52">
        <v>136</v>
      </c>
      <c r="X21" s="52">
        <v>182</v>
      </c>
      <c r="Y21" s="52">
        <v>235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4</v>
      </c>
      <c r="D23" s="52">
        <v>4</v>
      </c>
      <c r="E23" s="52">
        <v>4</v>
      </c>
      <c r="F23" s="52">
        <v>4</v>
      </c>
      <c r="G23" s="52">
        <v>6</v>
      </c>
      <c r="H23" s="52">
        <v>4</v>
      </c>
      <c r="I23" s="52">
        <v>4</v>
      </c>
      <c r="J23" s="52">
        <v>12</v>
      </c>
      <c r="K23" s="52">
        <v>14</v>
      </c>
      <c r="L23" s="52">
        <v>22</v>
      </c>
      <c r="M23" s="52">
        <v>30</v>
      </c>
      <c r="N23" s="52">
        <v>32</v>
      </c>
      <c r="O23" s="52">
        <v>51</v>
      </c>
      <c r="P23" s="52">
        <v>96</v>
      </c>
      <c r="Q23" s="52">
        <v>103</v>
      </c>
      <c r="R23" s="52">
        <v>245</v>
      </c>
      <c r="S23" s="52">
        <v>253</v>
      </c>
      <c r="T23" s="52">
        <v>331</v>
      </c>
      <c r="U23" s="52">
        <v>393</v>
      </c>
      <c r="V23" s="52">
        <v>510</v>
      </c>
      <c r="W23" s="52">
        <v>533</v>
      </c>
      <c r="X23" s="52">
        <v>635</v>
      </c>
      <c r="Y23" s="52">
        <v>679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1</v>
      </c>
      <c r="E25" s="52">
        <v>0</v>
      </c>
      <c r="F25" s="52">
        <v>1</v>
      </c>
      <c r="G25" s="52">
        <v>0</v>
      </c>
      <c r="H25" s="52">
        <v>1</v>
      </c>
      <c r="I25" s="52">
        <v>0</v>
      </c>
      <c r="J25" s="52">
        <v>0</v>
      </c>
      <c r="K25" s="52">
        <v>1</v>
      </c>
      <c r="L25" s="52">
        <v>0</v>
      </c>
      <c r="M25" s="52">
        <v>4</v>
      </c>
      <c r="N25" s="52">
        <v>15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4</v>
      </c>
      <c r="D27" s="52">
        <v>3</v>
      </c>
      <c r="E27" s="52">
        <v>4</v>
      </c>
      <c r="F27" s="52">
        <v>4</v>
      </c>
      <c r="G27" s="52">
        <v>4</v>
      </c>
      <c r="H27" s="52">
        <v>5</v>
      </c>
      <c r="I27" s="52">
        <v>7</v>
      </c>
      <c r="J27" s="52">
        <v>10</v>
      </c>
      <c r="K27" s="52">
        <v>14</v>
      </c>
      <c r="L27" s="52">
        <v>12</v>
      </c>
      <c r="M27" s="52">
        <v>16</v>
      </c>
      <c r="N27" s="52">
        <v>15</v>
      </c>
      <c r="O27" s="52">
        <v>17</v>
      </c>
      <c r="P27" s="52">
        <v>19</v>
      </c>
      <c r="Q27" s="52">
        <v>26</v>
      </c>
      <c r="R27" s="52">
        <v>44</v>
      </c>
      <c r="S27" s="52">
        <v>86</v>
      </c>
      <c r="T27" s="52">
        <v>133</v>
      </c>
      <c r="U27" s="52">
        <v>150</v>
      </c>
      <c r="V27" s="52">
        <v>156</v>
      </c>
      <c r="W27" s="52">
        <v>168</v>
      </c>
      <c r="X27" s="52">
        <v>197</v>
      </c>
      <c r="Y27" s="52">
        <v>122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1</v>
      </c>
      <c r="K28" s="52">
        <v>2</v>
      </c>
      <c r="L28" s="52">
        <v>6</v>
      </c>
      <c r="M28" s="52">
        <v>14</v>
      </c>
      <c r="N28" s="52">
        <v>20</v>
      </c>
      <c r="O28" s="52">
        <v>35</v>
      </c>
      <c r="P28" s="52">
        <v>51</v>
      </c>
      <c r="Q28" s="52">
        <v>83</v>
      </c>
      <c r="R28" s="52">
        <v>103</v>
      </c>
      <c r="S28" s="52">
        <v>113</v>
      </c>
      <c r="T28" s="52">
        <v>151</v>
      </c>
      <c r="U28" s="52">
        <v>213</v>
      </c>
      <c r="V28" s="52">
        <v>319</v>
      </c>
      <c r="W28" s="52">
        <v>439</v>
      </c>
      <c r="X28" s="52">
        <v>571</v>
      </c>
      <c r="Y28" s="52">
        <v>792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2</v>
      </c>
      <c r="D30" s="52">
        <v>3</v>
      </c>
      <c r="E30" s="52">
        <v>1</v>
      </c>
      <c r="F30" s="52">
        <v>1</v>
      </c>
      <c r="G30" s="52">
        <v>2</v>
      </c>
      <c r="H30" s="52">
        <v>1</v>
      </c>
      <c r="I30" s="52">
        <v>1</v>
      </c>
      <c r="J30" s="52">
        <v>0</v>
      </c>
      <c r="K30" s="52">
        <v>1</v>
      </c>
      <c r="L30" s="52">
        <v>2</v>
      </c>
      <c r="M30" s="52">
        <v>5</v>
      </c>
      <c r="N30" s="52">
        <v>8</v>
      </c>
      <c r="O30" s="52">
        <v>6</v>
      </c>
      <c r="P30" s="52">
        <v>3</v>
      </c>
      <c r="Q30" s="52">
        <v>5</v>
      </c>
      <c r="R30" s="52">
        <v>4</v>
      </c>
      <c r="S30" s="52">
        <v>10</v>
      </c>
      <c r="T30" s="52">
        <v>9</v>
      </c>
      <c r="U30" s="52">
        <v>14</v>
      </c>
      <c r="V30" s="52">
        <v>22</v>
      </c>
      <c r="W30" s="52">
        <v>48</v>
      </c>
      <c r="X30" s="52">
        <v>54</v>
      </c>
      <c r="Y30" s="52">
        <v>58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2</v>
      </c>
      <c r="D31" s="36">
        <v>3</v>
      </c>
      <c r="E31" s="36">
        <v>2</v>
      </c>
      <c r="F31" s="36">
        <v>3</v>
      </c>
      <c r="G31" s="36">
        <v>2</v>
      </c>
      <c r="H31" s="36">
        <v>7</v>
      </c>
      <c r="I31" s="36">
        <v>7</v>
      </c>
      <c r="J31" s="36">
        <v>9</v>
      </c>
      <c r="K31" s="36">
        <v>15</v>
      </c>
      <c r="L31" s="36">
        <v>19</v>
      </c>
      <c r="M31" s="36">
        <v>27</v>
      </c>
      <c r="N31" s="36">
        <v>31</v>
      </c>
      <c r="O31" s="36">
        <v>49</v>
      </c>
      <c r="P31" s="36">
        <v>69</v>
      </c>
      <c r="Q31" s="36">
        <v>104</v>
      </c>
      <c r="R31" s="36">
        <v>150</v>
      </c>
      <c r="S31" s="36">
        <v>199</v>
      </c>
      <c r="T31" s="36">
        <v>267</v>
      </c>
      <c r="U31" s="36">
        <v>340</v>
      </c>
      <c r="V31" s="36">
        <v>451</v>
      </c>
      <c r="W31" s="36">
        <v>574</v>
      </c>
      <c r="X31" s="36">
        <v>716</v>
      </c>
      <c r="Y31" s="36">
        <v>881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6</v>
      </c>
      <c r="D35" s="52">
        <v>14</v>
      </c>
      <c r="E35" s="52">
        <v>16</v>
      </c>
      <c r="F35" s="52">
        <v>15</v>
      </c>
      <c r="G35" s="52">
        <v>20</v>
      </c>
      <c r="H35" s="52">
        <v>31</v>
      </c>
      <c r="I35" s="52">
        <v>51</v>
      </c>
      <c r="J35" s="52">
        <v>82</v>
      </c>
      <c r="K35" s="52">
        <v>109</v>
      </c>
      <c r="L35" s="52">
        <v>143</v>
      </c>
      <c r="M35" s="52">
        <v>183</v>
      </c>
      <c r="N35" s="52">
        <v>256</v>
      </c>
      <c r="O35" s="52">
        <v>325</v>
      </c>
      <c r="P35" s="52">
        <v>459</v>
      </c>
      <c r="Q35" s="52">
        <v>518</v>
      </c>
      <c r="R35" s="52">
        <v>685</v>
      </c>
      <c r="S35" s="52">
        <v>908</v>
      </c>
      <c r="T35" s="52">
        <v>1107</v>
      </c>
      <c r="U35" s="52">
        <v>1136</v>
      </c>
      <c r="V35" s="52">
        <v>915</v>
      </c>
      <c r="W35" s="52">
        <v>1041</v>
      </c>
      <c r="X35" s="52">
        <v>1157</v>
      </c>
      <c r="Y35" s="52">
        <v>802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3</v>
      </c>
      <c r="D37" s="52">
        <v>4</v>
      </c>
      <c r="E37" s="52">
        <v>7</v>
      </c>
      <c r="F37" s="52">
        <v>6</v>
      </c>
      <c r="G37" s="52">
        <v>5</v>
      </c>
      <c r="H37" s="52">
        <v>20</v>
      </c>
      <c r="I37" s="52">
        <v>24</v>
      </c>
      <c r="J37" s="52">
        <v>40</v>
      </c>
      <c r="K37" s="52">
        <v>59</v>
      </c>
      <c r="L37" s="52">
        <v>67</v>
      </c>
      <c r="M37" s="52">
        <v>92</v>
      </c>
      <c r="N37" s="52">
        <v>220</v>
      </c>
      <c r="O37" s="52">
        <v>202</v>
      </c>
      <c r="P37" s="52">
        <v>381</v>
      </c>
      <c r="Q37" s="52">
        <v>536</v>
      </c>
      <c r="R37" s="52">
        <v>602</v>
      </c>
      <c r="S37" s="52">
        <v>719</v>
      </c>
      <c r="T37" s="52">
        <v>864</v>
      </c>
      <c r="U37" s="52">
        <v>927</v>
      </c>
      <c r="V37" s="52">
        <v>1432</v>
      </c>
      <c r="W37" s="52">
        <v>836</v>
      </c>
      <c r="X37" s="52">
        <v>2143</v>
      </c>
      <c r="Y37" s="52">
        <v>2032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1</v>
      </c>
      <c r="E39" s="52">
        <v>0</v>
      </c>
      <c r="F39" s="52">
        <v>1</v>
      </c>
      <c r="G39" s="52">
        <v>2</v>
      </c>
      <c r="H39" s="52">
        <v>4</v>
      </c>
      <c r="I39" s="52">
        <v>2</v>
      </c>
      <c r="J39" s="52">
        <v>2</v>
      </c>
      <c r="K39" s="52">
        <v>3</v>
      </c>
      <c r="L39" s="52">
        <v>2</v>
      </c>
      <c r="M39" s="52">
        <v>3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8</v>
      </c>
      <c r="D41" s="52">
        <v>12</v>
      </c>
      <c r="E41" s="52">
        <v>15</v>
      </c>
      <c r="F41" s="52">
        <v>15</v>
      </c>
      <c r="G41" s="52">
        <v>16</v>
      </c>
      <c r="H41" s="52">
        <v>27</v>
      </c>
      <c r="I41" s="52">
        <v>0</v>
      </c>
      <c r="J41" s="52">
        <v>0</v>
      </c>
      <c r="K41" s="52">
        <v>0</v>
      </c>
      <c r="L41" s="52">
        <v>98</v>
      </c>
      <c r="M41" s="52">
        <v>122</v>
      </c>
      <c r="N41" s="52">
        <v>118</v>
      </c>
      <c r="O41" s="52">
        <v>170</v>
      </c>
      <c r="P41" s="52">
        <v>343</v>
      </c>
      <c r="Q41" s="52">
        <v>51</v>
      </c>
      <c r="R41" s="52">
        <v>0</v>
      </c>
      <c r="S41" s="52">
        <v>0</v>
      </c>
      <c r="T41" s="52">
        <v>251</v>
      </c>
      <c r="U41" s="52">
        <v>1019</v>
      </c>
      <c r="V41" s="52">
        <v>15</v>
      </c>
      <c r="W41" s="52">
        <v>893</v>
      </c>
      <c r="X41" s="52">
        <v>176</v>
      </c>
      <c r="Y41" s="52">
        <v>108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3</v>
      </c>
      <c r="E42" s="52">
        <v>3</v>
      </c>
      <c r="F42" s="52">
        <v>2</v>
      </c>
      <c r="G42" s="52">
        <v>3</v>
      </c>
      <c r="H42" s="52">
        <v>4</v>
      </c>
      <c r="I42" s="52">
        <v>54</v>
      </c>
      <c r="J42" s="52">
        <v>89</v>
      </c>
      <c r="K42" s="52">
        <v>119</v>
      </c>
      <c r="L42" s="52">
        <v>56</v>
      </c>
      <c r="M42" s="52">
        <v>86</v>
      </c>
      <c r="N42" s="52">
        <v>178</v>
      </c>
      <c r="O42" s="52">
        <v>193</v>
      </c>
      <c r="P42" s="52">
        <v>174</v>
      </c>
      <c r="Q42" s="52">
        <v>555</v>
      </c>
      <c r="R42" s="52">
        <v>804</v>
      </c>
      <c r="S42" s="52">
        <v>1067</v>
      </c>
      <c r="T42" s="52">
        <v>1085</v>
      </c>
      <c r="U42" s="52">
        <v>407</v>
      </c>
      <c r="V42" s="52">
        <v>1273</v>
      </c>
      <c r="W42" s="52">
        <v>619</v>
      </c>
      <c r="X42" s="52">
        <v>1567</v>
      </c>
      <c r="Y42" s="52">
        <v>1373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3</v>
      </c>
      <c r="G44" s="52">
        <v>8</v>
      </c>
      <c r="H44" s="52">
        <v>8</v>
      </c>
      <c r="I44" s="52">
        <v>3</v>
      </c>
      <c r="J44" s="52">
        <v>2</v>
      </c>
      <c r="K44" s="52">
        <v>10</v>
      </c>
      <c r="L44" s="52">
        <v>4</v>
      </c>
      <c r="M44" s="52">
        <v>3</v>
      </c>
      <c r="N44" s="52">
        <v>7</v>
      </c>
      <c r="O44" s="52">
        <v>20</v>
      </c>
      <c r="P44" s="52">
        <v>49</v>
      </c>
      <c r="Q44" s="52">
        <v>17</v>
      </c>
      <c r="R44" s="52">
        <v>37</v>
      </c>
      <c r="S44" s="52">
        <v>75</v>
      </c>
      <c r="T44" s="52">
        <v>113</v>
      </c>
      <c r="U44" s="52">
        <v>130</v>
      </c>
      <c r="V44" s="52">
        <v>68</v>
      </c>
      <c r="W44" s="52">
        <v>1</v>
      </c>
      <c r="X44" s="52">
        <v>1</v>
      </c>
      <c r="Y44" s="52">
        <v>0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8</v>
      </c>
      <c r="D45" s="36">
        <v>18</v>
      </c>
      <c r="E45" s="36">
        <v>17</v>
      </c>
      <c r="F45" s="36">
        <v>14</v>
      </c>
      <c r="G45" s="36">
        <v>13</v>
      </c>
      <c r="H45" s="36">
        <v>29</v>
      </c>
      <c r="I45" s="36">
        <v>54</v>
      </c>
      <c r="J45" s="36">
        <v>87</v>
      </c>
      <c r="K45" s="36">
        <v>111</v>
      </c>
      <c r="L45" s="36">
        <v>155</v>
      </c>
      <c r="M45" s="36">
        <v>206</v>
      </c>
      <c r="N45" s="36">
        <v>278</v>
      </c>
      <c r="O45" s="36">
        <v>346</v>
      </c>
      <c r="P45" s="36">
        <v>470</v>
      </c>
      <c r="Q45" s="36">
        <v>589</v>
      </c>
      <c r="R45" s="36">
        <v>774</v>
      </c>
      <c r="S45" s="36">
        <v>1002</v>
      </c>
      <c r="T45" s="36">
        <v>1215</v>
      </c>
      <c r="U45" s="36">
        <v>1287</v>
      </c>
      <c r="V45" s="36">
        <v>1218</v>
      </c>
      <c r="W45" s="36">
        <v>1526</v>
      </c>
      <c r="X45" s="36">
        <v>1744</v>
      </c>
      <c r="Y45" s="36">
        <v>1506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2</v>
      </c>
      <c r="D49" s="52">
        <v>5</v>
      </c>
      <c r="E49" s="52">
        <v>5</v>
      </c>
      <c r="F49" s="52">
        <v>5</v>
      </c>
      <c r="G49" s="52">
        <v>7</v>
      </c>
      <c r="H49" s="52">
        <v>15</v>
      </c>
      <c r="I49" s="52">
        <v>18</v>
      </c>
      <c r="J49" s="52">
        <v>32</v>
      </c>
      <c r="K49" s="52">
        <v>43</v>
      </c>
      <c r="L49" s="52">
        <v>41</v>
      </c>
      <c r="M49" s="52">
        <v>67</v>
      </c>
      <c r="N49" s="52">
        <v>126</v>
      </c>
      <c r="O49" s="52">
        <v>123</v>
      </c>
      <c r="P49" s="52">
        <v>349</v>
      </c>
      <c r="Q49" s="52">
        <v>322</v>
      </c>
      <c r="R49" s="52">
        <v>418</v>
      </c>
      <c r="S49" s="52">
        <v>465</v>
      </c>
      <c r="T49" s="52">
        <v>572</v>
      </c>
      <c r="U49" s="52">
        <v>503</v>
      </c>
      <c r="V49" s="52">
        <v>499</v>
      </c>
      <c r="W49" s="52">
        <v>422</v>
      </c>
      <c r="X49" s="52">
        <v>481</v>
      </c>
      <c r="Y49" s="52">
        <v>344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</v>
      </c>
      <c r="D51" s="52">
        <v>0</v>
      </c>
      <c r="E51" s="52">
        <v>3</v>
      </c>
      <c r="F51" s="52">
        <v>0</v>
      </c>
      <c r="G51" s="52">
        <v>2</v>
      </c>
      <c r="H51" s="52">
        <v>11</v>
      </c>
      <c r="I51" s="52">
        <v>13</v>
      </c>
      <c r="J51" s="52">
        <v>24</v>
      </c>
      <c r="K51" s="52">
        <v>34</v>
      </c>
      <c r="L51" s="52">
        <v>33</v>
      </c>
      <c r="M51" s="52">
        <v>54</v>
      </c>
      <c r="N51" s="52">
        <v>104</v>
      </c>
      <c r="O51" s="52">
        <v>99</v>
      </c>
      <c r="P51" s="52">
        <v>282</v>
      </c>
      <c r="Q51" s="52">
        <v>261</v>
      </c>
      <c r="R51" s="52">
        <v>340</v>
      </c>
      <c r="S51" s="52">
        <v>378</v>
      </c>
      <c r="T51" s="52">
        <v>469</v>
      </c>
      <c r="U51" s="52">
        <v>414</v>
      </c>
      <c r="V51" s="52">
        <v>427</v>
      </c>
      <c r="W51" s="52">
        <v>352</v>
      </c>
      <c r="X51" s="52">
        <v>427</v>
      </c>
      <c r="Y51" s="52">
        <v>311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1</v>
      </c>
      <c r="H53" s="52">
        <v>2</v>
      </c>
      <c r="I53" s="52">
        <v>1</v>
      </c>
      <c r="J53" s="52">
        <v>1</v>
      </c>
      <c r="K53" s="52">
        <v>1</v>
      </c>
      <c r="L53" s="52">
        <v>1</v>
      </c>
      <c r="M53" s="52">
        <v>1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2</v>
      </c>
      <c r="D55" s="52">
        <v>4</v>
      </c>
      <c r="E55" s="52">
        <v>4</v>
      </c>
      <c r="F55" s="52">
        <v>4</v>
      </c>
      <c r="G55" s="52">
        <v>5</v>
      </c>
      <c r="H55" s="52">
        <v>11</v>
      </c>
      <c r="I55" s="52">
        <v>0</v>
      </c>
      <c r="J55" s="52">
        <v>0</v>
      </c>
      <c r="K55" s="52">
        <v>0</v>
      </c>
      <c r="L55" s="52">
        <v>25</v>
      </c>
      <c r="M55" s="52">
        <v>38</v>
      </c>
      <c r="N55" s="52">
        <v>51</v>
      </c>
      <c r="O55" s="52">
        <v>59</v>
      </c>
      <c r="P55" s="52">
        <v>232</v>
      </c>
      <c r="Q55" s="52">
        <v>27</v>
      </c>
      <c r="R55" s="52">
        <v>0</v>
      </c>
      <c r="S55" s="52">
        <v>0</v>
      </c>
      <c r="T55" s="52">
        <v>111</v>
      </c>
      <c r="U55" s="52">
        <v>357</v>
      </c>
      <c r="V55" s="52">
        <v>7</v>
      </c>
      <c r="W55" s="52">
        <v>245</v>
      </c>
      <c r="X55" s="52">
        <v>51</v>
      </c>
      <c r="Y55" s="52">
        <v>28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1</v>
      </c>
      <c r="E56" s="52">
        <v>1</v>
      </c>
      <c r="F56" s="52">
        <v>1</v>
      </c>
      <c r="G56" s="52">
        <v>1</v>
      </c>
      <c r="H56" s="52">
        <v>2</v>
      </c>
      <c r="I56" s="52">
        <v>17</v>
      </c>
      <c r="J56" s="52">
        <v>31</v>
      </c>
      <c r="K56" s="52">
        <v>42</v>
      </c>
      <c r="L56" s="52">
        <v>15</v>
      </c>
      <c r="M56" s="52">
        <v>28</v>
      </c>
      <c r="N56" s="52">
        <v>75</v>
      </c>
      <c r="O56" s="52">
        <v>64</v>
      </c>
      <c r="P56" s="52">
        <v>117</v>
      </c>
      <c r="Q56" s="52">
        <v>295</v>
      </c>
      <c r="R56" s="52">
        <v>418</v>
      </c>
      <c r="S56" s="52">
        <v>465</v>
      </c>
      <c r="T56" s="52">
        <v>461</v>
      </c>
      <c r="U56" s="52">
        <v>146</v>
      </c>
      <c r="V56" s="52">
        <v>492</v>
      </c>
      <c r="W56" s="52">
        <v>177</v>
      </c>
      <c r="X56" s="52">
        <v>430</v>
      </c>
      <c r="Y56" s="52">
        <v>316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1</v>
      </c>
      <c r="G58" s="52">
        <v>3</v>
      </c>
      <c r="H58" s="52">
        <v>4</v>
      </c>
      <c r="I58" s="52">
        <v>1</v>
      </c>
      <c r="J58" s="52">
        <v>1</v>
      </c>
      <c r="K58" s="52">
        <v>4</v>
      </c>
      <c r="L58" s="52">
        <v>1</v>
      </c>
      <c r="M58" s="52">
        <v>1</v>
      </c>
      <c r="N58" s="52">
        <v>4</v>
      </c>
      <c r="O58" s="52">
        <v>8</v>
      </c>
      <c r="P58" s="52">
        <v>35</v>
      </c>
      <c r="Q58" s="52">
        <v>11</v>
      </c>
      <c r="R58" s="52">
        <v>21</v>
      </c>
      <c r="S58" s="52">
        <v>33</v>
      </c>
      <c r="T58" s="52">
        <v>50</v>
      </c>
      <c r="U58" s="52">
        <v>48</v>
      </c>
      <c r="V58" s="52">
        <v>29</v>
      </c>
      <c r="W58" s="52">
        <v>1</v>
      </c>
      <c r="X58" s="52">
        <v>1</v>
      </c>
      <c r="Y58" s="52">
        <v>0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2</v>
      </c>
      <c r="D59" s="36">
        <v>5</v>
      </c>
      <c r="E59" s="36">
        <v>5</v>
      </c>
      <c r="F59" s="36">
        <v>4</v>
      </c>
      <c r="G59" s="36">
        <v>4</v>
      </c>
      <c r="H59" s="36">
        <v>11</v>
      </c>
      <c r="I59" s="36">
        <v>17</v>
      </c>
      <c r="J59" s="36">
        <v>31</v>
      </c>
      <c r="K59" s="36">
        <v>39</v>
      </c>
      <c r="L59" s="36">
        <v>40</v>
      </c>
      <c r="M59" s="36">
        <v>66</v>
      </c>
      <c r="N59" s="36">
        <v>122</v>
      </c>
      <c r="O59" s="36">
        <v>115</v>
      </c>
      <c r="P59" s="36">
        <v>314</v>
      </c>
      <c r="Q59" s="36">
        <v>311</v>
      </c>
      <c r="R59" s="36">
        <v>397</v>
      </c>
      <c r="S59" s="36">
        <v>432</v>
      </c>
      <c r="T59" s="36">
        <v>522</v>
      </c>
      <c r="U59" s="36">
        <v>455</v>
      </c>
      <c r="V59" s="36">
        <v>470</v>
      </c>
      <c r="W59" s="36">
        <v>421</v>
      </c>
      <c r="X59" s="36">
        <v>480</v>
      </c>
      <c r="Y59" s="36">
        <v>344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4</v>
      </c>
      <c r="D63" s="52">
        <v>9</v>
      </c>
      <c r="E63" s="52">
        <v>11</v>
      </c>
      <c r="F63" s="52">
        <v>10</v>
      </c>
      <c r="G63" s="52">
        <v>13</v>
      </c>
      <c r="H63" s="52">
        <v>16</v>
      </c>
      <c r="I63" s="52">
        <v>33</v>
      </c>
      <c r="J63" s="52">
        <v>50</v>
      </c>
      <c r="K63" s="52">
        <v>66</v>
      </c>
      <c r="L63" s="52">
        <v>102</v>
      </c>
      <c r="M63" s="52">
        <v>116</v>
      </c>
      <c r="N63" s="52">
        <v>130</v>
      </c>
      <c r="O63" s="52">
        <v>202</v>
      </c>
      <c r="P63" s="52">
        <v>110</v>
      </c>
      <c r="Q63" s="52">
        <v>196</v>
      </c>
      <c r="R63" s="52">
        <v>267</v>
      </c>
      <c r="S63" s="52">
        <v>443</v>
      </c>
      <c r="T63" s="52">
        <v>535</v>
      </c>
      <c r="U63" s="52">
        <v>633</v>
      </c>
      <c r="V63" s="52">
        <v>416</v>
      </c>
      <c r="W63" s="52">
        <v>619</v>
      </c>
      <c r="X63" s="52">
        <v>676</v>
      </c>
      <c r="Y63" s="52">
        <v>458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</v>
      </c>
      <c r="D65" s="52">
        <v>4</v>
      </c>
      <c r="E65" s="52">
        <v>4</v>
      </c>
      <c r="F65" s="52">
        <v>6</v>
      </c>
      <c r="G65" s="52">
        <v>3</v>
      </c>
      <c r="H65" s="52">
        <v>9</v>
      </c>
      <c r="I65" s="52">
        <v>11</v>
      </c>
      <c r="J65" s="52">
        <v>16</v>
      </c>
      <c r="K65" s="52">
        <v>25</v>
      </c>
      <c r="L65" s="52">
        <v>34</v>
      </c>
      <c r="M65" s="52">
        <v>38</v>
      </c>
      <c r="N65" s="52">
        <v>116</v>
      </c>
      <c r="O65" s="52">
        <v>103</v>
      </c>
      <c r="P65" s="52">
        <v>99</v>
      </c>
      <c r="Q65" s="52">
        <v>275</v>
      </c>
      <c r="R65" s="52">
        <v>262</v>
      </c>
      <c r="S65" s="52">
        <v>341</v>
      </c>
      <c r="T65" s="52">
        <v>395</v>
      </c>
      <c r="U65" s="52">
        <v>513</v>
      </c>
      <c r="V65" s="52">
        <v>1005</v>
      </c>
      <c r="W65" s="52">
        <v>484</v>
      </c>
      <c r="X65" s="52">
        <v>1716</v>
      </c>
      <c r="Y65" s="52">
        <v>1721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1</v>
      </c>
      <c r="E67" s="52">
        <f t="shared" si="0"/>
        <v>0</v>
      </c>
      <c r="F67" s="52">
        <f t="shared" si="0"/>
        <v>1</v>
      </c>
      <c r="G67" s="52">
        <f t="shared" si="0"/>
        <v>1</v>
      </c>
      <c r="H67" s="52">
        <f t="shared" si="0"/>
        <v>2</v>
      </c>
      <c r="I67" s="52">
        <f t="shared" si="0"/>
        <v>1</v>
      </c>
      <c r="J67" s="52">
        <f t="shared" si="0"/>
        <v>1</v>
      </c>
      <c r="K67" s="52">
        <f t="shared" si="0"/>
        <v>2</v>
      </c>
      <c r="L67" s="52">
        <f t="shared" si="0"/>
        <v>1</v>
      </c>
      <c r="M67" s="52">
        <f t="shared" si="0"/>
        <v>2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</v>
      </c>
      <c r="D69" s="52">
        <f t="shared" si="6"/>
        <v>8</v>
      </c>
      <c r="E69" s="52">
        <f t="shared" si="6"/>
        <v>11</v>
      </c>
      <c r="F69" s="52">
        <f t="shared" si="6"/>
        <v>11</v>
      </c>
      <c r="G69" s="52">
        <f t="shared" si="6"/>
        <v>11</v>
      </c>
      <c r="H69" s="52">
        <f t="shared" si="6"/>
        <v>16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73</v>
      </c>
      <c r="M69" s="52">
        <f t="shared" si="6"/>
        <v>84</v>
      </c>
      <c r="N69" s="52">
        <f t="shared" si="6"/>
        <v>67</v>
      </c>
      <c r="O69" s="52">
        <f t="shared" si="6"/>
        <v>111</v>
      </c>
      <c r="P69" s="52">
        <f t="shared" si="6"/>
        <v>111</v>
      </c>
      <c r="Q69" s="52">
        <f t="shared" si="6"/>
        <v>24</v>
      </c>
      <c r="R69" s="52">
        <f t="shared" ref="R69:V69" si="7">R41-R55</f>
        <v>0</v>
      </c>
      <c r="S69" s="52">
        <f t="shared" si="7"/>
        <v>0</v>
      </c>
      <c r="T69" s="52">
        <f t="shared" si="7"/>
        <v>140</v>
      </c>
      <c r="U69" s="52">
        <f t="shared" si="7"/>
        <v>662</v>
      </c>
      <c r="V69" s="52">
        <f t="shared" si="7"/>
        <v>8</v>
      </c>
      <c r="W69" s="52">
        <f t="shared" ref="W69:Y69" si="8">W41-W55</f>
        <v>648</v>
      </c>
      <c r="X69" s="52">
        <f t="shared" si="8"/>
        <v>125</v>
      </c>
      <c r="Y69" s="52">
        <f t="shared" si="8"/>
        <v>80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2</v>
      </c>
      <c r="E70" s="52">
        <f t="shared" si="9"/>
        <v>2</v>
      </c>
      <c r="F70" s="52">
        <f t="shared" si="9"/>
        <v>1</v>
      </c>
      <c r="G70" s="52">
        <f t="shared" si="9"/>
        <v>2</v>
      </c>
      <c r="H70" s="52">
        <f t="shared" si="9"/>
        <v>2</v>
      </c>
      <c r="I70" s="52">
        <f t="shared" si="9"/>
        <v>37</v>
      </c>
      <c r="J70" s="52">
        <f t="shared" si="9"/>
        <v>58</v>
      </c>
      <c r="K70" s="52">
        <f t="shared" si="9"/>
        <v>77</v>
      </c>
      <c r="L70" s="52">
        <f t="shared" si="9"/>
        <v>41</v>
      </c>
      <c r="M70" s="52">
        <f t="shared" si="9"/>
        <v>58</v>
      </c>
      <c r="N70" s="52">
        <f t="shared" si="9"/>
        <v>103</v>
      </c>
      <c r="O70" s="52">
        <f t="shared" si="9"/>
        <v>129</v>
      </c>
      <c r="P70" s="52">
        <f t="shared" si="9"/>
        <v>57</v>
      </c>
      <c r="Q70" s="52">
        <f t="shared" si="9"/>
        <v>260</v>
      </c>
      <c r="R70" s="52">
        <f t="shared" ref="R70:V70" si="10">R42-R56</f>
        <v>386</v>
      </c>
      <c r="S70" s="52">
        <f t="shared" si="10"/>
        <v>602</v>
      </c>
      <c r="T70" s="52">
        <f t="shared" si="10"/>
        <v>624</v>
      </c>
      <c r="U70" s="52">
        <f t="shared" si="10"/>
        <v>261</v>
      </c>
      <c r="V70" s="52">
        <f t="shared" si="10"/>
        <v>781</v>
      </c>
      <c r="W70" s="52">
        <f t="shared" ref="W70:Y70" si="11">W42-W56</f>
        <v>442</v>
      </c>
      <c r="X70" s="52">
        <f t="shared" si="11"/>
        <v>1137</v>
      </c>
      <c r="Y70" s="52">
        <f t="shared" si="11"/>
        <v>1057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2</v>
      </c>
      <c r="G72" s="52">
        <v>5</v>
      </c>
      <c r="H72" s="52">
        <v>4</v>
      </c>
      <c r="I72" s="52">
        <v>2</v>
      </c>
      <c r="J72" s="52">
        <v>1</v>
      </c>
      <c r="K72" s="52">
        <v>6</v>
      </c>
      <c r="L72" s="52">
        <v>3</v>
      </c>
      <c r="M72" s="52">
        <v>2</v>
      </c>
      <c r="N72" s="52">
        <v>3</v>
      </c>
      <c r="O72" s="52">
        <v>12</v>
      </c>
      <c r="P72" s="52">
        <v>14</v>
      </c>
      <c r="Q72" s="52">
        <v>6</v>
      </c>
      <c r="R72" s="52">
        <v>16</v>
      </c>
      <c r="S72" s="52">
        <v>42</v>
      </c>
      <c r="T72" s="52">
        <v>63</v>
      </c>
      <c r="U72" s="52">
        <v>82</v>
      </c>
      <c r="V72" s="52">
        <v>39</v>
      </c>
      <c r="W72" s="52">
        <v>0</v>
      </c>
      <c r="X72" s="52">
        <v>0</v>
      </c>
      <c r="Y72" s="52">
        <v>0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6</v>
      </c>
      <c r="D73" s="36">
        <v>13</v>
      </c>
      <c r="E73" s="36">
        <v>12</v>
      </c>
      <c r="F73" s="36">
        <v>10</v>
      </c>
      <c r="G73" s="36">
        <v>9</v>
      </c>
      <c r="H73" s="36">
        <v>18</v>
      </c>
      <c r="I73" s="36">
        <v>37</v>
      </c>
      <c r="J73" s="36">
        <v>56</v>
      </c>
      <c r="K73" s="36">
        <v>72</v>
      </c>
      <c r="L73" s="36">
        <v>115</v>
      </c>
      <c r="M73" s="36">
        <v>140</v>
      </c>
      <c r="N73" s="36">
        <v>156</v>
      </c>
      <c r="O73" s="36">
        <v>231</v>
      </c>
      <c r="P73" s="36">
        <v>156</v>
      </c>
      <c r="Q73" s="36">
        <v>278</v>
      </c>
      <c r="R73" s="36">
        <v>377</v>
      </c>
      <c r="S73" s="36">
        <v>570</v>
      </c>
      <c r="T73" s="36">
        <v>693</v>
      </c>
      <c r="U73" s="36">
        <v>832</v>
      </c>
      <c r="V73" s="36">
        <v>748</v>
      </c>
      <c r="W73" s="36">
        <v>1105</v>
      </c>
      <c r="X73" s="36">
        <v>1264</v>
      </c>
      <c r="Y73" s="36">
        <v>1162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15</v>
      </c>
      <c r="K79" s="138">
        <f>RES_hhdet_numvin!K145</f>
        <v>35</v>
      </c>
      <c r="L79" s="138">
        <f>RES_hhdet_numvin!L145</f>
        <v>66</v>
      </c>
      <c r="M79" s="138">
        <f>RES_hhdet_numvin!M145</f>
        <v>107</v>
      </c>
      <c r="N79" s="138">
        <f>RES_hhdet_numvin!N145</f>
        <v>173</v>
      </c>
      <c r="O79" s="138">
        <f>RES_hhdet_numvin!O145</f>
        <v>246</v>
      </c>
      <c r="P79" s="138">
        <f>RES_hhdet_numvin!P145</f>
        <v>377</v>
      </c>
      <c r="Q79" s="138">
        <f>RES_hhdet_numvin!Q145</f>
        <v>454</v>
      </c>
      <c r="R79" s="138">
        <f>RES_hhdet_numvin!R145</f>
        <v>628</v>
      </c>
      <c r="S79" s="138">
        <f>RES_hhdet_numvin!S145</f>
        <v>861</v>
      </c>
      <c r="T79" s="138">
        <f>RES_hhdet_numvin!T145</f>
        <v>1074</v>
      </c>
      <c r="U79" s="138">
        <f>RES_hhdet_numvin!U145</f>
        <v>1120</v>
      </c>
      <c r="V79" s="138">
        <f>RES_hhdet_numvin!V145</f>
        <v>911</v>
      </c>
      <c r="W79" s="138">
        <f>RES_hhdet_numvin!W145</f>
        <v>1040</v>
      </c>
      <c r="X79" s="138">
        <f>RES_hhdet_numvin!X145</f>
        <v>1157</v>
      </c>
      <c r="Y79" s="138">
        <f>RES_hhdet_numvin!Y145</f>
        <v>802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198</v>
      </c>
      <c r="S81" s="138">
        <f>RES_hhdet_numvin!S147</f>
        <v>414</v>
      </c>
      <c r="T81" s="138">
        <f>RES_hhdet_numvin!T147</f>
        <v>514</v>
      </c>
      <c r="U81" s="138">
        <f>RES_hhdet_numvin!U147</f>
        <v>563</v>
      </c>
      <c r="V81" s="138">
        <f>RES_hhdet_numvin!V147</f>
        <v>1056</v>
      </c>
      <c r="W81" s="138">
        <f>RES_hhdet_numvin!W147</f>
        <v>518</v>
      </c>
      <c r="X81" s="138">
        <f>RES_hhdet_numvin!X147</f>
        <v>1983</v>
      </c>
      <c r="Y81" s="138">
        <f>RES_hhdet_numvin!Y147</f>
        <v>2032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0</v>
      </c>
      <c r="T83" s="138">
        <f>RES_hhdet_numvin!T149</f>
        <v>0</v>
      </c>
      <c r="U83" s="138">
        <f>RES_hhdet_numvin!U149</f>
        <v>0</v>
      </c>
      <c r="V83" s="138">
        <f>RES_hhdet_numvin!V149</f>
        <v>0</v>
      </c>
      <c r="W83" s="138">
        <f>RES_hhdet_numvin!W149</f>
        <v>0</v>
      </c>
      <c r="X83" s="138">
        <f>RES_hhdet_numvin!X149</f>
        <v>0</v>
      </c>
      <c r="Y83" s="138">
        <f>RES_hhdet_numvin!Y149</f>
        <v>0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X84" s="138">
        <f>RES_hhdet_numvin!X150</f>
        <v>0</v>
      </c>
      <c r="Y84" s="138">
        <f>RES_hhdet_numvin!Y150</f>
        <v>0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0</v>
      </c>
      <c r="S87" s="138">
        <f>RES_hhdet_numvin!S153</f>
        <v>0</v>
      </c>
      <c r="T87" s="138">
        <f>RES_hhdet_numvin!T153</f>
        <v>193</v>
      </c>
      <c r="U87" s="138">
        <f>RES_hhdet_numvin!U153</f>
        <v>894</v>
      </c>
      <c r="V87" s="138">
        <f>RES_hhdet_numvin!V153</f>
        <v>15</v>
      </c>
      <c r="W87" s="138">
        <f>RES_hhdet_numvin!W153</f>
        <v>879</v>
      </c>
      <c r="X87" s="138">
        <f>RES_hhdet_numvin!X153</f>
        <v>176</v>
      </c>
      <c r="Y87" s="138">
        <f>RES_hhdet_numvin!Y153</f>
        <v>108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265</v>
      </c>
      <c r="S88" s="138">
        <f>RES_hhdet_numvin!S154</f>
        <v>615</v>
      </c>
      <c r="T88" s="138">
        <f>RES_hhdet_numvin!T154</f>
        <v>824</v>
      </c>
      <c r="U88" s="138">
        <f>RES_hhdet_numvin!U154</f>
        <v>356</v>
      </c>
      <c r="V88" s="138">
        <f>RES_hhdet_numvin!V154</f>
        <v>1199</v>
      </c>
      <c r="W88" s="138">
        <f>RES_hhdet_numvin!W154</f>
        <v>613</v>
      </c>
      <c r="X88" s="138">
        <f>RES_hhdet_numvin!X154</f>
        <v>1556</v>
      </c>
      <c r="Y88" s="138">
        <f>RES_hhdet_numvin!Y154</f>
        <v>1373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8</v>
      </c>
      <c r="S92" s="138">
        <f>RES_hhdet_numvin!S158</f>
        <v>46</v>
      </c>
      <c r="T92" s="138">
        <f>RES_hhdet_numvin!T158</f>
        <v>84</v>
      </c>
      <c r="U92" s="138">
        <f>RES_hhdet_numvin!U158</f>
        <v>111</v>
      </c>
      <c r="V92" s="138">
        <f>RES_hhdet_numvin!V158</f>
        <v>59</v>
      </c>
      <c r="W92" s="138">
        <f>RES_hhdet_numvin!W158</f>
        <v>1</v>
      </c>
      <c r="X92" s="138">
        <f>RES_hhdet_numvin!X158</f>
        <v>1</v>
      </c>
      <c r="Y92" s="138">
        <f>RES_hhdet_numvin!Y158</f>
        <v>0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249</v>
      </c>
      <c r="S93" s="39">
        <f>RES_hhdet_numvin!S159</f>
        <v>580</v>
      </c>
      <c r="T93" s="39">
        <f>RES_hhdet_numvin!T159</f>
        <v>921</v>
      </c>
      <c r="U93" s="39">
        <f>RES_hhdet_numvin!U159</f>
        <v>1126</v>
      </c>
      <c r="V93" s="39">
        <f>RES_hhdet_numvin!V159</f>
        <v>1149</v>
      </c>
      <c r="W93" s="39">
        <f>RES_hhdet_numvin!W159</f>
        <v>1490</v>
      </c>
      <c r="X93" s="39">
        <f>RES_hhdet_numvin!X159</f>
        <v>1735</v>
      </c>
      <c r="Y93" s="39">
        <f>RES_hhdet_numvin!Y159</f>
        <v>1506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2.5513615226577357E-2</v>
      </c>
      <c r="C97" s="117">
        <f t="shared" si="12"/>
        <v>3.0939918709785633E-2</v>
      </c>
      <c r="D97" s="117">
        <f t="shared" si="12"/>
        <v>3.7935490010528601E-2</v>
      </c>
      <c r="E97" s="117">
        <f t="shared" si="12"/>
        <v>5.6137633928544213E-2</v>
      </c>
      <c r="F97" s="117">
        <f t="shared" si="12"/>
        <v>6.3611633485401331E-2</v>
      </c>
      <c r="G97" s="117">
        <f t="shared" si="12"/>
        <v>7.5275461535266208E-2</v>
      </c>
      <c r="H97" s="117">
        <f t="shared" si="12"/>
        <v>9.0758792416528969E-2</v>
      </c>
      <c r="I97" s="117">
        <f t="shared" si="12"/>
        <v>0.11091148693148491</v>
      </c>
      <c r="J97" s="117">
        <f t="shared" si="12"/>
        <v>0.17684890827970517</v>
      </c>
      <c r="K97" s="117">
        <f t="shared" si="12"/>
        <v>0.24736228513904845</v>
      </c>
      <c r="L97" s="117">
        <f t="shared" si="12"/>
        <v>0.31707624272176504</v>
      </c>
      <c r="M97" s="117">
        <f t="shared" si="12"/>
        <v>0.42159922995901161</v>
      </c>
      <c r="N97" s="117">
        <f t="shared" si="12"/>
        <v>0.55223889434018403</v>
      </c>
      <c r="O97" s="117">
        <f t="shared" si="12"/>
        <v>0.73152287919100123</v>
      </c>
      <c r="P97" s="117">
        <f t="shared" si="12"/>
        <v>1.0369291604802131</v>
      </c>
      <c r="Q97" s="117">
        <f t="shared" si="12"/>
        <v>1.1809370658109006</v>
      </c>
      <c r="R97" s="117">
        <f t="shared" ref="R97:V97" si="13">R98+R100+R102+R111</f>
        <v>1.4899744824184562</v>
      </c>
      <c r="S97" s="117">
        <f t="shared" si="13"/>
        <v>1.8761544427575547</v>
      </c>
      <c r="T97" s="117">
        <f t="shared" si="13"/>
        <v>2.4033982781948708</v>
      </c>
      <c r="U97" s="117">
        <f t="shared" si="13"/>
        <v>2.9013363633155622</v>
      </c>
      <c r="V97" s="117">
        <f t="shared" si="13"/>
        <v>3.0532708322879736</v>
      </c>
      <c r="W97" s="117">
        <f t="shared" ref="W97:Y97" si="14">W98+W100+W102+W111</f>
        <v>3.2893780193245572</v>
      </c>
      <c r="X97" s="117">
        <f t="shared" si="14"/>
        <v>3.7459810874318897</v>
      </c>
      <c r="Y97" s="117">
        <f t="shared" si="14"/>
        <v>3.9901713203421347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1.8609635785549573E-2</v>
      </c>
      <c r="C98" s="122">
        <f t="shared" si="15"/>
        <v>2.3555771432762648E-2</v>
      </c>
      <c r="D98" s="122">
        <f t="shared" si="15"/>
        <v>2.8546232775010935E-2</v>
      </c>
      <c r="E98" s="122">
        <f t="shared" si="15"/>
        <v>4.3506134633480527E-2</v>
      </c>
      <c r="F98" s="122">
        <f t="shared" si="15"/>
        <v>4.911866390368344E-2</v>
      </c>
      <c r="G98" s="122">
        <f t="shared" si="15"/>
        <v>5.7358238096465591E-2</v>
      </c>
      <c r="H98" s="122">
        <f t="shared" si="15"/>
        <v>6.6447558430210996E-2</v>
      </c>
      <c r="I98" s="122">
        <f t="shared" si="15"/>
        <v>8.1301860504376836E-2</v>
      </c>
      <c r="J98" s="122">
        <f t="shared" si="15"/>
        <v>0.1333722676815367</v>
      </c>
      <c r="K98" s="122">
        <f t="shared" si="15"/>
        <v>0.18665400752625239</v>
      </c>
      <c r="L98" s="122">
        <f t="shared" si="15"/>
        <v>0.23832639934716318</v>
      </c>
      <c r="M98" s="122">
        <f t="shared" si="15"/>
        <v>0.29495394161210525</v>
      </c>
      <c r="N98" s="122">
        <f t="shared" si="15"/>
        <v>0.39133714700960748</v>
      </c>
      <c r="O98" s="122">
        <f t="shared" si="15"/>
        <v>0.467735882063262</v>
      </c>
      <c r="P98" s="122">
        <f t="shared" si="15"/>
        <v>0.61384578493205555</v>
      </c>
      <c r="Q98" s="122">
        <f t="shared" si="15"/>
        <v>0.82497517159933065</v>
      </c>
      <c r="R98" s="122">
        <f t="shared" si="15"/>
        <v>1.032238633080214</v>
      </c>
      <c r="S98" s="122">
        <f t="shared" si="15"/>
        <v>1.3122227563124516</v>
      </c>
      <c r="T98" s="122">
        <f t="shared" si="15"/>
        <v>1.6156962866841225</v>
      </c>
      <c r="U98" s="122">
        <f t="shared" si="15"/>
        <v>1.8725377327895367</v>
      </c>
      <c r="V98" s="122">
        <f t="shared" si="15"/>
        <v>2.0842198691141416</v>
      </c>
      <c r="W98" s="122">
        <f t="shared" si="15"/>
        <v>2.3006240024249434</v>
      </c>
      <c r="X98" s="122">
        <f t="shared" si="15"/>
        <v>2.5110288986219951</v>
      </c>
      <c r="Y98" s="122">
        <f t="shared" si="15"/>
        <v>2.7135411375152305</v>
      </c>
      <c r="DA98" s="130" t="s">
        <v>1706</v>
      </c>
    </row>
    <row r="99" spans="1:105" ht="12" customHeight="1" x14ac:dyDescent="0.25">
      <c r="A99" s="97" t="s">
        <v>53</v>
      </c>
      <c r="B99" s="98">
        <v>1.8609635785549573E-2</v>
      </c>
      <c r="C99" s="98">
        <v>2.3555771432762648E-2</v>
      </c>
      <c r="D99" s="98">
        <v>2.8546232775010935E-2</v>
      </c>
      <c r="E99" s="98">
        <v>4.3506134633480527E-2</v>
      </c>
      <c r="F99" s="98">
        <v>4.911866390368344E-2</v>
      </c>
      <c r="G99" s="98">
        <v>5.7358238096465591E-2</v>
      </c>
      <c r="H99" s="98">
        <v>6.6447558430210996E-2</v>
      </c>
      <c r="I99" s="98">
        <v>8.1301860504376836E-2</v>
      </c>
      <c r="J99" s="98">
        <v>0.1333722676815367</v>
      </c>
      <c r="K99" s="98">
        <v>0.18665400752625239</v>
      </c>
      <c r="L99" s="98">
        <v>0.23832639934716318</v>
      </c>
      <c r="M99" s="98">
        <v>0.29495394161210525</v>
      </c>
      <c r="N99" s="98">
        <v>0.39133714700960748</v>
      </c>
      <c r="O99" s="98">
        <v>0.467735882063262</v>
      </c>
      <c r="P99" s="98">
        <v>0.61384578493205555</v>
      </c>
      <c r="Q99" s="98">
        <v>0.82497517159933065</v>
      </c>
      <c r="R99" s="98">
        <v>1.032238633080214</v>
      </c>
      <c r="S99" s="98">
        <v>1.3122227563124516</v>
      </c>
      <c r="T99" s="98">
        <v>1.6156962866841225</v>
      </c>
      <c r="U99" s="98">
        <v>1.8725377327895367</v>
      </c>
      <c r="V99" s="98">
        <v>2.0842198691141416</v>
      </c>
      <c r="W99" s="98">
        <v>2.3006240024249434</v>
      </c>
      <c r="X99" s="98">
        <v>2.5110288986219951</v>
      </c>
      <c r="Y99" s="98">
        <v>2.7135411375152305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8.2445831127156736E-4</v>
      </c>
      <c r="C100" s="122">
        <f t="shared" si="16"/>
        <v>8.0716409401008094E-4</v>
      </c>
      <c r="D100" s="122">
        <f t="shared" si="16"/>
        <v>8.8491105609078159E-4</v>
      </c>
      <c r="E100" s="122">
        <f t="shared" si="16"/>
        <v>1.9415476128002416E-3</v>
      </c>
      <c r="F100" s="122">
        <f t="shared" si="16"/>
        <v>8.1778010133580297E-4</v>
      </c>
      <c r="G100" s="122">
        <f t="shared" si="16"/>
        <v>9.3920979758613937E-4</v>
      </c>
      <c r="H100" s="122">
        <f t="shared" si="16"/>
        <v>2.192872379977325E-3</v>
      </c>
      <c r="I100" s="122">
        <f t="shared" si="16"/>
        <v>1.6930506698524283E-3</v>
      </c>
      <c r="J100" s="122">
        <f t="shared" si="16"/>
        <v>2.3053644058764152E-3</v>
      </c>
      <c r="K100" s="122">
        <f t="shared" si="16"/>
        <v>3.4458877283079998E-3</v>
      </c>
      <c r="L100" s="122">
        <f t="shared" si="16"/>
        <v>5.2990586109795531E-3</v>
      </c>
      <c r="M100" s="122">
        <f t="shared" si="16"/>
        <v>6.5397326946643811E-3</v>
      </c>
      <c r="N100" s="122">
        <f t="shared" si="16"/>
        <v>1.1662926662598822E-2</v>
      </c>
      <c r="O100" s="122">
        <f t="shared" si="16"/>
        <v>1.628140119756159E-2</v>
      </c>
      <c r="P100" s="122">
        <f t="shared" si="16"/>
        <v>2.3619754229543471E-2</v>
      </c>
      <c r="Q100" s="122">
        <f t="shared" si="16"/>
        <v>3.5104727008402503E-2</v>
      </c>
      <c r="R100" s="122">
        <f t="shared" si="16"/>
        <v>4.2692226575721449E-2</v>
      </c>
      <c r="S100" s="122">
        <f t="shared" si="16"/>
        <v>4.7467005341985356E-2</v>
      </c>
      <c r="T100" s="122">
        <f t="shared" si="16"/>
        <v>6.6631456957902416E-2</v>
      </c>
      <c r="U100" s="122">
        <f t="shared" si="16"/>
        <v>8.6149278064652932E-2</v>
      </c>
      <c r="V100" s="122">
        <f t="shared" si="16"/>
        <v>0.11202182004023391</v>
      </c>
      <c r="W100" s="122">
        <f t="shared" si="16"/>
        <v>0.11787453493779465</v>
      </c>
      <c r="X100" s="122">
        <f t="shared" si="16"/>
        <v>0.14762938914569806</v>
      </c>
      <c r="Y100" s="122">
        <f t="shared" si="16"/>
        <v>0.17781150607214663</v>
      </c>
      <c r="DA100" s="130" t="s">
        <v>1708</v>
      </c>
    </row>
    <row r="101" spans="1:105" ht="12" customHeight="1" x14ac:dyDescent="0.25">
      <c r="A101" s="97" t="s">
        <v>53</v>
      </c>
      <c r="B101" s="98">
        <v>8.2445831127156736E-4</v>
      </c>
      <c r="C101" s="98">
        <v>8.0716409401008094E-4</v>
      </c>
      <c r="D101" s="98">
        <v>8.8491105609078159E-4</v>
      </c>
      <c r="E101" s="98">
        <v>1.9415476128002416E-3</v>
      </c>
      <c r="F101" s="98">
        <v>8.1778010133580297E-4</v>
      </c>
      <c r="G101" s="98">
        <v>9.3920979758613937E-4</v>
      </c>
      <c r="H101" s="98">
        <v>2.192872379977325E-3</v>
      </c>
      <c r="I101" s="98">
        <v>1.6930506698524283E-3</v>
      </c>
      <c r="J101" s="98">
        <v>2.3053644058764152E-3</v>
      </c>
      <c r="K101" s="98">
        <v>3.4458877283079998E-3</v>
      </c>
      <c r="L101" s="98">
        <v>5.2990586109795531E-3</v>
      </c>
      <c r="M101" s="98">
        <v>6.5397326946643811E-3</v>
      </c>
      <c r="N101" s="98">
        <v>1.1662926662598822E-2</v>
      </c>
      <c r="O101" s="98">
        <v>1.628140119756159E-2</v>
      </c>
      <c r="P101" s="98">
        <v>2.3619754229543471E-2</v>
      </c>
      <c r="Q101" s="98">
        <v>3.5104727008402503E-2</v>
      </c>
      <c r="R101" s="98">
        <v>4.2692226575721449E-2</v>
      </c>
      <c r="S101" s="98">
        <v>4.7467005341985356E-2</v>
      </c>
      <c r="T101" s="98">
        <v>6.6631456957902416E-2</v>
      </c>
      <c r="U101" s="98">
        <v>8.6149278064652932E-2</v>
      </c>
      <c r="V101" s="98">
        <v>0.11202182004023391</v>
      </c>
      <c r="W101" s="98">
        <v>0.11787453493779465</v>
      </c>
      <c r="X101" s="98">
        <v>0.14762938914569806</v>
      </c>
      <c r="Y101" s="98">
        <v>0.17781150607214663</v>
      </c>
      <c r="DA101" s="63" t="s">
        <v>1709</v>
      </c>
    </row>
    <row r="102" spans="1:105" ht="12" customHeight="1" x14ac:dyDescent="0.25">
      <c r="A102" s="121" t="s">
        <v>55</v>
      </c>
      <c r="B102" s="122">
        <v>4.0892955569341565E-3</v>
      </c>
      <c r="C102" s="122">
        <v>4.3151104407097469E-3</v>
      </c>
      <c r="D102" s="122">
        <v>5.7657449616271362E-3</v>
      </c>
      <c r="E102" s="122">
        <v>7.3013750592145895E-3</v>
      </c>
      <c r="F102" s="122">
        <v>9.2935689168837377E-3</v>
      </c>
      <c r="G102" s="122">
        <v>1.1311677191599286E-2</v>
      </c>
      <c r="H102" s="122">
        <v>1.4453519527231382E-2</v>
      </c>
      <c r="I102" s="122">
        <v>1.8319724951787519E-2</v>
      </c>
      <c r="J102" s="122">
        <v>2.596994493492924E-2</v>
      </c>
      <c r="K102" s="122">
        <v>3.4362513000535291E-2</v>
      </c>
      <c r="L102" s="122">
        <v>4.6393278296462399E-2</v>
      </c>
      <c r="M102" s="122">
        <v>7.3695385117172135E-2</v>
      </c>
      <c r="N102" s="122">
        <v>8.6094351786148826E-2</v>
      </c>
      <c r="O102" s="122">
        <v>0.1610500725326704</v>
      </c>
      <c r="P102" s="122">
        <v>0.27488791874807217</v>
      </c>
      <c r="Q102" s="122">
        <v>0.20896649105757381</v>
      </c>
      <c r="R102" s="122">
        <v>0.26769426741360175</v>
      </c>
      <c r="S102" s="122">
        <v>0.34979883004627194</v>
      </c>
      <c r="T102" s="122">
        <v>0.47347953226362782</v>
      </c>
      <c r="U102" s="122">
        <v>0.61150040495171032</v>
      </c>
      <c r="V102" s="122">
        <v>0.63051012890301394</v>
      </c>
      <c r="W102" s="122">
        <v>0.67310063600652326</v>
      </c>
      <c r="X102" s="122">
        <v>0.83277186033054384</v>
      </c>
      <c r="Y102" s="122">
        <v>0.83918935467824396</v>
      </c>
      <c r="DA102" s="130" t="s">
        <v>1710</v>
      </c>
    </row>
    <row r="103" spans="1:105" ht="12" customHeight="1" x14ac:dyDescent="0.25">
      <c r="A103" s="97" t="s">
        <v>124</v>
      </c>
      <c r="B103" s="98">
        <v>5.1546369177602467E-4</v>
      </c>
      <c r="C103" s="98">
        <v>5.0097325645894896E-4</v>
      </c>
      <c r="D103" s="98">
        <v>3.3086106681142315E-4</v>
      </c>
      <c r="E103" s="98">
        <v>1.8853955704244878E-4</v>
      </c>
      <c r="F103" s="98">
        <v>3.7234116710733615E-4</v>
      </c>
      <c r="G103" s="98">
        <v>9.4070078043818797E-4</v>
      </c>
      <c r="H103" s="98">
        <v>1.5355581358513781E-3</v>
      </c>
      <c r="I103" s="98">
        <v>7.2324427543161301E-4</v>
      </c>
      <c r="J103" s="98">
        <v>8.5825310017393697E-4</v>
      </c>
      <c r="K103" s="98">
        <v>2.356856012566915E-3</v>
      </c>
      <c r="L103" s="98">
        <v>2.9220149589794502E-3</v>
      </c>
      <c r="M103" s="98">
        <v>1.4541453772238242E-3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1711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DA104" s="63" t="s">
        <v>1712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DA105" s="131" t="s">
        <v>1713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DA106" s="132" t="s">
        <v>1714</v>
      </c>
    </row>
    <row r="107" spans="1:105" ht="12" customHeight="1" x14ac:dyDescent="0.25">
      <c r="A107" s="106" t="s">
        <v>122</v>
      </c>
      <c r="B107" s="101">
        <v>3.5738318651581322E-3</v>
      </c>
      <c r="C107" s="101">
        <v>3.8141371842507982E-3</v>
      </c>
      <c r="D107" s="101">
        <v>5.0894301453905588E-3</v>
      </c>
      <c r="E107" s="101">
        <v>6.4359159662365122E-3</v>
      </c>
      <c r="F107" s="101">
        <v>8.0021292002250104E-3</v>
      </c>
      <c r="G107" s="101">
        <v>9.1653693158004288E-3</v>
      </c>
      <c r="H107" s="101">
        <v>1.1365544661982682E-2</v>
      </c>
      <c r="I107" s="101">
        <v>1.0499807649369615E-2</v>
      </c>
      <c r="J107" s="101">
        <v>9.2097621353745447E-3</v>
      </c>
      <c r="K107" s="101">
        <v>6.8540135336934462E-3</v>
      </c>
      <c r="L107" s="101">
        <v>1.5361426092608703E-2</v>
      </c>
      <c r="M107" s="101">
        <v>3.0995457287267381E-2</v>
      </c>
      <c r="N107" s="101">
        <v>3.7275219394724973E-2</v>
      </c>
      <c r="O107" s="101">
        <v>7.2408247513647092E-2</v>
      </c>
      <c r="P107" s="101">
        <v>0.14437880215190996</v>
      </c>
      <c r="Q107" s="101">
        <v>9.168360982054069E-2</v>
      </c>
      <c r="R107" s="101">
        <v>8.7875390975595755E-2</v>
      </c>
      <c r="S107" s="101">
        <v>8.0133524547911908E-2</v>
      </c>
      <c r="T107" s="101">
        <v>9.5630835170022327E-2</v>
      </c>
      <c r="U107" s="101">
        <v>0.19462429725936201</v>
      </c>
      <c r="V107" s="101">
        <v>0.16312137669374266</v>
      </c>
      <c r="W107" s="101">
        <v>0.22052028803828308</v>
      </c>
      <c r="X107" s="101">
        <v>0.23893743045769272</v>
      </c>
      <c r="Y107" s="101">
        <v>0.22597477100636731</v>
      </c>
      <c r="DA107" s="131" t="s">
        <v>1715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3.4545374942515384E-4</v>
      </c>
      <c r="E108" s="104">
        <v>6.7691953593562813E-4</v>
      </c>
      <c r="F108" s="104">
        <v>9.1909854955139032E-4</v>
      </c>
      <c r="G108" s="104">
        <v>1.2056070953606695E-3</v>
      </c>
      <c r="H108" s="104">
        <v>1.5524167293973208E-3</v>
      </c>
      <c r="I108" s="104">
        <v>7.0966730269862912E-3</v>
      </c>
      <c r="J108" s="104">
        <v>1.5901929699380757E-2</v>
      </c>
      <c r="K108" s="104">
        <v>2.5151643454274931E-2</v>
      </c>
      <c r="L108" s="104">
        <v>2.8109837244874245E-2</v>
      </c>
      <c r="M108" s="104">
        <v>4.1245782452680929E-2</v>
      </c>
      <c r="N108" s="104">
        <v>4.881913239142386E-2</v>
      </c>
      <c r="O108" s="104">
        <v>8.8641825019023318E-2</v>
      </c>
      <c r="P108" s="104">
        <v>0.13050911659616218</v>
      </c>
      <c r="Q108" s="104">
        <v>0.11728288123703312</v>
      </c>
      <c r="R108" s="104">
        <v>0.17981887643800601</v>
      </c>
      <c r="S108" s="104">
        <v>0.26966530549836004</v>
      </c>
      <c r="T108" s="104">
        <v>0.37784869709360547</v>
      </c>
      <c r="U108" s="104">
        <v>0.41687610769234834</v>
      </c>
      <c r="V108" s="104">
        <v>0.46738875220927129</v>
      </c>
      <c r="W108" s="104">
        <v>0.4525803479682402</v>
      </c>
      <c r="X108" s="104">
        <v>0.59383442987285118</v>
      </c>
      <c r="Y108" s="104">
        <v>0.61321458367187665</v>
      </c>
      <c r="DA108" s="132" t="s">
        <v>1716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2.0375534242559224E-4</v>
      </c>
      <c r="E109" s="98">
        <v>3.9697363441277569E-4</v>
      </c>
      <c r="F109" s="98">
        <v>5.4577529536635081E-4</v>
      </c>
      <c r="G109" s="98">
        <v>7.1287249882272708E-4</v>
      </c>
      <c r="H109" s="98">
        <v>8.9775072975016254E-4</v>
      </c>
      <c r="I109" s="98">
        <v>4.0443709521528932E-3</v>
      </c>
      <c r="J109" s="98">
        <v>8.767724479028979E-3</v>
      </c>
      <c r="K109" s="98">
        <v>1.3450768664552472E-2</v>
      </c>
      <c r="L109" s="98">
        <v>1.4700410850431113E-2</v>
      </c>
      <c r="M109" s="98">
        <v>2.3410063199693087E-2</v>
      </c>
      <c r="N109" s="98">
        <v>2.5718746117010673E-2</v>
      </c>
      <c r="O109" s="98">
        <v>5.5721841989230109E-2</v>
      </c>
      <c r="P109" s="98">
        <v>8.8524993963027737E-2</v>
      </c>
      <c r="Q109" s="98">
        <v>5.8369061597472467E-2</v>
      </c>
      <c r="R109" s="98">
        <v>8.755822951280659E-2</v>
      </c>
      <c r="S109" s="98">
        <v>0.13108835775277816</v>
      </c>
      <c r="T109" s="98">
        <v>0.20674163251278457</v>
      </c>
      <c r="U109" s="98">
        <v>0.24576497097237437</v>
      </c>
      <c r="V109" s="98">
        <v>0.2676714103722817</v>
      </c>
      <c r="W109" s="98">
        <v>0.2541103157166581</v>
      </c>
      <c r="X109" s="98">
        <v>0.35679267437852813</v>
      </c>
      <c r="Y109" s="98">
        <v>0.36216735843574793</v>
      </c>
      <c r="DA109" s="63" t="s">
        <v>1717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1.416984069995616E-4</v>
      </c>
      <c r="E110" s="98">
        <v>2.7994590152285249E-4</v>
      </c>
      <c r="F110" s="98">
        <v>3.733232541850395E-4</v>
      </c>
      <c r="G110" s="98">
        <v>4.927345965379423E-4</v>
      </c>
      <c r="H110" s="98">
        <v>6.5466599964715837E-4</v>
      </c>
      <c r="I110" s="98">
        <v>3.052302074833398E-3</v>
      </c>
      <c r="J110" s="98">
        <v>7.1342052203517761E-3</v>
      </c>
      <c r="K110" s="98">
        <v>1.1700874789722459E-2</v>
      </c>
      <c r="L110" s="98">
        <v>1.3409426394443133E-2</v>
      </c>
      <c r="M110" s="98">
        <v>1.7835719252987846E-2</v>
      </c>
      <c r="N110" s="98">
        <v>2.3100386274413187E-2</v>
      </c>
      <c r="O110" s="98">
        <v>3.2919983029793203E-2</v>
      </c>
      <c r="P110" s="98">
        <v>4.1984122633134453E-2</v>
      </c>
      <c r="Q110" s="98">
        <v>5.8913819639560647E-2</v>
      </c>
      <c r="R110" s="98">
        <v>9.2260646925199419E-2</v>
      </c>
      <c r="S110" s="98">
        <v>0.13857694774558188</v>
      </c>
      <c r="T110" s="98">
        <v>0.17110706458082092</v>
      </c>
      <c r="U110" s="98">
        <v>0.17111113671997397</v>
      </c>
      <c r="V110" s="98">
        <v>0.19971734183698958</v>
      </c>
      <c r="W110" s="98">
        <v>0.19847003225158211</v>
      </c>
      <c r="X110" s="98">
        <v>0.23704175549432302</v>
      </c>
      <c r="Y110" s="98">
        <v>0.25104722523612871</v>
      </c>
      <c r="DA110" s="63" t="s">
        <v>1718</v>
      </c>
    </row>
    <row r="111" spans="1:105" ht="12" customHeight="1" x14ac:dyDescent="0.25">
      <c r="A111" s="121" t="s">
        <v>54</v>
      </c>
      <c r="B111" s="122">
        <v>1.9902255728220593E-3</v>
      </c>
      <c r="C111" s="122">
        <v>2.2618727423031585E-3</v>
      </c>
      <c r="D111" s="122">
        <v>2.7386012177997533E-3</v>
      </c>
      <c r="E111" s="122">
        <v>3.3885766230488555E-3</v>
      </c>
      <c r="F111" s="122">
        <v>4.3816205634983445E-3</v>
      </c>
      <c r="G111" s="122">
        <v>5.6663364496151915E-3</v>
      </c>
      <c r="H111" s="122">
        <v>7.6648420791092658E-3</v>
      </c>
      <c r="I111" s="122">
        <v>9.5968508054681302E-3</v>
      </c>
      <c r="J111" s="122">
        <v>1.52013312573628E-2</v>
      </c>
      <c r="K111" s="122">
        <v>2.2899876883952782E-2</v>
      </c>
      <c r="L111" s="122">
        <v>2.7057506467159945E-2</v>
      </c>
      <c r="M111" s="122">
        <v>4.6410170535069871E-2</v>
      </c>
      <c r="N111" s="122">
        <v>6.3144468881828855E-2</v>
      </c>
      <c r="O111" s="122">
        <v>8.6455523397507186E-2</v>
      </c>
      <c r="P111" s="122">
        <v>0.12457570257054187</v>
      </c>
      <c r="Q111" s="122">
        <v>0.11189067614559377</v>
      </c>
      <c r="R111" s="122">
        <v>0.14734935534891885</v>
      </c>
      <c r="S111" s="122">
        <v>0.16666585105684584</v>
      </c>
      <c r="T111" s="122">
        <v>0.2475910022892181</v>
      </c>
      <c r="U111" s="122">
        <v>0.33114894750966239</v>
      </c>
      <c r="V111" s="122">
        <v>0.22651901423058413</v>
      </c>
      <c r="W111" s="122">
        <v>0.19777884595529627</v>
      </c>
      <c r="X111" s="122">
        <v>0.25455093933365286</v>
      </c>
      <c r="Y111" s="122">
        <v>0.25962932207651374</v>
      </c>
      <c r="DA111" s="130" t="s">
        <v>1719</v>
      </c>
    </row>
    <row r="112" spans="1:105" ht="12" customHeight="1" x14ac:dyDescent="0.25">
      <c r="A112" s="97" t="s">
        <v>50</v>
      </c>
      <c r="B112" s="98">
        <v>8.81658517401693E-4</v>
      </c>
      <c r="C112" s="98">
        <v>9.1899425581169769E-4</v>
      </c>
      <c r="D112" s="98">
        <v>3.5296438716325446E-4</v>
      </c>
      <c r="E112" s="98">
        <v>1.7626406752169985E-4</v>
      </c>
      <c r="F112" s="98">
        <v>4.6816635933037834E-4</v>
      </c>
      <c r="G112" s="98">
        <v>1.2860625876521775E-3</v>
      </c>
      <c r="H112" s="98">
        <v>2.1058135005381094E-3</v>
      </c>
      <c r="I112" s="98">
        <v>8.9118260125774641E-4</v>
      </c>
      <c r="J112" s="98">
        <v>1.0710839180011582E-3</v>
      </c>
      <c r="K112" s="98">
        <v>3.832273704526165E-3</v>
      </c>
      <c r="L112" s="98">
        <v>3.5584506906627248E-3</v>
      </c>
      <c r="M112" s="98">
        <v>2.0861404609015988E-3</v>
      </c>
      <c r="N112" s="98">
        <v>1.6085645403558883E-3</v>
      </c>
      <c r="O112" s="98">
        <v>3.3254591974488136E-3</v>
      </c>
      <c r="P112" s="98">
        <v>8.0491907128624144E-3</v>
      </c>
      <c r="Q112" s="98">
        <v>7.4106899924783597E-3</v>
      </c>
      <c r="R112" s="98">
        <v>9.6794585644171382E-3</v>
      </c>
      <c r="S112" s="98">
        <v>1.0930825139478732E-2</v>
      </c>
      <c r="T112" s="98">
        <v>1.8330523314999618E-2</v>
      </c>
      <c r="U112" s="98">
        <v>3.1254896240438035E-2</v>
      </c>
      <c r="V112" s="98">
        <v>2.9171605363067347E-2</v>
      </c>
      <c r="W112" s="98">
        <v>1.3679598872439922E-2</v>
      </c>
      <c r="X112" s="98">
        <v>1.6652366168397426E-2</v>
      </c>
      <c r="Y112" s="98">
        <v>9.9957808740810325E-3</v>
      </c>
      <c r="DA112" s="63" t="s">
        <v>1720</v>
      </c>
    </row>
    <row r="113" spans="1:105" ht="12" customHeight="1" x14ac:dyDescent="0.25">
      <c r="A113" s="109" t="s">
        <v>120</v>
      </c>
      <c r="B113" s="33">
        <v>1.1085670554203664E-3</v>
      </c>
      <c r="C113" s="33">
        <v>1.3428784864914609E-3</v>
      </c>
      <c r="D113" s="33">
        <v>2.3856368306364988E-3</v>
      </c>
      <c r="E113" s="33">
        <v>3.2123125555271557E-3</v>
      </c>
      <c r="F113" s="33">
        <v>3.9134542041679658E-3</v>
      </c>
      <c r="G113" s="33">
        <v>4.3802738619630136E-3</v>
      </c>
      <c r="H113" s="33">
        <v>5.559028578571156E-3</v>
      </c>
      <c r="I113" s="33">
        <v>8.7056682042103845E-3</v>
      </c>
      <c r="J113" s="33">
        <v>1.4130247339361642E-2</v>
      </c>
      <c r="K113" s="33">
        <v>1.9067603179426618E-2</v>
      </c>
      <c r="L113" s="33">
        <v>2.3499055776497219E-2</v>
      </c>
      <c r="M113" s="33">
        <v>4.4324030074168269E-2</v>
      </c>
      <c r="N113" s="33">
        <v>6.1535904341472963E-2</v>
      </c>
      <c r="O113" s="33">
        <v>8.3130064200058376E-2</v>
      </c>
      <c r="P113" s="33">
        <v>0.11652651185767945</v>
      </c>
      <c r="Q113" s="33">
        <v>0.10447998615311541</v>
      </c>
      <c r="R113" s="33">
        <v>0.13766989678450173</v>
      </c>
      <c r="S113" s="33">
        <v>0.1557350259173671</v>
      </c>
      <c r="T113" s="33">
        <v>0.22926047897421847</v>
      </c>
      <c r="U113" s="33">
        <v>0.29989405126922436</v>
      </c>
      <c r="V113" s="33">
        <v>0.19734740886751678</v>
      </c>
      <c r="W113" s="33">
        <v>0.18409924708285635</v>
      </c>
      <c r="X113" s="33">
        <v>0.23789857316525545</v>
      </c>
      <c r="Y113" s="33">
        <v>0.24963354120243272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3.4435564349162069E-2</v>
      </c>
      <c r="C115" s="117">
        <f t="shared" si="17"/>
        <v>4.3169650190325405E-2</v>
      </c>
      <c r="D115" s="117">
        <f t="shared" si="17"/>
        <v>5.4661940912319025E-2</v>
      </c>
      <c r="E115" s="117">
        <f t="shared" si="17"/>
        <v>8.5990973191846717E-2</v>
      </c>
      <c r="F115" s="117">
        <f t="shared" si="17"/>
        <v>9.8006500412165978E-2</v>
      </c>
      <c r="G115" s="117">
        <f t="shared" si="17"/>
        <v>0.11893366706638922</v>
      </c>
      <c r="H115" s="117">
        <f t="shared" si="17"/>
        <v>0.14787128224510204</v>
      </c>
      <c r="I115" s="117">
        <f t="shared" si="17"/>
        <v>0.1874780157319195</v>
      </c>
      <c r="J115" s="117">
        <f t="shared" si="17"/>
        <v>0.31674416132257022</v>
      </c>
      <c r="K115" s="117">
        <f t="shared" si="17"/>
        <v>0.46100289437537467</v>
      </c>
      <c r="L115" s="117">
        <f t="shared" si="17"/>
        <v>0.61253515438611417</v>
      </c>
      <c r="M115" s="117">
        <f t="shared" si="17"/>
        <v>0.80660606732376294</v>
      </c>
      <c r="N115" s="117">
        <f t="shared" si="17"/>
        <v>1.1141630459312029</v>
      </c>
      <c r="O115" s="117">
        <f t="shared" si="17"/>
        <v>1.4459115358754369</v>
      </c>
      <c r="P115" s="117">
        <f t="shared" si="17"/>
        <v>2.0358506558685261</v>
      </c>
      <c r="Q115" s="117">
        <f t="shared" si="17"/>
        <v>2.6876867703391198</v>
      </c>
      <c r="R115" s="117">
        <f t="shared" ref="R115:V115" si="18">R116+R118+R120+R129</f>
        <v>3.4765737603992779</v>
      </c>
      <c r="S115" s="117">
        <f t="shared" si="18"/>
        <v>4.5011049022297795</v>
      </c>
      <c r="T115" s="117">
        <f t="shared" si="18"/>
        <v>5.7538789233713175</v>
      </c>
      <c r="U115" s="117">
        <f t="shared" si="18"/>
        <v>6.8753547503712404</v>
      </c>
      <c r="V115" s="117">
        <f t="shared" si="18"/>
        <v>7.6353023166466052</v>
      </c>
      <c r="W115" s="117">
        <f t="shared" ref="W115:Y115" si="19">W116+W118+W120+W129</f>
        <v>8.4223877311873139</v>
      </c>
      <c r="X115" s="117">
        <f t="shared" si="19"/>
        <v>9.4915074973676301</v>
      </c>
      <c r="Y115" s="117">
        <f t="shared" si="19"/>
        <v>10.368242884806349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2.880201166206978E-2</v>
      </c>
      <c r="C116" s="122">
        <f t="shared" si="20"/>
        <v>3.7141326032934616E-2</v>
      </c>
      <c r="D116" s="122">
        <f t="shared" si="20"/>
        <v>4.6860936128407332E-2</v>
      </c>
      <c r="E116" s="122">
        <f t="shared" si="20"/>
        <v>7.4116624745260401E-2</v>
      </c>
      <c r="F116" s="122">
        <f t="shared" si="20"/>
        <v>8.6263977747191578E-2</v>
      </c>
      <c r="G116" s="122">
        <f t="shared" si="20"/>
        <v>0.104477756583138</v>
      </c>
      <c r="H116" s="122">
        <f t="shared" si="20"/>
        <v>0.12603483272083865</v>
      </c>
      <c r="I116" s="122">
        <f t="shared" si="20"/>
        <v>0.16152542026362018</v>
      </c>
      <c r="J116" s="122">
        <f t="shared" si="20"/>
        <v>0.27774028143906032</v>
      </c>
      <c r="K116" s="122">
        <f t="shared" si="20"/>
        <v>0.40531264897079244</v>
      </c>
      <c r="L116" s="122">
        <f t="shared" si="20"/>
        <v>0.53806844577880542</v>
      </c>
      <c r="M116" s="122">
        <f t="shared" si="20"/>
        <v>0.69099865356395385</v>
      </c>
      <c r="N116" s="122">
        <f t="shared" si="20"/>
        <v>0.95513766291674407</v>
      </c>
      <c r="O116" s="122">
        <f t="shared" si="20"/>
        <v>1.1931873008078875</v>
      </c>
      <c r="P116" s="122">
        <f t="shared" si="20"/>
        <v>1.6357718382424595</v>
      </c>
      <c r="Q116" s="122">
        <f t="shared" si="20"/>
        <v>2.2896355327343265</v>
      </c>
      <c r="R116" s="122">
        <f t="shared" si="20"/>
        <v>2.9619892779641352</v>
      </c>
      <c r="S116" s="122">
        <f t="shared" si="20"/>
        <v>3.8722399532170089</v>
      </c>
      <c r="T116" s="122">
        <f t="shared" si="20"/>
        <v>4.8702964586531667</v>
      </c>
      <c r="U116" s="122">
        <f t="shared" si="20"/>
        <v>5.7261920750079369</v>
      </c>
      <c r="V116" s="122">
        <f t="shared" si="20"/>
        <v>6.4335749851932515</v>
      </c>
      <c r="W116" s="122">
        <f t="shared" si="20"/>
        <v>7.1749146301119628</v>
      </c>
      <c r="X116" s="122">
        <f t="shared" si="20"/>
        <v>7.9205731806512256</v>
      </c>
      <c r="Y116" s="122">
        <f t="shared" si="20"/>
        <v>8.6401103550560716</v>
      </c>
      <c r="DA116" s="130" t="s">
        <v>1874</v>
      </c>
    </row>
    <row r="117" spans="1:105" ht="12" customHeight="1" x14ac:dyDescent="0.25">
      <c r="A117" s="97" t="s">
        <v>53</v>
      </c>
      <c r="B117" s="98">
        <v>2.880201166206978E-2</v>
      </c>
      <c r="C117" s="98">
        <v>3.7141326032934616E-2</v>
      </c>
      <c r="D117" s="98">
        <v>4.6860936128407332E-2</v>
      </c>
      <c r="E117" s="98">
        <v>7.4116624745260401E-2</v>
      </c>
      <c r="F117" s="98">
        <v>8.6263977747191578E-2</v>
      </c>
      <c r="G117" s="98">
        <v>0.104477756583138</v>
      </c>
      <c r="H117" s="98">
        <v>0.12603483272083865</v>
      </c>
      <c r="I117" s="98">
        <v>0.16152542026362018</v>
      </c>
      <c r="J117" s="98">
        <v>0.27774028143906032</v>
      </c>
      <c r="K117" s="98">
        <v>0.40531264897079244</v>
      </c>
      <c r="L117" s="98">
        <v>0.53806844577880542</v>
      </c>
      <c r="M117" s="98">
        <v>0.69099865356395385</v>
      </c>
      <c r="N117" s="98">
        <v>0.95513766291674407</v>
      </c>
      <c r="O117" s="98">
        <v>1.1931873008078875</v>
      </c>
      <c r="P117" s="98">
        <v>1.6357718382424595</v>
      </c>
      <c r="Q117" s="98">
        <v>2.2896355327343265</v>
      </c>
      <c r="R117" s="98">
        <v>2.9619892779641352</v>
      </c>
      <c r="S117" s="98">
        <v>3.8722399532170089</v>
      </c>
      <c r="T117" s="98">
        <v>4.8702964586531667</v>
      </c>
      <c r="U117" s="98">
        <v>5.7261920750079369</v>
      </c>
      <c r="V117" s="98">
        <v>6.4335749851932515</v>
      </c>
      <c r="W117" s="98">
        <v>7.1749146301119628</v>
      </c>
      <c r="X117" s="98">
        <v>7.9205731806512256</v>
      </c>
      <c r="Y117" s="98">
        <v>8.6401103550560716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1.521812607367E-3</v>
      </c>
      <c r="C118" s="122">
        <f t="shared" si="21"/>
        <v>1.533476690238675E-3</v>
      </c>
      <c r="D118" s="122">
        <f t="shared" si="21"/>
        <v>1.7603761395760919E-3</v>
      </c>
      <c r="E118" s="122">
        <f t="shared" si="21"/>
        <v>4.1558857230208713E-3</v>
      </c>
      <c r="F118" s="122">
        <f t="shared" si="21"/>
        <v>1.8721508876710282E-3</v>
      </c>
      <c r="G118" s="122">
        <f t="shared" si="21"/>
        <v>2.2843576240000776E-3</v>
      </c>
      <c r="H118" s="122">
        <f t="shared" si="21"/>
        <v>5.99040359396707E-3</v>
      </c>
      <c r="I118" s="122">
        <f t="shared" si="21"/>
        <v>4.8996460993339253E-3</v>
      </c>
      <c r="J118" s="122">
        <f t="shared" si="21"/>
        <v>6.9907847957674605E-3</v>
      </c>
      <c r="K118" s="122">
        <f t="shared" si="21"/>
        <v>1.0880763717435564E-2</v>
      </c>
      <c r="L118" s="122">
        <f t="shared" si="21"/>
        <v>1.7289196881566743E-2</v>
      </c>
      <c r="M118" s="122">
        <f t="shared" si="21"/>
        <v>2.2084592218055234E-2</v>
      </c>
      <c r="N118" s="122">
        <f t="shared" si="21"/>
        <v>4.149044988988896E-2</v>
      </c>
      <c r="O118" s="122">
        <f t="shared" si="21"/>
        <v>5.9805044213749832E-2</v>
      </c>
      <c r="P118" s="122">
        <f t="shared" si="21"/>
        <v>9.0847364851720014E-2</v>
      </c>
      <c r="Q118" s="122">
        <f t="shared" si="21"/>
        <v>0.14061798059565839</v>
      </c>
      <c r="R118" s="122">
        <f t="shared" si="21"/>
        <v>0.17489148110195518</v>
      </c>
      <c r="S118" s="122">
        <f t="shared" si="21"/>
        <v>0.19752697158337917</v>
      </c>
      <c r="T118" s="122">
        <f t="shared" si="21"/>
        <v>0.2804204970235693</v>
      </c>
      <c r="U118" s="122">
        <f t="shared" si="21"/>
        <v>0.36568912156002809</v>
      </c>
      <c r="V118" s="122">
        <f t="shared" si="21"/>
        <v>0.4795913627729177</v>
      </c>
      <c r="W118" s="122">
        <f t="shared" si="21"/>
        <v>0.50708143950970952</v>
      </c>
      <c r="X118" s="122">
        <f t="shared" si="21"/>
        <v>0.64110140084867751</v>
      </c>
      <c r="Y118" s="122">
        <f t="shared" si="21"/>
        <v>0.77802411597570753</v>
      </c>
      <c r="DA118" s="130" t="s">
        <v>1876</v>
      </c>
    </row>
    <row r="119" spans="1:105" ht="12" customHeight="1" x14ac:dyDescent="0.25">
      <c r="A119" s="97" t="s">
        <v>53</v>
      </c>
      <c r="B119" s="98">
        <v>1.521812607367E-3</v>
      </c>
      <c r="C119" s="98">
        <v>1.533476690238675E-3</v>
      </c>
      <c r="D119" s="98">
        <v>1.7603761395760919E-3</v>
      </c>
      <c r="E119" s="98">
        <v>4.1558857230208713E-3</v>
      </c>
      <c r="F119" s="98">
        <v>1.8721508876710282E-3</v>
      </c>
      <c r="G119" s="98">
        <v>2.2843576240000776E-3</v>
      </c>
      <c r="H119" s="98">
        <v>5.99040359396707E-3</v>
      </c>
      <c r="I119" s="98">
        <v>4.8996460993339253E-3</v>
      </c>
      <c r="J119" s="98">
        <v>6.9907847957674605E-3</v>
      </c>
      <c r="K119" s="98">
        <v>1.0880763717435564E-2</v>
      </c>
      <c r="L119" s="98">
        <v>1.7289196881566743E-2</v>
      </c>
      <c r="M119" s="98">
        <v>2.2084592218055234E-2</v>
      </c>
      <c r="N119" s="98">
        <v>4.149044988988896E-2</v>
      </c>
      <c r="O119" s="98">
        <v>5.9805044213749832E-2</v>
      </c>
      <c r="P119" s="98">
        <v>9.0847364851720014E-2</v>
      </c>
      <c r="Q119" s="98">
        <v>0.14061798059565839</v>
      </c>
      <c r="R119" s="98">
        <v>0.17489148110195518</v>
      </c>
      <c r="S119" s="98">
        <v>0.19752697158337917</v>
      </c>
      <c r="T119" s="98">
        <v>0.2804204970235693</v>
      </c>
      <c r="U119" s="98">
        <v>0.36568912156002809</v>
      </c>
      <c r="V119" s="98">
        <v>0.4795913627729177</v>
      </c>
      <c r="W119" s="98">
        <v>0.50708143950970952</v>
      </c>
      <c r="X119" s="98">
        <v>0.64110140084867751</v>
      </c>
      <c r="Y119" s="98">
        <v>0.77802411597570753</v>
      </c>
      <c r="DA119" s="63" t="s">
        <v>1877</v>
      </c>
    </row>
    <row r="120" spans="1:105" ht="12" customHeight="1" x14ac:dyDescent="0.25">
      <c r="A120" s="121" t="s">
        <v>55</v>
      </c>
      <c r="B120" s="122">
        <v>2.7304256042791643E-3</v>
      </c>
      <c r="C120" s="122">
        <v>2.906594748499284E-3</v>
      </c>
      <c r="D120" s="122">
        <v>3.9910809496926849E-3</v>
      </c>
      <c r="E120" s="122">
        <v>5.1345535383198505E-3</v>
      </c>
      <c r="F120" s="122">
        <v>6.5594102194689932E-3</v>
      </c>
      <c r="G120" s="122">
        <v>7.9878206577110589E-3</v>
      </c>
      <c r="H120" s="122">
        <v>1.023116806114433E-2</v>
      </c>
      <c r="I120" s="122">
        <v>1.373297649301993E-2</v>
      </c>
      <c r="J120" s="122">
        <v>2.0339786041795715E-2</v>
      </c>
      <c r="K120" s="122">
        <v>2.7547343249617176E-2</v>
      </c>
      <c r="L120" s="122">
        <v>3.6585594633013328E-2</v>
      </c>
      <c r="M120" s="122">
        <v>5.746447482331421E-2</v>
      </c>
      <c r="N120" s="122">
        <v>6.8125335795731559E-2</v>
      </c>
      <c r="O120" s="122">
        <v>0.12519962387721453</v>
      </c>
      <c r="P120" s="122">
        <v>0.21170526054899133</v>
      </c>
      <c r="Q120" s="122">
        <v>0.16929228279812367</v>
      </c>
      <c r="R120" s="122">
        <v>0.22255666094013593</v>
      </c>
      <c r="S120" s="122">
        <v>0.2973040604556198</v>
      </c>
      <c r="T120" s="122">
        <v>0.40181859804903453</v>
      </c>
      <c r="U120" s="122">
        <v>0.51211408427816285</v>
      </c>
      <c r="V120" s="122">
        <v>0.53608857741800886</v>
      </c>
      <c r="W120" s="122">
        <v>0.57316232608800455</v>
      </c>
      <c r="X120" s="122">
        <v>0.71175011488387785</v>
      </c>
      <c r="Y120" s="122">
        <v>0.72367340011778358</v>
      </c>
      <c r="DA120" s="130" t="s">
        <v>1878</v>
      </c>
    </row>
    <row r="121" spans="1:105" ht="12" customHeight="1" x14ac:dyDescent="0.25">
      <c r="A121" s="97" t="s">
        <v>124</v>
      </c>
      <c r="B121" s="98">
        <v>3.0951518452657746E-4</v>
      </c>
      <c r="C121" s="98">
        <v>3.0081426177956092E-4</v>
      </c>
      <c r="D121" s="98">
        <v>2.0150770630020048E-4</v>
      </c>
      <c r="E121" s="98">
        <v>1.1482817864494647E-4</v>
      </c>
      <c r="F121" s="98">
        <v>2.3078917233921957E-4</v>
      </c>
      <c r="G121" s="98">
        <v>5.8921800138842981E-4</v>
      </c>
      <c r="H121" s="98">
        <v>9.7765576169292208E-4</v>
      </c>
      <c r="I121" s="98">
        <v>4.6156171405253946E-4</v>
      </c>
      <c r="J121" s="98">
        <v>5.4924998325508263E-4</v>
      </c>
      <c r="K121" s="98">
        <v>1.5179047531223367E-3</v>
      </c>
      <c r="L121" s="98">
        <v>1.8880469496174949E-3</v>
      </c>
      <c r="M121" s="98">
        <v>9.4936013342174284E-4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1879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1880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DA123" s="131" t="s">
        <v>1881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0</v>
      </c>
      <c r="Y124" s="104">
        <v>0</v>
      </c>
      <c r="DA124" s="132" t="s">
        <v>1882</v>
      </c>
    </row>
    <row r="125" spans="1:105" ht="12" customHeight="1" x14ac:dyDescent="0.25">
      <c r="A125" s="106" t="s">
        <v>122</v>
      </c>
      <c r="B125" s="101">
        <v>2.4209104197525869E-3</v>
      </c>
      <c r="C125" s="101">
        <v>2.6057804867197229E-3</v>
      </c>
      <c r="D125" s="101">
        <v>3.5054182017393923E-3</v>
      </c>
      <c r="E125" s="101">
        <v>4.4620080183768998E-3</v>
      </c>
      <c r="F125" s="101">
        <v>5.5731729357544708E-3</v>
      </c>
      <c r="G125" s="101">
        <v>6.4062596846156637E-3</v>
      </c>
      <c r="H125" s="101">
        <v>7.9689151179207739E-3</v>
      </c>
      <c r="I125" s="101">
        <v>7.3694042632051491E-3</v>
      </c>
      <c r="J125" s="101">
        <v>6.4661346588202832E-3</v>
      </c>
      <c r="K125" s="101">
        <v>4.8146232327130603E-3</v>
      </c>
      <c r="L125" s="101">
        <v>1.0879872439242613E-2</v>
      </c>
      <c r="M125" s="101">
        <v>2.2066557014529406E-2</v>
      </c>
      <c r="N125" s="101">
        <v>2.6671804857213686E-2</v>
      </c>
      <c r="O125" s="101">
        <v>5.2226734849424951E-2</v>
      </c>
      <c r="P125" s="101">
        <v>0.10556132281294348</v>
      </c>
      <c r="Q125" s="101">
        <v>6.7213951653511975E-2</v>
      </c>
      <c r="R125" s="101">
        <v>6.4489984879925424E-2</v>
      </c>
      <c r="S125" s="101">
        <v>5.894378749966811E-2</v>
      </c>
      <c r="T125" s="101">
        <v>7.1827316446615205E-2</v>
      </c>
      <c r="U125" s="101">
        <v>0.15121090965834824</v>
      </c>
      <c r="V125" s="101">
        <v>0.12745149757789004</v>
      </c>
      <c r="W125" s="101">
        <v>0.17512118314796016</v>
      </c>
      <c r="X125" s="101">
        <v>0.19093567583309273</v>
      </c>
      <c r="Y125" s="101">
        <v>0.18105556874356588</v>
      </c>
      <c r="DA125" s="131" t="s">
        <v>1883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2.841550416530918E-4</v>
      </c>
      <c r="E126" s="104">
        <v>5.5771734129800516E-4</v>
      </c>
      <c r="F126" s="104">
        <v>7.5544811137530311E-4</v>
      </c>
      <c r="G126" s="104">
        <v>9.9234297170696598E-4</v>
      </c>
      <c r="H126" s="104">
        <v>1.2845971815306338E-3</v>
      </c>
      <c r="I126" s="104">
        <v>5.9020105157622411E-3</v>
      </c>
      <c r="J126" s="104">
        <v>1.332440139972035E-2</v>
      </c>
      <c r="K126" s="104">
        <v>2.1214815263781779E-2</v>
      </c>
      <c r="L126" s="104">
        <v>2.3817675244153218E-2</v>
      </c>
      <c r="M126" s="104">
        <v>3.4448557675363062E-2</v>
      </c>
      <c r="N126" s="104">
        <v>4.1453530938517877E-2</v>
      </c>
      <c r="O126" s="104">
        <v>7.2972889027789589E-2</v>
      </c>
      <c r="P126" s="104">
        <v>0.10614393773604786</v>
      </c>
      <c r="Q126" s="104">
        <v>0.10207833114461169</v>
      </c>
      <c r="R126" s="104">
        <v>0.15806667606021052</v>
      </c>
      <c r="S126" s="104">
        <v>0.23836027295595169</v>
      </c>
      <c r="T126" s="104">
        <v>0.32999128160241931</v>
      </c>
      <c r="U126" s="104">
        <v>0.36090317461981464</v>
      </c>
      <c r="V126" s="104">
        <v>0.40863707984011888</v>
      </c>
      <c r="W126" s="104">
        <v>0.39804114294004445</v>
      </c>
      <c r="X126" s="104">
        <v>0.52081443905078517</v>
      </c>
      <c r="Y126" s="104">
        <v>0.54261783137421771</v>
      </c>
      <c r="DA126" s="132" t="s">
        <v>1884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1.4245663465353018E-4</v>
      </c>
      <c r="E127" s="98">
        <v>2.7777143977515266E-4</v>
      </c>
      <c r="F127" s="98">
        <v>3.8212485719026361E-4</v>
      </c>
      <c r="G127" s="98">
        <v>4.9960837516902358E-4</v>
      </c>
      <c r="H127" s="98">
        <v>6.2993118188347543E-4</v>
      </c>
      <c r="I127" s="98">
        <v>2.8497084409288432E-3</v>
      </c>
      <c r="J127" s="98">
        <v>6.1901961793685749E-3</v>
      </c>
      <c r="K127" s="98">
        <v>9.5139404740593216E-3</v>
      </c>
      <c r="L127" s="98">
        <v>1.0408248849710085E-2</v>
      </c>
      <c r="M127" s="98">
        <v>1.6612838422375216E-2</v>
      </c>
      <c r="N127" s="98">
        <v>1.8353144664104693E-2</v>
      </c>
      <c r="O127" s="98">
        <v>4.0052905997996394E-2</v>
      </c>
      <c r="P127" s="98">
        <v>6.4159815102913409E-2</v>
      </c>
      <c r="Q127" s="98">
        <v>4.3164511505051045E-2</v>
      </c>
      <c r="R127" s="98">
        <v>6.5806029135011088E-2</v>
      </c>
      <c r="S127" s="98">
        <v>9.9783325210369811E-2</v>
      </c>
      <c r="T127" s="98">
        <v>0.15888421702159836</v>
      </c>
      <c r="U127" s="98">
        <v>0.18979203789984067</v>
      </c>
      <c r="V127" s="98">
        <v>0.20891973800312927</v>
      </c>
      <c r="W127" s="98">
        <v>0.19957111068846231</v>
      </c>
      <c r="X127" s="98">
        <v>0.28377268355646212</v>
      </c>
      <c r="Y127" s="98">
        <v>0.29157060613808899</v>
      </c>
      <c r="DA127" s="63" t="s">
        <v>1885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1.416984069995616E-4</v>
      </c>
      <c r="E128" s="98">
        <v>2.7994590152285249E-4</v>
      </c>
      <c r="F128" s="98">
        <v>3.733232541850395E-4</v>
      </c>
      <c r="G128" s="98">
        <v>4.927345965379423E-4</v>
      </c>
      <c r="H128" s="98">
        <v>6.5466599964715837E-4</v>
      </c>
      <c r="I128" s="98">
        <v>3.052302074833398E-3</v>
      </c>
      <c r="J128" s="98">
        <v>7.1342052203517761E-3</v>
      </c>
      <c r="K128" s="98">
        <v>1.1700874789722459E-2</v>
      </c>
      <c r="L128" s="98">
        <v>1.3409426394443133E-2</v>
      </c>
      <c r="M128" s="98">
        <v>1.7835719252987846E-2</v>
      </c>
      <c r="N128" s="98">
        <v>2.3100386274413187E-2</v>
      </c>
      <c r="O128" s="98">
        <v>3.2919983029793203E-2</v>
      </c>
      <c r="P128" s="98">
        <v>4.1984122633134453E-2</v>
      </c>
      <c r="Q128" s="98">
        <v>5.8913819639560647E-2</v>
      </c>
      <c r="R128" s="98">
        <v>9.2260646925199419E-2</v>
      </c>
      <c r="S128" s="98">
        <v>0.13857694774558188</v>
      </c>
      <c r="T128" s="98">
        <v>0.17110706458082092</v>
      </c>
      <c r="U128" s="98">
        <v>0.17111113671997397</v>
      </c>
      <c r="V128" s="98">
        <v>0.19971734183698958</v>
      </c>
      <c r="W128" s="98">
        <v>0.19847003225158211</v>
      </c>
      <c r="X128" s="98">
        <v>0.23704175549432302</v>
      </c>
      <c r="Y128" s="98">
        <v>0.25104722523612871</v>
      </c>
      <c r="DA128" s="63" t="s">
        <v>1886</v>
      </c>
    </row>
    <row r="129" spans="1:105" ht="12" customHeight="1" x14ac:dyDescent="0.25">
      <c r="A129" s="121" t="s">
        <v>54</v>
      </c>
      <c r="B129" s="122">
        <v>1.3813144754461215E-3</v>
      </c>
      <c r="C129" s="122">
        <v>1.5882527186528279E-3</v>
      </c>
      <c r="D129" s="122">
        <v>2.0495476946429093E-3</v>
      </c>
      <c r="E129" s="122">
        <v>2.5839091852455859E-3</v>
      </c>
      <c r="F129" s="122">
        <v>3.3109615578343745E-3</v>
      </c>
      <c r="G129" s="122">
        <v>4.1837322015400909E-3</v>
      </c>
      <c r="H129" s="122">
        <v>5.6148778691519803E-3</v>
      </c>
      <c r="I129" s="122">
        <v>7.3199728759454222E-3</v>
      </c>
      <c r="J129" s="122">
        <v>1.167330904594671E-2</v>
      </c>
      <c r="K129" s="122">
        <v>1.7262138437529481E-2</v>
      </c>
      <c r="L129" s="122">
        <v>2.0591917092728718E-2</v>
      </c>
      <c r="M129" s="122">
        <v>3.6058346718439611E-2</v>
      </c>
      <c r="N129" s="122">
        <v>4.9409597328838206E-2</v>
      </c>
      <c r="O129" s="122">
        <v>6.7719566976584891E-2</v>
      </c>
      <c r="P129" s="122">
        <v>9.7526192225355121E-2</v>
      </c>
      <c r="Q129" s="122">
        <v>8.8140974211011691E-2</v>
      </c>
      <c r="R129" s="122">
        <v>0.11713634039305137</v>
      </c>
      <c r="S129" s="122">
        <v>0.13403391697377204</v>
      </c>
      <c r="T129" s="122">
        <v>0.20134336964554625</v>
      </c>
      <c r="U129" s="122">
        <v>0.27135946952511292</v>
      </c>
      <c r="V129" s="122">
        <v>0.18604739126242703</v>
      </c>
      <c r="W129" s="122">
        <v>0.16722933547763641</v>
      </c>
      <c r="X129" s="122">
        <v>0.21808280098384961</v>
      </c>
      <c r="Y129" s="122">
        <v>0.22643501365678587</v>
      </c>
      <c r="DA129" s="130" t="s">
        <v>1887</v>
      </c>
    </row>
    <row r="130" spans="1:105" ht="12" customHeight="1" x14ac:dyDescent="0.25">
      <c r="A130" s="97" t="s">
        <v>50</v>
      </c>
      <c r="B130" s="98">
        <v>5.4012112783950121E-4</v>
      </c>
      <c r="C130" s="98">
        <v>5.6299372617628395E-4</v>
      </c>
      <c r="D130" s="98">
        <v>2.1623283745234452E-4</v>
      </c>
      <c r="E130" s="98">
        <v>1.0798279046628047E-4</v>
      </c>
      <c r="F130" s="98">
        <v>2.8813181793518389E-4</v>
      </c>
      <c r="G130" s="98">
        <v>7.9516936862959709E-4</v>
      </c>
      <c r="H130" s="98">
        <v>1.3036230457089963E-3</v>
      </c>
      <c r="I130" s="98">
        <v>5.520239419428125E-4</v>
      </c>
      <c r="J130" s="98">
        <v>6.6348514869520579E-4</v>
      </c>
      <c r="K130" s="98">
        <v>2.3743508402161023E-3</v>
      </c>
      <c r="L130" s="98">
        <v>2.2049005944954556E-3</v>
      </c>
      <c r="M130" s="98">
        <v>1.2927417061040936E-3</v>
      </c>
      <c r="N130" s="98">
        <v>9.9697883037189444E-4</v>
      </c>
      <c r="O130" s="98">
        <v>2.0616919354071567E-3</v>
      </c>
      <c r="P130" s="98">
        <v>4.9912805971601736E-3</v>
      </c>
      <c r="Q130" s="98">
        <v>4.5959716360684348E-3</v>
      </c>
      <c r="R130" s="98">
        <v>6.0061544759545775E-3</v>
      </c>
      <c r="S130" s="98">
        <v>6.7912710246364567E-3</v>
      </c>
      <c r="T130" s="98">
        <v>1.1406824819095863E-2</v>
      </c>
      <c r="U130" s="98">
        <v>1.9478453643615726E-2</v>
      </c>
      <c r="V130" s="98">
        <v>1.8195128655818675E-2</v>
      </c>
      <c r="W130" s="98">
        <v>8.5359142845728569E-3</v>
      </c>
      <c r="X130" s="98">
        <v>1.0394680344083501E-2</v>
      </c>
      <c r="Y130" s="98">
        <v>6.2420595513442111E-3</v>
      </c>
      <c r="DA130" s="63" t="s">
        <v>1888</v>
      </c>
    </row>
    <row r="131" spans="1:105" ht="12" customHeight="1" x14ac:dyDescent="0.25">
      <c r="A131" s="109" t="s">
        <v>120</v>
      </c>
      <c r="B131" s="33">
        <v>8.4119334760662031E-4</v>
      </c>
      <c r="C131" s="33">
        <v>1.0252589924765439E-3</v>
      </c>
      <c r="D131" s="33">
        <v>1.8333148571905648E-3</v>
      </c>
      <c r="E131" s="33">
        <v>2.4759263947793054E-3</v>
      </c>
      <c r="F131" s="33">
        <v>3.0228297398991904E-3</v>
      </c>
      <c r="G131" s="33">
        <v>3.388562832910494E-3</v>
      </c>
      <c r="H131" s="33">
        <v>4.3112548234429835E-3</v>
      </c>
      <c r="I131" s="33">
        <v>6.7679489340026098E-3</v>
      </c>
      <c r="J131" s="33">
        <v>1.1009823897251504E-2</v>
      </c>
      <c r="K131" s="33">
        <v>1.4887787597313381E-2</v>
      </c>
      <c r="L131" s="33">
        <v>1.8387016498233263E-2</v>
      </c>
      <c r="M131" s="33">
        <v>3.476560501233552E-2</v>
      </c>
      <c r="N131" s="33">
        <v>4.8412618498466314E-2</v>
      </c>
      <c r="O131" s="33">
        <v>6.5657875041177732E-2</v>
      </c>
      <c r="P131" s="33">
        <v>9.2534911628194952E-2</v>
      </c>
      <c r="Q131" s="33">
        <v>8.3545002574943253E-2</v>
      </c>
      <c r="R131" s="33">
        <v>0.11113018591709679</v>
      </c>
      <c r="S131" s="33">
        <v>0.12724264594913559</v>
      </c>
      <c r="T131" s="33">
        <v>0.18993654482645039</v>
      </c>
      <c r="U131" s="33">
        <v>0.25188101588149719</v>
      </c>
      <c r="V131" s="33">
        <v>0.16785226260660835</v>
      </c>
      <c r="W131" s="33">
        <v>0.15869342119306354</v>
      </c>
      <c r="X131" s="33">
        <v>0.20768812063976611</v>
      </c>
      <c r="Y131" s="33">
        <v>0.22019295410544165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1.3496936456614261</v>
      </c>
      <c r="C133" s="154">
        <f t="shared" si="22"/>
        <v>1.3952735492052786</v>
      </c>
      <c r="D133" s="154">
        <f t="shared" si="22"/>
        <v>1.4409182772424496</v>
      </c>
      <c r="E133" s="154">
        <f t="shared" si="22"/>
        <v>1.5317883418688765</v>
      </c>
      <c r="F133" s="154">
        <f t="shared" si="22"/>
        <v>1.5407008913653846</v>
      </c>
      <c r="G133" s="154">
        <f t="shared" si="22"/>
        <v>1.579979247429381</v>
      </c>
      <c r="H133" s="154">
        <f t="shared" si="22"/>
        <v>1.6292777626046484</v>
      </c>
      <c r="I133" s="154">
        <f t="shared" si="22"/>
        <v>1.6903390344747</v>
      </c>
      <c r="J133" s="154">
        <f t="shared" si="22"/>
        <v>1.7910439165482772</v>
      </c>
      <c r="K133" s="154">
        <f t="shared" si="22"/>
        <v>1.8636749499473355</v>
      </c>
      <c r="L133" s="154">
        <f t="shared" si="22"/>
        <v>1.9318229241274782</v>
      </c>
      <c r="M133" s="154">
        <f t="shared" si="22"/>
        <v>1.9132057413913734</v>
      </c>
      <c r="N133" s="154">
        <f t="shared" si="22"/>
        <v>2.0175381657288134</v>
      </c>
      <c r="O133" s="154">
        <f t="shared" si="22"/>
        <v>1.9765773252020298</v>
      </c>
      <c r="P133" s="154">
        <f t="shared" si="22"/>
        <v>1.9633459386229448</v>
      </c>
      <c r="Q133" s="154">
        <f t="shared" si="22"/>
        <v>2.2758933123109286</v>
      </c>
      <c r="R133" s="154">
        <f t="shared" ref="R133:V133" si="23">IF(R115=0,"",R115/R97)</f>
        <v>2.3333109401687655</v>
      </c>
      <c r="S133" s="154">
        <f t="shared" si="23"/>
        <v>2.3991121411167495</v>
      </c>
      <c r="T133" s="154">
        <f t="shared" si="23"/>
        <v>2.3940596843952573</v>
      </c>
      <c r="U133" s="154">
        <f t="shared" si="23"/>
        <v>2.3697199805245215</v>
      </c>
      <c r="V133" s="154">
        <f t="shared" si="23"/>
        <v>2.5006960522152824</v>
      </c>
      <c r="W133" s="154">
        <f t="shared" ref="W133:Y133" si="24">IF(W115=0,"",W115/W97)</f>
        <v>2.5604803344909479</v>
      </c>
      <c r="X133" s="154">
        <f t="shared" si="24"/>
        <v>2.5337841478197816</v>
      </c>
      <c r="Y133" s="154">
        <f t="shared" si="24"/>
        <v>2.5984455434152465</v>
      </c>
      <c r="DA133" s="129" t="s">
        <v>2041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1.5476934634279416</v>
      </c>
      <c r="C134" s="155">
        <f t="shared" si="25"/>
        <v>1.5767399568700364</v>
      </c>
      <c r="D134" s="155">
        <f t="shared" si="25"/>
        <v>1.641580396886166</v>
      </c>
      <c r="E134" s="155">
        <f t="shared" si="25"/>
        <v>1.703590203304876</v>
      </c>
      <c r="F134" s="155">
        <f t="shared" si="25"/>
        <v>1.756236242833197</v>
      </c>
      <c r="G134" s="155">
        <f t="shared" si="25"/>
        <v>1.8214952210949436</v>
      </c>
      <c r="H134" s="155">
        <f t="shared" si="25"/>
        <v>1.8967564151090879</v>
      </c>
      <c r="I134" s="155">
        <f t="shared" si="25"/>
        <v>1.9867370717171295</v>
      </c>
      <c r="J134" s="155">
        <f t="shared" si="25"/>
        <v>2.0824440212881608</v>
      </c>
      <c r="K134" s="155">
        <f t="shared" si="25"/>
        <v>2.1714650242041351</v>
      </c>
      <c r="L134" s="155">
        <f t="shared" si="25"/>
        <v>2.25769552702811</v>
      </c>
      <c r="M134" s="155">
        <f t="shared" si="25"/>
        <v>2.3427340885401291</v>
      </c>
      <c r="N134" s="155">
        <f t="shared" si="25"/>
        <v>2.4407027807490382</v>
      </c>
      <c r="O134" s="155">
        <f t="shared" si="25"/>
        <v>2.550985174677078</v>
      </c>
      <c r="P134" s="155">
        <f t="shared" si="25"/>
        <v>2.6647928166901358</v>
      </c>
      <c r="Q134" s="155">
        <f t="shared" si="25"/>
        <v>2.7753993229827092</v>
      </c>
      <c r="R134" s="155">
        <f t="shared" ref="R134:V134" si="26">IF(R116=0,"",R116/R98)</f>
        <v>2.8694811287245852</v>
      </c>
      <c r="S134" s="155">
        <f t="shared" si="26"/>
        <v>2.9509013881900668</v>
      </c>
      <c r="T134" s="155">
        <f t="shared" si="26"/>
        <v>3.0143638373078323</v>
      </c>
      <c r="U134" s="155">
        <f t="shared" si="26"/>
        <v>3.0579848804849319</v>
      </c>
      <c r="V134" s="155">
        <f t="shared" si="26"/>
        <v>3.0868024437017394</v>
      </c>
      <c r="W134" s="155">
        <f t="shared" ref="W134:Y134" si="27">IF(W116=0,"",W116/W98)</f>
        <v>3.1186819847786236</v>
      </c>
      <c r="X134" s="155">
        <f t="shared" si="27"/>
        <v>3.1543138292824451</v>
      </c>
      <c r="Y134" s="155">
        <f t="shared" si="27"/>
        <v>3.1840719993534932</v>
      </c>
      <c r="DA134" s="130" t="s">
        <v>2042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1.5476934634279416</v>
      </c>
      <c r="C135" s="156">
        <f t="shared" si="28"/>
        <v>1.5767399568700364</v>
      </c>
      <c r="D135" s="156">
        <f t="shared" si="28"/>
        <v>1.641580396886166</v>
      </c>
      <c r="E135" s="156">
        <f t="shared" si="28"/>
        <v>1.703590203304876</v>
      </c>
      <c r="F135" s="156">
        <f t="shared" si="28"/>
        <v>1.756236242833197</v>
      </c>
      <c r="G135" s="156">
        <f t="shared" si="28"/>
        <v>1.8214952210949436</v>
      </c>
      <c r="H135" s="156">
        <f t="shared" si="28"/>
        <v>1.8967564151090879</v>
      </c>
      <c r="I135" s="156">
        <f t="shared" si="28"/>
        <v>1.9867370717171295</v>
      </c>
      <c r="J135" s="156">
        <f t="shared" si="28"/>
        <v>2.0824440212881608</v>
      </c>
      <c r="K135" s="156">
        <f t="shared" si="28"/>
        <v>2.1714650242041351</v>
      </c>
      <c r="L135" s="156">
        <f t="shared" si="28"/>
        <v>2.25769552702811</v>
      </c>
      <c r="M135" s="156">
        <f t="shared" si="28"/>
        <v>2.3427340885401291</v>
      </c>
      <c r="N135" s="156">
        <f t="shared" si="28"/>
        <v>2.4407027807490382</v>
      </c>
      <c r="O135" s="156">
        <f t="shared" si="28"/>
        <v>2.550985174677078</v>
      </c>
      <c r="P135" s="156">
        <f t="shared" si="28"/>
        <v>2.6647928166901358</v>
      </c>
      <c r="Q135" s="156">
        <f t="shared" si="28"/>
        <v>2.7753993229827092</v>
      </c>
      <c r="R135" s="156">
        <f t="shared" ref="R135:V135" si="29">IF(R117=0,"",R117/R99)</f>
        <v>2.8694811287245852</v>
      </c>
      <c r="S135" s="156">
        <f t="shared" si="29"/>
        <v>2.9509013881900668</v>
      </c>
      <c r="T135" s="156">
        <f t="shared" si="29"/>
        <v>3.0143638373078323</v>
      </c>
      <c r="U135" s="156">
        <f t="shared" si="29"/>
        <v>3.0579848804849319</v>
      </c>
      <c r="V135" s="156">
        <f t="shared" si="29"/>
        <v>3.0868024437017394</v>
      </c>
      <c r="W135" s="156">
        <f t="shared" ref="W135:Y135" si="30">IF(W117=0,"",W117/W99)</f>
        <v>3.1186819847786236</v>
      </c>
      <c r="X135" s="156">
        <f t="shared" si="30"/>
        <v>3.1543138292824451</v>
      </c>
      <c r="Y135" s="156">
        <f t="shared" si="30"/>
        <v>3.1840719993534932</v>
      </c>
      <c r="DA135" s="63" t="s">
        <v>2043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1.8458333023775315</v>
      </c>
      <c r="C136" s="155">
        <f t="shared" si="31"/>
        <v>1.8998326382683752</v>
      </c>
      <c r="D136" s="155">
        <f t="shared" si="31"/>
        <v>1.9893255118235269</v>
      </c>
      <c r="E136" s="155">
        <f t="shared" si="31"/>
        <v>2.140501574940493</v>
      </c>
      <c r="F136" s="155">
        <f t="shared" si="31"/>
        <v>2.2893084395340058</v>
      </c>
      <c r="G136" s="155">
        <f t="shared" si="31"/>
        <v>2.4322123021619868</v>
      </c>
      <c r="H136" s="155">
        <f t="shared" si="31"/>
        <v>2.7317611588637059</v>
      </c>
      <c r="I136" s="155">
        <f t="shared" si="31"/>
        <v>2.8939748742197975</v>
      </c>
      <c r="J136" s="155">
        <f t="shared" si="31"/>
        <v>3.0323990332928821</v>
      </c>
      <c r="K136" s="155">
        <f t="shared" si="31"/>
        <v>3.1576083074471604</v>
      </c>
      <c r="L136" s="155">
        <f t="shared" si="31"/>
        <v>3.2626921404009086</v>
      </c>
      <c r="M136" s="155">
        <f t="shared" si="31"/>
        <v>3.3769869884855614</v>
      </c>
      <c r="N136" s="155">
        <f t="shared" si="31"/>
        <v>3.5574646990572556</v>
      </c>
      <c r="O136" s="155">
        <f t="shared" si="31"/>
        <v>3.673212365942228</v>
      </c>
      <c r="P136" s="155">
        <f t="shared" si="31"/>
        <v>3.8462451373896425</v>
      </c>
      <c r="Q136" s="155">
        <f t="shared" si="31"/>
        <v>4.0056708192603443</v>
      </c>
      <c r="R136" s="155">
        <f t="shared" ref="R136:V136" si="32">IF(R118=0,"",R118/R100)</f>
        <v>4.0965649985895523</v>
      </c>
      <c r="S136" s="155">
        <f t="shared" si="32"/>
        <v>4.1613531369897325</v>
      </c>
      <c r="T136" s="155">
        <f t="shared" si="32"/>
        <v>4.2085301721788593</v>
      </c>
      <c r="U136" s="155">
        <f t="shared" si="32"/>
        <v>4.2448309466457435</v>
      </c>
      <c r="V136" s="155">
        <f t="shared" si="32"/>
        <v>4.281231661837551</v>
      </c>
      <c r="W136" s="155">
        <f t="shared" ref="W136:Y136" si="33">IF(W118=0,"",W118/W100)</f>
        <v>4.3018743596936275</v>
      </c>
      <c r="X136" s="155">
        <f t="shared" si="33"/>
        <v>4.3426407476086162</v>
      </c>
      <c r="Y136" s="155">
        <f t="shared" si="33"/>
        <v>4.3755555147259475</v>
      </c>
      <c r="DA136" s="130" t="s">
        <v>2044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1.8458333023775315</v>
      </c>
      <c r="C137" s="156">
        <f t="shared" si="34"/>
        <v>1.8998326382683752</v>
      </c>
      <c r="D137" s="156">
        <f t="shared" si="34"/>
        <v>1.9893255118235269</v>
      </c>
      <c r="E137" s="156">
        <f t="shared" si="34"/>
        <v>2.140501574940493</v>
      </c>
      <c r="F137" s="156">
        <f t="shared" si="34"/>
        <v>2.2893084395340058</v>
      </c>
      <c r="G137" s="156">
        <f t="shared" si="34"/>
        <v>2.4322123021619868</v>
      </c>
      <c r="H137" s="156">
        <f t="shared" si="34"/>
        <v>2.7317611588637059</v>
      </c>
      <c r="I137" s="156">
        <f t="shared" si="34"/>
        <v>2.8939748742197975</v>
      </c>
      <c r="J137" s="156">
        <f t="shared" si="34"/>
        <v>3.0323990332928821</v>
      </c>
      <c r="K137" s="156">
        <f t="shared" si="34"/>
        <v>3.1576083074471604</v>
      </c>
      <c r="L137" s="156">
        <f t="shared" si="34"/>
        <v>3.2626921404009086</v>
      </c>
      <c r="M137" s="156">
        <f t="shared" si="34"/>
        <v>3.3769869884855614</v>
      </c>
      <c r="N137" s="156">
        <f t="shared" si="34"/>
        <v>3.5574646990572556</v>
      </c>
      <c r="O137" s="156">
        <f t="shared" si="34"/>
        <v>3.673212365942228</v>
      </c>
      <c r="P137" s="156">
        <f t="shared" si="34"/>
        <v>3.8462451373896425</v>
      </c>
      <c r="Q137" s="156">
        <f t="shared" si="34"/>
        <v>4.0056708192603443</v>
      </c>
      <c r="R137" s="156">
        <f t="shared" ref="R137:V137" si="35">IF(R119=0,"",R119/R101)</f>
        <v>4.0965649985895523</v>
      </c>
      <c r="S137" s="156">
        <f t="shared" si="35"/>
        <v>4.1613531369897325</v>
      </c>
      <c r="T137" s="156">
        <f t="shared" si="35"/>
        <v>4.2085301721788593</v>
      </c>
      <c r="U137" s="156">
        <f t="shared" si="35"/>
        <v>4.2448309466457435</v>
      </c>
      <c r="V137" s="156">
        <f t="shared" si="35"/>
        <v>4.281231661837551</v>
      </c>
      <c r="W137" s="156">
        <f t="shared" ref="W137:Y137" si="36">IF(W119=0,"",W119/W101)</f>
        <v>4.3018743596936275</v>
      </c>
      <c r="X137" s="156">
        <f t="shared" si="36"/>
        <v>4.3426407476086162</v>
      </c>
      <c r="Y137" s="156">
        <f t="shared" si="36"/>
        <v>4.3755555147259475</v>
      </c>
      <c r="DA137" s="63" t="s">
        <v>2045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0.66770072406461867</v>
      </c>
      <c r="C138" s="155">
        <f t="shared" si="37"/>
        <v>0.67358525081485721</v>
      </c>
      <c r="D138" s="155">
        <f t="shared" si="37"/>
        <v>0.69220559984088714</v>
      </c>
      <c r="E138" s="155">
        <f t="shared" si="37"/>
        <v>0.70323103479526983</v>
      </c>
      <c r="F138" s="155">
        <f t="shared" si="37"/>
        <v>0.7058009983174961</v>
      </c>
      <c r="G138" s="155">
        <f t="shared" si="37"/>
        <v>0.70615705544030927</v>
      </c>
      <c r="H138" s="155">
        <f t="shared" si="37"/>
        <v>0.70786689995250884</v>
      </c>
      <c r="I138" s="155">
        <f t="shared" si="37"/>
        <v>0.74962787537265696</v>
      </c>
      <c r="J138" s="155">
        <f t="shared" si="37"/>
        <v>0.78320481975450651</v>
      </c>
      <c r="K138" s="155">
        <f t="shared" si="37"/>
        <v>0.80166847078931769</v>
      </c>
      <c r="L138" s="155">
        <f t="shared" si="37"/>
        <v>0.78859688248853643</v>
      </c>
      <c r="M138" s="155">
        <f t="shared" si="37"/>
        <v>0.77975676132160032</v>
      </c>
      <c r="N138" s="155">
        <f t="shared" si="37"/>
        <v>0.79128693558143282</v>
      </c>
      <c r="O138" s="155">
        <f t="shared" si="37"/>
        <v>0.77739563794245858</v>
      </c>
      <c r="P138" s="155">
        <f t="shared" si="37"/>
        <v>0.77015120021703776</v>
      </c>
      <c r="Q138" s="155">
        <f t="shared" si="37"/>
        <v>0.81014081224860479</v>
      </c>
      <c r="R138" s="155">
        <f t="shared" ref="R138:V138" si="38">IF(R120=0,"",R120/R102)</f>
        <v>0.83138373895872097</v>
      </c>
      <c r="S138" s="155">
        <f t="shared" si="38"/>
        <v>0.84992868734378546</v>
      </c>
      <c r="T138" s="155">
        <f t="shared" si="38"/>
        <v>0.84865040760686283</v>
      </c>
      <c r="U138" s="155">
        <f t="shared" si="38"/>
        <v>0.83747137390465687</v>
      </c>
      <c r="V138" s="155">
        <f t="shared" si="38"/>
        <v>0.85024578169856946</v>
      </c>
      <c r="W138" s="155">
        <f t="shared" ref="W138:Y138" si="39">IF(W120=0,"",W120/W102)</f>
        <v>0.85152545611686192</v>
      </c>
      <c r="X138" s="155">
        <f t="shared" si="39"/>
        <v>0.85467599085465007</v>
      </c>
      <c r="Y138" s="155">
        <f t="shared" si="39"/>
        <v>0.86234816502796241</v>
      </c>
      <c r="DA138" s="130" t="s">
        <v>2046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0.6004597209556044</v>
      </c>
      <c r="C139" s="156">
        <f t="shared" si="40"/>
        <v>0.6004597209556044</v>
      </c>
      <c r="D139" s="156">
        <f t="shared" si="40"/>
        <v>0.60904024835007675</v>
      </c>
      <c r="E139" s="156">
        <f t="shared" si="40"/>
        <v>0.60904024835007675</v>
      </c>
      <c r="F139" s="156">
        <f t="shared" si="40"/>
        <v>0.61983254264412058</v>
      </c>
      <c r="G139" s="156">
        <f t="shared" si="40"/>
        <v>0.62636070219264206</v>
      </c>
      <c r="H139" s="156">
        <f t="shared" si="40"/>
        <v>0.63667779087430543</v>
      </c>
      <c r="I139" s="156">
        <f t="shared" si="40"/>
        <v>0.63818232612638603</v>
      </c>
      <c r="J139" s="156">
        <f t="shared" si="40"/>
        <v>0.6399627139637124</v>
      </c>
      <c r="K139" s="156">
        <f t="shared" si="40"/>
        <v>0.64403796626894738</v>
      </c>
      <c r="L139" s="156">
        <f t="shared" si="40"/>
        <v>0.64614554549608416</v>
      </c>
      <c r="M139" s="156">
        <f t="shared" si="40"/>
        <v>0.65286466421549261</v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:Y139" si="42">IF(W121=0,"",W121/W103)</f>
        <v/>
      </c>
      <c r="X139" s="156" t="str">
        <f t="shared" si="42"/>
        <v/>
      </c>
      <c r="Y139" s="156" t="str">
        <f t="shared" si="42"/>
        <v/>
      </c>
      <c r="DA139" s="63" t="s">
        <v>2047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:Y140" si="45">IF(W122=0,"",W122/W104)</f>
        <v/>
      </c>
      <c r="X140" s="156" t="str">
        <f t="shared" si="45"/>
        <v/>
      </c>
      <c r="Y140" s="156" t="str">
        <f t="shared" si="45"/>
        <v/>
      </c>
      <c r="DA140" s="63" t="s">
        <v>2048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:Y141" si="48">IF(W123=0,"",W123/W105)</f>
        <v/>
      </c>
      <c r="X141" s="157" t="str">
        <f t="shared" si="48"/>
        <v/>
      </c>
      <c r="Y141" s="157" t="str">
        <f t="shared" si="48"/>
        <v/>
      </c>
      <c r="DA141" s="131" t="s">
        <v>2049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:Y142" si="51">IF(W124=0,"",W124/W106)</f>
        <v/>
      </c>
      <c r="X142" s="158" t="str">
        <f t="shared" si="51"/>
        <v/>
      </c>
      <c r="Y142" s="158" t="str">
        <f t="shared" si="51"/>
        <v/>
      </c>
      <c r="DA142" s="132" t="s">
        <v>2050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0.67739908062112164</v>
      </c>
      <c r="C143" s="157">
        <f t="shared" si="52"/>
        <v>0.68319002721753708</v>
      </c>
      <c r="D143" s="157">
        <f t="shared" si="52"/>
        <v>0.68876438060834988</v>
      </c>
      <c r="E143" s="157">
        <f t="shared" si="52"/>
        <v>0.69329805450926651</v>
      </c>
      <c r="F143" s="157">
        <f t="shared" si="52"/>
        <v>0.6964612537870245</v>
      </c>
      <c r="G143" s="157">
        <f t="shared" si="52"/>
        <v>0.69896361661845297</v>
      </c>
      <c r="H143" s="157">
        <f t="shared" si="52"/>
        <v>0.7011467866187262</v>
      </c>
      <c r="I143" s="157">
        <f t="shared" si="52"/>
        <v>0.70186088253222345</v>
      </c>
      <c r="J143" s="157">
        <f t="shared" si="52"/>
        <v>0.70209572883364346</v>
      </c>
      <c r="K143" s="157">
        <f t="shared" si="52"/>
        <v>0.70245312604724131</v>
      </c>
      <c r="L143" s="157">
        <f t="shared" si="52"/>
        <v>0.70825927056847726</v>
      </c>
      <c r="M143" s="157">
        <f t="shared" si="52"/>
        <v>0.71192874523564853</v>
      </c>
      <c r="N143" s="157">
        <f t="shared" si="52"/>
        <v>0.7155371662544302</v>
      </c>
      <c r="O143" s="157">
        <f t="shared" si="52"/>
        <v>0.72128157554954708</v>
      </c>
      <c r="P143" s="157">
        <f t="shared" si="52"/>
        <v>0.73114142269912874</v>
      </c>
      <c r="Q143" s="157">
        <f t="shared" si="52"/>
        <v>0.73310760543869247</v>
      </c>
      <c r="R143" s="157">
        <f t="shared" ref="R143:V143" si="53">IF(R125=0,"",R125/R107)</f>
        <v>0.73387991978135503</v>
      </c>
      <c r="S143" s="157">
        <f t="shared" si="53"/>
        <v>0.73556963620669857</v>
      </c>
      <c r="T143" s="157">
        <f t="shared" si="53"/>
        <v>0.75108950286707443</v>
      </c>
      <c r="U143" s="157">
        <f t="shared" si="53"/>
        <v>0.77693747280094316</v>
      </c>
      <c r="V143" s="157">
        <f t="shared" si="53"/>
        <v>0.78132921730533111</v>
      </c>
      <c r="W143" s="157">
        <f t="shared" ref="W143:Y143" si="54">IF(W125=0,"",W125/W107)</f>
        <v>0.79412731003488679</v>
      </c>
      <c r="X143" s="157">
        <f t="shared" si="54"/>
        <v>0.79910324417295775</v>
      </c>
      <c r="Y143" s="157">
        <f t="shared" si="54"/>
        <v>0.80122027754356817</v>
      </c>
      <c r="DA143" s="131" t="s">
        <v>2051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>
        <f t="shared" si="55"/>
        <v>0.82255596335525361</v>
      </c>
      <c r="E144" s="158">
        <f t="shared" si="55"/>
        <v>0.82390492767672385</v>
      </c>
      <c r="F144" s="158">
        <f t="shared" si="55"/>
        <v>0.82194462361412213</v>
      </c>
      <c r="G144" s="158">
        <f t="shared" si="55"/>
        <v>0.8231064461428842</v>
      </c>
      <c r="H144" s="158">
        <f t="shared" si="55"/>
        <v>0.82748218130149898</v>
      </c>
      <c r="I144" s="158">
        <f t="shared" si="55"/>
        <v>0.83165879184779334</v>
      </c>
      <c r="J144" s="158">
        <f t="shared" si="55"/>
        <v>0.83791097380082247</v>
      </c>
      <c r="K144" s="158">
        <f t="shared" si="55"/>
        <v>0.84347630413693608</v>
      </c>
      <c r="L144" s="158">
        <f t="shared" si="55"/>
        <v>0.84730747590850275</v>
      </c>
      <c r="M144" s="158">
        <f t="shared" si="55"/>
        <v>0.83520194373531509</v>
      </c>
      <c r="N144" s="158">
        <f t="shared" si="55"/>
        <v>0.84912469574736005</v>
      </c>
      <c r="O144" s="158">
        <f t="shared" si="55"/>
        <v>0.82323315220697413</v>
      </c>
      <c r="P144" s="158">
        <f t="shared" si="55"/>
        <v>0.81330669078461282</v>
      </c>
      <c r="Q144" s="158">
        <f t="shared" si="55"/>
        <v>0.87036002243419941</v>
      </c>
      <c r="R144" s="158">
        <f t="shared" ref="R144:V144" si="56">IF(R126=0,"",R126/R108)</f>
        <v>0.87903271998646515</v>
      </c>
      <c r="S144" s="158">
        <f t="shared" si="56"/>
        <v>0.88391153068595718</v>
      </c>
      <c r="T144" s="158">
        <f t="shared" si="56"/>
        <v>0.87334238318326052</v>
      </c>
      <c r="U144" s="158">
        <f t="shared" si="56"/>
        <v>0.86573245134537347</v>
      </c>
      <c r="V144" s="158">
        <f t="shared" si="56"/>
        <v>0.87429806110771235</v>
      </c>
      <c r="W144" s="158">
        <f t="shared" ref="W144:Y144" si="57">IF(W126=0,"",W126/W108)</f>
        <v>0.87949276791836517</v>
      </c>
      <c r="X144" s="158">
        <f t="shared" si="57"/>
        <v>0.87703644795789182</v>
      </c>
      <c r="Y144" s="158">
        <f t="shared" si="57"/>
        <v>0.88487430961779867</v>
      </c>
      <c r="DA144" s="132" t="s">
        <v>2052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>
        <f t="shared" si="58"/>
        <v>0.6991553348131363</v>
      </c>
      <c r="E145" s="156">
        <f t="shared" si="58"/>
        <v>0.69972264073921886</v>
      </c>
      <c r="F145" s="156">
        <f t="shared" si="58"/>
        <v>0.70015052061629668</v>
      </c>
      <c r="G145" s="156">
        <f t="shared" si="58"/>
        <v>0.70083833503761417</v>
      </c>
      <c r="H145" s="156">
        <f t="shared" si="58"/>
        <v>0.70167715938118003</v>
      </c>
      <c r="I145" s="156">
        <f t="shared" si="58"/>
        <v>0.70461104449676926</v>
      </c>
      <c r="J145" s="156">
        <f t="shared" si="58"/>
        <v>0.70602083746752675</v>
      </c>
      <c r="K145" s="156">
        <f t="shared" si="58"/>
        <v>0.70731574613515702</v>
      </c>
      <c r="L145" s="156">
        <f t="shared" si="58"/>
        <v>0.70802435085716309</v>
      </c>
      <c r="M145" s="156">
        <f t="shared" si="58"/>
        <v>0.70964517612207967</v>
      </c>
      <c r="N145" s="156">
        <f t="shared" si="58"/>
        <v>0.71360962080362511</v>
      </c>
      <c r="O145" s="156">
        <f t="shared" si="58"/>
        <v>0.71880082510082488</v>
      </c>
      <c r="P145" s="156">
        <f t="shared" si="58"/>
        <v>0.72476497575034693</v>
      </c>
      <c r="Q145" s="156">
        <f t="shared" si="58"/>
        <v>0.73951011586796145</v>
      </c>
      <c r="R145" s="156">
        <f t="shared" ref="R145:V145" si="59">IF(R127=0,"",R127/R109)</f>
        <v>0.75156875031816461</v>
      </c>
      <c r="S145" s="156">
        <f t="shared" si="59"/>
        <v>0.76119135917892067</v>
      </c>
      <c r="T145" s="156">
        <f t="shared" si="59"/>
        <v>0.76851582862379308</v>
      </c>
      <c r="U145" s="156">
        <f t="shared" si="59"/>
        <v>0.77225015895847327</v>
      </c>
      <c r="V145" s="156">
        <f t="shared" si="59"/>
        <v>0.78050822727970959</v>
      </c>
      <c r="W145" s="156">
        <f t="shared" ref="W145:Y145" si="60">IF(W127=0,"",W127/W109)</f>
        <v>0.78537193630104762</v>
      </c>
      <c r="X145" s="156">
        <f t="shared" si="60"/>
        <v>0.7953433574575085</v>
      </c>
      <c r="Y145" s="156">
        <f t="shared" si="60"/>
        <v>0.80507146584778844</v>
      </c>
      <c r="DA145" s="63" t="s">
        <v>2053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2054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0.69404920442634721</v>
      </c>
      <c r="C147" s="155">
        <f t="shared" si="64"/>
        <v>0.70218482629380152</v>
      </c>
      <c r="D147" s="155">
        <f t="shared" si="64"/>
        <v>0.74839216506649942</v>
      </c>
      <c r="E147" s="155">
        <f t="shared" si="64"/>
        <v>0.7625352685460971</v>
      </c>
      <c r="F147" s="155">
        <f t="shared" si="64"/>
        <v>0.75564771295277533</v>
      </c>
      <c r="G147" s="155">
        <f t="shared" si="64"/>
        <v>0.7383487088600631</v>
      </c>
      <c r="H147" s="155">
        <f t="shared" si="64"/>
        <v>0.73254971351014286</v>
      </c>
      <c r="I147" s="155">
        <f t="shared" si="64"/>
        <v>0.76274738706728884</v>
      </c>
      <c r="J147" s="155">
        <f t="shared" si="64"/>
        <v>0.76791360232300154</v>
      </c>
      <c r="K147" s="155">
        <f t="shared" si="64"/>
        <v>0.75380922460880229</v>
      </c>
      <c r="L147" s="155">
        <f t="shared" si="64"/>
        <v>0.76104267470919396</v>
      </c>
      <c r="M147" s="155">
        <f t="shared" si="64"/>
        <v>0.77694923984802211</v>
      </c>
      <c r="N147" s="155">
        <f t="shared" si="64"/>
        <v>0.78248496192604533</v>
      </c>
      <c r="O147" s="155">
        <f t="shared" si="64"/>
        <v>0.78328791863560077</v>
      </c>
      <c r="P147" s="155">
        <f t="shared" si="64"/>
        <v>0.78286688505834612</v>
      </c>
      <c r="Q147" s="155">
        <f t="shared" si="64"/>
        <v>0.78774190350160522</v>
      </c>
      <c r="R147" s="155">
        <f t="shared" ref="R147:V147" si="65">IF(R129=0,"",R129/R111)</f>
        <v>0.79495658542703518</v>
      </c>
      <c r="S147" s="155">
        <f t="shared" si="65"/>
        <v>0.80420743735953559</v>
      </c>
      <c r="T147" s="155">
        <f t="shared" si="65"/>
        <v>0.81320955844086507</v>
      </c>
      <c r="U147" s="155">
        <f t="shared" si="65"/>
        <v>0.81944838286763722</v>
      </c>
      <c r="V147" s="155">
        <f t="shared" si="65"/>
        <v>0.82133233668870209</v>
      </c>
      <c r="W147" s="155">
        <f t="shared" ref="W147:Y147" si="66">IF(W129=0,"",W129/W111)</f>
        <v>0.84553701721687202</v>
      </c>
      <c r="X147" s="155">
        <f t="shared" si="66"/>
        <v>0.85673540060285303</v>
      </c>
      <c r="Y147" s="155">
        <f t="shared" si="66"/>
        <v>0.87214730541897201</v>
      </c>
      <c r="DA147" s="130" t="s">
        <v>2055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0.61261941803871467</v>
      </c>
      <c r="C148" s="156">
        <f t="shared" si="67"/>
        <v>0.61261941803871467</v>
      </c>
      <c r="D148" s="156">
        <f t="shared" si="67"/>
        <v>0.61261941803871467</v>
      </c>
      <c r="E148" s="156">
        <f t="shared" si="67"/>
        <v>0.61261941803871467</v>
      </c>
      <c r="F148" s="156">
        <f t="shared" si="67"/>
        <v>0.61544750534254722</v>
      </c>
      <c r="G148" s="156">
        <f t="shared" si="67"/>
        <v>0.61829756674692637</v>
      </c>
      <c r="H148" s="156">
        <f t="shared" si="67"/>
        <v>0.61905911676217995</v>
      </c>
      <c r="I148" s="156">
        <f t="shared" si="67"/>
        <v>0.61942854490620491</v>
      </c>
      <c r="J148" s="156">
        <f t="shared" si="67"/>
        <v>0.61945206864219615</v>
      </c>
      <c r="K148" s="156">
        <f t="shared" si="67"/>
        <v>0.61956713514795125</v>
      </c>
      <c r="L148" s="156">
        <f t="shared" si="67"/>
        <v>0.61962375937400316</v>
      </c>
      <c r="M148" s="156">
        <f t="shared" si="67"/>
        <v>0.61968104752898079</v>
      </c>
      <c r="N148" s="156">
        <f t="shared" si="67"/>
        <v>0.61979411168128629</v>
      </c>
      <c r="O148" s="156">
        <f t="shared" si="67"/>
        <v>0.61997210399959835</v>
      </c>
      <c r="P148" s="156">
        <f t="shared" si="67"/>
        <v>0.62009719675100083</v>
      </c>
      <c r="Q148" s="156">
        <f t="shared" si="67"/>
        <v>0.62018133813898779</v>
      </c>
      <c r="R148" s="156">
        <f t="shared" ref="R148:V148" si="68">IF(R130=0,"",R130/R112)</f>
        <v>0.6205052106978306</v>
      </c>
      <c r="S148" s="156">
        <f t="shared" si="68"/>
        <v>0.62129536773106941</v>
      </c>
      <c r="T148" s="156">
        <f t="shared" si="68"/>
        <v>0.62228582474575689</v>
      </c>
      <c r="U148" s="156">
        <f t="shared" si="68"/>
        <v>0.62321287179364304</v>
      </c>
      <c r="V148" s="156">
        <f t="shared" si="68"/>
        <v>0.62372736876711565</v>
      </c>
      <c r="W148" s="156">
        <f t="shared" ref="W148:Y148" si="69">IF(W130=0,"",W130/W112)</f>
        <v>0.6239886391530115</v>
      </c>
      <c r="X148" s="156">
        <f t="shared" si="69"/>
        <v>0.62421641699246</v>
      </c>
      <c r="Y148" s="156">
        <f t="shared" si="69"/>
        <v>0.6244694266487788</v>
      </c>
      <c r="DA148" s="63" t="s">
        <v>2056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0.75881142551872194</v>
      </c>
      <c r="C149" s="159">
        <f t="shared" si="70"/>
        <v>0.76347860419987701</v>
      </c>
      <c r="D149" s="159">
        <f t="shared" si="70"/>
        <v>0.76848027899595595</v>
      </c>
      <c r="E149" s="159">
        <f t="shared" si="70"/>
        <v>0.77076136022915565</v>
      </c>
      <c r="F149" s="159">
        <f t="shared" si="70"/>
        <v>0.77241985780228906</v>
      </c>
      <c r="G149" s="159">
        <f t="shared" si="70"/>
        <v>0.77359611286768137</v>
      </c>
      <c r="H149" s="159">
        <f t="shared" si="70"/>
        <v>0.77554104327902385</v>
      </c>
      <c r="I149" s="159">
        <f t="shared" si="70"/>
        <v>0.77741866278907557</v>
      </c>
      <c r="J149" s="159">
        <f t="shared" si="70"/>
        <v>0.77916710393187583</v>
      </c>
      <c r="K149" s="159">
        <f t="shared" si="70"/>
        <v>0.78078967016561707</v>
      </c>
      <c r="L149" s="159">
        <f t="shared" si="70"/>
        <v>0.78245767290033819</v>
      </c>
      <c r="M149" s="159">
        <f t="shared" si="70"/>
        <v>0.78435117371235308</v>
      </c>
      <c r="N149" s="159">
        <f t="shared" si="70"/>
        <v>0.7867377430551219</v>
      </c>
      <c r="O149" s="159">
        <f t="shared" si="70"/>
        <v>0.78982105539059144</v>
      </c>
      <c r="P149" s="159">
        <f t="shared" si="70"/>
        <v>0.7941103715625949</v>
      </c>
      <c r="Q149" s="159">
        <f t="shared" si="70"/>
        <v>0.79962685343878259</v>
      </c>
      <c r="R149" s="159">
        <f t="shared" ref="R149:V149" si="71">IF(R131=0,"",R131/R113)</f>
        <v>0.80722211981499314</v>
      </c>
      <c r="S149" s="159">
        <f t="shared" si="71"/>
        <v>0.81704578144579021</v>
      </c>
      <c r="T149" s="159">
        <f t="shared" si="71"/>
        <v>0.82847486699968786</v>
      </c>
      <c r="U149" s="159">
        <f t="shared" si="71"/>
        <v>0.83990000740420045</v>
      </c>
      <c r="V149" s="159">
        <f t="shared" si="71"/>
        <v>0.85054201405446828</v>
      </c>
      <c r="W149" s="159">
        <f t="shared" ref="W149:Y149" si="72">IF(W131=0,"",W131/W113)</f>
        <v>0.86199929498702088</v>
      </c>
      <c r="X149" s="159">
        <f t="shared" si="72"/>
        <v>0.87301120757666861</v>
      </c>
      <c r="Y149" s="159">
        <f t="shared" si="72"/>
        <v>0.88206477801347571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3.6910163684581048E-3</v>
      </c>
      <c r="C151" s="117">
        <f t="shared" si="73"/>
        <v>3.7513707076164641E-3</v>
      </c>
      <c r="D151" s="117">
        <f t="shared" si="73"/>
        <v>1.8065784991524452E-3</v>
      </c>
      <c r="E151" s="117">
        <f t="shared" si="73"/>
        <v>9.6376404347018707E-4</v>
      </c>
      <c r="F151" s="117">
        <f t="shared" si="73"/>
        <v>2.2205122912760263E-3</v>
      </c>
      <c r="G151" s="117">
        <f t="shared" si="73"/>
        <v>5.8828211206675895E-3</v>
      </c>
      <c r="H151" s="117">
        <f t="shared" si="73"/>
        <v>9.6200333981256055E-3</v>
      </c>
      <c r="I151" s="117">
        <f t="shared" si="73"/>
        <v>4.2651072242608197E-3</v>
      </c>
      <c r="J151" s="117">
        <f t="shared" si="73"/>
        <v>5.0970591316758535E-3</v>
      </c>
      <c r="K151" s="117">
        <f t="shared" si="73"/>
        <v>1.6350881077000473E-2</v>
      </c>
      <c r="L151" s="117">
        <f t="shared" si="73"/>
        <v>1.7120552970192694E-2</v>
      </c>
      <c r="M151" s="117">
        <f t="shared" si="73"/>
        <v>9.3529777793970835E-3</v>
      </c>
      <c r="N151" s="117">
        <f t="shared" si="73"/>
        <v>4.2496196890816438E-3</v>
      </c>
      <c r="O151" s="117">
        <f t="shared" si="73"/>
        <v>8.7854335503314562E-3</v>
      </c>
      <c r="P151" s="117">
        <f t="shared" si="73"/>
        <v>2.1264921907942401E-2</v>
      </c>
      <c r="Q151" s="117">
        <f t="shared" si="73"/>
        <v>1.95780854989808E-2</v>
      </c>
      <c r="R151" s="117">
        <f t="shared" ref="R151:V151" si="74">R152+R154+R156+R165</f>
        <v>2.5571878941143562E-2</v>
      </c>
      <c r="S151" s="117">
        <f t="shared" si="74"/>
        <v>2.8877827755894793E-2</v>
      </c>
      <c r="T151" s="117">
        <f t="shared" si="74"/>
        <v>4.8426874294616694E-2</v>
      </c>
      <c r="U151" s="117">
        <f t="shared" si="74"/>
        <v>8.2571397734643032E-2</v>
      </c>
      <c r="V151" s="117">
        <f t="shared" si="74"/>
        <v>7.7067612397811028E-2</v>
      </c>
      <c r="W151" s="117">
        <f t="shared" ref="W151:Y151" si="75">W152+W154+W156+W165</f>
        <v>3.6139732816811959E-2</v>
      </c>
      <c r="X151" s="117">
        <f t="shared" si="75"/>
        <v>4.3993399931197052E-2</v>
      </c>
      <c r="Y151" s="117">
        <f t="shared" si="75"/>
        <v>2.640756161443316E-2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1.36178847576328E-3</v>
      </c>
      <c r="C156" s="122">
        <v>1.3235066178198089E-3</v>
      </c>
      <c r="D156" s="122">
        <v>8.740921912659481E-4</v>
      </c>
      <c r="E156" s="122">
        <v>4.9809715039537982E-4</v>
      </c>
      <c r="F156" s="122">
        <v>9.8367725701879196E-4</v>
      </c>
      <c r="G156" s="122">
        <v>2.4852099233768606E-3</v>
      </c>
      <c r="H156" s="122">
        <v>4.0567462008081895E-3</v>
      </c>
      <c r="I156" s="122">
        <v>1.910717932529936E-3</v>
      </c>
      <c r="J156" s="122">
        <v>2.2673938043589995E-3</v>
      </c>
      <c r="K156" s="122">
        <v>6.2265090794049668E-3</v>
      </c>
      <c r="L156" s="122">
        <v>7.7195859972910086E-3</v>
      </c>
      <c r="M156" s="122">
        <v>3.8416642110426068E-3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X156" s="122">
        <v>0</v>
      </c>
      <c r="Y156" s="122">
        <v>0</v>
      </c>
      <c r="DA156" s="130" t="s">
        <v>2214</v>
      </c>
    </row>
    <row r="157" spans="1:105" ht="12" customHeight="1" x14ac:dyDescent="0.25">
      <c r="A157" s="97" t="s">
        <v>124</v>
      </c>
      <c r="B157" s="98">
        <v>1.36178847576328E-3</v>
      </c>
      <c r="C157" s="98">
        <v>1.3235066178198089E-3</v>
      </c>
      <c r="D157" s="98">
        <v>8.740921912659481E-4</v>
      </c>
      <c r="E157" s="98">
        <v>4.9809715039537982E-4</v>
      </c>
      <c r="F157" s="98">
        <v>9.8367725701879196E-4</v>
      </c>
      <c r="G157" s="98">
        <v>2.4852099233768606E-3</v>
      </c>
      <c r="H157" s="98">
        <v>4.0567462008081895E-3</v>
      </c>
      <c r="I157" s="98">
        <v>1.910717932529936E-3</v>
      </c>
      <c r="J157" s="98">
        <v>2.2673938043589995E-3</v>
      </c>
      <c r="K157" s="98">
        <v>6.2265090794049668E-3</v>
      </c>
      <c r="L157" s="98">
        <v>7.7195859972910086E-3</v>
      </c>
      <c r="M157" s="98">
        <v>3.8416642110426068E-3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2215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2216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2.3292278926948249E-3</v>
      </c>
      <c r="C165" s="122">
        <v>2.427864089796655E-3</v>
      </c>
      <c r="D165" s="122">
        <v>9.3248630788649695E-4</v>
      </c>
      <c r="E165" s="122">
        <v>4.656668930748073E-4</v>
      </c>
      <c r="F165" s="122">
        <v>1.2368350342572343E-3</v>
      </c>
      <c r="G165" s="122">
        <v>3.3976111972907289E-3</v>
      </c>
      <c r="H165" s="122">
        <v>5.5632871973174168E-3</v>
      </c>
      <c r="I165" s="122">
        <v>2.3543892917308839E-3</v>
      </c>
      <c r="J165" s="122">
        <v>2.8296653273168545E-3</v>
      </c>
      <c r="K165" s="122">
        <v>1.0124371997595505E-2</v>
      </c>
      <c r="L165" s="122">
        <v>9.4009669729016865E-3</v>
      </c>
      <c r="M165" s="122">
        <v>5.5113135683544767E-3</v>
      </c>
      <c r="N165" s="122">
        <v>4.2496196890816438E-3</v>
      </c>
      <c r="O165" s="122">
        <v>8.7854335503314562E-3</v>
      </c>
      <c r="P165" s="122">
        <v>2.1264921907942401E-2</v>
      </c>
      <c r="Q165" s="122">
        <v>1.95780854989808E-2</v>
      </c>
      <c r="R165" s="122">
        <v>2.5571878941143562E-2</v>
      </c>
      <c r="S165" s="122">
        <v>2.8877827755894793E-2</v>
      </c>
      <c r="T165" s="122">
        <v>4.8426874294616694E-2</v>
      </c>
      <c r="U165" s="122">
        <v>8.2571397734643032E-2</v>
      </c>
      <c r="V165" s="122">
        <v>7.7067612397811028E-2</v>
      </c>
      <c r="W165" s="122">
        <v>3.6139732816811959E-2</v>
      </c>
      <c r="X165" s="122">
        <v>4.3993399931197052E-2</v>
      </c>
      <c r="Y165" s="122">
        <v>2.640756161443316E-2</v>
      </c>
      <c r="DA165" s="130" t="s">
        <v>2223</v>
      </c>
    </row>
    <row r="166" spans="1:105" ht="12" customHeight="1" x14ac:dyDescent="0.25">
      <c r="A166" s="97" t="s">
        <v>50</v>
      </c>
      <c r="B166" s="98">
        <v>2.3292278926948249E-3</v>
      </c>
      <c r="C166" s="98">
        <v>2.427864089796655E-3</v>
      </c>
      <c r="D166" s="98">
        <v>9.3248630788649695E-4</v>
      </c>
      <c r="E166" s="98">
        <v>4.656668930748073E-4</v>
      </c>
      <c r="F166" s="98">
        <v>1.2368350342572343E-3</v>
      </c>
      <c r="G166" s="98">
        <v>3.3976111972907289E-3</v>
      </c>
      <c r="H166" s="98">
        <v>5.5632871973174168E-3</v>
      </c>
      <c r="I166" s="98">
        <v>2.3543892917308839E-3</v>
      </c>
      <c r="J166" s="98">
        <v>2.8296653273168545E-3</v>
      </c>
      <c r="K166" s="98">
        <v>1.0124371997595505E-2</v>
      </c>
      <c r="L166" s="98">
        <v>9.4009669729016865E-3</v>
      </c>
      <c r="M166" s="98">
        <v>5.5113135683544767E-3</v>
      </c>
      <c r="N166" s="98">
        <v>4.2496196890816438E-3</v>
      </c>
      <c r="O166" s="98">
        <v>8.7854335503314562E-3</v>
      </c>
      <c r="P166" s="98">
        <v>2.1264921907942401E-2</v>
      </c>
      <c r="Q166" s="98">
        <v>1.95780854989808E-2</v>
      </c>
      <c r="R166" s="98">
        <v>2.5571878941143562E-2</v>
      </c>
      <c r="S166" s="98">
        <v>2.8877827755894793E-2</v>
      </c>
      <c r="T166" s="98">
        <v>4.8426874294616694E-2</v>
      </c>
      <c r="U166" s="98">
        <v>8.2571397734643032E-2</v>
      </c>
      <c r="V166" s="98">
        <v>7.7067612397811028E-2</v>
      </c>
      <c r="W166" s="98">
        <v>3.6139732816811959E-2</v>
      </c>
      <c r="X166" s="98">
        <v>4.3993399931197052E-2</v>
      </c>
      <c r="Y166" s="98">
        <v>2.640756161443316E-2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10989.753521670171</v>
      </c>
      <c r="C169" s="117">
        <f t="shared" si="78"/>
        <v>11607.459825638934</v>
      </c>
      <c r="D169" s="117">
        <f t="shared" si="78"/>
        <v>10260.226716801109</v>
      </c>
      <c r="E169" s="117">
        <f t="shared" si="78"/>
        <v>11454.047062964373</v>
      </c>
      <c r="F169" s="117">
        <f t="shared" si="78"/>
        <v>10568.618534788819</v>
      </c>
      <c r="G169" s="117">
        <f t="shared" si="78"/>
        <v>10062.685260403976</v>
      </c>
      <c r="H169" s="117">
        <f t="shared" si="78"/>
        <v>9099.3513431399297</v>
      </c>
      <c r="I169" s="117">
        <f t="shared" si="78"/>
        <v>7817.5793515949663</v>
      </c>
      <c r="J169" s="117">
        <f t="shared" si="78"/>
        <v>8394.9094011957986</v>
      </c>
      <c r="K169" s="117">
        <f t="shared" si="78"/>
        <v>8219.4953604775255</v>
      </c>
      <c r="L169" s="117">
        <f t="shared" si="78"/>
        <v>7556.5506206027212</v>
      </c>
      <c r="M169" s="117">
        <f t="shared" si="78"/>
        <v>7373.2316457493316</v>
      </c>
      <c r="N169" s="117">
        <f t="shared" si="78"/>
        <v>7049.9872021694182</v>
      </c>
      <c r="O169" s="117">
        <f t="shared" si="78"/>
        <v>6962.038531089479</v>
      </c>
      <c r="P169" s="117">
        <f t="shared" si="78"/>
        <v>7225.57587560508</v>
      </c>
      <c r="Q169" s="117">
        <f t="shared" si="78"/>
        <v>6340.857837202574</v>
      </c>
      <c r="R169" s="117">
        <f t="shared" ref="R169:V169" si="79">R170+R172+R174+R183</f>
        <v>6138.2937408879379</v>
      </c>
      <c r="S169" s="117">
        <f t="shared" si="79"/>
        <v>5911.5893170605159</v>
      </c>
      <c r="T169" s="117">
        <f t="shared" si="79"/>
        <v>5893.2156810892575</v>
      </c>
      <c r="U169" s="117">
        <f t="shared" si="79"/>
        <v>5811.6675689562508</v>
      </c>
      <c r="V169" s="117">
        <f t="shared" si="79"/>
        <v>5364.7892097762697</v>
      </c>
      <c r="W169" s="117">
        <f t="shared" ref="W169:Y169" si="80">W170+W172+W174+W183</f>
        <v>5084.4585811728612</v>
      </c>
      <c r="X169" s="117">
        <f t="shared" si="80"/>
        <v>5125.9865921676528</v>
      </c>
      <c r="Y169" s="117">
        <f t="shared" si="80"/>
        <v>5118.6512746061135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8015.9283031830191</v>
      </c>
      <c r="C170" s="122">
        <f t="shared" si="81"/>
        <v>8837.2136052590195</v>
      </c>
      <c r="D170" s="122">
        <f t="shared" si="81"/>
        <v>7720.7601668227253</v>
      </c>
      <c r="E170" s="122">
        <f t="shared" si="81"/>
        <v>8876.7779962697987</v>
      </c>
      <c r="F170" s="122">
        <f t="shared" si="81"/>
        <v>8160.7151599976914</v>
      </c>
      <c r="G170" s="122">
        <f t="shared" si="81"/>
        <v>7667.5437823206294</v>
      </c>
      <c r="H170" s="122">
        <f t="shared" si="81"/>
        <v>6661.9405564082235</v>
      </c>
      <c r="I170" s="122">
        <f t="shared" si="81"/>
        <v>5730.5493191872883</v>
      </c>
      <c r="J170" s="122">
        <f t="shared" si="81"/>
        <v>6331.0998903521295</v>
      </c>
      <c r="K170" s="122">
        <f t="shared" si="81"/>
        <v>6202.2460215151868</v>
      </c>
      <c r="L170" s="122">
        <f t="shared" si="81"/>
        <v>5679.786935261287</v>
      </c>
      <c r="M170" s="122">
        <f t="shared" si="81"/>
        <v>5158.3674299981712</v>
      </c>
      <c r="N170" s="122">
        <f t="shared" si="81"/>
        <v>4995.8847636901592</v>
      </c>
      <c r="O170" s="122">
        <f t="shared" si="81"/>
        <v>4451.5288939408647</v>
      </c>
      <c r="P170" s="122">
        <f t="shared" si="81"/>
        <v>4277.4274887716037</v>
      </c>
      <c r="Q170" s="122">
        <f t="shared" si="81"/>
        <v>4429.5758290398035</v>
      </c>
      <c r="R170" s="122">
        <f t="shared" si="81"/>
        <v>4252.5452719528485</v>
      </c>
      <c r="S170" s="122">
        <f t="shared" si="81"/>
        <v>4134.6926729649995</v>
      </c>
      <c r="T170" s="122">
        <f t="shared" si="81"/>
        <v>3961.7431613190693</v>
      </c>
      <c r="U170" s="122">
        <f t="shared" si="81"/>
        <v>3750.880784075493</v>
      </c>
      <c r="V170" s="122">
        <f t="shared" si="81"/>
        <v>3662.1056168299538</v>
      </c>
      <c r="W170" s="122">
        <f t="shared" si="81"/>
        <v>3556.1213647264876</v>
      </c>
      <c r="X170" s="122">
        <f t="shared" si="81"/>
        <v>3436.0826086567604</v>
      </c>
      <c r="Y170" s="122">
        <f t="shared" si="81"/>
        <v>3480.9710378669897</v>
      </c>
      <c r="DA170" s="130" t="s">
        <v>2378</v>
      </c>
    </row>
    <row r="171" spans="1:105" ht="12" customHeight="1" x14ac:dyDescent="0.25">
      <c r="A171" s="97" t="s">
        <v>53</v>
      </c>
      <c r="B171" s="98">
        <v>8015.9283031830191</v>
      </c>
      <c r="C171" s="98">
        <v>8837.2136052590195</v>
      </c>
      <c r="D171" s="98">
        <v>7720.7601668227253</v>
      </c>
      <c r="E171" s="98">
        <v>8876.7779962697987</v>
      </c>
      <c r="F171" s="98">
        <v>8160.7151599976914</v>
      </c>
      <c r="G171" s="98">
        <v>7667.5437823206294</v>
      </c>
      <c r="H171" s="98">
        <v>6661.9405564082235</v>
      </c>
      <c r="I171" s="98">
        <v>5730.5493191872883</v>
      </c>
      <c r="J171" s="98">
        <v>6331.0998903521295</v>
      </c>
      <c r="K171" s="98">
        <v>6202.2460215151868</v>
      </c>
      <c r="L171" s="98">
        <v>5679.786935261287</v>
      </c>
      <c r="M171" s="98">
        <v>5158.3674299981712</v>
      </c>
      <c r="N171" s="98">
        <v>4995.8847636901592</v>
      </c>
      <c r="O171" s="98">
        <v>4451.5288939408647</v>
      </c>
      <c r="P171" s="98">
        <v>4277.4274887716037</v>
      </c>
      <c r="Q171" s="98">
        <v>4429.5758290398035</v>
      </c>
      <c r="R171" s="98">
        <v>4252.5452719528485</v>
      </c>
      <c r="S171" s="98">
        <v>4134.6926729649995</v>
      </c>
      <c r="T171" s="98">
        <v>3961.7431613190693</v>
      </c>
      <c r="U171" s="98">
        <v>3750.880784075493</v>
      </c>
      <c r="V171" s="98">
        <v>3662.1056168299538</v>
      </c>
      <c r="W171" s="98">
        <v>3556.1213647264876</v>
      </c>
      <c r="X171" s="98">
        <v>3436.0826086567604</v>
      </c>
      <c r="Y171" s="98">
        <v>3480.9710378669897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355.12778370697515</v>
      </c>
      <c r="C172" s="122">
        <f t="shared" si="82"/>
        <v>302.81672301087877</v>
      </c>
      <c r="D172" s="122">
        <f t="shared" si="82"/>
        <v>239.33757168222766</v>
      </c>
      <c r="E172" s="122">
        <f t="shared" si="82"/>
        <v>396.14383748889139</v>
      </c>
      <c r="F172" s="122">
        <f t="shared" si="82"/>
        <v>135.86832255050555</v>
      </c>
      <c r="G172" s="122">
        <f t="shared" si="82"/>
        <v>125.55183845892874</v>
      </c>
      <c r="H172" s="122">
        <f t="shared" si="82"/>
        <v>219.85436016496803</v>
      </c>
      <c r="I172" s="122">
        <f t="shared" si="82"/>
        <v>119.33441994171964</v>
      </c>
      <c r="J172" s="122">
        <f t="shared" si="82"/>
        <v>109.43423689935798</v>
      </c>
      <c r="K172" s="122">
        <f t="shared" si="82"/>
        <v>114.50192651492009</v>
      </c>
      <c r="L172" s="122">
        <f t="shared" si="82"/>
        <v>126.28699107723811</v>
      </c>
      <c r="M172" s="122">
        <f t="shared" si="82"/>
        <v>114.37156577285226</v>
      </c>
      <c r="N172" s="122">
        <f t="shared" si="82"/>
        <v>148.89114938092681</v>
      </c>
      <c r="O172" s="122">
        <f t="shared" si="82"/>
        <v>154.95310632376535</v>
      </c>
      <c r="P172" s="122">
        <f t="shared" si="82"/>
        <v>164.58822150364924</v>
      </c>
      <c r="Q172" s="122">
        <f t="shared" si="82"/>
        <v>188.48936985582694</v>
      </c>
      <c r="R172" s="122">
        <f t="shared" si="82"/>
        <v>175.88048001262504</v>
      </c>
      <c r="S172" s="122">
        <f t="shared" si="82"/>
        <v>149.56414850373602</v>
      </c>
      <c r="T172" s="122">
        <f t="shared" si="82"/>
        <v>163.38263639477231</v>
      </c>
      <c r="U172" s="122">
        <f t="shared" si="82"/>
        <v>172.56563966447015</v>
      </c>
      <c r="V172" s="122">
        <f t="shared" si="82"/>
        <v>196.82939523612637</v>
      </c>
      <c r="W172" s="122">
        <f t="shared" si="82"/>
        <v>182.20106875685164</v>
      </c>
      <c r="X172" s="122">
        <f t="shared" si="82"/>
        <v>202.01550720843258</v>
      </c>
      <c r="Y172" s="122">
        <f t="shared" si="82"/>
        <v>228.09925166766661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355.12778370697515</v>
      </c>
      <c r="C173" s="98">
        <f>RES_hhdet_fech!C147</f>
        <v>302.81672301087877</v>
      </c>
      <c r="D173" s="98">
        <f>RES_hhdet_fech!D147</f>
        <v>239.33757168222766</v>
      </c>
      <c r="E173" s="98">
        <f>RES_hhdet_fech!E147</f>
        <v>396.14383748889139</v>
      </c>
      <c r="F173" s="98">
        <f>RES_hhdet_fech!F147</f>
        <v>135.86832255050555</v>
      </c>
      <c r="G173" s="98">
        <f>RES_hhdet_fech!G147</f>
        <v>125.55183845892874</v>
      </c>
      <c r="H173" s="98">
        <f>RES_hhdet_fech!H147</f>
        <v>219.85436016496803</v>
      </c>
      <c r="I173" s="98">
        <f>RES_hhdet_fech!I147</f>
        <v>119.33441994171964</v>
      </c>
      <c r="J173" s="98">
        <f>RES_hhdet_fech!J147</f>
        <v>109.43423689935798</v>
      </c>
      <c r="K173" s="98">
        <f>RES_hhdet_fech!K147</f>
        <v>114.50192651492009</v>
      </c>
      <c r="L173" s="98">
        <f>RES_hhdet_fech!L147</f>
        <v>126.28699107723811</v>
      </c>
      <c r="M173" s="98">
        <f>RES_hhdet_fech!M147</f>
        <v>114.37156577285226</v>
      </c>
      <c r="N173" s="98">
        <f>RES_hhdet_fech!N147</f>
        <v>148.89114938092681</v>
      </c>
      <c r="O173" s="98">
        <f>RES_hhdet_fech!O147</f>
        <v>154.95310632376535</v>
      </c>
      <c r="P173" s="98">
        <f>RES_hhdet_fech!P147</f>
        <v>164.58822150364924</v>
      </c>
      <c r="Q173" s="98">
        <f>RES_hhdet_fech!Q147</f>
        <v>188.48936985582694</v>
      </c>
      <c r="R173" s="98">
        <f>RES_hhdet_fech!R147</f>
        <v>175.88048001262504</v>
      </c>
      <c r="S173" s="98">
        <f>RES_hhdet_fech!S147</f>
        <v>149.56414850373602</v>
      </c>
      <c r="T173" s="98">
        <f>RES_hhdet_fech!T147</f>
        <v>163.38263639477231</v>
      </c>
      <c r="U173" s="98">
        <f>RES_hhdet_fech!U147</f>
        <v>172.56563966447015</v>
      </c>
      <c r="V173" s="98">
        <f>RES_hhdet_fech!V147</f>
        <v>196.82939523612637</v>
      </c>
      <c r="W173" s="98">
        <f>RES_hhdet_fech!W147</f>
        <v>182.20106875685164</v>
      </c>
      <c r="X173" s="98">
        <f>RES_hhdet_fech!X147</f>
        <v>202.01550720843258</v>
      </c>
      <c r="Y173" s="98">
        <f>RES_hhdet_fech!Y147</f>
        <v>228.09925166766661</v>
      </c>
      <c r="DA173" s="63" t="s">
        <v>2381</v>
      </c>
    </row>
    <row r="174" spans="1:105" ht="12" customHeight="1" x14ac:dyDescent="0.25">
      <c r="A174" s="121" t="s">
        <v>55</v>
      </c>
      <c r="B174" s="122">
        <v>1761.4261973016385</v>
      </c>
      <c r="C174" s="122">
        <v>1618.8624008211084</v>
      </c>
      <c r="D174" s="122">
        <v>1559.4328814819442</v>
      </c>
      <c r="E174" s="122">
        <v>1489.7367006783454</v>
      </c>
      <c r="F174" s="122">
        <v>1544.0600929051125</v>
      </c>
      <c r="G174" s="122">
        <v>1512.1242038885023</v>
      </c>
      <c r="H174" s="122">
        <v>1449.089931911215</v>
      </c>
      <c r="I174" s="122">
        <v>1291.2630375108415</v>
      </c>
      <c r="J174" s="122">
        <v>1232.7773860948043</v>
      </c>
      <c r="K174" s="122">
        <v>1141.8172177035012</v>
      </c>
      <c r="L174" s="122">
        <v>1105.6430872702001</v>
      </c>
      <c r="M174" s="122">
        <v>1288.8380885905442</v>
      </c>
      <c r="N174" s="122">
        <v>1099.0969388286619</v>
      </c>
      <c r="O174" s="122">
        <v>1532.7433253313884</v>
      </c>
      <c r="P174" s="122">
        <v>1915.4862163211978</v>
      </c>
      <c r="Q174" s="122">
        <v>1122.0130614033164</v>
      </c>
      <c r="R174" s="122">
        <v>1102.8283138576651</v>
      </c>
      <c r="S174" s="122">
        <v>1102.1837966508108</v>
      </c>
      <c r="T174" s="122">
        <v>1160.9881847408794</v>
      </c>
      <c r="U174" s="122">
        <v>1224.8966086097814</v>
      </c>
      <c r="V174" s="122">
        <v>1107.846018906489</v>
      </c>
      <c r="W174" s="122">
        <v>1040.4253584205032</v>
      </c>
      <c r="X174" s="122">
        <v>1139.5619173601865</v>
      </c>
      <c r="Y174" s="122">
        <v>1076.5246188956514</v>
      </c>
      <c r="DA174" s="130" t="s">
        <v>2382</v>
      </c>
    </row>
    <row r="175" spans="1:105" ht="12" customHeight="1" x14ac:dyDescent="0.25">
      <c r="A175" s="97" t="s">
        <v>124</v>
      </c>
      <c r="B175" s="98">
        <v>1998.2809117850557</v>
      </c>
      <c r="C175" s="98">
        <v>1942.1063242058588</v>
      </c>
      <c r="D175" s="98">
        <v>1282.6380690056169</v>
      </c>
      <c r="E175" s="98">
        <v>730.9050161345599</v>
      </c>
      <c r="F175" s="98">
        <v>1443.442591152773</v>
      </c>
      <c r="G175" s="98">
        <v>2188.0700152992254</v>
      </c>
      <c r="H175" s="98">
        <v>2232.3176399939412</v>
      </c>
      <c r="I175" s="98">
        <v>841.13309232696588</v>
      </c>
      <c r="J175" s="98">
        <v>831.79029625190731</v>
      </c>
      <c r="K175" s="98">
        <v>1957.8739590109442</v>
      </c>
      <c r="L175" s="98">
        <v>2123.9396233081879</v>
      </c>
      <c r="M175" s="98">
        <v>1127.4473824742051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X175" s="98">
        <v>0</v>
      </c>
      <c r="Y175" s="98">
        <v>0</v>
      </c>
      <c r="DA175" s="63" t="s">
        <v>2383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2384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DA177" s="131" t="s">
        <v>2385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DA178" s="132" t="s">
        <v>2386</v>
      </c>
    </row>
    <row r="179" spans="1:105" ht="12" customHeight="1" x14ac:dyDescent="0.25">
      <c r="A179" s="106" t="s">
        <v>122</v>
      </c>
      <c r="B179" s="101">
        <v>1731.8193579912115</v>
      </c>
      <c r="C179" s="101">
        <v>1584.2291233155993</v>
      </c>
      <c r="D179" s="101">
        <v>1599.7316916457353</v>
      </c>
      <c r="E179" s="101">
        <v>1559.3688059860549</v>
      </c>
      <c r="F179" s="101">
        <v>1577.3688576036757</v>
      </c>
      <c r="G179" s="101">
        <v>1501.3133118698449</v>
      </c>
      <c r="H179" s="101">
        <v>1421.3041335361138</v>
      </c>
      <c r="I179" s="101">
        <v>1419.9158483973097</v>
      </c>
      <c r="J179" s="101">
        <v>1409.3359688737626</v>
      </c>
      <c r="K179" s="101">
        <v>1285.6802805944319</v>
      </c>
      <c r="L179" s="101">
        <v>1207.117469304319</v>
      </c>
      <c r="M179" s="101">
        <v>1419.2014498067704</v>
      </c>
      <c r="N179" s="101">
        <v>1214.3159707581274</v>
      </c>
      <c r="O179" s="101">
        <v>1651.1919972229718</v>
      </c>
      <c r="P179" s="101">
        <v>2013.3398909193202</v>
      </c>
      <c r="Q179" s="101">
        <v>1241.3042866273436</v>
      </c>
      <c r="R179" s="101">
        <v>1253.9764380934707</v>
      </c>
      <c r="S179" s="101">
        <v>1278.3990267382928</v>
      </c>
      <c r="T179" s="101">
        <v>1313.0892715789373</v>
      </c>
      <c r="U179" s="101">
        <v>1319.0446253650234</v>
      </c>
      <c r="V179" s="101">
        <v>1204.5089593322077</v>
      </c>
      <c r="W179" s="101">
        <v>1115.0656303848837</v>
      </c>
      <c r="X179" s="101">
        <v>1219.3252813615475</v>
      </c>
      <c r="Y179" s="101">
        <v>1160.3031288318109</v>
      </c>
      <c r="DA179" s="131" t="s">
        <v>2387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1339.2090352715131</v>
      </c>
      <c r="E180" s="104">
        <v>1312.0957004885593</v>
      </c>
      <c r="F180" s="104">
        <v>1336.1395164103335</v>
      </c>
      <c r="G180" s="104">
        <v>1274.655501731326</v>
      </c>
      <c r="H180" s="104">
        <v>1203.6404375260561</v>
      </c>
      <c r="I180" s="104">
        <v>1196.1493812152257</v>
      </c>
      <c r="J180" s="104">
        <v>1177.9582318713262</v>
      </c>
      <c r="K180" s="104">
        <v>1067.5679320190418</v>
      </c>
      <c r="L180" s="104">
        <v>1009.0043430798996</v>
      </c>
      <c r="M180" s="104">
        <v>1211.3344695067658</v>
      </c>
      <c r="N180" s="104">
        <v>1024.8492955094935</v>
      </c>
      <c r="O180" s="104">
        <v>1447.8994732742153</v>
      </c>
      <c r="P180" s="104">
        <v>1817.7497317525344</v>
      </c>
      <c r="Q180" s="104">
        <v>1043.6112538536306</v>
      </c>
      <c r="R180" s="104">
        <v>1041.4808431145468</v>
      </c>
      <c r="S180" s="104">
        <v>1058.8141468419742</v>
      </c>
      <c r="T180" s="104">
        <v>1127.9210336752135</v>
      </c>
      <c r="U180" s="104">
        <v>1185.3958759075822</v>
      </c>
      <c r="V180" s="104">
        <v>1077.6628049551596</v>
      </c>
      <c r="W180" s="104">
        <v>1007.5630641023417</v>
      </c>
      <c r="X180" s="104">
        <v>1110.3367233796237</v>
      </c>
      <c r="Y180" s="104">
        <v>1048.6230860320431</v>
      </c>
      <c r="DA180" s="132" t="s">
        <v>2388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789.89154413654603</v>
      </c>
      <c r="E181" s="98">
        <v>769.46722803676357</v>
      </c>
      <c r="F181" s="98">
        <v>793.4208356388325</v>
      </c>
      <c r="G181" s="98">
        <v>753.70065102802869</v>
      </c>
      <c r="H181" s="98">
        <v>696.05606579962603</v>
      </c>
      <c r="I181" s="98">
        <v>681.6816546889587</v>
      </c>
      <c r="J181" s="98">
        <v>649.48175599431227</v>
      </c>
      <c r="K181" s="98">
        <v>570.92131229469078</v>
      </c>
      <c r="L181" s="98">
        <v>527.67215490899332</v>
      </c>
      <c r="M181" s="98">
        <v>687.52281568795615</v>
      </c>
      <c r="N181" s="98">
        <v>539.90797353941173</v>
      </c>
      <c r="O181" s="98">
        <v>910.17559316677819</v>
      </c>
      <c r="P181" s="98">
        <v>1232.9888380718714</v>
      </c>
      <c r="Q181" s="98">
        <v>519.38193295991175</v>
      </c>
      <c r="R181" s="98">
        <v>507.12261416032896</v>
      </c>
      <c r="S181" s="98">
        <v>514.70546950196149</v>
      </c>
      <c r="T181" s="98">
        <v>617.14712169499091</v>
      </c>
      <c r="U181" s="98">
        <v>698.83780254491785</v>
      </c>
      <c r="V181" s="98">
        <v>617.17258180603415</v>
      </c>
      <c r="W181" s="98">
        <v>565.71649536461211</v>
      </c>
      <c r="X181" s="98">
        <v>667.12199405502929</v>
      </c>
      <c r="Y181" s="98">
        <v>619.32162602672372</v>
      </c>
      <c r="DA181" s="63" t="s">
        <v>2389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549.3174911349671</v>
      </c>
      <c r="E182" s="98">
        <v>542.62847245179569</v>
      </c>
      <c r="F182" s="98">
        <v>542.71868077150123</v>
      </c>
      <c r="G182" s="98">
        <v>520.9548507032971</v>
      </c>
      <c r="H182" s="98">
        <v>507.58437172643011</v>
      </c>
      <c r="I182" s="98">
        <v>514.46772652626692</v>
      </c>
      <c r="J182" s="98">
        <v>528.47647587701374</v>
      </c>
      <c r="K182" s="98">
        <v>496.64661972435107</v>
      </c>
      <c r="L182" s="98">
        <v>481.33218817090625</v>
      </c>
      <c r="M182" s="98">
        <v>523.81165381880976</v>
      </c>
      <c r="N182" s="98">
        <v>484.94132197008179</v>
      </c>
      <c r="O182" s="98">
        <v>537.72388010743668</v>
      </c>
      <c r="P182" s="98">
        <v>584.760893680663</v>
      </c>
      <c r="Q182" s="98">
        <v>524.22932089371864</v>
      </c>
      <c r="R182" s="98">
        <v>534.35822895421779</v>
      </c>
      <c r="S182" s="98">
        <v>544.10867734001249</v>
      </c>
      <c r="T182" s="98">
        <v>510.77391198022264</v>
      </c>
      <c r="U182" s="98">
        <v>486.55807336266435</v>
      </c>
      <c r="V182" s="98">
        <v>460.49022314912543</v>
      </c>
      <c r="W182" s="98">
        <v>441.84656873772963</v>
      </c>
      <c r="X182" s="98">
        <v>443.21472932459432</v>
      </c>
      <c r="Y182" s="98">
        <v>429.30146000531931</v>
      </c>
      <c r="DA182" s="63" t="s">
        <v>2390</v>
      </c>
    </row>
    <row r="183" spans="1:105" ht="12" customHeight="1" x14ac:dyDescent="0.25">
      <c r="A183" s="121" t="s">
        <v>54</v>
      </c>
      <c r="B183" s="122">
        <v>857.27123747853886</v>
      </c>
      <c r="C183" s="122">
        <v>848.56709654792689</v>
      </c>
      <c r="D183" s="122">
        <v>740.69609681421241</v>
      </c>
      <c r="E183" s="122">
        <v>691.38852852733669</v>
      </c>
      <c r="F183" s="122">
        <v>727.97495933551068</v>
      </c>
      <c r="G183" s="122">
        <v>757.46543573591578</v>
      </c>
      <c r="H183" s="122">
        <v>768.46649465552389</v>
      </c>
      <c r="I183" s="122">
        <v>676.43257495511727</v>
      </c>
      <c r="J183" s="122">
        <v>721.59788784950752</v>
      </c>
      <c r="K183" s="122">
        <v>760.93019474391656</v>
      </c>
      <c r="L183" s="122">
        <v>644.83360699399611</v>
      </c>
      <c r="M183" s="122">
        <v>811.65456138776324</v>
      </c>
      <c r="N183" s="122">
        <v>806.11435026967024</v>
      </c>
      <c r="O183" s="122">
        <v>822.81320549346037</v>
      </c>
      <c r="P183" s="122">
        <v>868.07394900862914</v>
      </c>
      <c r="Q183" s="122">
        <v>600.77957690362666</v>
      </c>
      <c r="R183" s="122">
        <v>607.03967506479853</v>
      </c>
      <c r="S183" s="122">
        <v>525.1486989409691</v>
      </c>
      <c r="T183" s="122">
        <v>607.10169863453655</v>
      </c>
      <c r="U183" s="122">
        <v>663.32453660650594</v>
      </c>
      <c r="V183" s="122">
        <v>398.0081788037005</v>
      </c>
      <c r="W183" s="122">
        <v>305.71078926901851</v>
      </c>
      <c r="X183" s="122">
        <v>348.32655894227349</v>
      </c>
      <c r="Y183" s="122">
        <v>333.05636617580575</v>
      </c>
      <c r="DA183" s="130" t="s">
        <v>2391</v>
      </c>
    </row>
    <row r="184" spans="1:105" ht="12" customHeight="1" x14ac:dyDescent="0.25">
      <c r="A184" s="97" t="s">
        <v>50</v>
      </c>
      <c r="B184" s="98">
        <v>932.15350521651715</v>
      </c>
      <c r="C184" s="98">
        <v>1187.5447994544493</v>
      </c>
      <c r="D184" s="98">
        <v>684.16263711810825</v>
      </c>
      <c r="E184" s="98">
        <v>409.99022105547385</v>
      </c>
      <c r="F184" s="98">
        <v>777.82496557318575</v>
      </c>
      <c r="G184" s="98">
        <v>1150.5313764919097</v>
      </c>
      <c r="H184" s="98">
        <v>1224.5305505629108</v>
      </c>
      <c r="I184" s="98">
        <v>471.11152966489044</v>
      </c>
      <c r="J184" s="98">
        <v>519.02941526472785</v>
      </c>
      <c r="K184" s="98">
        <v>1350.5861570799789</v>
      </c>
      <c r="L184" s="98">
        <v>1182.4223294973569</v>
      </c>
      <c r="M184" s="98">
        <v>735.20647152380582</v>
      </c>
      <c r="N184" s="98">
        <v>584.61267513559312</v>
      </c>
      <c r="O184" s="98">
        <v>840.76283622455867</v>
      </c>
      <c r="P184" s="98">
        <v>1017.5226955498902</v>
      </c>
      <c r="Q184" s="98">
        <v>828.71465973580121</v>
      </c>
      <c r="R184" s="98">
        <v>821.69418324212643</v>
      </c>
      <c r="S184" s="98">
        <v>629.33414045612699</v>
      </c>
      <c r="T184" s="98">
        <v>696.67969331191352</v>
      </c>
      <c r="U184" s="98">
        <v>861.36123999121889</v>
      </c>
      <c r="V184" s="98">
        <v>724.92685977024189</v>
      </c>
      <c r="W184" s="98">
        <v>377.89485721253271</v>
      </c>
      <c r="X184" s="98">
        <v>526.26907211538605</v>
      </c>
      <c r="Y184" s="98">
        <v>375.0030050502013</v>
      </c>
      <c r="DA184" s="63" t="s">
        <v>2392</v>
      </c>
    </row>
    <row r="185" spans="1:105" ht="12" customHeight="1" x14ac:dyDescent="0.25">
      <c r="A185" s="109" t="s">
        <v>120</v>
      </c>
      <c r="B185" s="33">
        <v>805.78967840867892</v>
      </c>
      <c r="C185" s="33">
        <v>709.8943999043496</v>
      </c>
      <c r="D185" s="33">
        <v>749.86368487304003</v>
      </c>
      <c r="E185" s="33">
        <v>718.44605809193899</v>
      </c>
      <c r="F185" s="33">
        <v>722.43606975354658</v>
      </c>
      <c r="G185" s="33">
        <v>688.41331100851141</v>
      </c>
      <c r="H185" s="33">
        <v>673.45314967481818</v>
      </c>
      <c r="I185" s="33">
        <v>708.02042807669068</v>
      </c>
      <c r="J185" s="33">
        <v>743.59627401256068</v>
      </c>
      <c r="K185" s="33">
        <v>699.54645103069902</v>
      </c>
      <c r="L185" s="33">
        <v>603.29805448269906</v>
      </c>
      <c r="M185" s="33">
        <v>815.64631291546993</v>
      </c>
      <c r="N185" s="33">
        <v>814.1781200128903</v>
      </c>
      <c r="O185" s="33">
        <v>822.11109408731204</v>
      </c>
      <c r="P185" s="33">
        <v>859.3553157291135</v>
      </c>
      <c r="Q185" s="33">
        <v>589.28333606243075</v>
      </c>
      <c r="R185" s="33">
        <v>596.09117632306595</v>
      </c>
      <c r="S185" s="33">
        <v>519.11675305789038</v>
      </c>
      <c r="T185" s="33">
        <v>600.92390589816557</v>
      </c>
      <c r="U185" s="33">
        <v>647.80234328771905</v>
      </c>
      <c r="V185" s="33">
        <v>373.13450904393102</v>
      </c>
      <c r="W185" s="33">
        <v>301.43238681875533</v>
      </c>
      <c r="X185" s="33">
        <v>340.27307906923141</v>
      </c>
      <c r="Y185" s="33">
        <v>331.57127503246835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14832.800495583511</v>
      </c>
      <c r="C187" s="117">
        <f t="shared" si="83"/>
        <v>16195.581668176914</v>
      </c>
      <c r="D187" s="117">
        <f t="shared" si="83"/>
        <v>14784.148204890003</v>
      </c>
      <c r="E187" s="117">
        <f t="shared" si="83"/>
        <v>17545.175758266269</v>
      </c>
      <c r="F187" s="117">
        <f t="shared" si="83"/>
        <v>16283.079997049861</v>
      </c>
      <c r="G187" s="117">
        <f t="shared" si="83"/>
        <v>15898.833884851803</v>
      </c>
      <c r="H187" s="117">
        <f t="shared" si="83"/>
        <v>14825.370797504627</v>
      </c>
      <c r="I187" s="117">
        <f t="shared" si="83"/>
        <v>13214.359533104385</v>
      </c>
      <c r="J187" s="117">
        <f t="shared" si="83"/>
        <v>15035.651412985681</v>
      </c>
      <c r="K187" s="117">
        <f t="shared" si="83"/>
        <v>15318.467604530308</v>
      </c>
      <c r="L187" s="117">
        <f t="shared" si="83"/>
        <v>14597.917716210059</v>
      </c>
      <c r="M187" s="117">
        <f t="shared" si="83"/>
        <v>14106.509117256184</v>
      </c>
      <c r="N187" s="117">
        <f t="shared" si="83"/>
        <v>14223.618248276496</v>
      </c>
      <c r="O187" s="117">
        <f t="shared" si="83"/>
        <v>13761.00749773431</v>
      </c>
      <c r="P187" s="117">
        <f t="shared" si="83"/>
        <v>14186.30504958116</v>
      </c>
      <c r="Q187" s="117">
        <f t="shared" si="83"/>
        <v>14431.11594600368</v>
      </c>
      <c r="R187" s="117">
        <f t="shared" ref="R187:V187" si="84">R188+R190+R192+R201</f>
        <v>14322.547939583281</v>
      </c>
      <c r="S187" s="117">
        <f t="shared" si="84"/>
        <v>14182.565703855958</v>
      </c>
      <c r="T187" s="117">
        <f t="shared" si="84"/>
        <v>14108.710073541728</v>
      </c>
      <c r="U187" s="117">
        <f t="shared" si="84"/>
        <v>13772.024758321999</v>
      </c>
      <c r="V187" s="117">
        <f t="shared" si="84"/>
        <v>13415.707197854665</v>
      </c>
      <c r="W187" s="117">
        <f t="shared" ref="W187:Y187" si="85">W188+W190+W192+W201</f>
        <v>13018.656208626855</v>
      </c>
      <c r="X187" s="117">
        <f t="shared" si="85"/>
        <v>12988.143569171145</v>
      </c>
      <c r="Y187" s="117">
        <f t="shared" si="85"/>
        <v>13300.536592797025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12406.19983814339</v>
      </c>
      <c r="C188" s="122">
        <f t="shared" si="86"/>
        <v>13933.987798807404</v>
      </c>
      <c r="D188" s="122">
        <f t="shared" si="86"/>
        <v>12674.24853891575</v>
      </c>
      <c r="E188" s="122">
        <f t="shared" si="86"/>
        <v>15122.392031357518</v>
      </c>
      <c r="F188" s="122">
        <f t="shared" si="86"/>
        <v>14332.143731426257</v>
      </c>
      <c r="G188" s="122">
        <f t="shared" si="86"/>
        <v>13966.394357033278</v>
      </c>
      <c r="H188" s="122">
        <f t="shared" si="86"/>
        <v>12636.078487442704</v>
      </c>
      <c r="I188" s="122">
        <f t="shared" si="86"/>
        <v>11385.094773732744</v>
      </c>
      <c r="J188" s="122">
        <f t="shared" si="86"/>
        <v>13184.161114841925</v>
      </c>
      <c r="K188" s="122">
        <f t="shared" si="86"/>
        <v>13467.960307229476</v>
      </c>
      <c r="L188" s="122">
        <f t="shared" si="86"/>
        <v>12823.229558212104</v>
      </c>
      <c r="M188" s="122">
        <f t="shared" si="86"/>
        <v>12084.683219471854</v>
      </c>
      <c r="N188" s="122">
        <f t="shared" si="86"/>
        <v>12193.469835040323</v>
      </c>
      <c r="O188" s="122">
        <f t="shared" si="86"/>
        <v>11355.784213089795</v>
      </c>
      <c r="P188" s="122">
        <f t="shared" si="86"/>
        <v>11398.458045991494</v>
      </c>
      <c r="Q188" s="122">
        <f t="shared" si="86"/>
        <v>12293.841757017644</v>
      </c>
      <c r="R188" s="122">
        <f t="shared" si="86"/>
        <v>12202.598406915655</v>
      </c>
      <c r="S188" s="122">
        <f t="shared" si="86"/>
        <v>12201.070348391713</v>
      </c>
      <c r="T188" s="122">
        <f t="shared" si="86"/>
        <v>11942.13531818181</v>
      </c>
      <c r="U188" s="122">
        <f t="shared" si="86"/>
        <v>11470.136726204324</v>
      </c>
      <c r="V188" s="122">
        <f t="shared" si="86"/>
        <v>11304.196567124569</v>
      </c>
      <c r="W188" s="122">
        <f t="shared" si="86"/>
        <v>11090.411635858869</v>
      </c>
      <c r="X188" s="122">
        <f t="shared" si="86"/>
        <v>10838.482891042919</v>
      </c>
      <c r="Y188" s="122">
        <f t="shared" si="86"/>
        <v>11083.66241223275</v>
      </c>
      <c r="DA188" s="130" t="s">
        <v>2546</v>
      </c>
    </row>
    <row r="189" spans="1:105" ht="12" customHeight="1" x14ac:dyDescent="0.25">
      <c r="A189" s="97" t="s">
        <v>53</v>
      </c>
      <c r="B189" s="98">
        <v>12406.19983814339</v>
      </c>
      <c r="C189" s="98">
        <v>13933.987798807404</v>
      </c>
      <c r="D189" s="98">
        <v>12674.24853891575</v>
      </c>
      <c r="E189" s="98">
        <v>15122.392031357518</v>
      </c>
      <c r="F189" s="98">
        <v>14332.143731426257</v>
      </c>
      <c r="G189" s="98">
        <v>13966.394357033278</v>
      </c>
      <c r="H189" s="98">
        <v>12636.078487442704</v>
      </c>
      <c r="I189" s="98">
        <v>11385.094773732744</v>
      </c>
      <c r="J189" s="98">
        <v>13184.161114841925</v>
      </c>
      <c r="K189" s="98">
        <v>13467.960307229476</v>
      </c>
      <c r="L189" s="98">
        <v>12823.229558212104</v>
      </c>
      <c r="M189" s="98">
        <v>12084.683219471854</v>
      </c>
      <c r="N189" s="98">
        <v>12193.469835040323</v>
      </c>
      <c r="O189" s="98">
        <v>11355.784213089795</v>
      </c>
      <c r="P189" s="98">
        <v>11398.458045991494</v>
      </c>
      <c r="Q189" s="98">
        <v>12293.841757017644</v>
      </c>
      <c r="R189" s="98">
        <v>12202.598406915655</v>
      </c>
      <c r="S189" s="98">
        <v>12201.070348391713</v>
      </c>
      <c r="T189" s="98">
        <v>11942.13531818181</v>
      </c>
      <c r="U189" s="98">
        <v>11470.136726204324</v>
      </c>
      <c r="V189" s="98">
        <v>11304.196567124569</v>
      </c>
      <c r="W189" s="98">
        <v>11090.411635858869</v>
      </c>
      <c r="X189" s="98">
        <v>10838.482891042919</v>
      </c>
      <c r="Y189" s="98">
        <v>11083.66241223275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655.50668976585962</v>
      </c>
      <c r="C190" s="122">
        <f t="shared" si="87"/>
        <v>575.3010937895416</v>
      </c>
      <c r="D190" s="122">
        <f t="shared" si="87"/>
        <v>476.12033728534772</v>
      </c>
      <c r="E190" s="122">
        <f t="shared" si="87"/>
        <v>847.94650804794264</v>
      </c>
      <c r="F190" s="122">
        <f t="shared" si="87"/>
        <v>311.04449748020085</v>
      </c>
      <c r="G190" s="122">
        <f t="shared" si="87"/>
        <v>305.36872605886094</v>
      </c>
      <c r="H190" s="122">
        <f t="shared" si="87"/>
        <v>600.58960170549153</v>
      </c>
      <c r="I190" s="122">
        <f t="shared" si="87"/>
        <v>345.35081294093061</v>
      </c>
      <c r="J190" s="122">
        <f t="shared" si="87"/>
        <v>331.84827418275739</v>
      </c>
      <c r="K190" s="122">
        <f t="shared" si="87"/>
        <v>361.552234382216</v>
      </c>
      <c r="L190" s="122">
        <f t="shared" si="87"/>
        <v>412.03557322258445</v>
      </c>
      <c r="M190" s="122">
        <f t="shared" si="87"/>
        <v>386.23128946764268</v>
      </c>
      <c r="N190" s="122">
        <f t="shared" si="87"/>
        <v>529.67500792470753</v>
      </c>
      <c r="O190" s="122">
        <f t="shared" si="87"/>
        <v>569.17566628961583</v>
      </c>
      <c r="P190" s="122">
        <f t="shared" si="87"/>
        <v>633.04664663002029</v>
      </c>
      <c r="Q190" s="122">
        <f t="shared" si="87"/>
        <v>755.02636857225627</v>
      </c>
      <c r="R190" s="122">
        <f t="shared" si="87"/>
        <v>720.505818354849</v>
      </c>
      <c r="S190" s="122">
        <f t="shared" si="87"/>
        <v>622.38923855722032</v>
      </c>
      <c r="T190" s="122">
        <f t="shared" si="87"/>
        <v>687.60075487752704</v>
      </c>
      <c r="U190" s="122">
        <f t="shared" si="87"/>
        <v>732.51196757546097</v>
      </c>
      <c r="V190" s="122">
        <f t="shared" si="87"/>
        <v>842.67223886524141</v>
      </c>
      <c r="W190" s="122">
        <f t="shared" si="87"/>
        <v>783.80610599387592</v>
      </c>
      <c r="X190" s="122">
        <f t="shared" si="87"/>
        <v>877.28077325216134</v>
      </c>
      <c r="Y190" s="122">
        <f t="shared" si="87"/>
        <v>998.06093853932043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655.50668976585962</v>
      </c>
      <c r="C191" s="98">
        <f>RES_hhdet_tesh!C147</f>
        <v>575.3010937895416</v>
      </c>
      <c r="D191" s="98">
        <f>RES_hhdet_tesh!D147</f>
        <v>476.12033728534772</v>
      </c>
      <c r="E191" s="98">
        <f>RES_hhdet_tesh!E147</f>
        <v>847.94650804794264</v>
      </c>
      <c r="F191" s="98">
        <f>RES_hhdet_tesh!F147</f>
        <v>311.04449748020085</v>
      </c>
      <c r="G191" s="98">
        <f>RES_hhdet_tesh!G147</f>
        <v>305.36872605886094</v>
      </c>
      <c r="H191" s="98">
        <f>RES_hhdet_tesh!H147</f>
        <v>600.58960170549153</v>
      </c>
      <c r="I191" s="98">
        <f>RES_hhdet_tesh!I147</f>
        <v>345.35081294093061</v>
      </c>
      <c r="J191" s="98">
        <f>RES_hhdet_tesh!J147</f>
        <v>331.84827418275739</v>
      </c>
      <c r="K191" s="98">
        <f>RES_hhdet_tesh!K147</f>
        <v>361.552234382216</v>
      </c>
      <c r="L191" s="98">
        <f>RES_hhdet_tesh!L147</f>
        <v>412.03557322258445</v>
      </c>
      <c r="M191" s="98">
        <f>RES_hhdet_tesh!M147</f>
        <v>386.23128946764268</v>
      </c>
      <c r="N191" s="98">
        <f>RES_hhdet_tesh!N147</f>
        <v>529.67500792470753</v>
      </c>
      <c r="O191" s="98">
        <f>RES_hhdet_tesh!O147</f>
        <v>569.17566628961583</v>
      </c>
      <c r="P191" s="98">
        <f>RES_hhdet_tesh!P147</f>
        <v>633.04664663002029</v>
      </c>
      <c r="Q191" s="98">
        <f>RES_hhdet_tesh!Q147</f>
        <v>755.02636857225627</v>
      </c>
      <c r="R191" s="98">
        <f>RES_hhdet_tesh!R147</f>
        <v>720.505818354849</v>
      </c>
      <c r="S191" s="98">
        <f>RES_hhdet_tesh!S147</f>
        <v>622.38923855722032</v>
      </c>
      <c r="T191" s="98">
        <f>RES_hhdet_tesh!T147</f>
        <v>687.60075487752704</v>
      </c>
      <c r="U191" s="98">
        <f>RES_hhdet_tesh!U147</f>
        <v>732.51196757546097</v>
      </c>
      <c r="V191" s="98">
        <f>RES_hhdet_tesh!V147</f>
        <v>842.67223886524141</v>
      </c>
      <c r="W191" s="98">
        <f>RES_hhdet_tesh!W147</f>
        <v>783.80610599387592</v>
      </c>
      <c r="X191" s="98">
        <f>RES_hhdet_tesh!X147</f>
        <v>877.28077325216134</v>
      </c>
      <c r="Y191" s="98">
        <f>RES_hhdet_tesh!Y147</f>
        <v>998.06093853932043</v>
      </c>
      <c r="DA191" s="63" t="s">
        <v>2549</v>
      </c>
    </row>
    <row r="192" spans="1:105" ht="12" customHeight="1" x14ac:dyDescent="0.25">
      <c r="A192" s="121" t="s">
        <v>55</v>
      </c>
      <c r="B192" s="122">
        <v>1176.1055473246918</v>
      </c>
      <c r="C192" s="122">
        <v>1090.4418362918282</v>
      </c>
      <c r="D192" s="122">
        <v>1079.4481731378121</v>
      </c>
      <c r="E192" s="122">
        <v>1047.6290815905238</v>
      </c>
      <c r="F192" s="122">
        <v>1089.7991550346342</v>
      </c>
      <c r="G192" s="122">
        <v>1067.7971752779267</v>
      </c>
      <c r="H192" s="122">
        <v>1025.7627978543842</v>
      </c>
      <c r="I192" s="122">
        <v>967.96676735649567</v>
      </c>
      <c r="J192" s="122">
        <v>965.517190473813</v>
      </c>
      <c r="K192" s="122">
        <v>915.3588628372795</v>
      </c>
      <c r="L192" s="122">
        <v>871.90669176628069</v>
      </c>
      <c r="M192" s="122">
        <v>1004.9802138272845</v>
      </c>
      <c r="N192" s="122">
        <v>869.70104863266522</v>
      </c>
      <c r="O192" s="122">
        <v>1191.5479751980401</v>
      </c>
      <c r="P192" s="122">
        <v>1475.214008498963</v>
      </c>
      <c r="Q192" s="122">
        <v>908.98857291882655</v>
      </c>
      <c r="R192" s="122">
        <v>916.87352700452755</v>
      </c>
      <c r="S192" s="122">
        <v>936.77762749901331</v>
      </c>
      <c r="T192" s="122">
        <v>985.27309620709923</v>
      </c>
      <c r="U192" s="122">
        <v>1025.8158457035881</v>
      </c>
      <c r="V192" s="122">
        <v>941.94140434679593</v>
      </c>
      <c r="W192" s="122">
        <v>885.9486778845685</v>
      </c>
      <c r="X192" s="122">
        <v>973.95621086004235</v>
      </c>
      <c r="Y192" s="122">
        <v>928.3390297120917</v>
      </c>
      <c r="DA192" s="130" t="s">
        <v>2550</v>
      </c>
    </row>
    <row r="193" spans="1:105" ht="12" customHeight="1" x14ac:dyDescent="0.25">
      <c r="A193" s="97" t="s">
        <v>124</v>
      </c>
      <c r="B193" s="98">
        <v>1199.8871986813654</v>
      </c>
      <c r="C193" s="98">
        <v>1166.1566214987645</v>
      </c>
      <c r="D193" s="98">
        <v>781.17820809044395</v>
      </c>
      <c r="E193" s="98">
        <v>445.15057254690919</v>
      </c>
      <c r="F193" s="98">
        <v>894.69269143504118</v>
      </c>
      <c r="G193" s="98">
        <v>1370.5210712294879</v>
      </c>
      <c r="H193" s="98">
        <v>1421.2670635610855</v>
      </c>
      <c r="I193" s="98">
        <v>536.79627344310336</v>
      </c>
      <c r="J193" s="98">
        <v>532.3147754380509</v>
      </c>
      <c r="K193" s="98">
        <v>1260.9451627723411</v>
      </c>
      <c r="L193" s="98">
        <v>1372.3741265032165</v>
      </c>
      <c r="M193" s="98">
        <v>736.07055677965786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2551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DA194" s="63" t="s">
        <v>2552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0</v>
      </c>
      <c r="Y195" s="101">
        <v>0</v>
      </c>
      <c r="DA195" s="131" t="s">
        <v>2553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0</v>
      </c>
      <c r="Y196" s="104">
        <v>0</v>
      </c>
      <c r="DA196" s="132" t="s">
        <v>2554</v>
      </c>
    </row>
    <row r="197" spans="1:105" ht="12" customHeight="1" x14ac:dyDescent="0.25">
      <c r="A197" s="106" t="s">
        <v>122</v>
      </c>
      <c r="B197" s="101">
        <v>1173.1328409051077</v>
      </c>
      <c r="C197" s="101">
        <v>1082.3295378767993</v>
      </c>
      <c r="D197" s="101">
        <v>1101.8382077359224</v>
      </c>
      <c r="E197" s="101">
        <v>1081.1073594525697</v>
      </c>
      <c r="F197" s="101">
        <v>1098.5762922512627</v>
      </c>
      <c r="G197" s="101">
        <v>1049.3633821419739</v>
      </c>
      <c r="H197" s="101">
        <v>996.54282603675915</v>
      </c>
      <c r="I197" s="101">
        <v>996.58339047762649</v>
      </c>
      <c r="J197" s="101">
        <v>989.48876423789318</v>
      </c>
      <c r="K197" s="101">
        <v>903.13013220085315</v>
      </c>
      <c r="L197" s="101">
        <v>854.95213829994316</v>
      </c>
      <c r="M197" s="101">
        <v>1010.3703073975472</v>
      </c>
      <c r="N197" s="101">
        <v>868.88820865376795</v>
      </c>
      <c r="O197" s="101">
        <v>1190.9743652917887</v>
      </c>
      <c r="P197" s="101">
        <v>1472.0361922236602</v>
      </c>
      <c r="Q197" s="101">
        <v>910.0096131901563</v>
      </c>
      <c r="R197" s="101">
        <v>920.26812779574561</v>
      </c>
      <c r="S197" s="101">
        <v>940.35150702488363</v>
      </c>
      <c r="T197" s="101">
        <v>986.24756821031269</v>
      </c>
      <c r="U197" s="101">
        <v>1024.8151977427681</v>
      </c>
      <c r="V197" s="101">
        <v>941.11804243229267</v>
      </c>
      <c r="W197" s="101">
        <v>885.50406956990287</v>
      </c>
      <c r="X197" s="101">
        <v>974.36678803811697</v>
      </c>
      <c r="Y197" s="101">
        <v>929.65839491729412</v>
      </c>
      <c r="DA197" s="131" t="s">
        <v>2555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1101.5743781418191</v>
      </c>
      <c r="E198" s="104">
        <v>1081.0421132159668</v>
      </c>
      <c r="F198" s="104">
        <v>1098.2326919118468</v>
      </c>
      <c r="G198" s="104">
        <v>1049.1771600865468</v>
      </c>
      <c r="H198" s="104">
        <v>995.99101474675138</v>
      </c>
      <c r="I198" s="104">
        <v>994.78814925093991</v>
      </c>
      <c r="J198" s="104">
        <v>987.02412916399794</v>
      </c>
      <c r="K198" s="104">
        <v>900.46825371453315</v>
      </c>
      <c r="L198" s="104">
        <v>854.93692311574671</v>
      </c>
      <c r="M198" s="104">
        <v>1011.7089034456375</v>
      </c>
      <c r="N198" s="104">
        <v>870.22484623639514</v>
      </c>
      <c r="O198" s="104">
        <v>1191.9588474623495</v>
      </c>
      <c r="P198" s="104">
        <v>1478.3880190062716</v>
      </c>
      <c r="Q198" s="104">
        <v>908.31751431662883</v>
      </c>
      <c r="R198" s="104">
        <v>915.49573833677709</v>
      </c>
      <c r="S198" s="104">
        <v>935.89803324703519</v>
      </c>
      <c r="T198" s="104">
        <v>985.06124359243745</v>
      </c>
      <c r="U198" s="104">
        <v>1026.2356774641676</v>
      </c>
      <c r="V198" s="104">
        <v>942.19850090019497</v>
      </c>
      <c r="W198" s="104">
        <v>886.14442809967784</v>
      </c>
      <c r="X198" s="104">
        <v>973.80577591006943</v>
      </c>
      <c r="Y198" s="104">
        <v>927.89962930188972</v>
      </c>
      <c r="DA198" s="132" t="s">
        <v>2556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552.25688700685203</v>
      </c>
      <c r="E199" s="98">
        <v>538.41364076417096</v>
      </c>
      <c r="F199" s="98">
        <v>555.5140111403457</v>
      </c>
      <c r="G199" s="98">
        <v>528.22230938324947</v>
      </c>
      <c r="H199" s="98">
        <v>488.40664302032127</v>
      </c>
      <c r="I199" s="98">
        <v>480.32042272467316</v>
      </c>
      <c r="J199" s="98">
        <v>458.5476532869842</v>
      </c>
      <c r="K199" s="98">
        <v>403.82163399018214</v>
      </c>
      <c r="L199" s="98">
        <v>373.6047349448404</v>
      </c>
      <c r="M199" s="98">
        <v>487.89724962682772</v>
      </c>
      <c r="N199" s="98">
        <v>385.28352426631335</v>
      </c>
      <c r="O199" s="98">
        <v>654.23496735491301</v>
      </c>
      <c r="P199" s="98">
        <v>893.62712532560829</v>
      </c>
      <c r="Q199" s="98">
        <v>384.08819342291019</v>
      </c>
      <c r="R199" s="98">
        <v>381.13750938255924</v>
      </c>
      <c r="S199" s="98">
        <v>391.78935590702258</v>
      </c>
      <c r="T199" s="98">
        <v>474.28733161221481</v>
      </c>
      <c r="U199" s="98">
        <v>539.67760410150299</v>
      </c>
      <c r="V199" s="98">
        <v>481.7082777510692</v>
      </c>
      <c r="W199" s="98">
        <v>444.2978593619481</v>
      </c>
      <c r="X199" s="98">
        <v>530.59104658547506</v>
      </c>
      <c r="Y199" s="98">
        <v>498.59816929657035</v>
      </c>
      <c r="DA199" s="63" t="s">
        <v>2557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549.3174911349671</v>
      </c>
      <c r="E200" s="98">
        <v>542.62847245179569</v>
      </c>
      <c r="F200" s="98">
        <v>542.71868077150123</v>
      </c>
      <c r="G200" s="98">
        <v>520.9548507032971</v>
      </c>
      <c r="H200" s="98">
        <v>507.58437172643011</v>
      </c>
      <c r="I200" s="98">
        <v>514.46772652626692</v>
      </c>
      <c r="J200" s="98">
        <v>528.47647587701374</v>
      </c>
      <c r="K200" s="98">
        <v>496.64661972435107</v>
      </c>
      <c r="L200" s="98">
        <v>481.33218817090625</v>
      </c>
      <c r="M200" s="98">
        <v>523.81165381880976</v>
      </c>
      <c r="N200" s="98">
        <v>484.94132197008179</v>
      </c>
      <c r="O200" s="98">
        <v>537.72388010743668</v>
      </c>
      <c r="P200" s="98">
        <v>584.760893680663</v>
      </c>
      <c r="Q200" s="98">
        <v>524.22932089371864</v>
      </c>
      <c r="R200" s="98">
        <v>534.35822895421779</v>
      </c>
      <c r="S200" s="98">
        <v>544.10867734001249</v>
      </c>
      <c r="T200" s="98">
        <v>510.77391198022264</v>
      </c>
      <c r="U200" s="98">
        <v>486.55807336266435</v>
      </c>
      <c r="V200" s="98">
        <v>460.49022314912543</v>
      </c>
      <c r="W200" s="98">
        <v>441.84656873772963</v>
      </c>
      <c r="X200" s="98">
        <v>443.21472932459432</v>
      </c>
      <c r="Y200" s="98">
        <v>429.30146000531931</v>
      </c>
      <c r="DA200" s="63" t="s">
        <v>2558</v>
      </c>
    </row>
    <row r="201" spans="1:105" ht="12" customHeight="1" x14ac:dyDescent="0.25">
      <c r="A201" s="121" t="s">
        <v>54</v>
      </c>
      <c r="B201" s="122">
        <v>594.98842034957022</v>
      </c>
      <c r="C201" s="122">
        <v>595.85093928814149</v>
      </c>
      <c r="D201" s="122">
        <v>554.33115555109384</v>
      </c>
      <c r="E201" s="122">
        <v>527.2081372702836</v>
      </c>
      <c r="F201" s="122">
        <v>550.09261310876821</v>
      </c>
      <c r="G201" s="122">
        <v>559.27362648173857</v>
      </c>
      <c r="H201" s="122">
        <v>562.93991050204772</v>
      </c>
      <c r="I201" s="122">
        <v>515.94717907421375</v>
      </c>
      <c r="J201" s="122">
        <v>554.12483348718467</v>
      </c>
      <c r="K201" s="122">
        <v>573.59620008133675</v>
      </c>
      <c r="L201" s="122">
        <v>490.74589300908809</v>
      </c>
      <c r="M201" s="122">
        <v>630.61439448940246</v>
      </c>
      <c r="N201" s="122">
        <v>630.77235667880166</v>
      </c>
      <c r="O201" s="122">
        <v>644.49964315685941</v>
      </c>
      <c r="P201" s="122">
        <v>679.5863484606831</v>
      </c>
      <c r="Q201" s="122">
        <v>473.25924749495198</v>
      </c>
      <c r="R201" s="122">
        <v>482.57018730824922</v>
      </c>
      <c r="S201" s="122">
        <v>422.32848940801102</v>
      </c>
      <c r="T201" s="122">
        <v>493.7009042752905</v>
      </c>
      <c r="U201" s="122">
        <v>543.56021883862616</v>
      </c>
      <c r="V201" s="122">
        <v>326.89698751805804</v>
      </c>
      <c r="W201" s="122">
        <v>258.48978888954167</v>
      </c>
      <c r="X201" s="122">
        <v>298.42369401602201</v>
      </c>
      <c r="Y201" s="122">
        <v>290.47421231286341</v>
      </c>
      <c r="DA201" s="130" t="s">
        <v>2559</v>
      </c>
    </row>
    <row r="202" spans="1:105" ht="12" customHeight="1" x14ac:dyDescent="0.25">
      <c r="A202" s="97" t="s">
        <v>50</v>
      </c>
      <c r="B202" s="98">
        <v>571.05533788849084</v>
      </c>
      <c r="C202" s="98">
        <v>727.51300393668691</v>
      </c>
      <c r="D202" s="98">
        <v>419.13131659512783</v>
      </c>
      <c r="E202" s="98">
        <v>251.16797062456834</v>
      </c>
      <c r="F202" s="98">
        <v>478.71043465516976</v>
      </c>
      <c r="G202" s="98">
        <v>711.37075055093942</v>
      </c>
      <c r="H202" s="98">
        <v>758.05680107978139</v>
      </c>
      <c r="I202" s="98">
        <v>291.81992930885951</v>
      </c>
      <c r="J202" s="98">
        <v>321.51384497188513</v>
      </c>
      <c r="K202" s="98">
        <v>836.77879611252331</v>
      </c>
      <c r="L202" s="98">
        <v>732.65696897091857</v>
      </c>
      <c r="M202" s="98">
        <v>455.59351642395785</v>
      </c>
      <c r="N202" s="98">
        <v>362.3394936632854</v>
      </c>
      <c r="O202" s="98">
        <v>521.24950453880945</v>
      </c>
      <c r="P202" s="98">
        <v>630.96297114100901</v>
      </c>
      <c r="Q202" s="98">
        <v>513.95336661034514</v>
      </c>
      <c r="R202" s="98">
        <v>509.86552230183753</v>
      </c>
      <c r="S202" s="98">
        <v>391.00238622040587</v>
      </c>
      <c r="T202" s="98">
        <v>433.53389753622514</v>
      </c>
      <c r="U202" s="98">
        <v>536.81141202666083</v>
      </c>
      <c r="V202" s="98">
        <v>452.15672279310087</v>
      </c>
      <c r="W202" s="98">
        <v>235.80209769496992</v>
      </c>
      <c r="X202" s="98">
        <v>328.50579456981285</v>
      </c>
      <c r="Y202" s="98">
        <v>234.17791155526831</v>
      </c>
      <c r="DA202" s="63" t="s">
        <v>2560</v>
      </c>
    </row>
    <row r="203" spans="1:105" ht="12" customHeight="1" x14ac:dyDescent="0.25">
      <c r="A203" s="109" t="s">
        <v>120</v>
      </c>
      <c r="B203" s="33">
        <v>611.44241454156213</v>
      </c>
      <c r="C203" s="33">
        <v>541.9891855682821</v>
      </c>
      <c r="D203" s="33">
        <v>576.25545376016942</v>
      </c>
      <c r="E203" s="33">
        <v>553.75046098621772</v>
      </c>
      <c r="F203" s="33">
        <v>558.02396627027917</v>
      </c>
      <c r="G203" s="33">
        <v>532.55386144255465</v>
      </c>
      <c r="H203" s="33">
        <v>522.29055829835306</v>
      </c>
      <c r="I203" s="33">
        <v>550.42829442272966</v>
      </c>
      <c r="J203" s="33">
        <v>579.38575531690037</v>
      </c>
      <c r="K203" s="33">
        <v>546.19864276578744</v>
      </c>
      <c r="L203" s="33">
        <v>472.05519177583409</v>
      </c>
      <c r="M203" s="33">
        <v>639.75314286940204</v>
      </c>
      <c r="N203" s="33">
        <v>640.54465658380343</v>
      </c>
      <c r="O203" s="33">
        <v>649.32065198035468</v>
      </c>
      <c r="P203" s="33">
        <v>682.4229690779373</v>
      </c>
      <c r="Q203" s="33">
        <v>471.20677979951023</v>
      </c>
      <c r="R203" s="33">
        <v>481.17798295451809</v>
      </c>
      <c r="S203" s="33">
        <v>424.14215316378534</v>
      </c>
      <c r="T203" s="33">
        <v>497.85035301591574</v>
      </c>
      <c r="U203" s="33">
        <v>544.08919292381358</v>
      </c>
      <c r="V203" s="33">
        <v>317.36657683545036</v>
      </c>
      <c r="W203" s="33">
        <v>259.8345049240221</v>
      </c>
      <c r="X203" s="33">
        <v>297.06221166406095</v>
      </c>
      <c r="Y203" s="33">
        <v>292.46734310715931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136.70430994289276</v>
      </c>
      <c r="C205" s="117">
        <f t="shared" si="88"/>
        <v>121.01195831020851</v>
      </c>
      <c r="D205" s="117">
        <f t="shared" si="88"/>
        <v>42.013453468661517</v>
      </c>
      <c r="E205" s="117">
        <f t="shared" si="88"/>
        <v>16.908141113512055</v>
      </c>
      <c r="F205" s="117">
        <f t="shared" si="88"/>
        <v>31.721604161086091</v>
      </c>
      <c r="G205" s="117">
        <f t="shared" si="88"/>
        <v>67.618633570891831</v>
      </c>
      <c r="H205" s="117">
        <f t="shared" si="88"/>
        <v>82.931322397634545</v>
      </c>
      <c r="I205" s="117">
        <f t="shared" si="88"/>
        <v>25.84913469248982</v>
      </c>
      <c r="J205" s="117">
        <f t="shared" si="88"/>
        <v>20.804322986432055</v>
      </c>
      <c r="K205" s="117">
        <f t="shared" si="88"/>
        <v>46.716803077144206</v>
      </c>
      <c r="L205" s="117">
        <f t="shared" si="88"/>
        <v>35.083100348755522</v>
      </c>
      <c r="M205" s="117">
        <f t="shared" si="88"/>
        <v>14.064628239694864</v>
      </c>
      <c r="N205" s="117">
        <f t="shared" si="88"/>
        <v>4.6647856082125614</v>
      </c>
      <c r="O205" s="117">
        <f t="shared" si="88"/>
        <v>7.1893891573907167</v>
      </c>
      <c r="P205" s="117">
        <f t="shared" si="88"/>
        <v>12.741115582949311</v>
      </c>
      <c r="Q205" s="117">
        <f t="shared" si="88"/>
        <v>9.0388206366485679</v>
      </c>
      <c r="R205" s="117">
        <f t="shared" ref="R205:V205" si="89">R206+R208+R210+R219</f>
        <v>9.0584055760338504</v>
      </c>
      <c r="S205" s="117">
        <f t="shared" si="89"/>
        <v>7.8238492971809244</v>
      </c>
      <c r="T205" s="117">
        <f t="shared" si="89"/>
        <v>10.210178008563503</v>
      </c>
      <c r="U205" s="117">
        <f t="shared" si="89"/>
        <v>14.221735744857567</v>
      </c>
      <c r="V205" s="117">
        <f t="shared" si="89"/>
        <v>11.643392113281617</v>
      </c>
      <c r="W205" s="117">
        <f t="shared" ref="W205:Y205" si="90">W206+W208+W210+W219</f>
        <v>4.8032606082950497</v>
      </c>
      <c r="X205" s="117">
        <f t="shared" si="90"/>
        <v>5.1763030863862873</v>
      </c>
      <c r="Y205" s="117">
        <f t="shared" si="90"/>
        <v>2.9128128848922525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50.436610213454806</v>
      </c>
      <c r="C210" s="122">
        <v>42.693761865155132</v>
      </c>
      <c r="D210" s="122">
        <v>20.327725378277865</v>
      </c>
      <c r="E210" s="122">
        <v>8.738546498164558</v>
      </c>
      <c r="F210" s="122">
        <v>14.052532243125599</v>
      </c>
      <c r="G210" s="122">
        <v>28.565631303182304</v>
      </c>
      <c r="H210" s="122">
        <v>34.971950006967148</v>
      </c>
      <c r="I210" s="122">
        <v>11.580108681999612</v>
      </c>
      <c r="J210" s="122">
        <v>9.2546685892204064</v>
      </c>
      <c r="K210" s="122">
        <v>17.790025941157047</v>
      </c>
      <c r="L210" s="122">
        <v>15.818823764940591</v>
      </c>
      <c r="M210" s="122">
        <v>5.7769386632219657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X210" s="122">
        <v>0</v>
      </c>
      <c r="Y210" s="122">
        <v>0</v>
      </c>
      <c r="DA210" s="130" t="s">
        <v>2718</v>
      </c>
    </row>
    <row r="211" spans="1:105" ht="12" customHeight="1" x14ac:dyDescent="0.25">
      <c r="A211" s="97" t="s">
        <v>124</v>
      </c>
      <c r="B211" s="98">
        <v>453.9294919210933</v>
      </c>
      <c r="C211" s="98">
        <v>441.16887260660297</v>
      </c>
      <c r="D211" s="98">
        <v>291.36406375531607</v>
      </c>
      <c r="E211" s="98">
        <v>166.0323834651266</v>
      </c>
      <c r="F211" s="98">
        <v>327.89241900626399</v>
      </c>
      <c r="G211" s="98">
        <v>497.04198467537208</v>
      </c>
      <c r="H211" s="98">
        <v>507.09327510102366</v>
      </c>
      <c r="I211" s="98">
        <v>191.07179325299359</v>
      </c>
      <c r="J211" s="98">
        <v>188.94948369658331</v>
      </c>
      <c r="K211" s="98">
        <v>444.75064852892621</v>
      </c>
      <c r="L211" s="98">
        <v>482.47412483068803</v>
      </c>
      <c r="M211" s="98">
        <v>256.11094740284045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2719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2720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86.26769972943795</v>
      </c>
      <c r="C219" s="122">
        <v>78.318196445053388</v>
      </c>
      <c r="D219" s="122">
        <v>21.685728090383652</v>
      </c>
      <c r="E219" s="122">
        <v>8.1695946153474974</v>
      </c>
      <c r="F219" s="122">
        <v>17.66907191796049</v>
      </c>
      <c r="G219" s="122">
        <v>39.053002267709523</v>
      </c>
      <c r="H219" s="122">
        <v>47.95937239066739</v>
      </c>
      <c r="I219" s="122">
        <v>14.269026010490206</v>
      </c>
      <c r="J219" s="122">
        <v>11.549654397211651</v>
      </c>
      <c r="K219" s="122">
        <v>28.926777135987155</v>
      </c>
      <c r="L219" s="122">
        <v>19.264276583814929</v>
      </c>
      <c r="M219" s="122">
        <v>8.2876895764728982</v>
      </c>
      <c r="N219" s="122">
        <v>4.6647856082125614</v>
      </c>
      <c r="O219" s="122">
        <v>7.1893891573907167</v>
      </c>
      <c r="P219" s="122">
        <v>12.741115582949311</v>
      </c>
      <c r="Q219" s="122">
        <v>9.0388206366485679</v>
      </c>
      <c r="R219" s="122">
        <v>9.0584055760338504</v>
      </c>
      <c r="S219" s="122">
        <v>7.8238492971809244</v>
      </c>
      <c r="T219" s="122">
        <v>10.210178008563503</v>
      </c>
      <c r="U219" s="122">
        <v>14.221735744857567</v>
      </c>
      <c r="V219" s="122">
        <v>11.643392113281617</v>
      </c>
      <c r="W219" s="122">
        <v>4.8032606082950497</v>
      </c>
      <c r="X219" s="122">
        <v>5.1763030863862873</v>
      </c>
      <c r="Y219" s="122">
        <v>2.9128128848922525</v>
      </c>
      <c r="DA219" s="130" t="s">
        <v>2727</v>
      </c>
    </row>
    <row r="220" spans="1:105" ht="12" customHeight="1" x14ac:dyDescent="0.25">
      <c r="A220" s="97" t="s">
        <v>50</v>
      </c>
      <c r="B220" s="98">
        <v>211.74799024498407</v>
      </c>
      <c r="C220" s="98">
        <v>269.76267664407283</v>
      </c>
      <c r="D220" s="98">
        <v>155.4143846477495</v>
      </c>
      <c r="E220" s="98">
        <v>93.133378614961458</v>
      </c>
      <c r="F220" s="98">
        <v>176.69071917960491</v>
      </c>
      <c r="G220" s="98">
        <v>261.35470748390219</v>
      </c>
      <c r="H220" s="98">
        <v>278.16435986587084</v>
      </c>
      <c r="I220" s="98">
        <v>107.01769507867654</v>
      </c>
      <c r="J220" s="98">
        <v>117.9027219715356</v>
      </c>
      <c r="K220" s="98">
        <v>306.79915144228801</v>
      </c>
      <c r="L220" s="98">
        <v>268.59905636861959</v>
      </c>
      <c r="M220" s="98">
        <v>167.00950207134778</v>
      </c>
      <c r="N220" s="98">
        <v>132.80061528380136</v>
      </c>
      <c r="O220" s="98">
        <v>190.98768587677077</v>
      </c>
      <c r="P220" s="98">
        <v>231.14045552111304</v>
      </c>
      <c r="Q220" s="98">
        <v>188.2508221055846</v>
      </c>
      <c r="R220" s="98">
        <v>186.65605066528147</v>
      </c>
      <c r="S220" s="98">
        <v>142.95954334601382</v>
      </c>
      <c r="T220" s="98">
        <v>158.25775913273429</v>
      </c>
      <c r="U220" s="98">
        <v>195.66681927640528</v>
      </c>
      <c r="V220" s="98">
        <v>164.67438546540816</v>
      </c>
      <c r="W220" s="98">
        <v>85.842595764398951</v>
      </c>
      <c r="X220" s="98">
        <v>119.54728242173113</v>
      </c>
      <c r="Y220" s="98">
        <v>85.185682627203747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83.098920094825658</v>
      </c>
      <c r="C223" s="118">
        <f t="shared" si="93"/>
        <v>87.936785634997719</v>
      </c>
      <c r="D223" s="118">
        <f t="shared" si="93"/>
        <v>77.856693827500365</v>
      </c>
      <c r="E223" s="118">
        <f t="shared" si="93"/>
        <v>87.039815103478304</v>
      </c>
      <c r="F223" s="118">
        <f t="shared" si="93"/>
        <v>80.410279332714538</v>
      </c>
      <c r="G223" s="118">
        <f t="shared" si="93"/>
        <v>76.642005661803665</v>
      </c>
      <c r="H223" s="118">
        <f t="shared" si="93"/>
        <v>69.396163865040918</v>
      </c>
      <c r="I223" s="118">
        <f t="shared" si="93"/>
        <v>59.659344146170362</v>
      </c>
      <c r="J223" s="118">
        <f t="shared" si="93"/>
        <v>64.098121304633068</v>
      </c>
      <c r="K223" s="118">
        <f t="shared" si="93"/>
        <v>62.769991323783643</v>
      </c>
      <c r="L223" s="118">
        <f t="shared" si="93"/>
        <v>57.712376679473067</v>
      </c>
      <c r="M223" s="118">
        <f t="shared" si="93"/>
        <v>56.295271097980937</v>
      </c>
      <c r="N223" s="118">
        <f t="shared" si="93"/>
        <v>53.775646088248813</v>
      </c>
      <c r="O223" s="118">
        <f t="shared" si="93"/>
        <v>53.075989272318111</v>
      </c>
      <c r="P223" s="118">
        <f t="shared" si="93"/>
        <v>55.017792742232437</v>
      </c>
      <c r="Q223" s="118">
        <f t="shared" si="93"/>
        <v>48.234820837674413</v>
      </c>
      <c r="R223" s="118">
        <f t="shared" ref="R223:V223" si="94">R224+R226+R228+R237</f>
        <v>46.628242784569863</v>
      </c>
      <c r="S223" s="118">
        <f t="shared" si="94"/>
        <v>44.849588270495452</v>
      </c>
      <c r="T223" s="118">
        <f t="shared" si="94"/>
        <v>44.651945873144655</v>
      </c>
      <c r="U223" s="118">
        <f t="shared" si="94"/>
        <v>43.985395810503917</v>
      </c>
      <c r="V223" s="118">
        <f t="shared" si="94"/>
        <v>40.536734740132495</v>
      </c>
      <c r="W223" s="118">
        <f t="shared" ref="W223:Y223" si="95">W224+W226+W228+W237</f>
        <v>38.367674747188012</v>
      </c>
      <c r="X223" s="118">
        <f t="shared" si="95"/>
        <v>38.616640402289022</v>
      </c>
      <c r="Y223" s="118">
        <f t="shared" si="95"/>
        <v>38.489851128283547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60.612368078917939</v>
      </c>
      <c r="C224" s="123">
        <f t="shared" si="96"/>
        <v>66.949717689293948</v>
      </c>
      <c r="D224" s="123">
        <f t="shared" si="96"/>
        <v>58.586703492580327</v>
      </c>
      <c r="E224" s="123">
        <f t="shared" si="96"/>
        <v>67.455032379619539</v>
      </c>
      <c r="F224" s="123">
        <f t="shared" si="96"/>
        <v>62.089986823736254</v>
      </c>
      <c r="G224" s="123">
        <f t="shared" si="96"/>
        <v>58.399514520158327</v>
      </c>
      <c r="H224" s="123">
        <f t="shared" si="96"/>
        <v>50.807260987917374</v>
      </c>
      <c r="I224" s="123">
        <f t="shared" si="96"/>
        <v>43.732311320926357</v>
      </c>
      <c r="J224" s="123">
        <f t="shared" si="96"/>
        <v>48.340201111132266</v>
      </c>
      <c r="K224" s="123">
        <f t="shared" si="96"/>
        <v>47.364821304049258</v>
      </c>
      <c r="L224" s="123">
        <f t="shared" si="96"/>
        <v>43.378787428913427</v>
      </c>
      <c r="M224" s="123">
        <f t="shared" si="96"/>
        <v>39.384588311714452</v>
      </c>
      <c r="N224" s="123">
        <f t="shared" si="96"/>
        <v>38.107435268422272</v>
      </c>
      <c r="O224" s="123">
        <f t="shared" si="96"/>
        <v>33.936798649582599</v>
      </c>
      <c r="P224" s="123">
        <f t="shared" si="96"/>
        <v>32.569669615081942</v>
      </c>
      <c r="Q224" s="123">
        <f t="shared" si="96"/>
        <v>33.695724141150173</v>
      </c>
      <c r="R224" s="123">
        <f t="shared" si="96"/>
        <v>32.303555639927481</v>
      </c>
      <c r="S224" s="123">
        <f t="shared" si="96"/>
        <v>31.368766343823513</v>
      </c>
      <c r="T224" s="123">
        <f t="shared" si="96"/>
        <v>30.017489733181339</v>
      </c>
      <c r="U224" s="123">
        <f t="shared" si="96"/>
        <v>28.388405559680734</v>
      </c>
      <c r="V224" s="123">
        <f t="shared" si="96"/>
        <v>27.671134535773493</v>
      </c>
      <c r="W224" s="123">
        <f t="shared" si="96"/>
        <v>26.834736817126124</v>
      </c>
      <c r="X224" s="123">
        <f t="shared" si="96"/>
        <v>25.885742013801487</v>
      </c>
      <c r="Y224" s="123">
        <f t="shared" si="96"/>
        <v>26.175265678687435</v>
      </c>
      <c r="DA224" s="130" t="s">
        <v>2882</v>
      </c>
    </row>
    <row r="225" spans="1:105" ht="12" customHeight="1" x14ac:dyDescent="0.25">
      <c r="A225" s="97" t="s">
        <v>53</v>
      </c>
      <c r="B225" s="99">
        <v>60.612368078917939</v>
      </c>
      <c r="C225" s="99">
        <v>66.949717689293948</v>
      </c>
      <c r="D225" s="99">
        <v>58.586703492580327</v>
      </c>
      <c r="E225" s="99">
        <v>67.455032379619539</v>
      </c>
      <c r="F225" s="99">
        <v>62.089986823736254</v>
      </c>
      <c r="G225" s="99">
        <v>58.399514520158327</v>
      </c>
      <c r="H225" s="99">
        <v>50.807260987917374</v>
      </c>
      <c r="I225" s="99">
        <v>43.732311320926357</v>
      </c>
      <c r="J225" s="99">
        <v>48.340201111132266</v>
      </c>
      <c r="K225" s="99">
        <v>47.364821304049258</v>
      </c>
      <c r="L225" s="99">
        <v>43.378787428913427</v>
      </c>
      <c r="M225" s="99">
        <v>39.384588311714452</v>
      </c>
      <c r="N225" s="99">
        <v>38.107435268422272</v>
      </c>
      <c r="O225" s="99">
        <v>33.936798649582599</v>
      </c>
      <c r="P225" s="99">
        <v>32.569669615081942</v>
      </c>
      <c r="Q225" s="99">
        <v>33.695724141150173</v>
      </c>
      <c r="R225" s="99">
        <v>32.303555639927481</v>
      </c>
      <c r="S225" s="99">
        <v>31.368766343823513</v>
      </c>
      <c r="T225" s="99">
        <v>30.017489733181339</v>
      </c>
      <c r="U225" s="99">
        <v>28.388405559680734</v>
      </c>
      <c r="V225" s="99">
        <v>27.671134535773493</v>
      </c>
      <c r="W225" s="99">
        <v>26.834736817126124</v>
      </c>
      <c r="X225" s="99">
        <v>25.885742013801487</v>
      </c>
      <c r="Y225" s="99">
        <v>26.175265678687435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2.6852954675942136</v>
      </c>
      <c r="C226" s="123">
        <f t="shared" si="97"/>
        <v>2.2941047962347216</v>
      </c>
      <c r="D226" s="123">
        <f t="shared" si="97"/>
        <v>1.8161423284504437</v>
      </c>
      <c r="E226" s="123">
        <f t="shared" si="97"/>
        <v>3.0103147105885708</v>
      </c>
      <c r="F226" s="123">
        <f t="shared" si="97"/>
        <v>1.0337405719386026</v>
      </c>
      <c r="G226" s="123">
        <f t="shared" si="97"/>
        <v>0.95626012987638342</v>
      </c>
      <c r="H226" s="123">
        <f t="shared" si="97"/>
        <v>1.6767183317912271</v>
      </c>
      <c r="I226" s="123">
        <f t="shared" si="97"/>
        <v>0.91069279985423401</v>
      </c>
      <c r="J226" s="123">
        <f t="shared" si="97"/>
        <v>0.83556934999868215</v>
      </c>
      <c r="K226" s="123">
        <f t="shared" si="97"/>
        <v>0.87441924579181085</v>
      </c>
      <c r="L226" s="123">
        <f t="shared" si="97"/>
        <v>0.96450388076477844</v>
      </c>
      <c r="M226" s="123">
        <f t="shared" si="97"/>
        <v>0.87323694825119413</v>
      </c>
      <c r="N226" s="123">
        <f t="shared" si="97"/>
        <v>1.1357067077111123</v>
      </c>
      <c r="O226" s="123">
        <f t="shared" si="97"/>
        <v>1.1813047819580986</v>
      </c>
      <c r="P226" s="123">
        <f t="shared" si="97"/>
        <v>1.2532261530977442</v>
      </c>
      <c r="Q226" s="123">
        <f t="shared" si="97"/>
        <v>1.4338361177977477</v>
      </c>
      <c r="R226" s="123">
        <f t="shared" si="97"/>
        <v>1.3360386565516575</v>
      </c>
      <c r="S226" s="123">
        <f t="shared" si="97"/>
        <v>1.1347017055229467</v>
      </c>
      <c r="T226" s="123">
        <f t="shared" si="97"/>
        <v>1.2379239165335671</v>
      </c>
      <c r="U226" s="123">
        <f t="shared" si="97"/>
        <v>1.3060568027805677</v>
      </c>
      <c r="V226" s="123">
        <f t="shared" si="97"/>
        <v>1.4872571263765082</v>
      </c>
      <c r="W226" s="123">
        <f t="shared" si="97"/>
        <v>1.3749018175776651</v>
      </c>
      <c r="X226" s="123">
        <f t="shared" si="97"/>
        <v>1.5218846279219684</v>
      </c>
      <c r="Y226" s="123">
        <f t="shared" si="97"/>
        <v>1.7151991351153266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2.6852954675942136</v>
      </c>
      <c r="C227" s="99">
        <f>RES_hhdet_fecs!C147</f>
        <v>2.2941047962347216</v>
      </c>
      <c r="D227" s="99">
        <f>RES_hhdet_fecs!D147</f>
        <v>1.8161423284504437</v>
      </c>
      <c r="E227" s="99">
        <f>RES_hhdet_fecs!E147</f>
        <v>3.0103147105885708</v>
      </c>
      <c r="F227" s="99">
        <f>RES_hhdet_fecs!F147</f>
        <v>1.0337405719386026</v>
      </c>
      <c r="G227" s="99">
        <f>RES_hhdet_fecs!G147</f>
        <v>0.95626012987638342</v>
      </c>
      <c r="H227" s="99">
        <f>RES_hhdet_fecs!H147</f>
        <v>1.6767183317912271</v>
      </c>
      <c r="I227" s="99">
        <f>RES_hhdet_fecs!I147</f>
        <v>0.91069279985423401</v>
      </c>
      <c r="J227" s="99">
        <f>RES_hhdet_fecs!J147</f>
        <v>0.83556934999868215</v>
      </c>
      <c r="K227" s="99">
        <f>RES_hhdet_fecs!K147</f>
        <v>0.87441924579181085</v>
      </c>
      <c r="L227" s="99">
        <f>RES_hhdet_fecs!L147</f>
        <v>0.96450388076477844</v>
      </c>
      <c r="M227" s="99">
        <f>RES_hhdet_fecs!M147</f>
        <v>0.87323694825119413</v>
      </c>
      <c r="N227" s="99">
        <f>RES_hhdet_fecs!N147</f>
        <v>1.1357067077111123</v>
      </c>
      <c r="O227" s="99">
        <f>RES_hhdet_fecs!O147</f>
        <v>1.1813047819580986</v>
      </c>
      <c r="P227" s="99">
        <f>RES_hhdet_fecs!P147</f>
        <v>1.2532261530977442</v>
      </c>
      <c r="Q227" s="99">
        <f>RES_hhdet_fecs!Q147</f>
        <v>1.4338361177977477</v>
      </c>
      <c r="R227" s="99">
        <f>RES_hhdet_fecs!R147</f>
        <v>1.3360386565516575</v>
      </c>
      <c r="S227" s="99">
        <f>RES_hhdet_fecs!S147</f>
        <v>1.1347017055229467</v>
      </c>
      <c r="T227" s="99">
        <f>RES_hhdet_fecs!T147</f>
        <v>1.2379239165335671</v>
      </c>
      <c r="U227" s="99">
        <f>RES_hhdet_fecs!U147</f>
        <v>1.3060568027805677</v>
      </c>
      <c r="V227" s="99">
        <f>RES_hhdet_fecs!V147</f>
        <v>1.4872571263765082</v>
      </c>
      <c r="W227" s="99">
        <f>RES_hhdet_fecs!W147</f>
        <v>1.3749018175776651</v>
      </c>
      <c r="X227" s="99">
        <f>RES_hhdet_fecs!X147</f>
        <v>1.5218846279219684</v>
      </c>
      <c r="Y227" s="99">
        <f>RES_hhdet_fecs!Y147</f>
        <v>1.7151991351153266</v>
      </c>
      <c r="DA227" s="63" t="s">
        <v>2885</v>
      </c>
    </row>
    <row r="228" spans="1:105" ht="12" customHeight="1" x14ac:dyDescent="0.25">
      <c r="A228" s="121" t="s">
        <v>55</v>
      </c>
      <c r="B228" s="123">
        <v>13.319007977192236</v>
      </c>
      <c r="C228" s="123">
        <v>12.26431605639673</v>
      </c>
      <c r="D228" s="123">
        <v>11.83329489194073</v>
      </c>
      <c r="E228" s="123">
        <v>11.320575711546848</v>
      </c>
      <c r="F228" s="123">
        <v>11.747827113667148</v>
      </c>
      <c r="G228" s="123">
        <v>11.517028387223982</v>
      </c>
      <c r="H228" s="123">
        <v>11.051478130460977</v>
      </c>
      <c r="I228" s="123">
        <v>9.8541891899532139</v>
      </c>
      <c r="J228" s="123">
        <v>9.4126941291656525</v>
      </c>
      <c r="K228" s="123">
        <v>8.7197393155328289</v>
      </c>
      <c r="L228" s="123">
        <v>8.4442351450169699</v>
      </c>
      <c r="M228" s="123">
        <v>9.8403919861159519</v>
      </c>
      <c r="N228" s="123">
        <v>8.3836532328654609</v>
      </c>
      <c r="O228" s="123">
        <v>11.685064357116584</v>
      </c>
      <c r="P228" s="123">
        <v>14.585110649237702</v>
      </c>
      <c r="Q228" s="123">
        <v>8.5351383651578558</v>
      </c>
      <c r="R228" s="123">
        <v>8.377400714097206</v>
      </c>
      <c r="S228" s="123">
        <v>8.3619627188142029</v>
      </c>
      <c r="T228" s="123">
        <v>8.7966204513370929</v>
      </c>
      <c r="U228" s="123">
        <v>9.2705856825739446</v>
      </c>
      <c r="V228" s="123">
        <v>8.3709645328631641</v>
      </c>
      <c r="W228" s="123">
        <v>7.8511214347223772</v>
      </c>
      <c r="X228" s="123">
        <v>8.5848942418384784</v>
      </c>
      <c r="Y228" s="123">
        <v>8.0949590222698458</v>
      </c>
      <c r="DA228" s="130" t="s">
        <v>2886</v>
      </c>
    </row>
    <row r="229" spans="1:105" ht="12" customHeight="1" x14ac:dyDescent="0.25">
      <c r="A229" s="97" t="s">
        <v>124</v>
      </c>
      <c r="B229" s="99">
        <v>15.109982720541074</v>
      </c>
      <c r="C229" s="99">
        <v>14.713174982077806</v>
      </c>
      <c r="D229" s="99">
        <v>9.7329193775555414</v>
      </c>
      <c r="E229" s="99">
        <v>5.5541798556301947</v>
      </c>
      <c r="F229" s="99">
        <v>10.982288893602403</v>
      </c>
      <c r="G229" s="99">
        <v>16.665340330266243</v>
      </c>
      <c r="H229" s="99">
        <v>17.024760876019148</v>
      </c>
      <c r="I229" s="99">
        <v>6.4190520327278513</v>
      </c>
      <c r="J229" s="99">
        <v>6.3510149736192369</v>
      </c>
      <c r="K229" s="99">
        <v>14.951736819648143</v>
      </c>
      <c r="L229" s="99">
        <v>16.221370005861658</v>
      </c>
      <c r="M229" s="99">
        <v>8.6081597723414554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X229" s="99">
        <v>0</v>
      </c>
      <c r="Y229" s="99">
        <v>0</v>
      </c>
      <c r="DA229" s="63" t="s">
        <v>2887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X230" s="99">
        <v>0</v>
      </c>
      <c r="Y230" s="99">
        <v>0</v>
      </c>
      <c r="DA230" s="63" t="s">
        <v>2888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X231" s="102">
        <v>0</v>
      </c>
      <c r="Y231" s="102">
        <v>0</v>
      </c>
      <c r="DA231" s="131" t="s">
        <v>2889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DA232" s="132" t="s">
        <v>2890</v>
      </c>
    </row>
    <row r="233" spans="1:105" ht="12" customHeight="1" x14ac:dyDescent="0.25">
      <c r="A233" s="106" t="s">
        <v>122</v>
      </c>
      <c r="B233" s="102">
        <v>13.095136134273632</v>
      </c>
      <c r="C233" s="102">
        <v>12.001938314359469</v>
      </c>
      <c r="D233" s="102">
        <v>12.139090486047548</v>
      </c>
      <c r="E233" s="102">
        <v>11.849713189150366</v>
      </c>
      <c r="F233" s="102">
        <v>12.001253525531926</v>
      </c>
      <c r="G233" s="102">
        <v>11.434687697252942</v>
      </c>
      <c r="H233" s="102">
        <v>10.83956985871222</v>
      </c>
      <c r="I233" s="102">
        <v>10.8359946792038</v>
      </c>
      <c r="J233" s="102">
        <v>10.760781751734601</v>
      </c>
      <c r="K233" s="102">
        <v>9.8183813626952023</v>
      </c>
      <c r="L233" s="102">
        <v>9.2192352810979372</v>
      </c>
      <c r="M233" s="102">
        <v>10.835727696901916</v>
      </c>
      <c r="N233" s="102">
        <v>9.2625169394212623</v>
      </c>
      <c r="O233" s="102">
        <v>12.588072924300455</v>
      </c>
      <c r="P233" s="102">
        <v>15.330199107346864</v>
      </c>
      <c r="Q233" s="102">
        <v>9.4425851214040311</v>
      </c>
      <c r="R233" s="102">
        <v>9.5255652905744448</v>
      </c>
      <c r="S233" s="102">
        <v>9.6988587872887262</v>
      </c>
      <c r="T233" s="102">
        <v>9.9490658842325885</v>
      </c>
      <c r="U233" s="102">
        <v>9.9831415424227909</v>
      </c>
      <c r="V233" s="102">
        <v>9.1013566921856732</v>
      </c>
      <c r="W233" s="102">
        <v>8.4143620693054206</v>
      </c>
      <c r="X233" s="102">
        <v>9.1857918621373447</v>
      </c>
      <c r="Y233" s="102">
        <v>8.7249340297859295</v>
      </c>
      <c r="DA233" s="131" t="s">
        <v>2891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10.162191412341818</v>
      </c>
      <c r="E234" s="105">
        <v>9.9706738186769979</v>
      </c>
      <c r="F234" s="105">
        <v>10.165884158688662</v>
      </c>
      <c r="G234" s="105">
        <v>9.7083583211087667</v>
      </c>
      <c r="H234" s="105">
        <v>9.179558617672253</v>
      </c>
      <c r="I234" s="105">
        <v>9.1283355594706546</v>
      </c>
      <c r="J234" s="105">
        <v>8.9941303747154411</v>
      </c>
      <c r="K234" s="105">
        <v>8.152718249906254</v>
      </c>
      <c r="L234" s="105">
        <v>7.7061666946666687</v>
      </c>
      <c r="M234" s="105">
        <v>9.2486450484063152</v>
      </c>
      <c r="N234" s="105">
        <v>7.8173096530091035</v>
      </c>
      <c r="O234" s="105">
        <v>11.038246422757354</v>
      </c>
      <c r="P234" s="105">
        <v>13.840914512635258</v>
      </c>
      <c r="Q234" s="105">
        <v>7.9387368627741797</v>
      </c>
      <c r="R234" s="105">
        <v>7.9113877012341849</v>
      </c>
      <c r="S234" s="105">
        <v>8.0329292164786459</v>
      </c>
      <c r="T234" s="105">
        <v>8.5460759745243404</v>
      </c>
      <c r="U234" s="105">
        <v>8.9716258157033781</v>
      </c>
      <c r="V234" s="105">
        <v>8.142897988269004</v>
      </c>
      <c r="W234" s="105">
        <v>7.6031402977505156</v>
      </c>
      <c r="X234" s="105">
        <v>8.3647261266196491</v>
      </c>
      <c r="Y234" s="105">
        <v>7.8851526126206872</v>
      </c>
      <c r="DA234" s="132" t="s">
        <v>2892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5.9938582066678006</v>
      </c>
      <c r="E235" s="99">
        <v>5.8472158258421327</v>
      </c>
      <c r="F235" s="99">
        <v>6.0366632414734172</v>
      </c>
      <c r="G235" s="99">
        <v>5.7405283051729121</v>
      </c>
      <c r="H235" s="99">
        <v>5.3084685907752114</v>
      </c>
      <c r="I235" s="99">
        <v>5.2022088431916078</v>
      </c>
      <c r="J235" s="99">
        <v>4.9590243791004491</v>
      </c>
      <c r="K235" s="99">
        <v>4.359966670413562</v>
      </c>
      <c r="L235" s="99">
        <v>4.0300417077002377</v>
      </c>
      <c r="M235" s="99">
        <v>5.2492970728125288</v>
      </c>
      <c r="N235" s="99">
        <v>4.1182911787903258</v>
      </c>
      <c r="O235" s="99">
        <v>6.9388397957179908</v>
      </c>
      <c r="P235" s="99">
        <v>9.3883623277076875</v>
      </c>
      <c r="Q235" s="99">
        <v>3.9509314237675461</v>
      </c>
      <c r="R235" s="99">
        <v>3.8522490732405079</v>
      </c>
      <c r="S235" s="99">
        <v>3.9049276175384762</v>
      </c>
      <c r="T235" s="99">
        <v>4.6760243243970931</v>
      </c>
      <c r="U235" s="99">
        <v>5.2891286343484918</v>
      </c>
      <c r="V235" s="99">
        <v>4.6634006033197473</v>
      </c>
      <c r="W235" s="99">
        <v>4.2689356490463659</v>
      </c>
      <c r="X235" s="99">
        <v>5.0257661985001301</v>
      </c>
      <c r="Y235" s="99">
        <v>4.6570074629921772</v>
      </c>
      <c r="DA235" s="63" t="s">
        <v>2893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4.1683332056740179</v>
      </c>
      <c r="E236" s="99">
        <v>4.123457992834866</v>
      </c>
      <c r="F236" s="99">
        <v>4.1292209172152461</v>
      </c>
      <c r="G236" s="99">
        <v>3.9678300159358528</v>
      </c>
      <c r="H236" s="99">
        <v>3.8710900268970416</v>
      </c>
      <c r="I236" s="99">
        <v>3.9261267162790454</v>
      </c>
      <c r="J236" s="99">
        <v>4.0351059956149902</v>
      </c>
      <c r="K236" s="99">
        <v>3.7927515794926925</v>
      </c>
      <c r="L236" s="99">
        <v>3.6761249869664305</v>
      </c>
      <c r="M236" s="99">
        <v>3.9993479755937873</v>
      </c>
      <c r="N236" s="99">
        <v>3.6990184742187782</v>
      </c>
      <c r="O236" s="99">
        <v>4.0994066270393601</v>
      </c>
      <c r="P236" s="99">
        <v>4.45255218492757</v>
      </c>
      <c r="Q236" s="99">
        <v>3.9878054390066313</v>
      </c>
      <c r="R236" s="99">
        <v>4.0591386279936774</v>
      </c>
      <c r="S236" s="99">
        <v>4.128001598940167</v>
      </c>
      <c r="T236" s="99">
        <v>3.8700516501272477</v>
      </c>
      <c r="U236" s="99">
        <v>3.6824971813548859</v>
      </c>
      <c r="V236" s="99">
        <v>3.4794973849492559</v>
      </c>
      <c r="W236" s="99">
        <v>3.3342046487041501</v>
      </c>
      <c r="X236" s="99">
        <v>3.3389599281195186</v>
      </c>
      <c r="Y236" s="99">
        <v>3.2281451496285096</v>
      </c>
      <c r="DA236" s="63" t="s">
        <v>2894</v>
      </c>
    </row>
    <row r="237" spans="1:105" ht="12" customHeight="1" x14ac:dyDescent="0.25">
      <c r="A237" s="121" t="s">
        <v>54</v>
      </c>
      <c r="B237" s="123">
        <v>6.4822485711212696</v>
      </c>
      <c r="C237" s="123">
        <v>6.4286470930723185</v>
      </c>
      <c r="D237" s="123">
        <v>5.6205531145288603</v>
      </c>
      <c r="E237" s="123">
        <v>5.2538923017233374</v>
      </c>
      <c r="F237" s="123">
        <v>5.5387248233725366</v>
      </c>
      <c r="G237" s="123">
        <v>5.769202624544973</v>
      </c>
      <c r="H237" s="123">
        <v>5.8607064148713395</v>
      </c>
      <c r="I237" s="123">
        <v>5.1621508354365551</v>
      </c>
      <c r="J237" s="123">
        <v>5.5096567143364634</v>
      </c>
      <c r="K237" s="123">
        <v>5.8110114584097454</v>
      </c>
      <c r="L237" s="123">
        <v>4.924850224777888</v>
      </c>
      <c r="M237" s="123">
        <v>6.1970538518993319</v>
      </c>
      <c r="N237" s="123">
        <v>6.1488508792499639</v>
      </c>
      <c r="O237" s="123">
        <v>6.2728214836608318</v>
      </c>
      <c r="P237" s="123">
        <v>6.6097863248150537</v>
      </c>
      <c r="Q237" s="123">
        <v>4.5701222135686379</v>
      </c>
      <c r="R237" s="123">
        <v>4.6112477739935152</v>
      </c>
      <c r="S237" s="123">
        <v>3.9841575023347877</v>
      </c>
      <c r="T237" s="123">
        <v>4.5999117720926543</v>
      </c>
      <c r="U237" s="123">
        <v>5.0203477654686717</v>
      </c>
      <c r="V237" s="123">
        <v>3.0073785451193285</v>
      </c>
      <c r="W237" s="123">
        <v>2.3069146777618448</v>
      </c>
      <c r="X237" s="123">
        <v>2.6241195187270923</v>
      </c>
      <c r="Y237" s="123">
        <v>2.5044272922109378</v>
      </c>
      <c r="DA237" s="130" t="s">
        <v>2895</v>
      </c>
    </row>
    <row r="238" spans="1:105" ht="12" customHeight="1" x14ac:dyDescent="0.25">
      <c r="A238" s="97" t="s">
        <v>50</v>
      </c>
      <c r="B238" s="99">
        <v>7.0484701493402424</v>
      </c>
      <c r="C238" s="99">
        <v>8.9967033296050154</v>
      </c>
      <c r="D238" s="99">
        <v>5.1915656872470199</v>
      </c>
      <c r="E238" s="99">
        <v>3.1155339976110623</v>
      </c>
      <c r="F238" s="99">
        <v>5.9180036206074211</v>
      </c>
      <c r="G238" s="99">
        <v>8.7629723070197336</v>
      </c>
      <c r="H238" s="99">
        <v>9.3388769748601774</v>
      </c>
      <c r="I238" s="99">
        <v>3.5952567432234801</v>
      </c>
      <c r="J238" s="99">
        <v>3.9629743253181946</v>
      </c>
      <c r="K238" s="99">
        <v>10.314049420791614</v>
      </c>
      <c r="L238" s="99">
        <v>9.0306286956003383</v>
      </c>
      <c r="M238" s="99">
        <v>5.6133659724746625</v>
      </c>
      <c r="N238" s="99">
        <v>4.4592881398595967</v>
      </c>
      <c r="O238" s="99">
        <v>6.4096627843619878</v>
      </c>
      <c r="P238" s="99">
        <v>7.7477357843942842</v>
      </c>
      <c r="Q238" s="99">
        <v>6.3040213428827991</v>
      </c>
      <c r="R238" s="99">
        <v>6.2418250882435551</v>
      </c>
      <c r="S238" s="99">
        <v>4.7745835460130142</v>
      </c>
      <c r="T238" s="99">
        <v>5.2786298075777864</v>
      </c>
      <c r="U238" s="99">
        <v>6.5191813928277753</v>
      </c>
      <c r="V238" s="99">
        <v>5.4775997101532017</v>
      </c>
      <c r="W238" s="99">
        <v>2.851620627583312</v>
      </c>
      <c r="X238" s="99">
        <v>3.9646501502322868</v>
      </c>
      <c r="Y238" s="99">
        <v>2.8198462959662964</v>
      </c>
      <c r="DA238" s="63" t="s">
        <v>2896</v>
      </c>
    </row>
    <row r="239" spans="1:105" ht="12" customHeight="1" x14ac:dyDescent="0.25">
      <c r="A239" s="109" t="s">
        <v>120</v>
      </c>
      <c r="B239" s="110">
        <v>6.0929712360957273</v>
      </c>
      <c r="C239" s="110">
        <v>5.3780786326725796</v>
      </c>
      <c r="D239" s="110">
        <v>5.6901186432772661</v>
      </c>
      <c r="E239" s="110">
        <v>5.4595036771187493</v>
      </c>
      <c r="F239" s="110">
        <v>5.4965827347908816</v>
      </c>
      <c r="G239" s="110">
        <v>5.2432701127588661</v>
      </c>
      <c r="H239" s="110">
        <v>5.136087548206997</v>
      </c>
      <c r="I239" s="110">
        <v>5.4032114650077974</v>
      </c>
      <c r="J239" s="110">
        <v>5.677622222646141</v>
      </c>
      <c r="K239" s="110">
        <v>5.3422409449756731</v>
      </c>
      <c r="L239" s="110">
        <v>4.6076267226172138</v>
      </c>
      <c r="M239" s="110">
        <v>6.2275312253503037</v>
      </c>
      <c r="N239" s="110">
        <v>6.2103594203881798</v>
      </c>
      <c r="O239" s="110">
        <v>6.2674688477490532</v>
      </c>
      <c r="P239" s="110">
        <v>6.5433999264122056</v>
      </c>
      <c r="Q239" s="110">
        <v>4.4826704631085645</v>
      </c>
      <c r="R239" s="110">
        <v>4.5280798320529883</v>
      </c>
      <c r="S239" s="110">
        <v>3.9383948021848876</v>
      </c>
      <c r="T239" s="110">
        <v>4.553103631714368</v>
      </c>
      <c r="U239" s="110">
        <v>4.9028686067120706</v>
      </c>
      <c r="V239" s="110">
        <v>2.8194312999175959</v>
      </c>
      <c r="W239" s="110">
        <v>2.27462955811172</v>
      </c>
      <c r="X239" s="110">
        <v>2.5634485960369053</v>
      </c>
      <c r="Y239" s="110">
        <v>2.4932601050062599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112.15808441331279</v>
      </c>
      <c r="C241" s="118">
        <f t="shared" si="98"/>
        <v>122.695870998647</v>
      </c>
      <c r="D241" s="118">
        <f t="shared" si="98"/>
        <v>112.18513314171462</v>
      </c>
      <c r="E241" s="118">
        <f t="shared" si="98"/>
        <v>133.32657405393059</v>
      </c>
      <c r="F241" s="118">
        <f t="shared" si="98"/>
        <v>123.88818904285286</v>
      </c>
      <c r="G241" s="118">
        <f t="shared" si="98"/>
        <v>121.09277842701493</v>
      </c>
      <c r="H241" s="118">
        <f t="shared" si="98"/>
        <v>113.06562659537941</v>
      </c>
      <c r="I241" s="118">
        <f t="shared" si="98"/>
        <v>100.84451818143143</v>
      </c>
      <c r="J241" s="118">
        <f t="shared" si="98"/>
        <v>114.80255022483658</v>
      </c>
      <c r="K241" s="118">
        <f t="shared" si="98"/>
        <v>116.98286043854718</v>
      </c>
      <c r="L241" s="118">
        <f t="shared" si="98"/>
        <v>111.4900922752861</v>
      </c>
      <c r="M241" s="118">
        <f t="shared" si="98"/>
        <v>107.70443587784095</v>
      </c>
      <c r="N241" s="118">
        <f t="shared" si="98"/>
        <v>108.49441836976735</v>
      </c>
      <c r="O241" s="118">
        <f t="shared" si="98"/>
        <v>104.90879690833019</v>
      </c>
      <c r="P241" s="118">
        <f t="shared" si="98"/>
        <v>108.01895993246097</v>
      </c>
      <c r="Q241" s="118">
        <f t="shared" si="98"/>
        <v>109.77730616497905</v>
      </c>
      <c r="R241" s="118">
        <f t="shared" ref="R241:V241" si="99">R242+R244+R246+R255</f>
        <v>108.79818901008215</v>
      </c>
      <c r="S241" s="118">
        <f t="shared" si="99"/>
        <v>107.599191743833</v>
      </c>
      <c r="T241" s="118">
        <f t="shared" si="99"/>
        <v>106.89942344469478</v>
      </c>
      <c r="U241" s="118">
        <f t="shared" si="99"/>
        <v>104.23307130343072</v>
      </c>
      <c r="V241" s="118">
        <f t="shared" si="99"/>
        <v>101.37005253434744</v>
      </c>
      <c r="W241" s="118">
        <f t="shared" ref="W241:Y241" si="100">W242+W244+W246+W255</f>
        <v>98.239676670319824</v>
      </c>
      <c r="X241" s="118">
        <f t="shared" si="100"/>
        <v>97.846231293376846</v>
      </c>
      <c r="Y241" s="118">
        <f t="shared" si="100"/>
        <v>100.01378213100466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93.80936587862972</v>
      </c>
      <c r="C242" s="123">
        <f t="shared" si="101"/>
        <v>105.56229498187844</v>
      </c>
      <c r="D242" s="123">
        <f t="shared" si="101"/>
        <v>96.174783971602125</v>
      </c>
      <c r="E242" s="123">
        <f t="shared" si="101"/>
        <v>114.91573232553307</v>
      </c>
      <c r="F242" s="123">
        <f t="shared" si="101"/>
        <v>109.04468517688126</v>
      </c>
      <c r="G242" s="123">
        <f t="shared" si="101"/>
        <v>106.37443661273318</v>
      </c>
      <c r="H242" s="123">
        <f t="shared" si="101"/>
        <v>96.368998212953969</v>
      </c>
      <c r="I242" s="123">
        <f t="shared" si="101"/>
        <v>86.884604133159115</v>
      </c>
      <c r="J242" s="123">
        <f t="shared" si="101"/>
        <v>100.66576279174471</v>
      </c>
      <c r="K242" s="123">
        <f t="shared" si="101"/>
        <v>102.85105283942185</v>
      </c>
      <c r="L242" s="123">
        <f t="shared" si="101"/>
        <v>97.936094346161042</v>
      </c>
      <c r="M242" s="123">
        <f t="shared" si="101"/>
        <v>92.267617600972585</v>
      </c>
      <c r="N242" s="123">
        <f t="shared" si="101"/>
        <v>93.008923226852204</v>
      </c>
      <c r="O242" s="123">
        <f t="shared" si="101"/>
        <v>86.572270231086293</v>
      </c>
      <c r="P242" s="123">
        <f t="shared" si="101"/>
        <v>86.791421632241324</v>
      </c>
      <c r="Q242" s="123">
        <f t="shared" si="101"/>
        <v>93.519089968760326</v>
      </c>
      <c r="R242" s="123">
        <f t="shared" si="101"/>
        <v>92.694443299476532</v>
      </c>
      <c r="S242" s="123">
        <f t="shared" si="101"/>
        <v>92.566136149798638</v>
      </c>
      <c r="T242" s="123">
        <f t="shared" si="101"/>
        <v>90.483635538460945</v>
      </c>
      <c r="U242" s="123">
        <f t="shared" si="101"/>
        <v>86.811314982578068</v>
      </c>
      <c r="V242" s="123">
        <f t="shared" si="101"/>
        <v>85.415325705025225</v>
      </c>
      <c r="W242" s="123">
        <f t="shared" si="101"/>
        <v>83.68901027784689</v>
      </c>
      <c r="X242" s="123">
        <f t="shared" si="101"/>
        <v>81.651754015371637</v>
      </c>
      <c r="Y242" s="123">
        <f t="shared" si="101"/>
        <v>83.343930523147165</v>
      </c>
      <c r="DA242" s="130" t="s">
        <v>3050</v>
      </c>
    </row>
    <row r="243" spans="1:105" ht="12" customHeight="1" x14ac:dyDescent="0.25">
      <c r="A243" s="97" t="s">
        <v>53</v>
      </c>
      <c r="B243" s="99">
        <v>93.80936587862972</v>
      </c>
      <c r="C243" s="99">
        <v>105.56229498187844</v>
      </c>
      <c r="D243" s="99">
        <v>96.174783971602125</v>
      </c>
      <c r="E243" s="99">
        <v>114.91573232553307</v>
      </c>
      <c r="F243" s="99">
        <v>109.04468517688126</v>
      </c>
      <c r="G243" s="99">
        <v>106.37443661273318</v>
      </c>
      <c r="H243" s="99">
        <v>96.368998212953969</v>
      </c>
      <c r="I243" s="99">
        <v>86.884604133159115</v>
      </c>
      <c r="J243" s="99">
        <v>100.66576279174471</v>
      </c>
      <c r="K243" s="99">
        <v>102.85105283942185</v>
      </c>
      <c r="L243" s="99">
        <v>97.936094346161042</v>
      </c>
      <c r="M243" s="99">
        <v>92.267617600972585</v>
      </c>
      <c r="N243" s="99">
        <v>93.008923226852204</v>
      </c>
      <c r="O243" s="99">
        <v>86.572270231086293</v>
      </c>
      <c r="P243" s="99">
        <v>86.791421632241324</v>
      </c>
      <c r="Q243" s="99">
        <v>93.519089968760326</v>
      </c>
      <c r="R243" s="99">
        <v>92.694443299476532</v>
      </c>
      <c r="S243" s="99">
        <v>92.566136149798638</v>
      </c>
      <c r="T243" s="99">
        <v>90.483635538460945</v>
      </c>
      <c r="U243" s="99">
        <v>86.811314982578068</v>
      </c>
      <c r="V243" s="99">
        <v>85.415325705025225</v>
      </c>
      <c r="W243" s="99">
        <v>83.68901027784689</v>
      </c>
      <c r="X243" s="99">
        <v>81.651754015371637</v>
      </c>
      <c r="Y243" s="99">
        <v>83.343930523147165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4.9566078008088441</v>
      </c>
      <c r="C244" s="123">
        <f t="shared" si="102"/>
        <v>4.3584151674947451</v>
      </c>
      <c r="D244" s="123">
        <f t="shared" si="102"/>
        <v>3.6128982670890517</v>
      </c>
      <c r="E244" s="123">
        <f t="shared" si="102"/>
        <v>6.4435833790813692</v>
      </c>
      <c r="F244" s="123">
        <f t="shared" si="102"/>
        <v>2.3665510156277527</v>
      </c>
      <c r="G244" s="123">
        <f t="shared" si="102"/>
        <v>2.3258276519523591</v>
      </c>
      <c r="H244" s="123">
        <f t="shared" si="102"/>
        <v>4.5803940131420209</v>
      </c>
      <c r="I244" s="123">
        <f t="shared" si="102"/>
        <v>2.635522080911032</v>
      </c>
      <c r="J244" s="123">
        <f t="shared" si="102"/>
        <v>2.5337796891851654</v>
      </c>
      <c r="K244" s="123">
        <f t="shared" si="102"/>
        <v>2.761073474703903</v>
      </c>
      <c r="L244" s="123">
        <f t="shared" si="102"/>
        <v>3.1468792311574179</v>
      </c>
      <c r="M244" s="123">
        <f t="shared" si="102"/>
        <v>2.9489098121091222</v>
      </c>
      <c r="N244" s="123">
        <f t="shared" si="102"/>
        <v>4.0402365211648172</v>
      </c>
      <c r="O244" s="123">
        <f t="shared" si="102"/>
        <v>4.3391833330351766</v>
      </c>
      <c r="P244" s="123">
        <f t="shared" si="102"/>
        <v>4.8202149974017265</v>
      </c>
      <c r="Q244" s="123">
        <f t="shared" si="102"/>
        <v>5.7434754966639749</v>
      </c>
      <c r="R244" s="123">
        <f t="shared" si="102"/>
        <v>5.473169197192127</v>
      </c>
      <c r="S244" s="123">
        <f t="shared" si="102"/>
        <v>4.7218945018255161</v>
      </c>
      <c r="T244" s="123">
        <f t="shared" si="102"/>
        <v>5.2098401535933405</v>
      </c>
      <c r="U244" s="123">
        <f t="shared" si="102"/>
        <v>5.5439903345201484</v>
      </c>
      <c r="V244" s="123">
        <f t="shared" si="102"/>
        <v>6.367292298736638</v>
      </c>
      <c r="W244" s="123">
        <f t="shared" si="102"/>
        <v>5.9146548761335245</v>
      </c>
      <c r="X244" s="123">
        <f t="shared" si="102"/>
        <v>6.6089981983731168</v>
      </c>
      <c r="Y244" s="123">
        <f t="shared" si="102"/>
        <v>7.5049490345070433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4.9566078008088441</v>
      </c>
      <c r="C245" s="99">
        <f>RES_hhdet_tess!C147</f>
        <v>4.3584151674947451</v>
      </c>
      <c r="D245" s="99">
        <f>RES_hhdet_tess!D147</f>
        <v>3.6128982670890517</v>
      </c>
      <c r="E245" s="99">
        <f>RES_hhdet_tess!E147</f>
        <v>6.4435833790813692</v>
      </c>
      <c r="F245" s="99">
        <f>RES_hhdet_tess!F147</f>
        <v>2.3665510156277527</v>
      </c>
      <c r="G245" s="99">
        <f>RES_hhdet_tess!G147</f>
        <v>2.3258276519523591</v>
      </c>
      <c r="H245" s="99">
        <f>RES_hhdet_tess!H147</f>
        <v>4.5803940131420209</v>
      </c>
      <c r="I245" s="99">
        <f>RES_hhdet_tess!I147</f>
        <v>2.635522080911032</v>
      </c>
      <c r="J245" s="99">
        <f>RES_hhdet_tess!J147</f>
        <v>2.5337796891851654</v>
      </c>
      <c r="K245" s="99">
        <f>RES_hhdet_tess!K147</f>
        <v>2.761073474703903</v>
      </c>
      <c r="L245" s="99">
        <f>RES_hhdet_tess!L147</f>
        <v>3.1468792311574179</v>
      </c>
      <c r="M245" s="99">
        <f>RES_hhdet_tess!M147</f>
        <v>2.9489098121091222</v>
      </c>
      <c r="N245" s="99">
        <f>RES_hhdet_tess!N147</f>
        <v>4.0402365211648172</v>
      </c>
      <c r="O245" s="99">
        <f>RES_hhdet_tess!O147</f>
        <v>4.3391833330351766</v>
      </c>
      <c r="P245" s="99">
        <f>RES_hhdet_tess!P147</f>
        <v>4.8202149974017265</v>
      </c>
      <c r="Q245" s="99">
        <f>RES_hhdet_tess!Q147</f>
        <v>5.7434754966639749</v>
      </c>
      <c r="R245" s="99">
        <f>RES_hhdet_tess!R147</f>
        <v>5.473169197192127</v>
      </c>
      <c r="S245" s="99">
        <f>RES_hhdet_tess!S147</f>
        <v>4.7218945018255161</v>
      </c>
      <c r="T245" s="99">
        <f>RES_hhdet_tess!T147</f>
        <v>5.2098401535933405</v>
      </c>
      <c r="U245" s="99">
        <f>RES_hhdet_tess!U147</f>
        <v>5.5439903345201484</v>
      </c>
      <c r="V245" s="99">
        <f>RES_hhdet_tess!V147</f>
        <v>6.367292298736638</v>
      </c>
      <c r="W245" s="99">
        <f>RES_hhdet_tess!W147</f>
        <v>5.9146548761335245</v>
      </c>
      <c r="X245" s="99">
        <f>RES_hhdet_tess!X147</f>
        <v>6.6089981983731168</v>
      </c>
      <c r="Y245" s="99">
        <f>RES_hhdet_tess!Y147</f>
        <v>7.5049490345070433</v>
      </c>
      <c r="DA245" s="63" t="s">
        <v>3053</v>
      </c>
    </row>
    <row r="246" spans="1:105" ht="12" customHeight="1" x14ac:dyDescent="0.25">
      <c r="A246" s="121" t="s">
        <v>55</v>
      </c>
      <c r="B246" s="123">
        <v>8.8931112701936872</v>
      </c>
      <c r="C246" s="123">
        <v>8.2610624069206704</v>
      </c>
      <c r="D246" s="123">
        <v>8.1910729887699372</v>
      </c>
      <c r="E246" s="123">
        <v>7.9609801721092861</v>
      </c>
      <c r="F246" s="123">
        <v>8.2916281048876215</v>
      </c>
      <c r="G246" s="123">
        <v>8.1328308533445419</v>
      </c>
      <c r="H246" s="123">
        <v>7.8229755641023626</v>
      </c>
      <c r="I246" s="123">
        <v>7.3869749059848324</v>
      </c>
      <c r="J246" s="123">
        <v>7.3720674088374869</v>
      </c>
      <c r="K246" s="123">
        <v>6.9903400827646962</v>
      </c>
      <c r="L246" s="123">
        <v>6.6590975103605174</v>
      </c>
      <c r="M246" s="123">
        <v>7.6731121852288053</v>
      </c>
      <c r="N246" s="123">
        <v>6.6338752756114818</v>
      </c>
      <c r="O246" s="123">
        <v>9.0839180602993324</v>
      </c>
      <c r="P246" s="123">
        <v>11.232740471808716</v>
      </c>
      <c r="Q246" s="123">
        <v>6.9146639278032147</v>
      </c>
      <c r="R246" s="123">
        <v>6.9648347284415957</v>
      </c>
      <c r="S246" s="123">
        <v>7.1070719972194265</v>
      </c>
      <c r="T246" s="123">
        <v>7.4652555315900901</v>
      </c>
      <c r="U246" s="123">
        <v>7.7638501284860402</v>
      </c>
      <c r="V246" s="123">
        <v>7.1173772828152408</v>
      </c>
      <c r="W246" s="123">
        <v>6.6854297607308437</v>
      </c>
      <c r="X246" s="123">
        <v>7.3373029925256814</v>
      </c>
      <c r="Y246" s="123">
        <v>6.9806730588309511</v>
      </c>
      <c r="DA246" s="130" t="s">
        <v>3054</v>
      </c>
    </row>
    <row r="247" spans="1:105" ht="12" customHeight="1" x14ac:dyDescent="0.25">
      <c r="A247" s="97" t="s">
        <v>124</v>
      </c>
      <c r="B247" s="99">
        <v>9.0729360080200987</v>
      </c>
      <c r="C247" s="99">
        <v>8.8346689441094188</v>
      </c>
      <c r="D247" s="99">
        <v>5.9277396348777023</v>
      </c>
      <c r="E247" s="99">
        <v>3.3827190786540071</v>
      </c>
      <c r="F247" s="99">
        <v>6.8071800489738639</v>
      </c>
      <c r="G247" s="99">
        <v>10.438514271544923</v>
      </c>
      <c r="H247" s="99">
        <v>10.839287144707175</v>
      </c>
      <c r="I247" s="99">
        <v>4.0965255577725666</v>
      </c>
      <c r="J247" s="99">
        <v>4.0644127789415423</v>
      </c>
      <c r="K247" s="99">
        <v>9.6294861735147297</v>
      </c>
      <c r="L247" s="99">
        <v>10.481365971131298</v>
      </c>
      <c r="M247" s="99">
        <v>5.6199633392830144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3055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X248" s="99">
        <v>0</v>
      </c>
      <c r="Y248" s="99">
        <v>0</v>
      </c>
      <c r="DA248" s="63" t="s">
        <v>3056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X249" s="102">
        <v>0</v>
      </c>
      <c r="Y249" s="102">
        <v>0</v>
      </c>
      <c r="DA249" s="131" t="s">
        <v>3057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5">
        <v>0</v>
      </c>
      <c r="DA250" s="132" t="s">
        <v>3058</v>
      </c>
    </row>
    <row r="251" spans="1:105" ht="12" customHeight="1" x14ac:dyDescent="0.25">
      <c r="A251" s="106" t="s">
        <v>122</v>
      </c>
      <c r="B251" s="102">
        <v>8.8706331779653862</v>
      </c>
      <c r="C251" s="102">
        <v>8.199604563650448</v>
      </c>
      <c r="D251" s="102">
        <v>8.3609731397712519</v>
      </c>
      <c r="E251" s="102">
        <v>8.2153831005307456</v>
      </c>
      <c r="F251" s="102">
        <v>8.3584080774079155</v>
      </c>
      <c r="G251" s="102">
        <v>7.9924306677744443</v>
      </c>
      <c r="H251" s="102">
        <v>7.6001295747652735</v>
      </c>
      <c r="I251" s="102">
        <v>7.6053607886604562</v>
      </c>
      <c r="J251" s="102">
        <v>7.5550989068038739</v>
      </c>
      <c r="K251" s="102">
        <v>6.8969526809492185</v>
      </c>
      <c r="L251" s="102">
        <v>6.5296088553895952</v>
      </c>
      <c r="M251" s="102">
        <v>7.714266022970544</v>
      </c>
      <c r="N251" s="102">
        <v>6.6276751232171467</v>
      </c>
      <c r="O251" s="102">
        <v>9.0795450719720279</v>
      </c>
      <c r="P251" s="102">
        <v>11.208543585606499</v>
      </c>
      <c r="Q251" s="102">
        <v>6.9224309675035354</v>
      </c>
      <c r="R251" s="102">
        <v>6.9906210913188325</v>
      </c>
      <c r="S251" s="102">
        <v>7.1341860297861102</v>
      </c>
      <c r="T251" s="102">
        <v>7.4726389489800233</v>
      </c>
      <c r="U251" s="102">
        <v>7.7562767605840719</v>
      </c>
      <c r="V251" s="102">
        <v>7.1111559007220686</v>
      </c>
      <c r="W251" s="102">
        <v>6.6820747157570972</v>
      </c>
      <c r="X251" s="102">
        <v>7.3403960773315058</v>
      </c>
      <c r="Y251" s="102">
        <v>6.990594064894406</v>
      </c>
      <c r="DA251" s="131" t="s">
        <v>3059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8.3589711469793091</v>
      </c>
      <c r="E252" s="105">
        <v>8.2148872914652777</v>
      </c>
      <c r="F252" s="105">
        <v>8.3557938285181201</v>
      </c>
      <c r="G252" s="105">
        <v>7.9910123155695354</v>
      </c>
      <c r="H252" s="105">
        <v>7.5959211883364075</v>
      </c>
      <c r="I252" s="105">
        <v>7.5916605229706127</v>
      </c>
      <c r="J252" s="105">
        <v>7.5362805407693712</v>
      </c>
      <c r="K252" s="105">
        <v>6.8766246581006758</v>
      </c>
      <c r="L252" s="105">
        <v>6.5294926509881845</v>
      </c>
      <c r="M252" s="105">
        <v>7.7244863213469515</v>
      </c>
      <c r="N252" s="105">
        <v>6.6378706806742578</v>
      </c>
      <c r="O252" s="105">
        <v>9.0870503974438908</v>
      </c>
      <c r="P252" s="105">
        <v>11.256908379704106</v>
      </c>
      <c r="Q252" s="105">
        <v>6.9095591939833403</v>
      </c>
      <c r="R252" s="105">
        <v>6.9543686498833539</v>
      </c>
      <c r="S252" s="105">
        <v>7.1003987596295852</v>
      </c>
      <c r="T252" s="105">
        <v>7.4636503584562917</v>
      </c>
      <c r="U252" s="105">
        <v>7.7670276099823239</v>
      </c>
      <c r="V252" s="105">
        <v>7.1193199229414823</v>
      </c>
      <c r="W252" s="105">
        <v>6.6869069053402654</v>
      </c>
      <c r="X252" s="105">
        <v>7.3361696902310722</v>
      </c>
      <c r="Y252" s="105">
        <v>6.9773689743237126</v>
      </c>
      <c r="DA252" s="132" t="s">
        <v>3060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4.1906379413052903</v>
      </c>
      <c r="E253" s="99">
        <v>4.0914292986304099</v>
      </c>
      <c r="F253" s="99">
        <v>4.226572911302874</v>
      </c>
      <c r="G253" s="99">
        <v>4.0231822996336808</v>
      </c>
      <c r="H253" s="99">
        <v>3.7248311614393654</v>
      </c>
      <c r="I253" s="99">
        <v>3.6655338066915686</v>
      </c>
      <c r="J253" s="99">
        <v>3.5011745451543805</v>
      </c>
      <c r="K253" s="99">
        <v>3.0838730786079842</v>
      </c>
      <c r="L253" s="99">
        <v>2.853367664021754</v>
      </c>
      <c r="M253" s="99">
        <v>3.7251383457531642</v>
      </c>
      <c r="N253" s="99">
        <v>2.9388522064554796</v>
      </c>
      <c r="O253" s="99">
        <v>4.9876437704045316</v>
      </c>
      <c r="P253" s="99">
        <v>6.8043561947765321</v>
      </c>
      <c r="Q253" s="99">
        <v>2.9217537549767085</v>
      </c>
      <c r="R253" s="99">
        <v>2.8952300218896765</v>
      </c>
      <c r="S253" s="99">
        <v>2.9723971606894173</v>
      </c>
      <c r="T253" s="99">
        <v>3.5935987083290444</v>
      </c>
      <c r="U253" s="99">
        <v>4.0845304286274358</v>
      </c>
      <c r="V253" s="99">
        <v>3.6398225379922238</v>
      </c>
      <c r="W253" s="99">
        <v>3.352702256636114</v>
      </c>
      <c r="X253" s="99">
        <v>3.9972097621115532</v>
      </c>
      <c r="Y253" s="99">
        <v>3.749223824695203</v>
      </c>
      <c r="DA253" s="63" t="s">
        <v>3061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4.1683332056740179</v>
      </c>
      <c r="E254" s="99">
        <v>4.123457992834866</v>
      </c>
      <c r="F254" s="99">
        <v>4.1292209172152461</v>
      </c>
      <c r="G254" s="99">
        <v>3.9678300159358528</v>
      </c>
      <c r="H254" s="99">
        <v>3.8710900268970416</v>
      </c>
      <c r="I254" s="99">
        <v>3.9261267162790454</v>
      </c>
      <c r="J254" s="99">
        <v>4.0351059956149902</v>
      </c>
      <c r="K254" s="99">
        <v>3.7927515794926925</v>
      </c>
      <c r="L254" s="99">
        <v>3.6761249869664305</v>
      </c>
      <c r="M254" s="99">
        <v>3.9993479755937873</v>
      </c>
      <c r="N254" s="99">
        <v>3.6990184742187782</v>
      </c>
      <c r="O254" s="99">
        <v>4.0994066270393601</v>
      </c>
      <c r="P254" s="99">
        <v>4.45255218492757</v>
      </c>
      <c r="Q254" s="99">
        <v>3.9878054390066313</v>
      </c>
      <c r="R254" s="99">
        <v>4.0591386279936774</v>
      </c>
      <c r="S254" s="99">
        <v>4.128001598940167</v>
      </c>
      <c r="T254" s="99">
        <v>3.8700516501272477</v>
      </c>
      <c r="U254" s="99">
        <v>3.6824971813548859</v>
      </c>
      <c r="V254" s="99">
        <v>3.4794973849492559</v>
      </c>
      <c r="W254" s="99">
        <v>3.3342046487041501</v>
      </c>
      <c r="X254" s="99">
        <v>3.3389599281195186</v>
      </c>
      <c r="Y254" s="99">
        <v>3.2281451496285096</v>
      </c>
      <c r="DA254" s="63" t="s">
        <v>3062</v>
      </c>
    </row>
    <row r="255" spans="1:105" ht="12" customHeight="1" x14ac:dyDescent="0.25">
      <c r="A255" s="121" t="s">
        <v>54</v>
      </c>
      <c r="B255" s="123">
        <v>4.4989994636805442</v>
      </c>
      <c r="C255" s="123">
        <v>4.5140984423531378</v>
      </c>
      <c r="D255" s="123">
        <v>4.20637791425351</v>
      </c>
      <c r="E255" s="123">
        <v>4.0062781772068776</v>
      </c>
      <c r="F255" s="123">
        <v>4.1853247454562217</v>
      </c>
      <c r="G255" s="123">
        <v>4.2596833089848687</v>
      </c>
      <c r="H255" s="123">
        <v>4.2932588051810558</v>
      </c>
      <c r="I255" s="123">
        <v>3.937417061376455</v>
      </c>
      <c r="J255" s="123">
        <v>4.230940335069227</v>
      </c>
      <c r="K255" s="123">
        <v>4.3803940416567162</v>
      </c>
      <c r="L255" s="123">
        <v>3.7480211876071396</v>
      </c>
      <c r="M255" s="123">
        <v>4.8147962795304435</v>
      </c>
      <c r="N255" s="123">
        <v>4.8113833461388378</v>
      </c>
      <c r="O255" s="123">
        <v>4.9134252839093744</v>
      </c>
      <c r="P255" s="123">
        <v>5.1745828310092143</v>
      </c>
      <c r="Q255" s="123">
        <v>3.600076771751529</v>
      </c>
      <c r="R255" s="123">
        <v>3.6657417849719018</v>
      </c>
      <c r="S255" s="123">
        <v>3.2040890949894276</v>
      </c>
      <c r="T255" s="123">
        <v>3.7406922210504034</v>
      </c>
      <c r="U255" s="123">
        <v>4.1139158578464592</v>
      </c>
      <c r="V255" s="123">
        <v>2.4700572477703271</v>
      </c>
      <c r="W255" s="123">
        <v>1.9505817556085718</v>
      </c>
      <c r="X255" s="123">
        <v>2.2481760871064211</v>
      </c>
      <c r="Y255" s="123">
        <v>2.1842295145195019</v>
      </c>
      <c r="DA255" s="130" t="s">
        <v>3063</v>
      </c>
    </row>
    <row r="256" spans="1:105" ht="12" customHeight="1" x14ac:dyDescent="0.25">
      <c r="A256" s="97" t="s">
        <v>50</v>
      </c>
      <c r="B256" s="99">
        <v>4.3180296809520726</v>
      </c>
      <c r="C256" s="99">
        <v>5.5115551580495925</v>
      </c>
      <c r="D256" s="99">
        <v>3.1804539500310294</v>
      </c>
      <c r="E256" s="99">
        <v>1.9086366244963191</v>
      </c>
      <c r="F256" s="99">
        <v>3.6422205649109993</v>
      </c>
      <c r="G256" s="99">
        <v>5.4181244549010001</v>
      </c>
      <c r="H256" s="99">
        <v>5.7813169316076003</v>
      </c>
      <c r="I256" s="99">
        <v>2.2270046530191419</v>
      </c>
      <c r="J256" s="99">
        <v>2.4548726437942676</v>
      </c>
      <c r="K256" s="99">
        <v>6.3902460514142447</v>
      </c>
      <c r="L256" s="99">
        <v>5.5955921018786317</v>
      </c>
      <c r="M256" s="99">
        <v>3.4784965059866351</v>
      </c>
      <c r="N256" s="99">
        <v>2.7638405313751746</v>
      </c>
      <c r="O256" s="99">
        <v>3.9738121223488259</v>
      </c>
      <c r="P256" s="99">
        <v>4.8043492410703124</v>
      </c>
      <c r="Q256" s="99">
        <v>3.9096363920857931</v>
      </c>
      <c r="R256" s="99">
        <v>3.8730849915195722</v>
      </c>
      <c r="S256" s="99">
        <v>2.9664266399828692</v>
      </c>
      <c r="T256" s="99">
        <v>3.2848165033360792</v>
      </c>
      <c r="U256" s="99">
        <v>4.0628377575678796</v>
      </c>
      <c r="V256" s="99">
        <v>3.4165288543733725</v>
      </c>
      <c r="W256" s="99">
        <v>1.7793788747863677</v>
      </c>
      <c r="X256" s="99">
        <v>2.4747997114066167</v>
      </c>
      <c r="Y256" s="99">
        <v>1.7609077996797557</v>
      </c>
      <c r="DA256" s="63" t="s">
        <v>3064</v>
      </c>
    </row>
    <row r="257" spans="1:105" ht="12" customHeight="1" x14ac:dyDescent="0.25">
      <c r="A257" s="109" t="s">
        <v>120</v>
      </c>
      <c r="B257" s="110">
        <v>4.6234161893063677</v>
      </c>
      <c r="C257" s="110">
        <v>4.1060479677500439</v>
      </c>
      <c r="D257" s="110">
        <v>4.3727439625058038</v>
      </c>
      <c r="E257" s="110">
        <v>4.2079744803521226</v>
      </c>
      <c r="F257" s="110">
        <v>4.2456696544056909</v>
      </c>
      <c r="G257" s="110">
        <v>4.0561733779455489</v>
      </c>
      <c r="H257" s="110">
        <v>3.9832466955088579</v>
      </c>
      <c r="I257" s="110">
        <v>4.2005574318929639</v>
      </c>
      <c r="J257" s="110">
        <v>4.4238164644384526</v>
      </c>
      <c r="K257" s="110">
        <v>4.1711665453728104</v>
      </c>
      <c r="L257" s="110">
        <v>3.6052728829724767</v>
      </c>
      <c r="M257" s="110">
        <v>4.8845714259338386</v>
      </c>
      <c r="N257" s="110">
        <v>4.8859241539573111</v>
      </c>
      <c r="O257" s="110">
        <v>4.9501788599568117</v>
      </c>
      <c r="P257" s="110">
        <v>5.196181746845852</v>
      </c>
      <c r="Q257" s="110">
        <v>3.5844636774184719</v>
      </c>
      <c r="R257" s="110">
        <v>3.655166200721331</v>
      </c>
      <c r="S257" s="110">
        <v>3.2178488587931899</v>
      </c>
      <c r="T257" s="110">
        <v>3.7721319257203572</v>
      </c>
      <c r="U257" s="110">
        <v>4.1179193790792894</v>
      </c>
      <c r="V257" s="110">
        <v>2.3980447763201203</v>
      </c>
      <c r="W257" s="110">
        <v>1.9607290754489417</v>
      </c>
      <c r="X257" s="110">
        <v>2.2379193543868943</v>
      </c>
      <c r="Y257" s="110">
        <v>2.1992169210522019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1.0336883812873985</v>
      </c>
      <c r="C259" s="118">
        <f t="shared" si="103"/>
        <v>0.91677273038593787</v>
      </c>
      <c r="D259" s="118">
        <f t="shared" si="103"/>
        <v>0.31880665736062219</v>
      </c>
      <c r="E259" s="118">
        <f t="shared" si="103"/>
        <v>0.12848571934213177</v>
      </c>
      <c r="F259" s="118">
        <f t="shared" si="103"/>
        <v>0.24135065932017774</v>
      </c>
      <c r="G259" s="118">
        <f t="shared" si="103"/>
        <v>0.51501438859230153</v>
      </c>
      <c r="H259" s="118">
        <f t="shared" si="103"/>
        <v>0.63247537342204174</v>
      </c>
      <c r="I259" s="118">
        <f t="shared" si="103"/>
        <v>0.19726597622387151</v>
      </c>
      <c r="J259" s="118">
        <f t="shared" si="103"/>
        <v>0.15884841094951391</v>
      </c>
      <c r="K259" s="118">
        <f t="shared" si="103"/>
        <v>0.35676318255831307</v>
      </c>
      <c r="L259" s="118">
        <f t="shared" si="103"/>
        <v>0.26794356367980449</v>
      </c>
      <c r="M259" s="118">
        <f t="shared" si="103"/>
        <v>0.10738467169987767</v>
      </c>
      <c r="N259" s="118">
        <f t="shared" si="103"/>
        <v>3.5581888697273543E-2</v>
      </c>
      <c r="O259" s="118">
        <f t="shared" si="103"/>
        <v>5.4809225787562019E-2</v>
      </c>
      <c r="P259" s="118">
        <f t="shared" si="103"/>
        <v>9.7014835705234573E-2</v>
      </c>
      <c r="Q259" s="118">
        <f t="shared" si="103"/>
        <v>6.8758187801441675E-2</v>
      </c>
      <c r="R259" s="118">
        <f t="shared" ref="R259:V259" si="104">R260+R262+R264+R273</f>
        <v>6.8810251231038122E-2</v>
      </c>
      <c r="S259" s="118">
        <f t="shared" si="104"/>
        <v>5.9357374277726339E-2</v>
      </c>
      <c r="T259" s="118">
        <f t="shared" si="104"/>
        <v>7.7360874005765815E-2</v>
      </c>
      <c r="U259" s="118">
        <f t="shared" si="104"/>
        <v>0.10763669264074882</v>
      </c>
      <c r="V259" s="118">
        <f t="shared" si="104"/>
        <v>8.7978311750133237E-2</v>
      </c>
      <c r="W259" s="118">
        <f t="shared" ref="W259:Y259" si="105">W260+W262+W264+W273</f>
        <v>3.6245735470724141E-2</v>
      </c>
      <c r="X259" s="118">
        <f t="shared" si="105"/>
        <v>3.8995699911830814E-2</v>
      </c>
      <c r="Y259" s="118">
        <f t="shared" si="105"/>
        <v>2.1902983479310419E-2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0.38137596386645672</v>
      </c>
      <c r="C264" s="123">
        <v>0.32344304796085116</v>
      </c>
      <c r="D264" s="123">
        <v>0.15425092784689659</v>
      </c>
      <c r="E264" s="123">
        <v>6.6404605052892363E-2</v>
      </c>
      <c r="F264" s="123">
        <v>0.10691728907445952</v>
      </c>
      <c r="G264" s="123">
        <v>0.21756889134616553</v>
      </c>
      <c r="H264" s="123">
        <v>0.26671342624803512</v>
      </c>
      <c r="I264" s="123">
        <v>8.8372839985118717E-2</v>
      </c>
      <c r="J264" s="123">
        <v>7.0662688721992467E-2</v>
      </c>
      <c r="K264" s="123">
        <v>0.13585746143805091</v>
      </c>
      <c r="L264" s="123">
        <v>0.12081463641086998</v>
      </c>
      <c r="M264" s="123">
        <v>4.4107433997407942E-2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X264" s="123">
        <v>0</v>
      </c>
      <c r="Y264" s="123">
        <v>0</v>
      </c>
      <c r="DA264" s="130" t="s">
        <v>3222</v>
      </c>
    </row>
    <row r="265" spans="1:105" ht="12" customHeight="1" x14ac:dyDescent="0.25">
      <c r="A265" s="97" t="s">
        <v>124</v>
      </c>
      <c r="B265" s="99">
        <v>3.4323836747981109</v>
      </c>
      <c r="C265" s="99">
        <v>3.3422448289287949</v>
      </c>
      <c r="D265" s="99">
        <v>2.2109299658055179</v>
      </c>
      <c r="E265" s="99">
        <v>1.2616874960049549</v>
      </c>
      <c r="F265" s="99">
        <v>2.4947367450707221</v>
      </c>
      <c r="G265" s="99">
        <v>3.7856987094232801</v>
      </c>
      <c r="H265" s="99">
        <v>3.867344680596509</v>
      </c>
      <c r="I265" s="99">
        <v>1.4581518597544587</v>
      </c>
      <c r="J265" s="99">
        <v>1.4426965614073464</v>
      </c>
      <c r="K265" s="99">
        <v>3.3964365359512732</v>
      </c>
      <c r="L265" s="99">
        <v>3.6848464105315344</v>
      </c>
      <c r="M265" s="99">
        <v>1.9554295738850851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3223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3224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0.6523124174209417</v>
      </c>
      <c r="C273" s="123">
        <v>0.59332968242508666</v>
      </c>
      <c r="D273" s="123">
        <v>0.16455572951372557</v>
      </c>
      <c r="E273" s="123">
        <v>6.2081114289239403E-2</v>
      </c>
      <c r="F273" s="123">
        <v>0.13443337024571822</v>
      </c>
      <c r="G273" s="123">
        <v>0.29744549724613606</v>
      </c>
      <c r="H273" s="123">
        <v>0.36576194717400662</v>
      </c>
      <c r="I273" s="123">
        <v>0.1088931362387528</v>
      </c>
      <c r="J273" s="123">
        <v>8.8185722227521426E-2</v>
      </c>
      <c r="K273" s="123">
        <v>0.22090572112026216</v>
      </c>
      <c r="L273" s="123">
        <v>0.14712892726893451</v>
      </c>
      <c r="M273" s="123">
        <v>6.3277237702469735E-2</v>
      </c>
      <c r="N273" s="123">
        <v>3.5581888697273543E-2</v>
      </c>
      <c r="O273" s="123">
        <v>5.4809225787562019E-2</v>
      </c>
      <c r="P273" s="123">
        <v>9.7014835705234573E-2</v>
      </c>
      <c r="Q273" s="123">
        <v>6.8758187801441675E-2</v>
      </c>
      <c r="R273" s="123">
        <v>6.8810251231038122E-2</v>
      </c>
      <c r="S273" s="123">
        <v>5.9357374277726339E-2</v>
      </c>
      <c r="T273" s="123">
        <v>7.7360874005765815E-2</v>
      </c>
      <c r="U273" s="123">
        <v>0.10763669264074882</v>
      </c>
      <c r="V273" s="123">
        <v>8.7978311750133237E-2</v>
      </c>
      <c r="W273" s="123">
        <v>3.6245735470724141E-2</v>
      </c>
      <c r="X273" s="123">
        <v>3.8995699911830814E-2</v>
      </c>
      <c r="Y273" s="123">
        <v>2.1902983479310419E-2</v>
      </c>
      <c r="DA273" s="130" t="s">
        <v>3231</v>
      </c>
    </row>
    <row r="274" spans="1:105" ht="12" customHeight="1" x14ac:dyDescent="0.25">
      <c r="A274" s="97" t="s">
        <v>50</v>
      </c>
      <c r="B274" s="99">
        <v>1.6011304791241299</v>
      </c>
      <c r="C274" s="99">
        <v>2.0436911283530765</v>
      </c>
      <c r="D274" s="99">
        <v>1.1793160615150333</v>
      </c>
      <c r="E274" s="99">
        <v>0.70772470289732914</v>
      </c>
      <c r="F274" s="99">
        <v>1.3443337024571822</v>
      </c>
      <c r="G274" s="99">
        <v>1.9905967892626026</v>
      </c>
      <c r="H274" s="99">
        <v>2.1214192936092382</v>
      </c>
      <c r="I274" s="99">
        <v>0.81669852179064595</v>
      </c>
      <c r="J274" s="99">
        <v>0.90022924773928126</v>
      </c>
      <c r="K274" s="99">
        <v>2.3429394664270227</v>
      </c>
      <c r="L274" s="99">
        <v>2.0513976144925725</v>
      </c>
      <c r="M274" s="99">
        <v>1.2751322143073447</v>
      </c>
      <c r="N274" s="99">
        <v>1.0129718938505063</v>
      </c>
      <c r="O274" s="99">
        <v>1.4560189980956693</v>
      </c>
      <c r="P274" s="99">
        <v>1.7599756607830055</v>
      </c>
      <c r="Q274" s="99">
        <v>1.4320214882492566</v>
      </c>
      <c r="R274" s="99">
        <v>1.4178929870454062</v>
      </c>
      <c r="S274" s="99">
        <v>1.0845943983123165</v>
      </c>
      <c r="T274" s="99">
        <v>1.19909354708937</v>
      </c>
      <c r="U274" s="99">
        <v>1.4808972451947573</v>
      </c>
      <c r="V274" s="99">
        <v>1.2442915501584015</v>
      </c>
      <c r="W274" s="99">
        <v>0.64777414176182535</v>
      </c>
      <c r="X274" s="99">
        <v>0.90060992812676655</v>
      </c>
      <c r="Y274" s="99">
        <v>0.64055628459170399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1.7365840445010671E-3</v>
      </c>
      <c r="D279" s="117">
        <f t="shared" si="108"/>
        <v>3.8580391000326104E-3</v>
      </c>
      <c r="E279" s="117">
        <f t="shared" si="108"/>
        <v>4.3796037986222631E-3</v>
      </c>
      <c r="F279" s="117">
        <f t="shared" si="108"/>
        <v>3.9186269971717294E-3</v>
      </c>
      <c r="G279" s="117">
        <f t="shared" si="108"/>
        <v>5.355001711563904E-3</v>
      </c>
      <c r="H279" s="117">
        <f t="shared" si="108"/>
        <v>1.0553385328038414E-2</v>
      </c>
      <c r="I279" s="117">
        <f t="shared" si="108"/>
        <v>1.050677938363366E-2</v>
      </c>
      <c r="J279" s="117">
        <f t="shared" si="108"/>
        <v>2.0102209836716199E-2</v>
      </c>
      <c r="K279" s="117">
        <f t="shared" si="108"/>
        <v>2.6347660763388642E-2</v>
      </c>
      <c r="L279" s="117">
        <f t="shared" si="108"/>
        <v>2.3117465943344864E-2</v>
      </c>
      <c r="M279" s="117">
        <f t="shared" si="108"/>
        <v>3.678086066014763E-2</v>
      </c>
      <c r="N279" s="117">
        <f t="shared" si="108"/>
        <v>6.4283647642956479E-2</v>
      </c>
      <c r="O279" s="117">
        <f t="shared" si="108"/>
        <v>6.1412622197882891E-2</v>
      </c>
      <c r="P279" s="117">
        <f t="shared" si="108"/>
        <v>0.18193398369098429</v>
      </c>
      <c r="Q279" s="117">
        <f t="shared" si="108"/>
        <v>0.13811101873945761</v>
      </c>
      <c r="R279" s="117">
        <f t="shared" ref="R279:V279" si="109">R280+R282+R284+R293</f>
        <v>0.17538149055969468</v>
      </c>
      <c r="S279" s="117">
        <f t="shared" si="109"/>
        <v>0.18688042508897823</v>
      </c>
      <c r="T279" s="117">
        <f t="shared" si="109"/>
        <v>0.23033415650756667</v>
      </c>
      <c r="U279" s="117">
        <f t="shared" si="109"/>
        <v>0.19902861236814834</v>
      </c>
      <c r="V279" s="117">
        <f t="shared" si="109"/>
        <v>0.16974115134444298</v>
      </c>
      <c r="W279" s="117">
        <f t="shared" ref="W279:Y279" si="110">W280+W282+W284+W293</f>
        <v>0.12657678981248413</v>
      </c>
      <c r="X279" s="117">
        <f t="shared" si="110"/>
        <v>0.13166979683774524</v>
      </c>
      <c r="Y279" s="117">
        <f t="shared" si="110"/>
        <v>8.2264071357665558E-2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1.3257675808961489E-3</v>
      </c>
      <c r="D280" s="122">
        <f t="shared" si="111"/>
        <v>2.8826836049627501E-3</v>
      </c>
      <c r="E280" s="122">
        <f t="shared" si="111"/>
        <v>3.2718250953719377E-3</v>
      </c>
      <c r="F280" s="122">
        <f t="shared" si="111"/>
        <v>2.9563804661822514E-3</v>
      </c>
      <c r="G280" s="122">
        <f t="shared" si="111"/>
        <v>3.8432019195347548E-3</v>
      </c>
      <c r="H280" s="122">
        <f t="shared" si="111"/>
        <v>7.1156452767803914E-3</v>
      </c>
      <c r="I280" s="122">
        <f t="shared" si="111"/>
        <v>7.3307464120926707E-3</v>
      </c>
      <c r="J280" s="122">
        <f t="shared" si="111"/>
        <v>1.4374075708762254E-2</v>
      </c>
      <c r="K280" s="122">
        <f t="shared" si="111"/>
        <v>1.881307416542401E-2</v>
      </c>
      <c r="L280" s="122">
        <f t="shared" si="111"/>
        <v>1.6101390579808531E-2</v>
      </c>
      <c r="M280" s="122">
        <f t="shared" si="111"/>
        <v>2.3380523123301394E-2</v>
      </c>
      <c r="N280" s="122">
        <f t="shared" si="111"/>
        <v>4.1563523373950646E-2</v>
      </c>
      <c r="O280" s="122">
        <f t="shared" si="111"/>
        <v>3.4735434647134342E-2</v>
      </c>
      <c r="P280" s="122">
        <f t="shared" si="111"/>
        <v>9.3544869148883325E-2</v>
      </c>
      <c r="Q280" s="122">
        <f t="shared" si="111"/>
        <v>8.7573589810311755E-2</v>
      </c>
      <c r="R280" s="122">
        <f t="shared" si="111"/>
        <v>0.11033219598517183</v>
      </c>
      <c r="S280" s="122">
        <f t="shared" si="111"/>
        <v>0.11840503811237817</v>
      </c>
      <c r="T280" s="122">
        <f t="shared" si="111"/>
        <v>0.136964880804892</v>
      </c>
      <c r="U280" s="122">
        <f t="shared" si="111"/>
        <v>0.10952746072194111</v>
      </c>
      <c r="V280" s="122">
        <f t="shared" si="111"/>
        <v>0.10067594822281174</v>
      </c>
      <c r="W280" s="122">
        <f t="shared" si="111"/>
        <v>7.3111180860305852E-2</v>
      </c>
      <c r="X280" s="122">
        <f t="shared" si="111"/>
        <v>6.8882828741746782E-2</v>
      </c>
      <c r="Y280" s="122">
        <f t="shared" si="111"/>
        <v>4.0401012441038234E-2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1.3257675808961489E-3</v>
      </c>
      <c r="D281" s="98">
        <v>2.8826836049627501E-3</v>
      </c>
      <c r="E281" s="98">
        <v>3.2718250953719377E-3</v>
      </c>
      <c r="F281" s="98">
        <v>2.9563804661822514E-3</v>
      </c>
      <c r="G281" s="98">
        <v>3.8432019195347548E-3</v>
      </c>
      <c r="H281" s="98">
        <v>7.1156452767803914E-3</v>
      </c>
      <c r="I281" s="98">
        <v>7.3307464120926707E-3</v>
      </c>
      <c r="J281" s="98">
        <v>1.4374075708762254E-2</v>
      </c>
      <c r="K281" s="98">
        <v>1.881307416542401E-2</v>
      </c>
      <c r="L281" s="98">
        <v>1.6101390579808531E-2</v>
      </c>
      <c r="M281" s="98">
        <v>2.3380523123301394E-2</v>
      </c>
      <c r="N281" s="98">
        <v>4.1563523373950646E-2</v>
      </c>
      <c r="O281" s="98">
        <v>3.4735434647134342E-2</v>
      </c>
      <c r="P281" s="98">
        <v>9.3544869148883325E-2</v>
      </c>
      <c r="Q281" s="98">
        <v>8.7573589810311755E-2</v>
      </c>
      <c r="R281" s="98">
        <v>0.11033219598517183</v>
      </c>
      <c r="S281" s="98">
        <v>0.11840503811237817</v>
      </c>
      <c r="T281" s="98">
        <v>0.136964880804892</v>
      </c>
      <c r="U281" s="98">
        <v>0.10952746072194111</v>
      </c>
      <c r="V281" s="98">
        <v>0.10067594822281174</v>
      </c>
      <c r="W281" s="98">
        <v>7.3111180860305852E-2</v>
      </c>
      <c r="X281" s="98">
        <v>6.8882828741746782E-2</v>
      </c>
      <c r="Y281" s="98">
        <v>4.0401012441038234E-2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2.3932924826638937E-5</v>
      </c>
      <c r="D282" s="122">
        <f t="shared" si="112"/>
        <v>0</v>
      </c>
      <c r="E282" s="122">
        <f t="shared" si="112"/>
        <v>1.601746169124367E-4</v>
      </c>
      <c r="F282" s="122">
        <f t="shared" si="112"/>
        <v>0</v>
      </c>
      <c r="G282" s="122">
        <f t="shared" si="112"/>
        <v>5.269734775466888E-5</v>
      </c>
      <c r="H282" s="122">
        <f t="shared" si="112"/>
        <v>4.7767650426521055E-4</v>
      </c>
      <c r="I282" s="122">
        <f t="shared" si="112"/>
        <v>3.0943218699374682E-4</v>
      </c>
      <c r="J282" s="122">
        <f t="shared" si="112"/>
        <v>5.5051936080840515E-4</v>
      </c>
      <c r="K282" s="122">
        <f t="shared" si="112"/>
        <v>7.9072038799684599E-4</v>
      </c>
      <c r="L282" s="122">
        <f t="shared" si="112"/>
        <v>8.818851112990931E-4</v>
      </c>
      <c r="M282" s="122">
        <f t="shared" si="112"/>
        <v>1.3170936473890257E-3</v>
      </c>
      <c r="N282" s="122">
        <f t="shared" si="112"/>
        <v>2.5221652639204699E-3</v>
      </c>
      <c r="O282" s="122">
        <f t="shared" si="112"/>
        <v>2.4354291528500883E-3</v>
      </c>
      <c r="P282" s="122">
        <f t="shared" si="112"/>
        <v>6.7908783175867635E-3</v>
      </c>
      <c r="Q282" s="122">
        <f t="shared" si="112"/>
        <v>6.2606233374419545E-3</v>
      </c>
      <c r="R282" s="122">
        <f t="shared" si="112"/>
        <v>7.8406901403519445E-3</v>
      </c>
      <c r="S282" s="122">
        <f t="shared" si="112"/>
        <v>7.6030302454201679E-3</v>
      </c>
      <c r="T282" s="122">
        <f t="shared" si="112"/>
        <v>1.0560557450031104E-2</v>
      </c>
      <c r="U282" s="122">
        <f t="shared" si="112"/>
        <v>9.9010650953664132E-3</v>
      </c>
      <c r="V282" s="122">
        <f t="shared" si="112"/>
        <v>9.7006587638703585E-3</v>
      </c>
      <c r="W282" s="122">
        <f t="shared" si="112"/>
        <v>7.3537875989822454E-3</v>
      </c>
      <c r="X282" s="122">
        <f t="shared" si="112"/>
        <v>7.2943106306411973E-3</v>
      </c>
      <c r="Y282" s="122">
        <f t="shared" si="112"/>
        <v>4.5391585974265047E-3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2.3932924826638937E-5</v>
      </c>
      <c r="D283" s="98">
        <v>0</v>
      </c>
      <c r="E283" s="98">
        <v>1.601746169124367E-4</v>
      </c>
      <c r="F283" s="98">
        <v>0</v>
      </c>
      <c r="G283" s="98">
        <v>5.269734775466888E-5</v>
      </c>
      <c r="H283" s="98">
        <v>4.7767650426521055E-4</v>
      </c>
      <c r="I283" s="98">
        <v>3.0943218699374682E-4</v>
      </c>
      <c r="J283" s="98">
        <v>5.5051936080840515E-4</v>
      </c>
      <c r="K283" s="98">
        <v>7.9072038799684599E-4</v>
      </c>
      <c r="L283" s="98">
        <v>8.818851112990931E-4</v>
      </c>
      <c r="M283" s="98">
        <v>1.3170936473890257E-3</v>
      </c>
      <c r="N283" s="98">
        <v>2.5221652639204699E-3</v>
      </c>
      <c r="O283" s="98">
        <v>2.4354291528500883E-3</v>
      </c>
      <c r="P283" s="98">
        <v>6.7908783175867635E-3</v>
      </c>
      <c r="Q283" s="98">
        <v>6.2606233374419545E-3</v>
      </c>
      <c r="R283" s="98">
        <v>7.8406901403519445E-3</v>
      </c>
      <c r="S283" s="98">
        <v>7.6030302454201679E-3</v>
      </c>
      <c r="T283" s="98">
        <v>1.0560557450031104E-2</v>
      </c>
      <c r="U283" s="98">
        <v>9.9010650953664132E-3</v>
      </c>
      <c r="V283" s="98">
        <v>9.7006587638703585E-3</v>
      </c>
      <c r="W283" s="98">
        <v>7.3537875989822454E-3</v>
      </c>
      <c r="X283" s="98">
        <v>7.2943106306411973E-3</v>
      </c>
      <c r="Y283" s="98">
        <v>4.5391585974265047E-3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2.6611769839984058E-4</v>
      </c>
      <c r="D284" s="122">
        <v>6.5486881640010872E-4</v>
      </c>
      <c r="E284" s="122">
        <v>6.4015108442277806E-4</v>
      </c>
      <c r="F284" s="122">
        <v>6.4833499325666786E-4</v>
      </c>
      <c r="G284" s="122">
        <v>9.2709968471007057E-4</v>
      </c>
      <c r="H284" s="122">
        <v>1.9045680024430038E-3</v>
      </c>
      <c r="I284" s="122">
        <v>1.7944346721351469E-3</v>
      </c>
      <c r="J284" s="122">
        <v>3.1567502822698367E-3</v>
      </c>
      <c r="K284" s="122">
        <v>3.9408518665401066E-3</v>
      </c>
      <c r="L284" s="122">
        <v>3.9644809887458259E-3</v>
      </c>
      <c r="M284" s="122">
        <v>7.4112406401518997E-3</v>
      </c>
      <c r="N284" s="122">
        <v>1.1506747705844962E-2</v>
      </c>
      <c r="O284" s="122">
        <v>1.5602856815479104E-2</v>
      </c>
      <c r="P284" s="122">
        <v>5.5599894515895809E-2</v>
      </c>
      <c r="Q284" s="122">
        <v>2.7976176015489591E-2</v>
      </c>
      <c r="R284" s="122">
        <v>3.5791801518706937E-2</v>
      </c>
      <c r="S284" s="122">
        <v>4.0308429893389494E-2</v>
      </c>
      <c r="T284" s="122">
        <v>5.3682182471475028E-2</v>
      </c>
      <c r="U284" s="122">
        <v>5.1594023208228854E-2</v>
      </c>
      <c r="V284" s="122">
        <v>4.3037447183819744E-2</v>
      </c>
      <c r="W284" s="122">
        <v>3.5540724603693612E-2</v>
      </c>
      <c r="X284" s="122">
        <v>4.1819050999650692E-2</v>
      </c>
      <c r="Y284" s="122">
        <v>2.7774831989080147E-2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1.8330880462928134E-4</v>
      </c>
      <c r="H285" s="98">
        <v>3.7787096872363927E-4</v>
      </c>
      <c r="I285" s="98">
        <v>7.0710294809417132E-5</v>
      </c>
      <c r="J285" s="98">
        <v>6.9395693737890263E-5</v>
      </c>
      <c r="K285" s="98">
        <v>1.6242221551820681E-4</v>
      </c>
      <c r="L285" s="98">
        <v>1.7436778834172944E-4</v>
      </c>
      <c r="M285" s="98">
        <v>9.1371712968288035E-5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X285" s="98">
        <v>0</v>
      </c>
      <c r="Y285" s="98">
        <v>0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2.6611769839984058E-4</v>
      </c>
      <c r="D289" s="101">
        <v>5.4004291329452715E-4</v>
      </c>
      <c r="E289" s="101">
        <v>5.2793627867371345E-4</v>
      </c>
      <c r="F289" s="101">
        <v>5.3436440356666105E-4</v>
      </c>
      <c r="G289" s="101">
        <v>6.3539394904438349E-4</v>
      </c>
      <c r="H289" s="101">
        <v>1.322462291595409E-3</v>
      </c>
      <c r="I289" s="101">
        <v>0</v>
      </c>
      <c r="J289" s="101">
        <v>0</v>
      </c>
      <c r="K289" s="101">
        <v>0</v>
      </c>
      <c r="L289" s="101">
        <v>2.5216449915272626E-3</v>
      </c>
      <c r="M289" s="101">
        <v>4.4946314588626942E-3</v>
      </c>
      <c r="N289" s="101">
        <v>5.1285949438677324E-3</v>
      </c>
      <c r="O289" s="101">
        <v>7.9864102497235207E-3</v>
      </c>
      <c r="P289" s="101">
        <v>3.8262607906228853E-2</v>
      </c>
      <c r="Q289" s="101">
        <v>2.6910062192920551E-3</v>
      </c>
      <c r="R289" s="101">
        <v>0</v>
      </c>
      <c r="S289" s="101">
        <v>0</v>
      </c>
      <c r="T289" s="101">
        <v>1.1427088349156407E-2</v>
      </c>
      <c r="U289" s="101">
        <v>3.7695808226002721E-2</v>
      </c>
      <c r="V289" s="101">
        <v>6.6632333787025643E-4</v>
      </c>
      <c r="W289" s="101">
        <v>2.1499920823962241E-2</v>
      </c>
      <c r="X289" s="101">
        <v>4.7820139927673352E-3</v>
      </c>
      <c r="Y289" s="101">
        <v>2.4309435257073957E-3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1.148259031055816E-4</v>
      </c>
      <c r="E290" s="104">
        <v>1.1221480574906455E-4</v>
      </c>
      <c r="F290" s="104">
        <v>1.1397058969000681E-4</v>
      </c>
      <c r="G290" s="104">
        <v>1.0839693103640566E-4</v>
      </c>
      <c r="H290" s="104">
        <v>2.0423474212395568E-4</v>
      </c>
      <c r="I290" s="104">
        <v>1.7237243773257297E-3</v>
      </c>
      <c r="J290" s="104">
        <v>3.0873545885319463E-3</v>
      </c>
      <c r="K290" s="104">
        <v>3.7784296510218998E-3</v>
      </c>
      <c r="L290" s="104">
        <v>1.2684682088768338E-3</v>
      </c>
      <c r="M290" s="104">
        <v>2.8252374683209167E-3</v>
      </c>
      <c r="N290" s="104">
        <v>6.3781527619772294E-3</v>
      </c>
      <c r="O290" s="104">
        <v>7.6164465657555837E-3</v>
      </c>
      <c r="P290" s="104">
        <v>1.733728660966696E-2</v>
      </c>
      <c r="Q290" s="104">
        <v>2.5285169796197535E-2</v>
      </c>
      <c r="R290" s="104">
        <v>3.5791801518706937E-2</v>
      </c>
      <c r="S290" s="104">
        <v>4.0308429893389494E-2</v>
      </c>
      <c r="T290" s="104">
        <v>4.225509412231862E-2</v>
      </c>
      <c r="U290" s="104">
        <v>1.3898214982226129E-2</v>
      </c>
      <c r="V290" s="104">
        <v>4.2371123845949488E-2</v>
      </c>
      <c r="W290" s="104">
        <v>1.4040803779731371E-2</v>
      </c>
      <c r="X290" s="104">
        <v>3.7037037006883357E-2</v>
      </c>
      <c r="Y290" s="104">
        <v>2.5343888463372752E-2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6.772655166006448E-5</v>
      </c>
      <c r="E291" s="98">
        <v>6.5785295171185394E-5</v>
      </c>
      <c r="F291" s="98">
        <v>6.7626912536926224E-5</v>
      </c>
      <c r="G291" s="98">
        <v>6.4025997059909121E-5</v>
      </c>
      <c r="H291" s="98">
        <v>1.1794233906663595E-4</v>
      </c>
      <c r="I291" s="98">
        <v>9.8185295519264467E-4</v>
      </c>
      <c r="J291" s="98">
        <v>1.7011475106244089E-3</v>
      </c>
      <c r="K291" s="98">
        <v>2.0185433988617143E-3</v>
      </c>
      <c r="L291" s="98">
        <v>6.620128982693734E-4</v>
      </c>
      <c r="M291" s="98">
        <v>1.5981970951968794E-3</v>
      </c>
      <c r="N291" s="98">
        <v>3.3418716746052663E-3</v>
      </c>
      <c r="O291" s="98">
        <v>4.7551839291195943E-3</v>
      </c>
      <c r="P291" s="98">
        <v>1.1653348273558224E-2</v>
      </c>
      <c r="Q291" s="98">
        <v>1.2426126828298032E-2</v>
      </c>
      <c r="R291" s="98">
        <v>1.7247703076621178E-2</v>
      </c>
      <c r="S291" s="98">
        <v>1.9409939238875573E-2</v>
      </c>
      <c r="T291" s="98">
        <v>2.2916133364889932E-2</v>
      </c>
      <c r="U291" s="98">
        <v>8.1085301426562003E-3</v>
      </c>
      <c r="V291" s="98">
        <v>2.4007093606372966E-2</v>
      </c>
      <c r="W291" s="98">
        <v>7.7864674549950183E-3</v>
      </c>
      <c r="X291" s="98">
        <v>2.1980846543342591E-2</v>
      </c>
      <c r="Y291" s="98">
        <v>1.4769750345352639E-2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4.7099351445517115E-5</v>
      </c>
      <c r="E292" s="98">
        <v>4.6429510577879149E-5</v>
      </c>
      <c r="F292" s="98">
        <v>4.634367715308059E-5</v>
      </c>
      <c r="G292" s="98">
        <v>4.4370933976496542E-5</v>
      </c>
      <c r="H292" s="98">
        <v>8.6292403057319731E-5</v>
      </c>
      <c r="I292" s="98">
        <v>7.4187142213308506E-4</v>
      </c>
      <c r="J292" s="98">
        <v>1.3862070779075374E-3</v>
      </c>
      <c r="K292" s="98">
        <v>1.7598862521601855E-3</v>
      </c>
      <c r="L292" s="98">
        <v>6.0645531060746032E-4</v>
      </c>
      <c r="M292" s="98">
        <v>1.2270403731240373E-3</v>
      </c>
      <c r="N292" s="98">
        <v>3.036281087371963E-3</v>
      </c>
      <c r="O292" s="98">
        <v>2.861262636635989E-3</v>
      </c>
      <c r="P292" s="98">
        <v>5.683938336108735E-3</v>
      </c>
      <c r="Q292" s="98">
        <v>1.2859042967899505E-2</v>
      </c>
      <c r="R292" s="98">
        <v>1.8544098442085762E-2</v>
      </c>
      <c r="S292" s="98">
        <v>2.0898490654513921E-2</v>
      </c>
      <c r="T292" s="98">
        <v>1.9338960757428685E-2</v>
      </c>
      <c r="U292" s="98">
        <v>5.789684839569929E-3</v>
      </c>
      <c r="V292" s="98">
        <v>1.8364030239576522E-2</v>
      </c>
      <c r="W292" s="98">
        <v>6.2543363247363534E-3</v>
      </c>
      <c r="X292" s="98">
        <v>1.5056190463540764E-2</v>
      </c>
      <c r="Y292" s="98">
        <v>1.0574138118020113E-2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1.2076584037843859E-4</v>
      </c>
      <c r="D293" s="122">
        <v>3.2048667866975162E-4</v>
      </c>
      <c r="E293" s="122">
        <v>3.0745300191511066E-4</v>
      </c>
      <c r="F293" s="122">
        <v>3.1391153773280994E-4</v>
      </c>
      <c r="G293" s="122">
        <v>5.3200275956440991E-4</v>
      </c>
      <c r="H293" s="122">
        <v>1.0554955445498076E-3</v>
      </c>
      <c r="I293" s="122">
        <v>1.0721661124120964E-3</v>
      </c>
      <c r="J293" s="122">
        <v>2.0208644848757036E-3</v>
      </c>
      <c r="K293" s="122">
        <v>2.8030143434276808E-3</v>
      </c>
      <c r="L293" s="122">
        <v>2.1697092634914159E-3</v>
      </c>
      <c r="M293" s="122">
        <v>4.6720032493053031E-3</v>
      </c>
      <c r="N293" s="122">
        <v>8.6912112992403971E-3</v>
      </c>
      <c r="O293" s="122">
        <v>8.6389015824193498E-3</v>
      </c>
      <c r="P293" s="122">
        <v>2.5998341708618401E-2</v>
      </c>
      <c r="Q293" s="122">
        <v>1.6300629576214316E-2</v>
      </c>
      <c r="R293" s="122">
        <v>2.141680291546396E-2</v>
      </c>
      <c r="S293" s="122">
        <v>2.0563926837790399E-2</v>
      </c>
      <c r="T293" s="122">
        <v>2.9126535781168545E-2</v>
      </c>
      <c r="U293" s="122">
        <v>2.800606334261195E-2</v>
      </c>
      <c r="V293" s="122">
        <v>1.6327097173941124E-2</v>
      </c>
      <c r="W293" s="122">
        <v>1.057109674950244E-2</v>
      </c>
      <c r="X293" s="122">
        <v>1.3673606465706567E-2</v>
      </c>
      <c r="Y293" s="122">
        <v>9.5490683301206712E-3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6.6469244414722284E-5</v>
      </c>
      <c r="G294" s="98">
        <v>2.9626879683508558E-4</v>
      </c>
      <c r="H294" s="98">
        <v>4.2087313988586721E-4</v>
      </c>
      <c r="I294" s="98">
        <v>4.0497222733914485E-5</v>
      </c>
      <c r="J294" s="98">
        <v>4.4609853402050334E-5</v>
      </c>
      <c r="K294" s="98">
        <v>4.6432556487673737E-4</v>
      </c>
      <c r="L294" s="98">
        <v>1.0161865420015636E-4</v>
      </c>
      <c r="M294" s="98">
        <v>6.3181533582635558E-5</v>
      </c>
      <c r="N294" s="98">
        <v>2.0098085466838231E-4</v>
      </c>
      <c r="O294" s="98">
        <v>5.7822196270745235E-4</v>
      </c>
      <c r="P294" s="98">
        <v>3.0617859471658297E-3</v>
      </c>
      <c r="Q294" s="98">
        <v>7.8341397600644727E-4</v>
      </c>
      <c r="R294" s="98">
        <v>1.4816701859547627E-3</v>
      </c>
      <c r="S294" s="98">
        <v>1.7820806727552999E-3</v>
      </c>
      <c r="T294" s="98">
        <v>2.9874762953508625E-3</v>
      </c>
      <c r="U294" s="98">
        <v>3.5443351945617322E-3</v>
      </c>
      <c r="V294" s="98">
        <v>1.8012087382249034E-3</v>
      </c>
      <c r="W294" s="98">
        <v>3.2369736553442811E-5</v>
      </c>
      <c r="X294" s="98">
        <v>4.5067958190314894E-5</v>
      </c>
      <c r="Y294" s="98">
        <v>0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1.2076584037843859E-4</v>
      </c>
      <c r="D295" s="33">
        <v>3.2048667866975162E-4</v>
      </c>
      <c r="E295" s="33">
        <v>3.0745300191511066E-4</v>
      </c>
      <c r="F295" s="33">
        <v>2.4744229331808765E-4</v>
      </c>
      <c r="G295" s="33">
        <v>2.3573396272932431E-4</v>
      </c>
      <c r="H295" s="33">
        <v>6.3462240466394054E-4</v>
      </c>
      <c r="I295" s="33">
        <v>1.0316688896781819E-3</v>
      </c>
      <c r="J295" s="33">
        <v>1.9762546314736535E-3</v>
      </c>
      <c r="K295" s="33">
        <v>2.3386887785509436E-3</v>
      </c>
      <c r="L295" s="33">
        <v>2.0680906092912597E-3</v>
      </c>
      <c r="M295" s="33">
        <v>4.6088217157226677E-3</v>
      </c>
      <c r="N295" s="33">
        <v>8.4902304445720143E-3</v>
      </c>
      <c r="O295" s="33">
        <v>8.0606796197118975E-3</v>
      </c>
      <c r="P295" s="33">
        <v>2.2936555761452572E-2</v>
      </c>
      <c r="Q295" s="33">
        <v>1.551721560020787E-2</v>
      </c>
      <c r="R295" s="33">
        <v>1.9935132729509197E-2</v>
      </c>
      <c r="S295" s="33">
        <v>1.8781846165035098E-2</v>
      </c>
      <c r="T295" s="33">
        <v>2.6139059485817684E-2</v>
      </c>
      <c r="U295" s="33">
        <v>2.4461728148050216E-2</v>
      </c>
      <c r="V295" s="33">
        <v>1.4525888435716219E-2</v>
      </c>
      <c r="W295" s="33">
        <v>1.0538727012948997E-2</v>
      </c>
      <c r="X295" s="33">
        <v>1.3628538507516252E-2</v>
      </c>
      <c r="Y295" s="33">
        <v>9.5490683301206712E-3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2.6085180517967372E-3</v>
      </c>
      <c r="D297" s="117">
        <f t="shared" si="113"/>
        <v>5.8853166694805255E-3</v>
      </c>
      <c r="E297" s="117">
        <f t="shared" si="113"/>
        <v>7.2487150126497582E-3</v>
      </c>
      <c r="F297" s="117">
        <f t="shared" si="113"/>
        <v>6.4740153035738757E-3</v>
      </c>
      <c r="G297" s="117">
        <f t="shared" si="113"/>
        <v>8.9884854923864988E-3</v>
      </c>
      <c r="H297" s="117">
        <f t="shared" si="113"/>
        <v>1.8585445338970084E-2</v>
      </c>
      <c r="I297" s="117">
        <f t="shared" si="113"/>
        <v>1.9406047847105114E-2</v>
      </c>
      <c r="J297" s="117">
        <f t="shared" si="113"/>
        <v>3.8860192788071735E-2</v>
      </c>
      <c r="K297" s="117">
        <f t="shared" si="113"/>
        <v>5.2766911580512312E-2</v>
      </c>
      <c r="L297" s="117">
        <f t="shared" si="113"/>
        <v>4.7466016104303149E-2</v>
      </c>
      <c r="M297" s="117">
        <f t="shared" si="113"/>
        <v>7.4391676493503769E-2</v>
      </c>
      <c r="N297" s="117">
        <f t="shared" si="113"/>
        <v>0.13850829005585966</v>
      </c>
      <c r="O297" s="117">
        <f t="shared" si="113"/>
        <v>0.12884827267027396</v>
      </c>
      <c r="P297" s="117">
        <f t="shared" si="113"/>
        <v>0.37808220794664593</v>
      </c>
      <c r="Q297" s="117">
        <f t="shared" si="113"/>
        <v>0.34488810482516336</v>
      </c>
      <c r="R297" s="117">
        <f t="shared" ref="R297:V297" si="114">R298+R300+R302+R311</f>
        <v>0.43663330221878044</v>
      </c>
      <c r="S297" s="117">
        <f t="shared" si="114"/>
        <v>0.46523700838398169</v>
      </c>
      <c r="T297" s="117">
        <f t="shared" si="114"/>
        <v>0.55516787188348038</v>
      </c>
      <c r="U297" s="117">
        <f t="shared" si="114"/>
        <v>0.45948680373860384</v>
      </c>
      <c r="V297" s="117">
        <f t="shared" si="114"/>
        <v>0.41779244180619701</v>
      </c>
      <c r="W297" s="117">
        <f t="shared" ref="W297:Y297" si="115">W298+W300+W302+W311</f>
        <v>0.310230950236633</v>
      </c>
      <c r="X297" s="117">
        <f t="shared" si="115"/>
        <v>0.31109260794752669</v>
      </c>
      <c r="Y297" s="117">
        <f t="shared" si="115"/>
        <v>0.19158883449725733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2.2713547980159994E-3</v>
      </c>
      <c r="D298" s="122">
        <f t="shared" si="116"/>
        <v>5.165546803303782E-3</v>
      </c>
      <c r="E298" s="122">
        <f t="shared" si="116"/>
        <v>6.1246375344354148E-3</v>
      </c>
      <c r="F298" s="122">
        <f t="shared" si="116"/>
        <v>5.7723228214940983E-3</v>
      </c>
      <c r="G298" s="122">
        <f t="shared" si="116"/>
        <v>7.8182886056855361E-3</v>
      </c>
      <c r="H298" s="122">
        <f t="shared" si="116"/>
        <v>1.5066011412264432E-2</v>
      </c>
      <c r="I298" s="122">
        <f t="shared" si="116"/>
        <v>1.6139705957212151E-2</v>
      </c>
      <c r="J298" s="122">
        <f t="shared" si="116"/>
        <v>3.2888491407832836E-2</v>
      </c>
      <c r="K298" s="122">
        <f t="shared" si="116"/>
        <v>4.4720657212764393E-2</v>
      </c>
      <c r="L298" s="122">
        <f t="shared" si="116"/>
        <v>3.975435743788968E-2</v>
      </c>
      <c r="M298" s="122">
        <f t="shared" si="116"/>
        <v>6.0353818288851405E-2</v>
      </c>
      <c r="N298" s="122">
        <f t="shared" si="116"/>
        <v>0.11306519996919341</v>
      </c>
      <c r="O298" s="122">
        <f t="shared" si="116"/>
        <v>0.1003115173109911</v>
      </c>
      <c r="P298" s="122">
        <f t="shared" si="116"/>
        <v>0.28692054922366728</v>
      </c>
      <c r="Q298" s="122">
        <f t="shared" si="116"/>
        <v>0.28081801151455449</v>
      </c>
      <c r="R298" s="122">
        <f t="shared" si="116"/>
        <v>0.35388123892539725</v>
      </c>
      <c r="S298" s="122">
        <f t="shared" si="116"/>
        <v>0.37978425324600273</v>
      </c>
      <c r="T298" s="122">
        <f t="shared" si="116"/>
        <v>0.43932788316697868</v>
      </c>
      <c r="U298" s="122">
        <f t="shared" si="116"/>
        <v>0.35133122806032213</v>
      </c>
      <c r="V298" s="122">
        <f t="shared" si="116"/>
        <v>0.32388790321876326</v>
      </c>
      <c r="W298" s="122">
        <f t="shared" si="116"/>
        <v>0.23888175487648297</v>
      </c>
      <c r="X298" s="122">
        <f t="shared" si="116"/>
        <v>0.22970132189791162</v>
      </c>
      <c r="Y298" s="122">
        <f t="shared" si="116"/>
        <v>0.13784367095257413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2.2713547980159994E-3</v>
      </c>
      <c r="D299" s="98">
        <v>5.165546803303782E-3</v>
      </c>
      <c r="E299" s="98">
        <v>6.1246375344354148E-3</v>
      </c>
      <c r="F299" s="98">
        <v>5.7723228214940983E-3</v>
      </c>
      <c r="G299" s="98">
        <v>7.8182886056855361E-3</v>
      </c>
      <c r="H299" s="98">
        <v>1.5066011412264432E-2</v>
      </c>
      <c r="I299" s="98">
        <v>1.6139705957212151E-2</v>
      </c>
      <c r="J299" s="98">
        <v>3.2888491407832836E-2</v>
      </c>
      <c r="K299" s="98">
        <v>4.4720657212764393E-2</v>
      </c>
      <c r="L299" s="98">
        <v>3.975435743788968E-2</v>
      </c>
      <c r="M299" s="98">
        <v>6.0353818288851405E-2</v>
      </c>
      <c r="N299" s="98">
        <v>0.11306519996919341</v>
      </c>
      <c r="O299" s="98">
        <v>0.1003115173109911</v>
      </c>
      <c r="P299" s="98">
        <v>0.28692054922366728</v>
      </c>
      <c r="Q299" s="98">
        <v>0.28081801151455449</v>
      </c>
      <c r="R299" s="98">
        <v>0.35388123892539725</v>
      </c>
      <c r="S299" s="98">
        <v>0.37978425324600273</v>
      </c>
      <c r="T299" s="98">
        <v>0.43932788316697868</v>
      </c>
      <c r="U299" s="98">
        <v>0.35133122806032213</v>
      </c>
      <c r="V299" s="98">
        <v>0.32388790321876326</v>
      </c>
      <c r="W299" s="98">
        <v>0.23888175487648297</v>
      </c>
      <c r="X299" s="98">
        <v>0.22970132189791162</v>
      </c>
      <c r="Y299" s="98">
        <v>0.13784367095257413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5.8176427351664845E-5</v>
      </c>
      <c r="D300" s="122">
        <f t="shared" si="117"/>
        <v>0</v>
      </c>
      <c r="E300" s="122">
        <f t="shared" si="117"/>
        <v>4.2380004690199791E-4</v>
      </c>
      <c r="F300" s="122">
        <f t="shared" si="117"/>
        <v>0</v>
      </c>
      <c r="G300" s="122">
        <f t="shared" si="117"/>
        <v>1.5101777719311703E-4</v>
      </c>
      <c r="H300" s="122">
        <f t="shared" si="117"/>
        <v>1.42245289976261E-3</v>
      </c>
      <c r="I300" s="122">
        <f t="shared" si="117"/>
        <v>9.5660822535827356E-4</v>
      </c>
      <c r="J300" s="122">
        <f t="shared" si="117"/>
        <v>1.7656603833112457E-3</v>
      </c>
      <c r="K300" s="122">
        <f t="shared" si="117"/>
        <v>2.6296445445600073E-3</v>
      </c>
      <c r="L300" s="122">
        <f t="shared" si="117"/>
        <v>3.0395608763660173E-3</v>
      </c>
      <c r="M300" s="122">
        <f t="shared" si="117"/>
        <v>4.7222503065627169E-3</v>
      </c>
      <c r="N300" s="122">
        <f t="shared" si="117"/>
        <v>9.4484446845289529E-3</v>
      </c>
      <c r="O300" s="122">
        <f t="shared" si="117"/>
        <v>9.5683107004328749E-3</v>
      </c>
      <c r="P300" s="122">
        <f t="shared" si="117"/>
        <v>2.7947767539673537E-2</v>
      </c>
      <c r="Q300" s="122">
        <f t="shared" si="117"/>
        <v>2.6662532649321766E-2</v>
      </c>
      <c r="R300" s="122">
        <f t="shared" si="117"/>
        <v>3.3635087441115805E-2</v>
      </c>
      <c r="S300" s="122">
        <f t="shared" si="117"/>
        <v>3.2641797924861174E-2</v>
      </c>
      <c r="T300" s="122">
        <f t="shared" si="117"/>
        <v>4.5379712414698542E-2</v>
      </c>
      <c r="U300" s="122">
        <f t="shared" si="117"/>
        <v>4.2587976792980112E-2</v>
      </c>
      <c r="V300" s="122">
        <f t="shared" si="117"/>
        <v>4.1844008458323402E-2</v>
      </c>
      <c r="W300" s="122">
        <f t="shared" si="117"/>
        <v>3.2014451794953026E-2</v>
      </c>
      <c r="X300" s="122">
        <f t="shared" si="117"/>
        <v>3.2100652677406576E-2</v>
      </c>
      <c r="Y300" s="122">
        <f t="shared" si="117"/>
        <v>2.0217921392928787E-2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5.8176427351664845E-5</v>
      </c>
      <c r="D301" s="98">
        <v>0</v>
      </c>
      <c r="E301" s="98">
        <v>4.2380004690199791E-4</v>
      </c>
      <c r="F301" s="98">
        <v>0</v>
      </c>
      <c r="G301" s="98">
        <v>1.5101777719311703E-4</v>
      </c>
      <c r="H301" s="98">
        <v>1.42245289976261E-3</v>
      </c>
      <c r="I301" s="98">
        <v>9.5660822535827356E-4</v>
      </c>
      <c r="J301" s="98">
        <v>1.7656603833112457E-3</v>
      </c>
      <c r="K301" s="98">
        <v>2.6296445445600073E-3</v>
      </c>
      <c r="L301" s="98">
        <v>3.0395608763660173E-3</v>
      </c>
      <c r="M301" s="98">
        <v>4.7222503065627169E-3</v>
      </c>
      <c r="N301" s="98">
        <v>9.4484446845289529E-3</v>
      </c>
      <c r="O301" s="98">
        <v>9.5683107004328749E-3</v>
      </c>
      <c r="P301" s="98">
        <v>2.7947767539673537E-2</v>
      </c>
      <c r="Q301" s="98">
        <v>2.6662532649321766E-2</v>
      </c>
      <c r="R301" s="98">
        <v>3.3635087441115805E-2</v>
      </c>
      <c r="S301" s="98">
        <v>3.2641797924861174E-2</v>
      </c>
      <c r="T301" s="98">
        <v>4.5379712414698542E-2</v>
      </c>
      <c r="U301" s="98">
        <v>4.2587976792980112E-2</v>
      </c>
      <c r="V301" s="98">
        <v>4.1844008458323402E-2</v>
      </c>
      <c r="W301" s="98">
        <v>3.2014451794953026E-2</v>
      </c>
      <c r="X301" s="98">
        <v>3.2100652677406576E-2</v>
      </c>
      <c r="Y301" s="98">
        <v>2.0217921392928787E-2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1.8578146347665984E-4</v>
      </c>
      <c r="D302" s="122">
        <v>4.7202461520504536E-4</v>
      </c>
      <c r="E302" s="122">
        <v>4.6220758566048865E-4</v>
      </c>
      <c r="F302" s="122">
        <v>4.686050960319448E-4</v>
      </c>
      <c r="G302" s="122">
        <v>6.5251292744223602E-4</v>
      </c>
      <c r="H302" s="122">
        <v>1.3422584692817344E-3</v>
      </c>
      <c r="I302" s="122">
        <v>1.4800603253691466E-3</v>
      </c>
      <c r="J302" s="122">
        <v>2.6340313443226813E-3</v>
      </c>
      <c r="K302" s="122">
        <v>3.2971891652071859E-3</v>
      </c>
      <c r="L302" s="122">
        <v>2.9855230144666895E-3</v>
      </c>
      <c r="M302" s="122">
        <v>5.6458485734289018E-3</v>
      </c>
      <c r="N302" s="122">
        <v>9.1506380007720899E-3</v>
      </c>
      <c r="O302" s="122">
        <v>1.2189264004159425E-2</v>
      </c>
      <c r="P302" s="122">
        <v>4.2890201047414547E-2</v>
      </c>
      <c r="Q302" s="122">
        <v>2.4320819857300752E-2</v>
      </c>
      <c r="R302" s="122">
        <v>3.1770902318193225E-2</v>
      </c>
      <c r="S302" s="122">
        <v>3.594659875120651E-2</v>
      </c>
      <c r="T302" s="122">
        <v>4.6250940175309743E-2</v>
      </c>
      <c r="U302" s="122">
        <v>4.2065661606056994E-2</v>
      </c>
      <c r="V302" s="122">
        <v>3.8107405789156619E-2</v>
      </c>
      <c r="W302" s="122">
        <v>2.9908593206580698E-2</v>
      </c>
      <c r="X302" s="122">
        <v>3.7001865754554206E-2</v>
      </c>
      <c r="Y302" s="122">
        <v>2.4876445416684538E-2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1.166721362442188E-4</v>
      </c>
      <c r="H303" s="98">
        <v>2.4191306195181088E-4</v>
      </c>
      <c r="I303" s="98">
        <v>4.5558487928320225E-5</v>
      </c>
      <c r="J303" s="98">
        <v>4.5042247613924129E-5</v>
      </c>
      <c r="K303" s="98">
        <v>1.0634554062266827E-4</v>
      </c>
      <c r="L303" s="98">
        <v>1.1532943944658836E-4</v>
      </c>
      <c r="M303" s="98">
        <v>6.1676505930141582E-5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1.8578146347665984E-4</v>
      </c>
      <c r="D307" s="101">
        <v>3.7757388385789667E-4</v>
      </c>
      <c r="E307" s="101">
        <v>3.697092027357844E-4</v>
      </c>
      <c r="F307" s="101">
        <v>3.7482512656310344E-4</v>
      </c>
      <c r="G307" s="101">
        <v>4.4647993691860884E-4</v>
      </c>
      <c r="H307" s="101">
        <v>9.3102093070415834E-4</v>
      </c>
      <c r="I307" s="101">
        <v>0</v>
      </c>
      <c r="J307" s="101">
        <v>0</v>
      </c>
      <c r="K307" s="101">
        <v>0</v>
      </c>
      <c r="L307" s="101">
        <v>1.7930143420496064E-3</v>
      </c>
      <c r="M307" s="101">
        <v>3.2142216066289894E-3</v>
      </c>
      <c r="N307" s="101">
        <v>3.7020463409511246E-3</v>
      </c>
      <c r="O307" s="101">
        <v>5.8467758967495412E-3</v>
      </c>
      <c r="P307" s="101">
        <v>2.8520111618242673E-2</v>
      </c>
      <c r="Q307" s="101">
        <v>2.0403149721853957E-3</v>
      </c>
      <c r="R307" s="101">
        <v>0</v>
      </c>
      <c r="S307" s="101">
        <v>0</v>
      </c>
      <c r="T307" s="101">
        <v>8.954476345270428E-3</v>
      </c>
      <c r="U307" s="101">
        <v>2.9854208402584192E-2</v>
      </c>
      <c r="V307" s="101">
        <v>5.331840306817188E-4</v>
      </c>
      <c r="W307" s="101">
        <v>1.736522254861755E-2</v>
      </c>
      <c r="X307" s="101">
        <v>3.9212746403082628E-3</v>
      </c>
      <c r="Y307" s="101">
        <v>2.0213196973909772E-3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9.4450731347148659E-5</v>
      </c>
      <c r="E308" s="104">
        <v>9.2498382924704269E-5</v>
      </c>
      <c r="F308" s="104">
        <v>9.3779969468841371E-5</v>
      </c>
      <c r="G308" s="104">
        <v>8.9360854279408415E-5</v>
      </c>
      <c r="H308" s="104">
        <v>1.6932447662576505E-4</v>
      </c>
      <c r="I308" s="104">
        <v>1.4345018374408265E-3</v>
      </c>
      <c r="J308" s="104">
        <v>2.5889890967087572E-3</v>
      </c>
      <c r="K308" s="104">
        <v>3.1908436245845174E-3</v>
      </c>
      <c r="L308" s="104">
        <v>1.0771792329704946E-3</v>
      </c>
      <c r="M308" s="104">
        <v>2.3699504608697712E-3</v>
      </c>
      <c r="N308" s="104">
        <v>5.4485916598209661E-3</v>
      </c>
      <c r="O308" s="104">
        <v>6.3424881074098834E-3</v>
      </c>
      <c r="P308" s="104">
        <v>1.4370089429171874E-2</v>
      </c>
      <c r="Q308" s="104">
        <v>2.2280504885115356E-2</v>
      </c>
      <c r="R308" s="104">
        <v>3.1770902318193225E-2</v>
      </c>
      <c r="S308" s="104">
        <v>3.594659875120651E-2</v>
      </c>
      <c r="T308" s="104">
        <v>3.7296463830039317E-2</v>
      </c>
      <c r="U308" s="104">
        <v>1.2211453203472802E-2</v>
      </c>
      <c r="V308" s="104">
        <v>3.7574221758474899E-2</v>
      </c>
      <c r="W308" s="104">
        <v>1.2543370657963147E-2</v>
      </c>
      <c r="X308" s="104">
        <v>3.3080591114245946E-2</v>
      </c>
      <c r="Y308" s="104">
        <v>2.2855125719293559E-2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4.735137990163155E-5</v>
      </c>
      <c r="E309" s="98">
        <v>4.606887234682512E-5</v>
      </c>
      <c r="F309" s="98">
        <v>4.7436292315760781E-5</v>
      </c>
      <c r="G309" s="98">
        <v>4.4989920302911873E-5</v>
      </c>
      <c r="H309" s="98">
        <v>8.3032073568445336E-5</v>
      </c>
      <c r="I309" s="98">
        <v>6.9263041530774139E-4</v>
      </c>
      <c r="J309" s="98">
        <v>1.2027820188012198E-3</v>
      </c>
      <c r="K309" s="98">
        <v>1.4309573724243319E-3</v>
      </c>
      <c r="L309" s="98">
        <v>4.7072392236303435E-4</v>
      </c>
      <c r="M309" s="98">
        <v>1.1429100877457339E-3</v>
      </c>
      <c r="N309" s="98">
        <v>2.4123105724490031E-3</v>
      </c>
      <c r="O309" s="98">
        <v>3.4812254707738948E-3</v>
      </c>
      <c r="P309" s="98">
        <v>8.6861510930631401E-3</v>
      </c>
      <c r="Q309" s="98">
        <v>9.4214619172158492E-3</v>
      </c>
      <c r="R309" s="98">
        <v>1.3226803876107463E-2</v>
      </c>
      <c r="S309" s="98">
        <v>1.5048108096692592E-2</v>
      </c>
      <c r="T309" s="98">
        <v>1.7957503072610629E-2</v>
      </c>
      <c r="U309" s="98">
        <v>6.4217683639028727E-3</v>
      </c>
      <c r="V309" s="98">
        <v>1.9210191518898377E-2</v>
      </c>
      <c r="W309" s="98">
        <v>6.2890343332267932E-3</v>
      </c>
      <c r="X309" s="98">
        <v>1.802440065070518E-2</v>
      </c>
      <c r="Y309" s="98">
        <v>1.2280987601273444E-2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4.7099351445517115E-5</v>
      </c>
      <c r="E310" s="98">
        <v>4.6429510577879149E-5</v>
      </c>
      <c r="F310" s="98">
        <v>4.634367715308059E-5</v>
      </c>
      <c r="G310" s="98">
        <v>4.4370933976496542E-5</v>
      </c>
      <c r="H310" s="98">
        <v>8.6292403057319731E-5</v>
      </c>
      <c r="I310" s="98">
        <v>7.4187142213308506E-4</v>
      </c>
      <c r="J310" s="98">
        <v>1.3862070779075374E-3</v>
      </c>
      <c r="K310" s="98">
        <v>1.7598862521601855E-3</v>
      </c>
      <c r="L310" s="98">
        <v>6.0645531060746032E-4</v>
      </c>
      <c r="M310" s="98">
        <v>1.2270403731240373E-3</v>
      </c>
      <c r="N310" s="98">
        <v>3.036281087371963E-3</v>
      </c>
      <c r="O310" s="98">
        <v>2.861262636635989E-3</v>
      </c>
      <c r="P310" s="98">
        <v>5.683938336108735E-3</v>
      </c>
      <c r="Q310" s="98">
        <v>1.2859042967899505E-2</v>
      </c>
      <c r="R310" s="98">
        <v>1.8544098442085762E-2</v>
      </c>
      <c r="S310" s="98">
        <v>2.0898490654513921E-2</v>
      </c>
      <c r="T310" s="98">
        <v>1.9338960757428685E-2</v>
      </c>
      <c r="U310" s="98">
        <v>5.789684839569929E-3</v>
      </c>
      <c r="V310" s="98">
        <v>1.8364030239576522E-2</v>
      </c>
      <c r="W310" s="98">
        <v>6.2543363247363534E-3</v>
      </c>
      <c r="X310" s="98">
        <v>1.5056190463540764E-2</v>
      </c>
      <c r="Y310" s="98">
        <v>1.0574138118020113E-2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9.3205362952413092E-5</v>
      </c>
      <c r="D311" s="122">
        <v>2.4774525097169797E-4</v>
      </c>
      <c r="E311" s="122">
        <v>2.3806984565185623E-4</v>
      </c>
      <c r="F311" s="122">
        <v>2.3308738604783203E-4</v>
      </c>
      <c r="G311" s="122">
        <v>3.6666618206560942E-4</v>
      </c>
      <c r="H311" s="122">
        <v>7.5472255766130775E-4</v>
      </c>
      <c r="I311" s="122">
        <v>8.2967333916554294E-4</v>
      </c>
      <c r="J311" s="122">
        <v>1.5720096526049697E-3</v>
      </c>
      <c r="K311" s="122">
        <v>2.1194206579807215E-3</v>
      </c>
      <c r="L311" s="122">
        <v>1.686574775580763E-3</v>
      </c>
      <c r="M311" s="122">
        <v>3.6697593246607508E-3</v>
      </c>
      <c r="N311" s="122">
        <v>6.8440074013651972E-3</v>
      </c>
      <c r="O311" s="122">
        <v>6.7791806546905701E-3</v>
      </c>
      <c r="P311" s="122">
        <v>2.0323690135890585E-2</v>
      </c>
      <c r="Q311" s="122">
        <v>1.3086740803986375E-2</v>
      </c>
      <c r="R311" s="122">
        <v>1.7346073534074129E-2</v>
      </c>
      <c r="S311" s="122">
        <v>1.6864358461911335E-2</v>
      </c>
      <c r="T311" s="122">
        <v>2.4209336126493487E-2</v>
      </c>
      <c r="U311" s="122">
        <v>2.3501937279244572E-2</v>
      </c>
      <c r="V311" s="122">
        <v>1.3953124339953731E-2</v>
      </c>
      <c r="W311" s="122">
        <v>9.4261503586163375E-3</v>
      </c>
      <c r="X311" s="122">
        <v>1.2288767617654288E-2</v>
      </c>
      <c r="Y311" s="122">
        <v>8.6507967350698683E-3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4.1161688276454847E-5</v>
      </c>
      <c r="G312" s="98">
        <v>1.8350062352990706E-4</v>
      </c>
      <c r="H312" s="98">
        <v>2.6072460914179928E-4</v>
      </c>
      <c r="I312" s="98">
        <v>2.5091997361036933E-5</v>
      </c>
      <c r="J312" s="98">
        <v>2.7645214528966911E-5</v>
      </c>
      <c r="K312" s="98">
        <v>2.8780010184437598E-4</v>
      </c>
      <c r="L312" s="98">
        <v>6.2997159842727304E-5</v>
      </c>
      <c r="M312" s="98">
        <v>3.9173991094063446E-5</v>
      </c>
      <c r="N312" s="98">
        <v>1.246223537964868E-4</v>
      </c>
      <c r="O312" s="98">
        <v>3.5855511920124473E-4</v>
      </c>
      <c r="P312" s="98">
        <v>1.8988567489196314E-3</v>
      </c>
      <c r="Q312" s="98">
        <v>4.8611238458416131E-4</v>
      </c>
      <c r="R312" s="98">
        <v>9.2065141602223465E-4</v>
      </c>
      <c r="S312" s="98">
        <v>1.1094650683812024E-3</v>
      </c>
      <c r="T312" s="98">
        <v>1.8638602645581466E-3</v>
      </c>
      <c r="U312" s="98">
        <v>2.2155587082785641E-3</v>
      </c>
      <c r="V312" s="98">
        <v>1.127475920980217E-3</v>
      </c>
      <c r="W312" s="98">
        <v>2.0275330842215828E-5</v>
      </c>
      <c r="X312" s="98">
        <v>2.8246413978487772E-5</v>
      </c>
      <c r="Y312" s="98">
        <v>0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9.3205362952413092E-5</v>
      </c>
      <c r="D313" s="33">
        <v>2.4774525097169797E-4</v>
      </c>
      <c r="E313" s="33">
        <v>2.3806984565185623E-4</v>
      </c>
      <c r="F313" s="33">
        <v>1.9192569777137718E-4</v>
      </c>
      <c r="G313" s="33">
        <v>1.8316555853570236E-4</v>
      </c>
      <c r="H313" s="33">
        <v>4.9399794851950841E-4</v>
      </c>
      <c r="I313" s="33">
        <v>8.0458134180450599E-4</v>
      </c>
      <c r="J313" s="33">
        <v>1.5443644380760029E-3</v>
      </c>
      <c r="K313" s="33">
        <v>1.8316205561363455E-3</v>
      </c>
      <c r="L313" s="33">
        <v>1.6235776157380356E-3</v>
      </c>
      <c r="M313" s="33">
        <v>3.6305853335666873E-3</v>
      </c>
      <c r="N313" s="33">
        <v>6.7193850475687107E-3</v>
      </c>
      <c r="O313" s="33">
        <v>6.4206255354893257E-3</v>
      </c>
      <c r="P313" s="33">
        <v>1.8424833386970953E-2</v>
      </c>
      <c r="Q313" s="33">
        <v>1.2600628419402213E-2</v>
      </c>
      <c r="R313" s="33">
        <v>1.6425422118051893E-2</v>
      </c>
      <c r="S313" s="33">
        <v>1.5754893393530131E-2</v>
      </c>
      <c r="T313" s="33">
        <v>2.2345475861935339E-2</v>
      </c>
      <c r="U313" s="33">
        <v>2.1286378570966009E-2</v>
      </c>
      <c r="V313" s="33">
        <v>1.2825648418973514E-2</v>
      </c>
      <c r="W313" s="33">
        <v>9.4058750277741209E-3</v>
      </c>
      <c r="X313" s="33">
        <v>1.22605212036758E-2</v>
      </c>
      <c r="Y313" s="33">
        <v>8.6507967350698683E-3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1.502097212085225</v>
      </c>
      <c r="D315" s="154">
        <f t="shared" si="118"/>
        <v>1.5254683835191767</v>
      </c>
      <c r="E315" s="154">
        <f t="shared" si="118"/>
        <v>1.6551074813959337</v>
      </c>
      <c r="F315" s="154">
        <f t="shared" si="118"/>
        <v>1.6521131784797325</v>
      </c>
      <c r="G315" s="154">
        <f t="shared" si="118"/>
        <v>1.6785214975704372</v>
      </c>
      <c r="H315" s="154">
        <f t="shared" si="118"/>
        <v>1.7610884812091485</v>
      </c>
      <c r="I315" s="154">
        <f t="shared" si="118"/>
        <v>1.8470025055759507</v>
      </c>
      <c r="J315" s="154">
        <f t="shared" si="118"/>
        <v>1.9331303923160992</v>
      </c>
      <c r="K315" s="154">
        <f t="shared" si="118"/>
        <v>2.0027171312997361</v>
      </c>
      <c r="L315" s="154">
        <f t="shared" si="118"/>
        <v>2.0532534240833531</v>
      </c>
      <c r="M315" s="154">
        <f t="shared" si="118"/>
        <v>2.0225648654847213</v>
      </c>
      <c r="N315" s="154">
        <f t="shared" si="118"/>
        <v>2.1546426678392749</v>
      </c>
      <c r="O315" s="154">
        <f t="shared" si="118"/>
        <v>2.0980747614895985</v>
      </c>
      <c r="P315" s="154">
        <f t="shared" si="118"/>
        <v>2.0781285622196912</v>
      </c>
      <c r="Q315" s="154">
        <f t="shared" si="118"/>
        <v>2.4971802248145361</v>
      </c>
      <c r="R315" s="154">
        <f t="shared" ref="R315:V315" si="119">IF(R297=0,"",R297/R279)</f>
        <v>2.489620203508097</v>
      </c>
      <c r="S315" s="154">
        <f t="shared" si="119"/>
        <v>2.4894903153311603</v>
      </c>
      <c r="T315" s="154">
        <f t="shared" si="119"/>
        <v>2.4102715823879235</v>
      </c>
      <c r="U315" s="154">
        <f t="shared" si="119"/>
        <v>2.3086469742786493</v>
      </c>
      <c r="V315" s="154">
        <f t="shared" si="119"/>
        <v>2.4613503472614142</v>
      </c>
      <c r="W315" s="154">
        <f t="shared" ref="W315:Y315" si="120">IF(W297=0,"",W297/W279)</f>
        <v>2.4509307804078571</v>
      </c>
      <c r="X315" s="154">
        <f t="shared" si="120"/>
        <v>2.3626724990764703</v>
      </c>
      <c r="Y315" s="154">
        <f t="shared" si="120"/>
        <v>2.3289490944870992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1.7132375468712875</v>
      </c>
      <c r="D316" s="155">
        <f t="shared" si="121"/>
        <v>1.7919229132225667</v>
      </c>
      <c r="E316" s="155">
        <f t="shared" si="121"/>
        <v>1.8719330514026675</v>
      </c>
      <c r="F316" s="155">
        <f t="shared" si="121"/>
        <v>1.9524966043860517</v>
      </c>
      <c r="G316" s="155">
        <f t="shared" si="121"/>
        <v>2.0343163771712498</v>
      </c>
      <c r="H316" s="155">
        <f t="shared" si="121"/>
        <v>2.1173078232872977</v>
      </c>
      <c r="I316" s="155">
        <f t="shared" si="121"/>
        <v>2.2016456510606308</v>
      </c>
      <c r="J316" s="155">
        <f t="shared" si="121"/>
        <v>2.2880421721853343</v>
      </c>
      <c r="K316" s="155">
        <f t="shared" si="121"/>
        <v>2.3771052417873926</v>
      </c>
      <c r="L316" s="155">
        <f t="shared" si="121"/>
        <v>2.4690014965379725</v>
      </c>
      <c r="M316" s="155">
        <f t="shared" si="121"/>
        <v>2.5813715959461083</v>
      </c>
      <c r="N316" s="155">
        <f t="shared" si="121"/>
        <v>2.720298732904233</v>
      </c>
      <c r="O316" s="155">
        <f t="shared" si="121"/>
        <v>2.8878728114394492</v>
      </c>
      <c r="P316" s="155">
        <f t="shared" si="121"/>
        <v>3.0671970770199355</v>
      </c>
      <c r="Q316" s="155">
        <f t="shared" si="121"/>
        <v>3.2066518241723179</v>
      </c>
      <c r="R316" s="155">
        <f t="shared" ref="R316:V316" si="122">IF(R298=0,"",R298/R280)</f>
        <v>3.207415893117521</v>
      </c>
      <c r="S316" s="155">
        <f t="shared" si="122"/>
        <v>3.2075007896669878</v>
      </c>
      <c r="T316" s="155">
        <f t="shared" si="122"/>
        <v>3.2075951191663954</v>
      </c>
      <c r="U316" s="155">
        <f t="shared" si="122"/>
        <v>3.2076999297212927</v>
      </c>
      <c r="V316" s="155">
        <f t="shared" si="122"/>
        <v>3.2171328796620648</v>
      </c>
      <c r="W316" s="155">
        <f t="shared" ref="W316:Y316" si="123">IF(W298=0,"",W298/W280)</f>
        <v>3.2673765088395488</v>
      </c>
      <c r="X316" s="155">
        <f t="shared" si="123"/>
        <v>3.3346673778322926</v>
      </c>
      <c r="Y316" s="155">
        <f t="shared" si="123"/>
        <v>3.4118865499656721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1.7132375468712875</v>
      </c>
      <c r="D317" s="156">
        <f t="shared" si="124"/>
        <v>1.7919229132225667</v>
      </c>
      <c r="E317" s="156">
        <f t="shared" si="124"/>
        <v>1.8719330514026675</v>
      </c>
      <c r="F317" s="156">
        <f t="shared" si="124"/>
        <v>1.9524966043860517</v>
      </c>
      <c r="G317" s="156">
        <f t="shared" si="124"/>
        <v>2.0343163771712498</v>
      </c>
      <c r="H317" s="156">
        <f t="shared" si="124"/>
        <v>2.1173078232872977</v>
      </c>
      <c r="I317" s="156">
        <f t="shared" si="124"/>
        <v>2.2016456510606308</v>
      </c>
      <c r="J317" s="156">
        <f t="shared" si="124"/>
        <v>2.2880421721853343</v>
      </c>
      <c r="K317" s="156">
        <f t="shared" si="124"/>
        <v>2.3771052417873926</v>
      </c>
      <c r="L317" s="156">
        <f t="shared" si="124"/>
        <v>2.4690014965379725</v>
      </c>
      <c r="M317" s="156">
        <f t="shared" si="124"/>
        <v>2.5813715959461083</v>
      </c>
      <c r="N317" s="156">
        <f t="shared" si="124"/>
        <v>2.720298732904233</v>
      </c>
      <c r="O317" s="156">
        <f t="shared" si="124"/>
        <v>2.8878728114394492</v>
      </c>
      <c r="P317" s="156">
        <f t="shared" si="124"/>
        <v>3.0671970770199355</v>
      </c>
      <c r="Q317" s="156">
        <f t="shared" si="124"/>
        <v>3.2066518241723179</v>
      </c>
      <c r="R317" s="156">
        <f t="shared" ref="R317:V317" si="125">IF(R299=0,"",R299/R281)</f>
        <v>3.207415893117521</v>
      </c>
      <c r="S317" s="156">
        <f t="shared" si="125"/>
        <v>3.2075007896669878</v>
      </c>
      <c r="T317" s="156">
        <f t="shared" si="125"/>
        <v>3.2075951191663954</v>
      </c>
      <c r="U317" s="156">
        <f t="shared" si="125"/>
        <v>3.2076999297212927</v>
      </c>
      <c r="V317" s="156">
        <f t="shared" si="125"/>
        <v>3.2171328796620648</v>
      </c>
      <c r="W317" s="156">
        <f t="shared" ref="W317:Y317" si="126">IF(W299=0,"",W299/W281)</f>
        <v>3.2673765088395488</v>
      </c>
      <c r="X317" s="156">
        <f t="shared" si="126"/>
        <v>3.3346673778322926</v>
      </c>
      <c r="Y317" s="156">
        <f t="shared" si="126"/>
        <v>3.4118865499656721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2.4308114354209902</v>
      </c>
      <c r="D318" s="155" t="str">
        <f t="shared" si="127"/>
        <v/>
      </c>
      <c r="E318" s="155">
        <f t="shared" si="127"/>
        <v>2.6458627157739878</v>
      </c>
      <c r="F318" s="155" t="str">
        <f t="shared" si="127"/>
        <v/>
      </c>
      <c r="G318" s="155">
        <f t="shared" si="127"/>
        <v>2.8657566960708598</v>
      </c>
      <c r="H318" s="155">
        <f t="shared" si="127"/>
        <v>2.9778582096071666</v>
      </c>
      <c r="I318" s="155">
        <f t="shared" si="127"/>
        <v>3.0914955378498012</v>
      </c>
      <c r="J318" s="155">
        <f t="shared" si="127"/>
        <v>3.207263012001027</v>
      </c>
      <c r="K318" s="155">
        <f t="shared" si="127"/>
        <v>3.3256313919282632</v>
      </c>
      <c r="L318" s="155">
        <f t="shared" si="127"/>
        <v>3.4466631054565386</v>
      </c>
      <c r="M318" s="155">
        <f t="shared" si="127"/>
        <v>3.5853565279310176</v>
      </c>
      <c r="N318" s="155">
        <f t="shared" si="127"/>
        <v>3.7461639884145534</v>
      </c>
      <c r="O318" s="155">
        <f t="shared" si="127"/>
        <v>3.9287986223025424</v>
      </c>
      <c r="P318" s="155">
        <f t="shared" si="127"/>
        <v>4.115486426445818</v>
      </c>
      <c r="Q318" s="155">
        <f t="shared" si="127"/>
        <v>4.2587664537914662</v>
      </c>
      <c r="R318" s="155">
        <f t="shared" ref="R318:V318" si="128">IF(R300=0,"",R300/R282)</f>
        <v>4.2898121005973113</v>
      </c>
      <c r="S318" s="155">
        <f t="shared" si="128"/>
        <v>4.2932616169090725</v>
      </c>
      <c r="T318" s="155">
        <f t="shared" si="128"/>
        <v>4.2970944128110284</v>
      </c>
      <c r="U318" s="155">
        <f t="shared" si="128"/>
        <v>4.3013530749243136</v>
      </c>
      <c r="V318" s="155">
        <f t="shared" si="128"/>
        <v>4.3135223572825199</v>
      </c>
      <c r="W318" s="155">
        <f t="shared" ref="W318:Y318" si="129">IF(W300=0,"",W300/W282)</f>
        <v>4.3534643017679464</v>
      </c>
      <c r="X318" s="155">
        <f t="shared" si="129"/>
        <v>4.4007794982793058</v>
      </c>
      <c r="Y318" s="155">
        <f t="shared" si="129"/>
        <v>4.4541121353176383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2.4308114354209902</v>
      </c>
      <c r="D319" s="156" t="str">
        <f t="shared" si="130"/>
        <v/>
      </c>
      <c r="E319" s="156">
        <f t="shared" si="130"/>
        <v>2.6458627157739878</v>
      </c>
      <c r="F319" s="156" t="str">
        <f t="shared" si="130"/>
        <v/>
      </c>
      <c r="G319" s="156">
        <f t="shared" si="130"/>
        <v>2.8657566960708598</v>
      </c>
      <c r="H319" s="156">
        <f t="shared" si="130"/>
        <v>2.9778582096071666</v>
      </c>
      <c r="I319" s="156">
        <f t="shared" si="130"/>
        <v>3.0914955378498012</v>
      </c>
      <c r="J319" s="156">
        <f t="shared" si="130"/>
        <v>3.207263012001027</v>
      </c>
      <c r="K319" s="156">
        <f t="shared" si="130"/>
        <v>3.3256313919282632</v>
      </c>
      <c r="L319" s="156">
        <f t="shared" si="130"/>
        <v>3.4466631054565386</v>
      </c>
      <c r="M319" s="156">
        <f t="shared" si="130"/>
        <v>3.5853565279310176</v>
      </c>
      <c r="N319" s="156">
        <f t="shared" si="130"/>
        <v>3.7461639884145534</v>
      </c>
      <c r="O319" s="156">
        <f t="shared" si="130"/>
        <v>3.9287986223025424</v>
      </c>
      <c r="P319" s="156">
        <f t="shared" si="130"/>
        <v>4.115486426445818</v>
      </c>
      <c r="Q319" s="156">
        <f t="shared" si="130"/>
        <v>4.2587664537914662</v>
      </c>
      <c r="R319" s="156">
        <f t="shared" ref="R319:V319" si="131">IF(R301=0,"",R301/R283)</f>
        <v>4.2898121005973113</v>
      </c>
      <c r="S319" s="156">
        <f t="shared" si="131"/>
        <v>4.2932616169090725</v>
      </c>
      <c r="T319" s="156">
        <f t="shared" si="131"/>
        <v>4.2970944128110284</v>
      </c>
      <c r="U319" s="156">
        <f t="shared" si="131"/>
        <v>4.3013530749243136</v>
      </c>
      <c r="V319" s="156">
        <f t="shared" si="131"/>
        <v>4.3135223572825199</v>
      </c>
      <c r="W319" s="156">
        <f t="shared" ref="W319:Y319" si="132">IF(W301=0,"",W301/W283)</f>
        <v>4.3534643017679464</v>
      </c>
      <c r="X319" s="156">
        <f t="shared" si="132"/>
        <v>4.4007794982793058</v>
      </c>
      <c r="Y319" s="156">
        <f t="shared" si="132"/>
        <v>4.4541121353176383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0.69811765468347042</v>
      </c>
      <c r="D320" s="155">
        <f t="shared" si="133"/>
        <v>0.72079262805613564</v>
      </c>
      <c r="E320" s="155">
        <f t="shared" si="133"/>
        <v>0.72202890365679784</v>
      </c>
      <c r="F320" s="155">
        <f t="shared" si="133"/>
        <v>0.72278235928325063</v>
      </c>
      <c r="G320" s="155">
        <f t="shared" si="133"/>
        <v>0.70382175531242319</v>
      </c>
      <c r="H320" s="155">
        <f t="shared" si="133"/>
        <v>0.70475743977637406</v>
      </c>
      <c r="I320" s="155">
        <f t="shared" si="133"/>
        <v>0.82480591149527038</v>
      </c>
      <c r="J320" s="155">
        <f t="shared" si="133"/>
        <v>0.83441232558588752</v>
      </c>
      <c r="K320" s="155">
        <f t="shared" si="133"/>
        <v>0.83666914587732832</v>
      </c>
      <c r="L320" s="155">
        <f t="shared" si="133"/>
        <v>0.75306780961791608</v>
      </c>
      <c r="M320" s="155">
        <f t="shared" si="133"/>
        <v>0.76179533866993487</v>
      </c>
      <c r="N320" s="155">
        <f t="shared" si="133"/>
        <v>0.79524103897089327</v>
      </c>
      <c r="O320" s="155">
        <f t="shared" si="133"/>
        <v>0.78122001299575072</v>
      </c>
      <c r="P320" s="155">
        <f t="shared" si="133"/>
        <v>0.7714079571707172</v>
      </c>
      <c r="Q320" s="155">
        <f t="shared" si="133"/>
        <v>0.86934039319151502</v>
      </c>
      <c r="R320" s="155">
        <f t="shared" ref="R320:V320" si="134">IF(R302=0,"",R302/R284)</f>
        <v>0.88765865282271006</v>
      </c>
      <c r="S320" s="155">
        <f t="shared" si="134"/>
        <v>0.89178861211613913</v>
      </c>
      <c r="T320" s="155">
        <f t="shared" si="134"/>
        <v>0.86156966885401864</v>
      </c>
      <c r="U320" s="155">
        <f t="shared" si="134"/>
        <v>0.81532043811128574</v>
      </c>
      <c r="V320" s="155">
        <f t="shared" si="134"/>
        <v>0.88544763415901184</v>
      </c>
      <c r="W320" s="155">
        <f t="shared" ref="W320:Y320" si="135">IF(W302=0,"",W302/W284)</f>
        <v>0.84153020345208185</v>
      </c>
      <c r="X320" s="155">
        <f t="shared" si="135"/>
        <v>0.88480883401355226</v>
      </c>
      <c r="Y320" s="155">
        <f t="shared" si="135"/>
        <v>0.89564701692758653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>
        <f t="shared" si="136"/>
        <v>0.63647862676412792</v>
      </c>
      <c r="H321" s="156">
        <f t="shared" si="136"/>
        <v>0.64020017936000018</v>
      </c>
      <c r="I321" s="156">
        <f t="shared" si="136"/>
        <v>0.64429780771120171</v>
      </c>
      <c r="J321" s="156">
        <f t="shared" si="136"/>
        <v>0.64906401518298995</v>
      </c>
      <c r="K321" s="156">
        <f t="shared" si="136"/>
        <v>0.654747506573369</v>
      </c>
      <c r="L321" s="156">
        <f t="shared" si="136"/>
        <v>0.66141482061218471</v>
      </c>
      <c r="M321" s="156">
        <f t="shared" si="136"/>
        <v>0.67500656304372197</v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:Y321" si="138">IF(W303=0,"",W303/W285)</f>
        <v/>
      </c>
      <c r="X321" s="156" t="str">
        <f t="shared" si="138"/>
        <v/>
      </c>
      <c r="Y321" s="156" t="str">
        <f t="shared" si="138"/>
        <v/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0.69811765468347042</v>
      </c>
      <c r="D325" s="157">
        <f t="shared" si="148"/>
        <v>0.6991553348131363</v>
      </c>
      <c r="E325" s="157">
        <f t="shared" si="148"/>
        <v>0.70029133755416728</v>
      </c>
      <c r="F325" s="157">
        <f t="shared" si="148"/>
        <v>0.70144104671138452</v>
      </c>
      <c r="G325" s="157">
        <f t="shared" si="148"/>
        <v>0.70268207242153224</v>
      </c>
      <c r="H325" s="157">
        <f t="shared" si="148"/>
        <v>0.70400565416574667</v>
      </c>
      <c r="I325" s="157" t="str">
        <f t="shared" si="148"/>
        <v/>
      </c>
      <c r="J325" s="157" t="str">
        <f t="shared" si="148"/>
        <v/>
      </c>
      <c r="K325" s="157" t="str">
        <f t="shared" si="148"/>
        <v/>
      </c>
      <c r="L325" s="157">
        <f t="shared" si="148"/>
        <v>0.71104947289334619</v>
      </c>
      <c r="M325" s="157">
        <f t="shared" si="148"/>
        <v>0.71512461834686325</v>
      </c>
      <c r="N325" s="157">
        <f t="shared" si="148"/>
        <v>0.72184416618389136</v>
      </c>
      <c r="O325" s="157">
        <f t="shared" si="148"/>
        <v>0.7320906031532689</v>
      </c>
      <c r="P325" s="157">
        <f t="shared" si="148"/>
        <v>0.74537814275852909</v>
      </c>
      <c r="Q325" s="157">
        <f t="shared" si="148"/>
        <v>0.75819779142768307</v>
      </c>
      <c r="R325" s="157" t="str">
        <f t="shared" ref="R325:V325" si="149">IF(R307=0,"",R307/R289)</f>
        <v/>
      </c>
      <c r="S325" s="157" t="str">
        <f t="shared" si="149"/>
        <v/>
      </c>
      <c r="T325" s="157">
        <f t="shared" si="149"/>
        <v>0.7836183699351098</v>
      </c>
      <c r="U325" s="157">
        <f t="shared" si="149"/>
        <v>0.79197687508370329</v>
      </c>
      <c r="V325" s="157">
        <f t="shared" si="149"/>
        <v>0.80018813746778605</v>
      </c>
      <c r="W325" s="157">
        <f t="shared" ref="W325:Y325" si="150">IF(W307=0,"",W307/W289)</f>
        <v>0.80768774409920352</v>
      </c>
      <c r="X325" s="157">
        <f t="shared" si="150"/>
        <v>0.82000484445237565</v>
      </c>
      <c r="Y325" s="157">
        <f t="shared" si="150"/>
        <v>0.83149595044696911</v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>
        <f t="shared" si="151"/>
        <v>0.82255596335525349</v>
      </c>
      <c r="E326" s="158">
        <f t="shared" si="151"/>
        <v>0.82429749182607626</v>
      </c>
      <c r="F326" s="158">
        <f t="shared" si="151"/>
        <v>0.8228435925787283</v>
      </c>
      <c r="G326" s="158">
        <f t="shared" si="151"/>
        <v>0.82438546391498968</v>
      </c>
      <c r="H326" s="158">
        <f t="shared" si="151"/>
        <v>0.82906793851458127</v>
      </c>
      <c r="I326" s="158">
        <f t="shared" si="151"/>
        <v>0.83221068072749704</v>
      </c>
      <c r="J326" s="158">
        <f t="shared" si="151"/>
        <v>0.83857847308035827</v>
      </c>
      <c r="K326" s="158">
        <f t="shared" si="151"/>
        <v>0.84448935650331192</v>
      </c>
      <c r="L326" s="158">
        <f t="shared" si="151"/>
        <v>0.84919687023475643</v>
      </c>
      <c r="M326" s="158">
        <f t="shared" si="151"/>
        <v>0.83885000374084318</v>
      </c>
      <c r="N326" s="158">
        <f t="shared" si="151"/>
        <v>0.85425857033438335</v>
      </c>
      <c r="O326" s="158">
        <f t="shared" si="151"/>
        <v>0.83273585032768904</v>
      </c>
      <c r="P326" s="158">
        <f t="shared" si="151"/>
        <v>0.82885458103688325</v>
      </c>
      <c r="Q326" s="158">
        <f t="shared" si="151"/>
        <v>0.88116888534661808</v>
      </c>
      <c r="R326" s="158">
        <f t="shared" ref="R326:V326" si="152">IF(R308=0,"",R308/R290)</f>
        <v>0.88765865282271006</v>
      </c>
      <c r="S326" s="158">
        <f t="shared" si="152"/>
        <v>0.89178861211613913</v>
      </c>
      <c r="T326" s="158">
        <f t="shared" si="152"/>
        <v>0.88265011839932894</v>
      </c>
      <c r="U326" s="158">
        <f t="shared" si="152"/>
        <v>0.87863464618222842</v>
      </c>
      <c r="V326" s="158">
        <f t="shared" si="152"/>
        <v>0.88678841503201822</v>
      </c>
      <c r="W326" s="158">
        <f t="shared" ref="W326:Y326" si="153">IF(W308=0,"",W308/W290)</f>
        <v>0.89335132480593127</v>
      </c>
      <c r="X326" s="158">
        <f t="shared" si="153"/>
        <v>0.89317596081181916</v>
      </c>
      <c r="Y326" s="158">
        <f t="shared" si="153"/>
        <v>0.9018002802657541</v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>
        <f t="shared" si="154"/>
        <v>0.6991553348131363</v>
      </c>
      <c r="E327" s="156">
        <f t="shared" si="154"/>
        <v>0.70029133755416728</v>
      </c>
      <c r="F327" s="156">
        <f t="shared" si="154"/>
        <v>0.70144104671138452</v>
      </c>
      <c r="G327" s="156">
        <f t="shared" si="154"/>
        <v>0.70268207242153224</v>
      </c>
      <c r="H327" s="156">
        <f t="shared" si="154"/>
        <v>0.70400565416574656</v>
      </c>
      <c r="I327" s="156">
        <f t="shared" si="154"/>
        <v>0.7054319199679383</v>
      </c>
      <c r="J327" s="156">
        <f t="shared" si="154"/>
        <v>0.70704157710564253</v>
      </c>
      <c r="K327" s="156">
        <f t="shared" si="154"/>
        <v>0.70890592356412518</v>
      </c>
      <c r="L327" s="156">
        <f t="shared" si="154"/>
        <v>0.71104947289334619</v>
      </c>
      <c r="M327" s="156">
        <f t="shared" si="154"/>
        <v>0.71512461834686325</v>
      </c>
      <c r="N327" s="156">
        <f t="shared" si="154"/>
        <v>0.72184416618389136</v>
      </c>
      <c r="O327" s="156">
        <f t="shared" si="154"/>
        <v>0.7320906031532689</v>
      </c>
      <c r="P327" s="156">
        <f t="shared" si="154"/>
        <v>0.74537814275852909</v>
      </c>
      <c r="Q327" s="156">
        <f t="shared" si="154"/>
        <v>0.75819779142768318</v>
      </c>
      <c r="R327" s="156">
        <f t="shared" ref="R327:V327" si="155">IF(R309=0,"",R309/R291)</f>
        <v>0.76687335219934638</v>
      </c>
      <c r="S327" s="156">
        <f t="shared" si="155"/>
        <v>0.77527847519240023</v>
      </c>
      <c r="T327" s="156">
        <f t="shared" si="155"/>
        <v>0.78361836993510969</v>
      </c>
      <c r="U327" s="156">
        <f t="shared" si="155"/>
        <v>0.79197687508370329</v>
      </c>
      <c r="V327" s="156">
        <f t="shared" si="155"/>
        <v>0.80018813746778594</v>
      </c>
      <c r="W327" s="156">
        <f t="shared" ref="W327:Y327" si="156">IF(W309=0,"",W309/W291)</f>
        <v>0.80768774409920352</v>
      </c>
      <c r="X327" s="156">
        <f t="shared" si="156"/>
        <v>0.82000484445237565</v>
      </c>
      <c r="Y327" s="156">
        <f t="shared" si="156"/>
        <v>0.83149595044696922</v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0.7717858184097387</v>
      </c>
      <c r="D329" s="155">
        <f t="shared" si="160"/>
        <v>0.77302823318590819</v>
      </c>
      <c r="E329" s="155">
        <f t="shared" si="160"/>
        <v>0.77432922810618232</v>
      </c>
      <c r="F329" s="155">
        <f t="shared" si="160"/>
        <v>0.74252570558979425</v>
      </c>
      <c r="G329" s="155">
        <f t="shared" si="160"/>
        <v>0.68921857165896316</v>
      </c>
      <c r="H329" s="155">
        <f t="shared" si="160"/>
        <v>0.71504096967383579</v>
      </c>
      <c r="I329" s="155">
        <f t="shared" si="160"/>
        <v>0.77382910125651383</v>
      </c>
      <c r="J329" s="155">
        <f t="shared" si="160"/>
        <v>0.77788969244103401</v>
      </c>
      <c r="K329" s="155">
        <f t="shared" si="160"/>
        <v>0.75612194527302234</v>
      </c>
      <c r="L329" s="155">
        <f t="shared" si="160"/>
        <v>0.77732754519690317</v>
      </c>
      <c r="M329" s="155">
        <f t="shared" si="160"/>
        <v>0.78547876121584903</v>
      </c>
      <c r="N329" s="155">
        <f t="shared" si="160"/>
        <v>0.78746300897820265</v>
      </c>
      <c r="O329" s="155">
        <f t="shared" si="160"/>
        <v>0.78472715425842843</v>
      </c>
      <c r="P329" s="155">
        <f t="shared" si="160"/>
        <v>0.78173024893942833</v>
      </c>
      <c r="Q329" s="155">
        <f t="shared" si="160"/>
        <v>0.80283652498197933</v>
      </c>
      <c r="R329" s="155">
        <f t="shared" ref="R329:V329" si="161">IF(R311=0,"",R311/R293)</f>
        <v>0.809928241976277</v>
      </c>
      <c r="S329" s="155">
        <f t="shared" si="161"/>
        <v>0.82009426482298342</v>
      </c>
      <c r="T329" s="155">
        <f t="shared" si="161"/>
        <v>0.83117801266794589</v>
      </c>
      <c r="U329" s="155">
        <f t="shared" si="161"/>
        <v>0.83917318159763521</v>
      </c>
      <c r="V329" s="155">
        <f t="shared" si="161"/>
        <v>0.85459920960252667</v>
      </c>
      <c r="W329" s="155">
        <f t="shared" ref="W329:Y329" si="162">IF(W311=0,"",W311/W293)</f>
        <v>0.89169086065360315</v>
      </c>
      <c r="X329" s="155">
        <f t="shared" si="162"/>
        <v>0.89872175628825812</v>
      </c>
      <c r="Y329" s="155">
        <f t="shared" si="162"/>
        <v>0.9059309700175272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>
        <f t="shared" si="163"/>
        <v>0.61925915720711788</v>
      </c>
      <c r="G330" s="156">
        <f t="shared" si="163"/>
        <v>0.61937208875914951</v>
      </c>
      <c r="H330" s="156">
        <f t="shared" si="163"/>
        <v>0.61948502870129185</v>
      </c>
      <c r="I330" s="156">
        <f t="shared" si="163"/>
        <v>0.61959797899976943</v>
      </c>
      <c r="J330" s="156">
        <f t="shared" si="163"/>
        <v>0.61971094770950974</v>
      </c>
      <c r="K330" s="156">
        <f t="shared" si="163"/>
        <v>0.61982394167931953</v>
      </c>
      <c r="L330" s="156">
        <f t="shared" si="163"/>
        <v>0.61993696274153542</v>
      </c>
      <c r="M330" s="156">
        <f t="shared" si="163"/>
        <v>0.6200227957877521</v>
      </c>
      <c r="N330" s="156">
        <f t="shared" si="163"/>
        <v>0.62007077242314068</v>
      </c>
      <c r="O330" s="156">
        <f t="shared" si="163"/>
        <v>0.62009944679782658</v>
      </c>
      <c r="P330" s="156">
        <f t="shared" si="163"/>
        <v>0.62017945790015971</v>
      </c>
      <c r="Q330" s="156">
        <f t="shared" si="163"/>
        <v>0.62050512177760886</v>
      </c>
      <c r="R330" s="156">
        <f t="shared" ref="R330:V330" si="164">IF(R312=0,"",R312/R294)</f>
        <v>0.62136055969094284</v>
      </c>
      <c r="S330" s="156">
        <f t="shared" si="164"/>
        <v>0.62256725261816737</v>
      </c>
      <c r="T330" s="156">
        <f t="shared" si="164"/>
        <v>0.6238912313576187</v>
      </c>
      <c r="U330" s="156">
        <f t="shared" si="164"/>
        <v>0.62509852670763688</v>
      </c>
      <c r="V330" s="156">
        <f t="shared" si="164"/>
        <v>0.62595516946655938</v>
      </c>
      <c r="W330" s="156">
        <f t="shared" ref="W330:Y330" si="165">IF(W312=0,"",W312/W294)</f>
        <v>0.62636687848049122</v>
      </c>
      <c r="X330" s="156">
        <f t="shared" si="165"/>
        <v>0.62675157945269255</v>
      </c>
      <c r="Y330" s="156" t="str">
        <f t="shared" si="165"/>
        <v/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0.7717858184097387</v>
      </c>
      <c r="D331" s="159">
        <f t="shared" si="166"/>
        <v>0.77302823318590819</v>
      </c>
      <c r="E331" s="159">
        <f t="shared" si="166"/>
        <v>0.77432922810618232</v>
      </c>
      <c r="F331" s="159">
        <f t="shared" si="166"/>
        <v>0.77563821122792553</v>
      </c>
      <c r="G331" s="159">
        <f t="shared" si="166"/>
        <v>0.77700114321676117</v>
      </c>
      <c r="H331" s="159">
        <f t="shared" si="166"/>
        <v>0.77841239907232906</v>
      </c>
      <c r="I331" s="159">
        <f t="shared" si="166"/>
        <v>0.77988330350398227</v>
      </c>
      <c r="J331" s="159">
        <f t="shared" si="166"/>
        <v>0.78146024984867524</v>
      </c>
      <c r="K331" s="159">
        <f t="shared" si="166"/>
        <v>0.78318268464571905</v>
      </c>
      <c r="L331" s="159">
        <f t="shared" si="166"/>
        <v>0.78506116146160543</v>
      </c>
      <c r="M331" s="159">
        <f t="shared" si="166"/>
        <v>0.78774696820690704</v>
      </c>
      <c r="N331" s="159">
        <f t="shared" si="166"/>
        <v>0.79142552035964553</v>
      </c>
      <c r="O331" s="159">
        <f t="shared" si="166"/>
        <v>0.79653650044446378</v>
      </c>
      <c r="P331" s="159">
        <f t="shared" si="166"/>
        <v>0.80329555921974694</v>
      </c>
      <c r="Q331" s="159">
        <f t="shared" si="166"/>
        <v>0.81204184720056438</v>
      </c>
      <c r="R331" s="159">
        <f t="shared" ref="R331:V331" si="167">IF(R313=0,"",R313/R295)</f>
        <v>0.82394345404773672</v>
      </c>
      <c r="S331" s="159">
        <f t="shared" si="167"/>
        <v>0.83883624938106238</v>
      </c>
      <c r="T331" s="159">
        <f t="shared" si="167"/>
        <v>0.85486916138124114</v>
      </c>
      <c r="U331" s="159">
        <f t="shared" si="167"/>
        <v>0.87019111822901574</v>
      </c>
      <c r="V331" s="159">
        <f t="shared" si="167"/>
        <v>0.88295104810510872</v>
      </c>
      <c r="W331" s="159">
        <f t="shared" ref="W331:Y331" si="168">IF(W313=0,"",W313/W295)</f>
        <v>0.89250580418461034</v>
      </c>
      <c r="X331" s="159">
        <f t="shared" si="168"/>
        <v>0.89962112936130467</v>
      </c>
      <c r="Y331" s="159">
        <f t="shared" si="168"/>
        <v>0.9059309700175272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1.7560315591731791E-4</v>
      </c>
      <c r="G333" s="117">
        <f t="shared" si="169"/>
        <v>1.2669820616427485E-3</v>
      </c>
      <c r="H333" s="117">
        <f t="shared" si="169"/>
        <v>2.1101787372074842E-3</v>
      </c>
      <c r="I333" s="117">
        <f t="shared" si="169"/>
        <v>2.9379589333821559E-4</v>
      </c>
      <c r="J333" s="117">
        <f t="shared" si="169"/>
        <v>3.0118792602703263E-4</v>
      </c>
      <c r="K333" s="117">
        <f t="shared" si="169"/>
        <v>1.6557866599902159E-3</v>
      </c>
      <c r="L333" s="117">
        <f t="shared" si="169"/>
        <v>7.2912052374728598E-4</v>
      </c>
      <c r="M333" s="117">
        <f t="shared" si="169"/>
        <v>4.0830970910808582E-4</v>
      </c>
      <c r="N333" s="117">
        <f t="shared" si="169"/>
        <v>5.3096545130744302E-4</v>
      </c>
      <c r="O333" s="117">
        <f t="shared" si="169"/>
        <v>1.5275877191955076E-3</v>
      </c>
      <c r="P333" s="117">
        <f t="shared" si="169"/>
        <v>8.0888428896677498E-3</v>
      </c>
      <c r="Q333" s="117">
        <f t="shared" si="169"/>
        <v>2.0696785075233338E-3</v>
      </c>
      <c r="R333" s="117">
        <f t="shared" ref="R333:V333" si="170">R334+R336+R338+R347</f>
        <v>3.9143811995044579E-3</v>
      </c>
      <c r="S333" s="117">
        <f t="shared" si="170"/>
        <v>4.7080268925965832E-3</v>
      </c>
      <c r="T333" s="117">
        <f t="shared" si="170"/>
        <v>7.8925263903796197E-3</v>
      </c>
      <c r="U333" s="117">
        <f t="shared" si="170"/>
        <v>9.3636756559249603E-3</v>
      </c>
      <c r="V333" s="117">
        <f t="shared" si="170"/>
        <v>4.7585607702212169E-3</v>
      </c>
      <c r="W333" s="117">
        <f t="shared" ref="W333:Y333" si="171">W334+W336+W338+W347</f>
        <v>8.5516661804233213E-5</v>
      </c>
      <c r="X333" s="117">
        <f t="shared" si="171"/>
        <v>1.1906372275861378E-4</v>
      </c>
      <c r="Y333" s="117">
        <f t="shared" si="171"/>
        <v>0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4.8427817833300325E-4</v>
      </c>
      <c r="H338" s="122">
        <v>9.9828627843869607E-4</v>
      </c>
      <c r="I338" s="122">
        <v>1.8680746311639071E-4</v>
      </c>
      <c r="J338" s="122">
        <v>1.8333445693187518E-4</v>
      </c>
      <c r="K338" s="122">
        <v>4.290985084488575E-4</v>
      </c>
      <c r="L338" s="122">
        <v>4.6065716848059553E-4</v>
      </c>
      <c r="M338" s="122">
        <v>2.4139226043690153E-4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X338" s="122">
        <v>0</v>
      </c>
      <c r="Y338" s="122">
        <v>0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4.8427817833300325E-4</v>
      </c>
      <c r="H339" s="98">
        <v>9.9828627843869607E-4</v>
      </c>
      <c r="I339" s="98">
        <v>1.8680746311639071E-4</v>
      </c>
      <c r="J339" s="98">
        <v>1.8333445693187518E-4</v>
      </c>
      <c r="K339" s="98">
        <v>4.290985084488575E-4</v>
      </c>
      <c r="L339" s="98">
        <v>4.6065716848059553E-4</v>
      </c>
      <c r="M339" s="98">
        <v>2.4139226043690153E-4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1.7560315591731791E-4</v>
      </c>
      <c r="G347" s="122">
        <v>7.8270388330974516E-4</v>
      </c>
      <c r="H347" s="122">
        <v>1.1118924587687881E-3</v>
      </c>
      <c r="I347" s="122">
        <v>1.0698843022182487E-4</v>
      </c>
      <c r="J347" s="122">
        <v>1.1785346909515745E-4</v>
      </c>
      <c r="K347" s="122">
        <v>1.2266881515413583E-3</v>
      </c>
      <c r="L347" s="122">
        <v>2.6846335526669045E-4</v>
      </c>
      <c r="M347" s="122">
        <v>1.6691744867118429E-4</v>
      </c>
      <c r="N347" s="122">
        <v>5.3096545130744302E-4</v>
      </c>
      <c r="O347" s="122">
        <v>1.5275877191955076E-3</v>
      </c>
      <c r="P347" s="122">
        <v>8.0888428896677498E-3</v>
      </c>
      <c r="Q347" s="122">
        <v>2.0696785075233338E-3</v>
      </c>
      <c r="R347" s="122">
        <v>3.9143811995044579E-3</v>
      </c>
      <c r="S347" s="122">
        <v>4.7080268925965832E-3</v>
      </c>
      <c r="T347" s="122">
        <v>7.8925263903796197E-3</v>
      </c>
      <c r="U347" s="122">
        <v>9.3636756559249603E-3</v>
      </c>
      <c r="V347" s="122">
        <v>4.7585607702212169E-3</v>
      </c>
      <c r="W347" s="122">
        <v>8.5516661804233213E-5</v>
      </c>
      <c r="X347" s="122">
        <v>1.1906372275861378E-4</v>
      </c>
      <c r="Y347" s="122">
        <v>0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1.7560315591731791E-4</v>
      </c>
      <c r="G348" s="98">
        <v>7.8270388330974516E-4</v>
      </c>
      <c r="H348" s="98">
        <v>1.1118924587687881E-3</v>
      </c>
      <c r="I348" s="98">
        <v>1.0698843022182487E-4</v>
      </c>
      <c r="J348" s="98">
        <v>1.1785346909515745E-4</v>
      </c>
      <c r="K348" s="98">
        <v>1.2266881515413583E-3</v>
      </c>
      <c r="L348" s="98">
        <v>2.6846335526669045E-4</v>
      </c>
      <c r="M348" s="98">
        <v>1.6691744867118429E-4</v>
      </c>
      <c r="N348" s="98">
        <v>5.3096545130744302E-4</v>
      </c>
      <c r="O348" s="98">
        <v>1.5275877191955076E-3</v>
      </c>
      <c r="P348" s="98">
        <v>8.0888428896677498E-3</v>
      </c>
      <c r="Q348" s="98">
        <v>2.0696785075233338E-3</v>
      </c>
      <c r="R348" s="98">
        <v>3.9143811995044579E-3</v>
      </c>
      <c r="S348" s="98">
        <v>4.7080268925965832E-3</v>
      </c>
      <c r="T348" s="98">
        <v>7.8925263903796197E-3</v>
      </c>
      <c r="U348" s="98">
        <v>9.3636756559249603E-3</v>
      </c>
      <c r="V348" s="98">
        <v>4.7585607702212169E-3</v>
      </c>
      <c r="W348" s="98">
        <v>8.5516661804233213E-5</v>
      </c>
      <c r="X348" s="98">
        <v>1.1906372275861378E-4</v>
      </c>
      <c r="Y348" s="98">
        <v>0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10098.236218773705</v>
      </c>
      <c r="D351" s="117">
        <f t="shared" si="174"/>
        <v>8973.7989466758518</v>
      </c>
      <c r="E351" s="117">
        <f t="shared" si="174"/>
        <v>10186.958435595385</v>
      </c>
      <c r="F351" s="117">
        <f t="shared" si="174"/>
        <v>9114.7263954214413</v>
      </c>
      <c r="G351" s="117">
        <f t="shared" si="174"/>
        <v>8896.9528436411729</v>
      </c>
      <c r="H351" s="117">
        <f t="shared" si="174"/>
        <v>8182.3914243391155</v>
      </c>
      <c r="I351" s="117">
        <f t="shared" si="174"/>
        <v>6788.5469017588593</v>
      </c>
      <c r="J351" s="117">
        <f t="shared" si="174"/>
        <v>7305.8968875315431</v>
      </c>
      <c r="K351" s="117">
        <f t="shared" si="174"/>
        <v>7126.1231320513934</v>
      </c>
      <c r="L351" s="117">
        <f t="shared" si="174"/>
        <v>6557.4665590512386</v>
      </c>
      <c r="M351" s="117">
        <f t="shared" si="174"/>
        <v>6384.498648918162</v>
      </c>
      <c r="N351" s="117">
        <f t="shared" si="174"/>
        <v>5933.4827149808243</v>
      </c>
      <c r="O351" s="117">
        <f t="shared" si="174"/>
        <v>5806.7381801738047</v>
      </c>
      <c r="P351" s="117">
        <f t="shared" si="174"/>
        <v>6062.728453656583</v>
      </c>
      <c r="Q351" s="117">
        <f t="shared" si="174"/>
        <v>4988.2954904965591</v>
      </c>
      <c r="R351" s="117">
        <f t="shared" ref="R351:V351" si="175">R352+R354+R356+R365</f>
        <v>4879.6333378211702</v>
      </c>
      <c r="S351" s="117">
        <f t="shared" si="175"/>
        <v>4674.0200941608964</v>
      </c>
      <c r="T351" s="117">
        <f t="shared" si="175"/>
        <v>4683.1927275926573</v>
      </c>
      <c r="U351" s="117">
        <f t="shared" si="175"/>
        <v>4601.7947551522175</v>
      </c>
      <c r="V351" s="117">
        <f t="shared" si="175"/>
        <v>3956.0913629977385</v>
      </c>
      <c r="W351" s="117">
        <f t="shared" ref="W351:Y351" si="176">W352+W354+W356+W365</f>
        <v>3488.3603448322051</v>
      </c>
      <c r="X351" s="117">
        <f t="shared" si="176"/>
        <v>3183.6169173034864</v>
      </c>
      <c r="Y351" s="117">
        <f t="shared" si="176"/>
        <v>2781.1952031675883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7709.3384829111064</v>
      </c>
      <c r="D352" s="122">
        <f t="shared" si="177"/>
        <v>6705.1220651433568</v>
      </c>
      <c r="E352" s="122">
        <f t="shared" si="177"/>
        <v>7610.2651718351281</v>
      </c>
      <c r="F352" s="122">
        <f t="shared" si="177"/>
        <v>6876.5409643399162</v>
      </c>
      <c r="G352" s="122">
        <f t="shared" si="177"/>
        <v>6385.2054748841711</v>
      </c>
      <c r="H352" s="122">
        <f t="shared" si="177"/>
        <v>5516.9969712637294</v>
      </c>
      <c r="I352" s="122">
        <f t="shared" si="177"/>
        <v>4736.4767095909865</v>
      </c>
      <c r="J352" s="122">
        <f t="shared" si="177"/>
        <v>5224.0781404032814</v>
      </c>
      <c r="K352" s="122">
        <f t="shared" si="177"/>
        <v>5088.280291718168</v>
      </c>
      <c r="L352" s="122">
        <f t="shared" si="177"/>
        <v>4567.2968888578835</v>
      </c>
      <c r="M352" s="122">
        <f t="shared" si="177"/>
        <v>4058.4400585670928</v>
      </c>
      <c r="N352" s="122">
        <f t="shared" si="177"/>
        <v>3836.3791812622703</v>
      </c>
      <c r="O352" s="122">
        <f t="shared" si="177"/>
        <v>3284.334186554247</v>
      </c>
      <c r="P352" s="122">
        <f t="shared" si="177"/>
        <v>3117.2688487149371</v>
      </c>
      <c r="Q352" s="122">
        <f t="shared" si="177"/>
        <v>3162.9840046395207</v>
      </c>
      <c r="R352" s="122">
        <f t="shared" si="177"/>
        <v>3069.7689935587282</v>
      </c>
      <c r="S352" s="122">
        <f t="shared" si="177"/>
        <v>2961.3991252622754</v>
      </c>
      <c r="T352" s="122">
        <f t="shared" si="177"/>
        <v>2784.7929436379263</v>
      </c>
      <c r="U352" s="122">
        <f t="shared" si="177"/>
        <v>2532.4142508870282</v>
      </c>
      <c r="V352" s="122">
        <f t="shared" si="177"/>
        <v>2346.4153864354721</v>
      </c>
      <c r="W352" s="122">
        <f t="shared" si="177"/>
        <v>2014.8887047520309</v>
      </c>
      <c r="X352" s="122">
        <f t="shared" si="177"/>
        <v>1665.5037385998232</v>
      </c>
      <c r="Y352" s="122">
        <f t="shared" si="177"/>
        <v>1365.8830659571938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7709.3384829111064</v>
      </c>
      <c r="D353" s="98">
        <v>6705.1220651433568</v>
      </c>
      <c r="E353" s="98">
        <v>7610.2651718351281</v>
      </c>
      <c r="F353" s="98">
        <v>6876.5409643399162</v>
      </c>
      <c r="G353" s="98">
        <v>6385.2054748841711</v>
      </c>
      <c r="H353" s="98">
        <v>5516.9969712637294</v>
      </c>
      <c r="I353" s="98">
        <v>4736.4767095909865</v>
      </c>
      <c r="J353" s="98">
        <v>5224.0781404032814</v>
      </c>
      <c r="K353" s="98">
        <v>5088.280291718168</v>
      </c>
      <c r="L353" s="98">
        <v>4567.2968888578835</v>
      </c>
      <c r="M353" s="98">
        <v>4058.4400585670928</v>
      </c>
      <c r="N353" s="98">
        <v>3836.3791812622703</v>
      </c>
      <c r="O353" s="98">
        <v>3284.334186554247</v>
      </c>
      <c r="P353" s="98">
        <v>3117.2688487149371</v>
      </c>
      <c r="Q353" s="98">
        <v>3162.9840046395207</v>
      </c>
      <c r="R353" s="98">
        <v>3069.7689935587282</v>
      </c>
      <c r="S353" s="98">
        <v>2961.3991252622754</v>
      </c>
      <c r="T353" s="98">
        <v>2784.7929436379263</v>
      </c>
      <c r="U353" s="98">
        <v>2532.4142508870282</v>
      </c>
      <c r="V353" s="98">
        <v>2346.4153864354721</v>
      </c>
      <c r="W353" s="98">
        <v>2014.8887047520309</v>
      </c>
      <c r="X353" s="98">
        <v>1665.5037385998232</v>
      </c>
      <c r="Y353" s="98">
        <v>1365.8830659571938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139.16995786690541</v>
      </c>
      <c r="D354" s="122">
        <f t="shared" si="178"/>
        <v>0</v>
      </c>
      <c r="E354" s="122">
        <f t="shared" si="178"/>
        <v>372.56615893832776</v>
      </c>
      <c r="F354" s="122">
        <f t="shared" si="178"/>
        <v>0</v>
      </c>
      <c r="G354" s="122">
        <f t="shared" si="178"/>
        <v>87.552879198114155</v>
      </c>
      <c r="H354" s="122">
        <f t="shared" si="178"/>
        <v>370.35851630695993</v>
      </c>
      <c r="I354" s="122">
        <f t="shared" si="178"/>
        <v>199.92757415207086</v>
      </c>
      <c r="J354" s="122">
        <f t="shared" si="178"/>
        <v>200.07938019380475</v>
      </c>
      <c r="K354" s="122">
        <f t="shared" si="178"/>
        <v>213.8622816837981</v>
      </c>
      <c r="L354" s="122">
        <f t="shared" si="178"/>
        <v>250.15424010752324</v>
      </c>
      <c r="M354" s="122">
        <f t="shared" si="178"/>
        <v>228.62386744976672</v>
      </c>
      <c r="N354" s="122">
        <f t="shared" si="178"/>
        <v>232.79985729678626</v>
      </c>
      <c r="O354" s="122">
        <f t="shared" si="178"/>
        <v>230.2767564849311</v>
      </c>
      <c r="P354" s="122">
        <f t="shared" si="178"/>
        <v>226.29775023935261</v>
      </c>
      <c r="Q354" s="122">
        <f t="shared" si="178"/>
        <v>226.12127147344697</v>
      </c>
      <c r="R354" s="122">
        <f t="shared" si="178"/>
        <v>218.15125916816532</v>
      </c>
      <c r="S354" s="122">
        <f t="shared" si="178"/>
        <v>190.15750914889583</v>
      </c>
      <c r="T354" s="122">
        <f t="shared" si="178"/>
        <v>214.71902647528279</v>
      </c>
      <c r="U354" s="122">
        <f t="shared" si="178"/>
        <v>228.92522278153356</v>
      </c>
      <c r="V354" s="122">
        <f t="shared" si="178"/>
        <v>226.08950185132716</v>
      </c>
      <c r="W354" s="122">
        <f t="shared" si="178"/>
        <v>202.66480989612208</v>
      </c>
      <c r="X354" s="122">
        <f t="shared" si="178"/>
        <v>176.36763541446388</v>
      </c>
      <c r="Y354" s="122">
        <f t="shared" si="178"/>
        <v>153.46050723276232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139.16995786690541</v>
      </c>
      <c r="D355" s="98">
        <f>RES_hhdet_in_fech!D147</f>
        <v>0</v>
      </c>
      <c r="E355" s="98">
        <f>RES_hhdet_in_fech!E147</f>
        <v>372.56615893832776</v>
      </c>
      <c r="F355" s="98">
        <f>RES_hhdet_in_fech!F147</f>
        <v>0</v>
      </c>
      <c r="G355" s="98">
        <f>RES_hhdet_in_fech!G147</f>
        <v>87.552879198114155</v>
      </c>
      <c r="H355" s="98">
        <f>RES_hhdet_in_fech!H147</f>
        <v>370.35851630695993</v>
      </c>
      <c r="I355" s="98">
        <f>RES_hhdet_in_fech!I147</f>
        <v>199.92757415207086</v>
      </c>
      <c r="J355" s="98">
        <f>RES_hhdet_in_fech!J147</f>
        <v>200.07938019380475</v>
      </c>
      <c r="K355" s="98">
        <f>RES_hhdet_in_fech!K147</f>
        <v>213.8622816837981</v>
      </c>
      <c r="L355" s="98">
        <f>RES_hhdet_in_fech!L147</f>
        <v>250.15424010752324</v>
      </c>
      <c r="M355" s="98">
        <f>RES_hhdet_in_fech!M147</f>
        <v>228.62386744976672</v>
      </c>
      <c r="N355" s="98">
        <f>RES_hhdet_in_fech!N147</f>
        <v>232.79985729678626</v>
      </c>
      <c r="O355" s="98">
        <f>RES_hhdet_in_fech!O147</f>
        <v>230.2767564849311</v>
      </c>
      <c r="P355" s="98">
        <f>RES_hhdet_in_fech!P147</f>
        <v>226.29775023935261</v>
      </c>
      <c r="Q355" s="98">
        <f>RES_hhdet_in_fech!Q147</f>
        <v>226.12127147344697</v>
      </c>
      <c r="R355" s="98">
        <f>RES_hhdet_in_fech!R147</f>
        <v>218.15125916816532</v>
      </c>
      <c r="S355" s="98">
        <f>RES_hhdet_in_fech!S147</f>
        <v>190.15750914889583</v>
      </c>
      <c r="T355" s="98">
        <f>RES_hhdet_in_fech!T147</f>
        <v>214.71902647528279</v>
      </c>
      <c r="U355" s="98">
        <f>RES_hhdet_in_fech!U147</f>
        <v>228.92522278153356</v>
      </c>
      <c r="V355" s="98">
        <f>RES_hhdet_in_fech!V147</f>
        <v>226.08950185132716</v>
      </c>
      <c r="W355" s="98">
        <f>RES_hhdet_in_fech!W147</f>
        <v>202.66480989612208</v>
      </c>
      <c r="X355" s="98">
        <f>RES_hhdet_in_fech!X147</f>
        <v>176.36763541446388</v>
      </c>
      <c r="Y355" s="98">
        <f>RES_hhdet_in_fech!Y147</f>
        <v>153.46050723276232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1547.4744161950728</v>
      </c>
      <c r="D356" s="122">
        <v>1523.224866946653</v>
      </c>
      <c r="E356" s="122">
        <v>1488.9914223673818</v>
      </c>
      <c r="F356" s="122">
        <v>1508.0271943150096</v>
      </c>
      <c r="G356" s="122">
        <v>1540.3099047397316</v>
      </c>
      <c r="H356" s="122">
        <v>1476.6750578941424</v>
      </c>
      <c r="I356" s="122">
        <v>1159.4041798295423</v>
      </c>
      <c r="J356" s="122">
        <v>1147.2814307124438</v>
      </c>
      <c r="K356" s="122">
        <v>1065.862958322359</v>
      </c>
      <c r="L356" s="122">
        <v>1124.5588755881452</v>
      </c>
      <c r="M356" s="122">
        <v>1286.4586364920387</v>
      </c>
      <c r="N356" s="122">
        <v>1062.0910779283881</v>
      </c>
      <c r="O356" s="122">
        <v>1475.2945102766016</v>
      </c>
      <c r="P356" s="122">
        <v>1852.7987771342932</v>
      </c>
      <c r="Q356" s="122">
        <v>1010.4438728575898</v>
      </c>
      <c r="R356" s="122">
        <v>995.83409488651114</v>
      </c>
      <c r="S356" s="122">
        <v>1008.1441713120857</v>
      </c>
      <c r="T356" s="122">
        <v>1091.4751436070883</v>
      </c>
      <c r="U356" s="122">
        <v>1192.9194630451325</v>
      </c>
      <c r="V356" s="122">
        <v>1003.0571357671816</v>
      </c>
      <c r="W356" s="122">
        <v>979.47541976530022</v>
      </c>
      <c r="X356" s="122">
        <v>1011.134226873051</v>
      </c>
      <c r="Y356" s="122">
        <v>939.0153954447735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2131.8813978385419</v>
      </c>
      <c r="H357" s="98">
        <v>2197.3196831279624</v>
      </c>
      <c r="I357" s="98">
        <v>822.36072863352126</v>
      </c>
      <c r="J357" s="98">
        <v>807.07191817166381</v>
      </c>
      <c r="K357" s="98">
        <v>1888.9703664767453</v>
      </c>
      <c r="L357" s="98">
        <v>2027.8973784143136</v>
      </c>
      <c r="M357" s="98">
        <v>1062.6530218211899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1547.4744161950728</v>
      </c>
      <c r="D361" s="101">
        <v>1570.1747704038378</v>
      </c>
      <c r="E361" s="101">
        <v>1534.974730243822</v>
      </c>
      <c r="F361" s="101">
        <v>1553.6645033700672</v>
      </c>
      <c r="G361" s="101">
        <v>1477.9263254772361</v>
      </c>
      <c r="H361" s="101">
        <v>1398.2033137504188</v>
      </c>
      <c r="I361" s="101">
        <v>0</v>
      </c>
      <c r="J361" s="101">
        <v>0</v>
      </c>
      <c r="K361" s="101">
        <v>0</v>
      </c>
      <c r="L361" s="101">
        <v>1173.0692500584826</v>
      </c>
      <c r="M361" s="101">
        <v>1375.593785962451</v>
      </c>
      <c r="N361" s="101">
        <v>1169.5207685721907</v>
      </c>
      <c r="O361" s="101">
        <v>1574.2703593946533</v>
      </c>
      <c r="P361" s="101">
        <v>1918.0781463337999</v>
      </c>
      <c r="Q361" s="101">
        <v>1159.1260122358001</v>
      </c>
      <c r="R361" s="101">
        <v>0</v>
      </c>
      <c r="S361" s="101">
        <v>0</v>
      </c>
      <c r="T361" s="101">
        <v>1197.2706081143153</v>
      </c>
      <c r="U361" s="101">
        <v>1228.0175060739821</v>
      </c>
      <c r="V361" s="101">
        <v>1107.0486313472975</v>
      </c>
      <c r="W361" s="101">
        <v>1020.5880782966566</v>
      </c>
      <c r="X361" s="101">
        <v>1090.4867203114532</v>
      </c>
      <c r="Y361" s="101">
        <v>1009.7097572848933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1335.4252531179141</v>
      </c>
      <c r="E362" s="104">
        <v>1305.0581908616207</v>
      </c>
      <c r="F362" s="104">
        <v>1325.4779580947791</v>
      </c>
      <c r="G362" s="104">
        <v>1260.6563079533976</v>
      </c>
      <c r="H362" s="104">
        <v>1187.6250254508022</v>
      </c>
      <c r="I362" s="104">
        <v>1179.2302651940138</v>
      </c>
      <c r="J362" s="104">
        <v>1158.2559311169848</v>
      </c>
      <c r="K362" s="104">
        <v>1046.2651628901117</v>
      </c>
      <c r="L362" s="104">
        <v>983.48568461583841</v>
      </c>
      <c r="M362" s="104">
        <v>1173.4825627347238</v>
      </c>
      <c r="N362" s="104">
        <v>989.03888829060224</v>
      </c>
      <c r="O362" s="104">
        <v>1384.0511493708975</v>
      </c>
      <c r="P362" s="104">
        <v>1723.3559253882629</v>
      </c>
      <c r="Q362" s="104">
        <v>996.8356770500925</v>
      </c>
      <c r="R362" s="104">
        <v>995.83409488651114</v>
      </c>
      <c r="S362" s="104">
        <v>1008.1441713120857</v>
      </c>
      <c r="T362" s="104">
        <v>1066.0016152767148</v>
      </c>
      <c r="U362" s="104">
        <v>1107.0975359129443</v>
      </c>
      <c r="V362" s="104">
        <v>1001.5775819682775</v>
      </c>
      <c r="W362" s="104">
        <v>922.56806756088054</v>
      </c>
      <c r="X362" s="104">
        <v>1001.7226520698916</v>
      </c>
      <c r="Y362" s="104">
        <v>932.75133806653503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787.65979580654982</v>
      </c>
      <c r="E363" s="98">
        <v>765.08298284088619</v>
      </c>
      <c r="F363" s="98">
        <v>786.50099280445193</v>
      </c>
      <c r="G363" s="98">
        <v>744.62234580674306</v>
      </c>
      <c r="H363" s="98">
        <v>685.83470167248811</v>
      </c>
      <c r="I363" s="98">
        <v>671.70293346414462</v>
      </c>
      <c r="J363" s="98">
        <v>638.20469511489921</v>
      </c>
      <c r="K363" s="98">
        <v>558.94427925623188</v>
      </c>
      <c r="L363" s="98">
        <v>513.28066712485418</v>
      </c>
      <c r="M363" s="98">
        <v>663.82257918356106</v>
      </c>
      <c r="N363" s="98">
        <v>518.21290100879003</v>
      </c>
      <c r="O363" s="98">
        <v>864.10607961970129</v>
      </c>
      <c r="P363" s="98">
        <v>1158.3627386451465</v>
      </c>
      <c r="Q363" s="98">
        <v>489.88425428171558</v>
      </c>
      <c r="R363" s="98">
        <v>479.88226502656534</v>
      </c>
      <c r="S363" s="98">
        <v>485.45718999596323</v>
      </c>
      <c r="T363" s="98">
        <v>578.12284389082413</v>
      </c>
      <c r="U363" s="98">
        <v>645.90551752802469</v>
      </c>
      <c r="V363" s="98">
        <v>567.48475333763736</v>
      </c>
      <c r="W363" s="98">
        <v>511.61930226888165</v>
      </c>
      <c r="X363" s="98">
        <v>594.5052216257543</v>
      </c>
      <c r="Y363" s="98">
        <v>543.58290036851633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547.765457311364</v>
      </c>
      <c r="E364" s="98">
        <v>539.9752080207345</v>
      </c>
      <c r="F364" s="98">
        <v>538.97696529032726</v>
      </c>
      <c r="G364" s="98">
        <v>516.03396214665474</v>
      </c>
      <c r="H364" s="98">
        <v>501.79032377831425</v>
      </c>
      <c r="I364" s="98">
        <v>507.52733172986933</v>
      </c>
      <c r="J364" s="98">
        <v>520.05123600208583</v>
      </c>
      <c r="K364" s="98">
        <v>487.32088363387993</v>
      </c>
      <c r="L364" s="98">
        <v>470.20501749098423</v>
      </c>
      <c r="M364" s="98">
        <v>509.65998355116261</v>
      </c>
      <c r="N364" s="98">
        <v>470.82598728181239</v>
      </c>
      <c r="O364" s="98">
        <v>519.94506975119612</v>
      </c>
      <c r="P364" s="98">
        <v>564.9931867431161</v>
      </c>
      <c r="Q364" s="98">
        <v>506.95142276837714</v>
      </c>
      <c r="R364" s="98">
        <v>515.95182985994597</v>
      </c>
      <c r="S364" s="98">
        <v>522.68698131612234</v>
      </c>
      <c r="T364" s="98">
        <v>487.87877138589067</v>
      </c>
      <c r="U364" s="98">
        <v>461.19201838491966</v>
      </c>
      <c r="V364" s="98">
        <v>434.0928286306401</v>
      </c>
      <c r="W364" s="98">
        <v>410.94876529199888</v>
      </c>
      <c r="X364" s="98">
        <v>407.21743044413734</v>
      </c>
      <c r="Y364" s="98">
        <v>389.16843769801869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702.25336180062038</v>
      </c>
      <c r="D365" s="122">
        <v>745.45201458584222</v>
      </c>
      <c r="E365" s="122">
        <v>715.13568245454746</v>
      </c>
      <c r="F365" s="122">
        <v>730.15823676651598</v>
      </c>
      <c r="G365" s="122">
        <v>883.88458481915529</v>
      </c>
      <c r="H365" s="122">
        <v>818.36087887428425</v>
      </c>
      <c r="I365" s="122">
        <v>692.73843818625994</v>
      </c>
      <c r="J365" s="122">
        <v>734.45793622201347</v>
      </c>
      <c r="K365" s="122">
        <v>758.11760032706809</v>
      </c>
      <c r="L365" s="122">
        <v>615.45655449768697</v>
      </c>
      <c r="M365" s="122">
        <v>810.97608640926387</v>
      </c>
      <c r="N365" s="122">
        <v>802.21259849337946</v>
      </c>
      <c r="O365" s="122">
        <v>816.83272685802467</v>
      </c>
      <c r="P365" s="122">
        <v>866.36307756799999</v>
      </c>
      <c r="Q365" s="122">
        <v>588.74634152600152</v>
      </c>
      <c r="R365" s="122">
        <v>595.87899020776524</v>
      </c>
      <c r="S365" s="122">
        <v>514.31928843763944</v>
      </c>
      <c r="T365" s="122">
        <v>592.20561387236046</v>
      </c>
      <c r="U365" s="122">
        <v>647.53581843852282</v>
      </c>
      <c r="V365" s="122">
        <v>380.52933894375809</v>
      </c>
      <c r="W365" s="122">
        <v>291.33141041875211</v>
      </c>
      <c r="X365" s="122">
        <v>330.61131641614844</v>
      </c>
      <c r="Y365" s="122">
        <v>322.83623453285873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773.0373125432202</v>
      </c>
      <c r="G366" s="98">
        <v>1148.5353690640152</v>
      </c>
      <c r="H366" s="98">
        <v>1223.6886542181589</v>
      </c>
      <c r="I366" s="98">
        <v>470.98270039542547</v>
      </c>
      <c r="J366" s="98">
        <v>518.81259506584547</v>
      </c>
      <c r="K366" s="98">
        <v>1350.026579879114</v>
      </c>
      <c r="L366" s="98">
        <v>1181.8249483478185</v>
      </c>
      <c r="M366" s="98">
        <v>734.80123556605156</v>
      </c>
      <c r="N366" s="98">
        <v>584.35183494832154</v>
      </c>
      <c r="O366" s="98">
        <v>840.59017828595881</v>
      </c>
      <c r="P366" s="98">
        <v>1017.3877304439599</v>
      </c>
      <c r="Q366" s="98">
        <v>828.2822309959073</v>
      </c>
      <c r="R366" s="98">
        <v>820.56306012637583</v>
      </c>
      <c r="S366" s="98">
        <v>628.0484310346709</v>
      </c>
      <c r="T366" s="98">
        <v>694.88698629861062</v>
      </c>
      <c r="U366" s="98">
        <v>858.76288151568633</v>
      </c>
      <c r="V366" s="98">
        <v>722.34681467433188</v>
      </c>
      <c r="W366" s="98">
        <v>376.46003611653987</v>
      </c>
      <c r="X366" s="98">
        <v>524.14035375336221</v>
      </c>
      <c r="Y366" s="98">
        <v>0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702.25336180062038</v>
      </c>
      <c r="D367" s="33">
        <v>745.45201458584222</v>
      </c>
      <c r="E367" s="33">
        <v>715.13568245454746</v>
      </c>
      <c r="F367" s="33">
        <v>719.43846782233993</v>
      </c>
      <c r="G367" s="33">
        <v>685.3964966355104</v>
      </c>
      <c r="H367" s="33">
        <v>670.96896056742071</v>
      </c>
      <c r="I367" s="33">
        <v>705.78289335042689</v>
      </c>
      <c r="J367" s="33">
        <v>741.41423754963182</v>
      </c>
      <c r="K367" s="33">
        <v>697.40898703967889</v>
      </c>
      <c r="L367" s="33">
        <v>601.29734465143372</v>
      </c>
      <c r="M367" s="33">
        <v>812.13025081597914</v>
      </c>
      <c r="N367" s="33">
        <v>809.35557434731584</v>
      </c>
      <c r="O367" s="33">
        <v>815.18003458477699</v>
      </c>
      <c r="P367" s="33">
        <v>849.52911944488346</v>
      </c>
      <c r="Q367" s="33">
        <v>580.27401103028149</v>
      </c>
      <c r="R367" s="33">
        <v>583.99393865035768</v>
      </c>
      <c r="S367" s="33">
        <v>505.63164560036614</v>
      </c>
      <c r="T367" s="33">
        <v>582.37023337176186</v>
      </c>
      <c r="U367" s="33">
        <v>625.25252387214073</v>
      </c>
      <c r="V367" s="33">
        <v>359.43847341995667</v>
      </c>
      <c r="W367" s="33">
        <v>291.1292046569996</v>
      </c>
      <c r="X367" s="33">
        <v>330.20813092169584</v>
      </c>
      <c r="Y367" s="33">
        <v>322.83623453285873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15168.532471198027</v>
      </c>
      <c r="D369" s="117">
        <f t="shared" si="179"/>
        <v>13689.246573211702</v>
      </c>
      <c r="E369" s="117">
        <f t="shared" si="179"/>
        <v>16860.511119423336</v>
      </c>
      <c r="F369" s="117">
        <f t="shared" si="179"/>
        <v>15058.559596112833</v>
      </c>
      <c r="G369" s="117">
        <f t="shared" si="179"/>
        <v>14933.726610922142</v>
      </c>
      <c r="H369" s="117">
        <f t="shared" si="179"/>
        <v>14409.915286148138</v>
      </c>
      <c r="I369" s="117">
        <f t="shared" si="179"/>
        <v>12538.463136768471</v>
      </c>
      <c r="J369" s="117">
        <f t="shared" si="179"/>
        <v>14123.25131641482</v>
      </c>
      <c r="K369" s="117">
        <f t="shared" si="179"/>
        <v>14271.608876310655</v>
      </c>
      <c r="L369" s="117">
        <f t="shared" si="179"/>
        <v>13464.140665684041</v>
      </c>
      <c r="M369" s="117">
        <f t="shared" si="179"/>
        <v>12913.062651036551</v>
      </c>
      <c r="N369" s="117">
        <f t="shared" si="179"/>
        <v>12784.535026584506</v>
      </c>
      <c r="O369" s="117">
        <f t="shared" si="179"/>
        <v>12182.970822400699</v>
      </c>
      <c r="P369" s="117">
        <f t="shared" si="179"/>
        <v>12599.129164525766</v>
      </c>
      <c r="Q369" s="117">
        <f t="shared" si="179"/>
        <v>12456.672854399536</v>
      </c>
      <c r="R369" s="117">
        <f t="shared" ref="R369:V369" si="180">R370+R372+R374+R383</f>
        <v>12148.433743551237</v>
      </c>
      <c r="S369" s="117">
        <f t="shared" si="180"/>
        <v>11635.927758076792</v>
      </c>
      <c r="T369" s="117">
        <f t="shared" si="180"/>
        <v>11287.766346162374</v>
      </c>
      <c r="U369" s="117">
        <f t="shared" si="180"/>
        <v>10623.919537733524</v>
      </c>
      <c r="V369" s="117">
        <f t="shared" si="180"/>
        <v>9737.3268501123675</v>
      </c>
      <c r="W369" s="117">
        <f t="shared" ref="W369:Y369" si="181">W370+W372+W374+W383</f>
        <v>8549.7297423034179</v>
      </c>
      <c r="X369" s="117">
        <f t="shared" si="181"/>
        <v>7521.8441381075572</v>
      </c>
      <c r="Y369" s="117">
        <f t="shared" si="181"/>
        <v>6477.2620500090206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13207.928150463036</v>
      </c>
      <c r="D370" s="122">
        <f t="shared" si="182"/>
        <v>12015.061864484596</v>
      </c>
      <c r="E370" s="122">
        <f t="shared" si="182"/>
        <v>14245.906905096776</v>
      </c>
      <c r="F370" s="122">
        <f t="shared" si="182"/>
        <v>13426.422882795272</v>
      </c>
      <c r="G370" s="122">
        <f t="shared" si="182"/>
        <v>12989.528069160398</v>
      </c>
      <c r="H370" s="122">
        <f t="shared" si="182"/>
        <v>11681.180848309023</v>
      </c>
      <c r="I370" s="122">
        <f t="shared" si="182"/>
        <v>10428.043349020962</v>
      </c>
      <c r="J370" s="122">
        <f t="shared" si="182"/>
        <v>11952.911096034246</v>
      </c>
      <c r="K370" s="122">
        <f t="shared" si="182"/>
        <v>12095.377753126742</v>
      </c>
      <c r="L370" s="122">
        <f t="shared" si="182"/>
        <v>11276.662853723341</v>
      </c>
      <c r="M370" s="122">
        <f t="shared" si="182"/>
        <v>10476.341891034952</v>
      </c>
      <c r="N370" s="122">
        <f t="shared" si="182"/>
        <v>10436.097425727932</v>
      </c>
      <c r="O370" s="122">
        <f t="shared" si="182"/>
        <v>9484.7394010311091</v>
      </c>
      <c r="P370" s="122">
        <f t="shared" si="182"/>
        <v>9561.2779010637551</v>
      </c>
      <c r="Q370" s="122">
        <f t="shared" si="182"/>
        <v>10142.588428305184</v>
      </c>
      <c r="R370" s="122">
        <f t="shared" si="182"/>
        <v>9846.0258581396411</v>
      </c>
      <c r="S370" s="122">
        <f t="shared" si="182"/>
        <v>9498.6900327978765</v>
      </c>
      <c r="T370" s="122">
        <f t="shared" si="182"/>
        <v>8932.4882539020309</v>
      </c>
      <c r="U370" s="122">
        <f t="shared" si="182"/>
        <v>8123.2250145955195</v>
      </c>
      <c r="V370" s="122">
        <f t="shared" si="182"/>
        <v>7548.7300890465267</v>
      </c>
      <c r="W370" s="122">
        <f t="shared" si="182"/>
        <v>6583.4000218329311</v>
      </c>
      <c r="X370" s="122">
        <f t="shared" si="182"/>
        <v>5553.9009847665529</v>
      </c>
      <c r="Y370" s="122">
        <f t="shared" si="182"/>
        <v>4660.2380615652246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13207.928150463036</v>
      </c>
      <c r="D371" s="98">
        <v>12015.061864484596</v>
      </c>
      <c r="E371" s="98">
        <v>14245.906905096776</v>
      </c>
      <c r="F371" s="98">
        <v>13426.422882795272</v>
      </c>
      <c r="G371" s="98">
        <v>12989.528069160398</v>
      </c>
      <c r="H371" s="98">
        <v>11681.180848309023</v>
      </c>
      <c r="I371" s="98">
        <v>10428.043349020962</v>
      </c>
      <c r="J371" s="98">
        <v>11952.911096034246</v>
      </c>
      <c r="K371" s="98">
        <v>12095.377753126742</v>
      </c>
      <c r="L371" s="98">
        <v>11276.662853723341</v>
      </c>
      <c r="M371" s="98">
        <v>10476.341891034952</v>
      </c>
      <c r="N371" s="98">
        <v>10436.097425727932</v>
      </c>
      <c r="O371" s="98">
        <v>9484.7394010311091</v>
      </c>
      <c r="P371" s="98">
        <v>9561.2779010637551</v>
      </c>
      <c r="Q371" s="98">
        <v>10142.588428305184</v>
      </c>
      <c r="R371" s="98">
        <v>9846.0258581396411</v>
      </c>
      <c r="S371" s="98">
        <v>9498.6900327978765</v>
      </c>
      <c r="T371" s="98">
        <v>8932.4882539020309</v>
      </c>
      <c r="U371" s="98">
        <v>8123.2250145955195</v>
      </c>
      <c r="V371" s="98">
        <v>7548.7300890465267</v>
      </c>
      <c r="W371" s="98">
        <v>6583.4000218329311</v>
      </c>
      <c r="X371" s="98">
        <v>5553.9009847665529</v>
      </c>
      <c r="Y371" s="98">
        <v>4660.2380615652246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338.2959250499311</v>
      </c>
      <c r="D372" s="122">
        <f t="shared" si="183"/>
        <v>0</v>
      </c>
      <c r="E372" s="122">
        <f t="shared" si="183"/>
        <v>985.75890909404711</v>
      </c>
      <c r="F372" s="122">
        <f t="shared" si="183"/>
        <v>0</v>
      </c>
      <c r="G372" s="122">
        <f t="shared" si="183"/>
        <v>250.90524982227868</v>
      </c>
      <c r="H372" s="122">
        <f t="shared" si="183"/>
        <v>1102.8751482826103</v>
      </c>
      <c r="I372" s="122">
        <f t="shared" si="183"/>
        <v>618.0752033842623</v>
      </c>
      <c r="J372" s="122">
        <f t="shared" si="183"/>
        <v>641.70719555968083</v>
      </c>
      <c r="K372" s="122">
        <f t="shared" si="183"/>
        <v>711.22711751704378</v>
      </c>
      <c r="L372" s="122">
        <f t="shared" si="183"/>
        <v>862.19739005211659</v>
      </c>
      <c r="M372" s="122">
        <f t="shared" si="183"/>
        <v>819.69807560185666</v>
      </c>
      <c r="N372" s="122">
        <f t="shared" si="183"/>
        <v>872.10644191326764</v>
      </c>
      <c r="O372" s="122">
        <f t="shared" si="183"/>
        <v>904.71100362629534</v>
      </c>
      <c r="P372" s="122">
        <f t="shared" si="183"/>
        <v>931.32531944528159</v>
      </c>
      <c r="Q372" s="122">
        <f t="shared" si="183"/>
        <v>962.99768543978917</v>
      </c>
      <c r="R372" s="122">
        <f t="shared" si="183"/>
        <v>935.82791134013598</v>
      </c>
      <c r="S372" s="122">
        <f t="shared" si="183"/>
        <v>816.39593519599021</v>
      </c>
      <c r="T372" s="122">
        <f t="shared" si="183"/>
        <v>922.66792899116092</v>
      </c>
      <c r="U372" s="122">
        <f t="shared" si="183"/>
        <v>984.68821093908298</v>
      </c>
      <c r="V372" s="122">
        <f t="shared" si="183"/>
        <v>975.24212098256749</v>
      </c>
      <c r="W372" s="122">
        <f t="shared" si="183"/>
        <v>882.29401510735477</v>
      </c>
      <c r="X372" s="122">
        <f t="shared" si="183"/>
        <v>776.15507409197198</v>
      </c>
      <c r="Y372" s="122">
        <f t="shared" si="183"/>
        <v>683.53030755744703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338.2959250499311</v>
      </c>
      <c r="D373" s="98">
        <f>RES_hhdet_in_tesh!D147</f>
        <v>0</v>
      </c>
      <c r="E373" s="98">
        <f>RES_hhdet_in_tesh!E147</f>
        <v>985.75890909404711</v>
      </c>
      <c r="F373" s="98">
        <f>RES_hhdet_in_tesh!F147</f>
        <v>0</v>
      </c>
      <c r="G373" s="98">
        <f>RES_hhdet_in_tesh!G147</f>
        <v>250.90524982227868</v>
      </c>
      <c r="H373" s="98">
        <f>RES_hhdet_in_tesh!H147</f>
        <v>1102.8751482826103</v>
      </c>
      <c r="I373" s="98">
        <f>RES_hhdet_in_tesh!I147</f>
        <v>618.0752033842623</v>
      </c>
      <c r="J373" s="98">
        <f>RES_hhdet_in_tesh!J147</f>
        <v>641.70719555968083</v>
      </c>
      <c r="K373" s="98">
        <f>RES_hhdet_in_tesh!K147</f>
        <v>711.22711751704378</v>
      </c>
      <c r="L373" s="98">
        <f>RES_hhdet_in_tesh!L147</f>
        <v>862.19739005211659</v>
      </c>
      <c r="M373" s="98">
        <f>RES_hhdet_in_tesh!M147</f>
        <v>819.69807560185666</v>
      </c>
      <c r="N373" s="98">
        <f>RES_hhdet_in_tesh!N147</f>
        <v>872.10644191326764</v>
      </c>
      <c r="O373" s="98">
        <f>RES_hhdet_in_tesh!O147</f>
        <v>904.71100362629534</v>
      </c>
      <c r="P373" s="98">
        <f>RES_hhdet_in_tesh!P147</f>
        <v>931.32531944528159</v>
      </c>
      <c r="Q373" s="98">
        <f>RES_hhdet_in_tesh!Q147</f>
        <v>962.99768543978917</v>
      </c>
      <c r="R373" s="98">
        <f>RES_hhdet_in_tesh!R147</f>
        <v>935.82791134013598</v>
      </c>
      <c r="S373" s="98">
        <f>RES_hhdet_in_tesh!S147</f>
        <v>816.39593519599021</v>
      </c>
      <c r="T373" s="98">
        <f>RES_hhdet_in_tesh!T147</f>
        <v>922.66792899116092</v>
      </c>
      <c r="U373" s="98">
        <f>RES_hhdet_in_tesh!U147</f>
        <v>984.68821093908298</v>
      </c>
      <c r="V373" s="98">
        <f>RES_hhdet_in_tesh!V147</f>
        <v>975.24212098256749</v>
      </c>
      <c r="W373" s="98">
        <f>RES_hhdet_in_tesh!W147</f>
        <v>882.29401510735477</v>
      </c>
      <c r="X373" s="98">
        <f>RES_hhdet_in_tesh!X147</f>
        <v>776.15507409197198</v>
      </c>
      <c r="Y373" s="98">
        <f>RES_hhdet_in_tesh!Y147</f>
        <v>683.53030755744703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1080.319210116777</v>
      </c>
      <c r="D374" s="122">
        <v>1097.9292549669356</v>
      </c>
      <c r="E374" s="122">
        <v>1075.0948442462966</v>
      </c>
      <c r="F374" s="122">
        <v>1089.9754533703035</v>
      </c>
      <c r="G374" s="122">
        <v>1084.1036208790292</v>
      </c>
      <c r="H374" s="122">
        <v>1040.6977331831047</v>
      </c>
      <c r="I374" s="122">
        <v>956.28342133573199</v>
      </c>
      <c r="J374" s="122">
        <v>957.30576670227447</v>
      </c>
      <c r="K374" s="122">
        <v>891.7746509618504</v>
      </c>
      <c r="L374" s="122">
        <v>846.86908922555131</v>
      </c>
      <c r="M374" s="122">
        <v>980.01819267131543</v>
      </c>
      <c r="N374" s="122">
        <v>844.61841229348738</v>
      </c>
      <c r="O374" s="122">
        <v>1152.5295964908462</v>
      </c>
      <c r="P374" s="122">
        <v>1429.2637197175679</v>
      </c>
      <c r="Q374" s="122">
        <v>878.41967372797444</v>
      </c>
      <c r="R374" s="122">
        <v>883.96075110188326</v>
      </c>
      <c r="S374" s="122">
        <v>899.05149134738008</v>
      </c>
      <c r="T374" s="122">
        <v>940.38187803995163</v>
      </c>
      <c r="U374" s="122">
        <v>972.6116192414371</v>
      </c>
      <c r="V374" s="122">
        <v>888.15456779136559</v>
      </c>
      <c r="W374" s="122">
        <v>824.25814927140652</v>
      </c>
      <c r="X374" s="122">
        <v>894.66049631073884</v>
      </c>
      <c r="Y374" s="122">
        <v>841.02633777918948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1356.8969445202645</v>
      </c>
      <c r="H375" s="98">
        <v>1406.7244552497802</v>
      </c>
      <c r="I375" s="98">
        <v>529.84521460636427</v>
      </c>
      <c r="J375" s="98">
        <v>523.84133974993767</v>
      </c>
      <c r="K375" s="98">
        <v>1236.7986374416321</v>
      </c>
      <c r="L375" s="98">
        <v>1341.2813807638227</v>
      </c>
      <c r="M375" s="98">
        <v>717.29776396754664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X375" s="98">
        <v>0</v>
      </c>
      <c r="Y375" s="98">
        <v>0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1080.319210116777</v>
      </c>
      <c r="D379" s="101">
        <v>1097.7960673168345</v>
      </c>
      <c r="E379" s="101">
        <v>1074.9295069542932</v>
      </c>
      <c r="F379" s="101">
        <v>1089.8040554822232</v>
      </c>
      <c r="G379" s="101">
        <v>1038.5123332726841</v>
      </c>
      <c r="H379" s="101">
        <v>984.34303855357837</v>
      </c>
      <c r="I379" s="101">
        <v>0</v>
      </c>
      <c r="J379" s="101">
        <v>0</v>
      </c>
      <c r="K379" s="101">
        <v>0</v>
      </c>
      <c r="L379" s="101">
        <v>834.11027192147685</v>
      </c>
      <c r="M379" s="101">
        <v>983.72098118671443</v>
      </c>
      <c r="N379" s="101">
        <v>844.21174402473684</v>
      </c>
      <c r="O379" s="101">
        <v>1152.5085369355452</v>
      </c>
      <c r="P379" s="101">
        <v>1429.6935263800096</v>
      </c>
      <c r="Q379" s="101">
        <v>878.84678246356123</v>
      </c>
      <c r="R379" s="101">
        <v>0</v>
      </c>
      <c r="S379" s="101">
        <v>0</v>
      </c>
      <c r="T379" s="101">
        <v>938.20324230175743</v>
      </c>
      <c r="U379" s="101">
        <v>972.56146700855493</v>
      </c>
      <c r="V379" s="101">
        <v>885.84718240405562</v>
      </c>
      <c r="W379" s="101">
        <v>824.31648261396788</v>
      </c>
      <c r="X379" s="101">
        <v>894.20439346637431</v>
      </c>
      <c r="Y379" s="101">
        <v>839.56957430918089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1098.4620055673388</v>
      </c>
      <c r="E380" s="104">
        <v>1075.7561934143107</v>
      </c>
      <c r="F380" s="104">
        <v>1090.661044922625</v>
      </c>
      <c r="G380" s="104">
        <v>1039.26673526952</v>
      </c>
      <c r="H380" s="104">
        <v>984.62183157882373</v>
      </c>
      <c r="I380" s="104">
        <v>981.36802173157707</v>
      </c>
      <c r="J380" s="104">
        <v>971.28849015234982</v>
      </c>
      <c r="K380" s="104">
        <v>883.55979414090325</v>
      </c>
      <c r="L380" s="104">
        <v>835.17296529645682</v>
      </c>
      <c r="M380" s="104">
        <v>984.37585213983698</v>
      </c>
      <c r="N380" s="104">
        <v>844.89494671623777</v>
      </c>
      <c r="O380" s="104">
        <v>1152.5490107683897</v>
      </c>
      <c r="P380" s="104">
        <v>1428.4114535151189</v>
      </c>
      <c r="Q380" s="104">
        <v>878.38058241997146</v>
      </c>
      <c r="R380" s="104">
        <v>883.96075110188326</v>
      </c>
      <c r="S380" s="104">
        <v>899.05149134738008</v>
      </c>
      <c r="T380" s="104">
        <v>940.90645193786816</v>
      </c>
      <c r="U380" s="104">
        <v>972.73425175608668</v>
      </c>
      <c r="V380" s="104">
        <v>888.18739644525022</v>
      </c>
      <c r="W380" s="104">
        <v>824.1774053791604</v>
      </c>
      <c r="X380" s="104">
        <v>894.7145922294892</v>
      </c>
      <c r="Y380" s="104">
        <v>841.15541808665853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550.6965482559749</v>
      </c>
      <c r="E381" s="98">
        <v>535.78098539357609</v>
      </c>
      <c r="F381" s="98">
        <v>551.68407963229788</v>
      </c>
      <c r="G381" s="98">
        <v>523.23277312286507</v>
      </c>
      <c r="H381" s="98">
        <v>482.83150780050966</v>
      </c>
      <c r="I381" s="98">
        <v>473.8406900017078</v>
      </c>
      <c r="J381" s="98">
        <v>451.23725415026405</v>
      </c>
      <c r="K381" s="98">
        <v>396.23891050702332</v>
      </c>
      <c r="L381" s="98">
        <v>364.96794780547259</v>
      </c>
      <c r="M381" s="98">
        <v>474.71586858867448</v>
      </c>
      <c r="N381" s="98">
        <v>374.06895943442538</v>
      </c>
      <c r="O381" s="98">
        <v>632.60394101719373</v>
      </c>
      <c r="P381" s="98">
        <v>863.41826677200277</v>
      </c>
      <c r="Q381" s="98">
        <v>371.42915965159432</v>
      </c>
      <c r="R381" s="98">
        <v>368.00892124193729</v>
      </c>
      <c r="S381" s="98">
        <v>376.36451003125774</v>
      </c>
      <c r="T381" s="98">
        <v>453.02768055197743</v>
      </c>
      <c r="U381" s="98">
        <v>511.54223337116724</v>
      </c>
      <c r="V381" s="98">
        <v>454.09456781461</v>
      </c>
      <c r="W381" s="98">
        <v>413.22864008716158</v>
      </c>
      <c r="X381" s="98">
        <v>487.49716178535175</v>
      </c>
      <c r="Y381" s="98">
        <v>451.98698038863978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547.765457311364</v>
      </c>
      <c r="E382" s="98">
        <v>539.9752080207345</v>
      </c>
      <c r="F382" s="98">
        <v>538.97696529032726</v>
      </c>
      <c r="G382" s="98">
        <v>516.03396214665474</v>
      </c>
      <c r="H382" s="98">
        <v>501.79032377831425</v>
      </c>
      <c r="I382" s="98">
        <v>507.52733172986933</v>
      </c>
      <c r="J382" s="98">
        <v>520.05123600208583</v>
      </c>
      <c r="K382" s="98">
        <v>487.32088363387993</v>
      </c>
      <c r="L382" s="98">
        <v>470.20501749098423</v>
      </c>
      <c r="M382" s="98">
        <v>509.65998355116261</v>
      </c>
      <c r="N382" s="98">
        <v>470.82598728181239</v>
      </c>
      <c r="O382" s="98">
        <v>519.94506975119612</v>
      </c>
      <c r="P382" s="98">
        <v>564.9931867431161</v>
      </c>
      <c r="Q382" s="98">
        <v>506.95142276837714</v>
      </c>
      <c r="R382" s="98">
        <v>515.95182985994597</v>
      </c>
      <c r="S382" s="98">
        <v>522.68698131612234</v>
      </c>
      <c r="T382" s="98">
        <v>487.87877138589067</v>
      </c>
      <c r="U382" s="98">
        <v>461.19201838491966</v>
      </c>
      <c r="V382" s="98">
        <v>434.0928286306401</v>
      </c>
      <c r="W382" s="98">
        <v>410.94876529199888</v>
      </c>
      <c r="X382" s="98">
        <v>407.21743044413734</v>
      </c>
      <c r="Y382" s="98">
        <v>389.16843769801869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541.9891855682821</v>
      </c>
      <c r="D383" s="122">
        <v>576.25545376016942</v>
      </c>
      <c r="E383" s="122">
        <v>553.7504609862176</v>
      </c>
      <c r="F383" s="122">
        <v>542.16125994725735</v>
      </c>
      <c r="G383" s="122">
        <v>609.18967106043397</v>
      </c>
      <c r="H383" s="122">
        <v>585.16155637340069</v>
      </c>
      <c r="I383" s="122">
        <v>536.06116302751468</v>
      </c>
      <c r="J383" s="122">
        <v>571.32725811861872</v>
      </c>
      <c r="K383" s="122">
        <v>573.22935470501841</v>
      </c>
      <c r="L383" s="122">
        <v>478.41133268303111</v>
      </c>
      <c r="M383" s="122">
        <v>637.00449172842593</v>
      </c>
      <c r="N383" s="122">
        <v>631.71274664981945</v>
      </c>
      <c r="O383" s="122">
        <v>640.99082125244979</v>
      </c>
      <c r="P383" s="122">
        <v>677.26222429916197</v>
      </c>
      <c r="Q383" s="122">
        <v>472.66706692658869</v>
      </c>
      <c r="R383" s="122">
        <v>482.61922296957442</v>
      </c>
      <c r="S383" s="122">
        <v>421.79029873554589</v>
      </c>
      <c r="T383" s="122">
        <v>492.22828522922941</v>
      </c>
      <c r="U383" s="122">
        <v>543.39469295748381</v>
      </c>
      <c r="V383" s="122">
        <v>325.20007229190759</v>
      </c>
      <c r="W383" s="122">
        <v>259.7775560917251</v>
      </c>
      <c r="X383" s="122">
        <v>297.12758293829387</v>
      </c>
      <c r="Y383" s="122">
        <v>292.46734310715868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478.71043465516988</v>
      </c>
      <c r="G384" s="98">
        <v>711.37075055093965</v>
      </c>
      <c r="H384" s="98">
        <v>758.05680107978139</v>
      </c>
      <c r="I384" s="98">
        <v>291.81992930885951</v>
      </c>
      <c r="J384" s="98">
        <v>321.51384497188519</v>
      </c>
      <c r="K384" s="98">
        <v>836.7787961125232</v>
      </c>
      <c r="L384" s="98">
        <v>732.65696897091857</v>
      </c>
      <c r="M384" s="98">
        <v>455.59351642395791</v>
      </c>
      <c r="N384" s="98">
        <v>362.3394936632854</v>
      </c>
      <c r="O384" s="98">
        <v>521.24950453880945</v>
      </c>
      <c r="P384" s="98">
        <v>630.96297114100889</v>
      </c>
      <c r="Q384" s="98">
        <v>513.95336661034514</v>
      </c>
      <c r="R384" s="98">
        <v>509.86552230183759</v>
      </c>
      <c r="S384" s="98">
        <v>391.00238622040558</v>
      </c>
      <c r="T384" s="98">
        <v>433.53389753622491</v>
      </c>
      <c r="U384" s="98">
        <v>536.81141202666038</v>
      </c>
      <c r="V384" s="98">
        <v>452.15672279310081</v>
      </c>
      <c r="W384" s="98">
        <v>235.80209769497006</v>
      </c>
      <c r="X384" s="98">
        <v>328.50579456981279</v>
      </c>
      <c r="Y384" s="98">
        <v>0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541.9891855682821</v>
      </c>
      <c r="D385" s="33">
        <v>576.25545376016942</v>
      </c>
      <c r="E385" s="33">
        <v>553.7504609862176</v>
      </c>
      <c r="F385" s="33">
        <v>558.02396627027917</v>
      </c>
      <c r="G385" s="33">
        <v>532.55386144255453</v>
      </c>
      <c r="H385" s="33">
        <v>522.29055829835295</v>
      </c>
      <c r="I385" s="33">
        <v>550.42829442272978</v>
      </c>
      <c r="J385" s="33">
        <v>579.38575531690037</v>
      </c>
      <c r="K385" s="33">
        <v>546.1986427657871</v>
      </c>
      <c r="L385" s="33">
        <v>472.0551917758338</v>
      </c>
      <c r="M385" s="33">
        <v>639.75314286940272</v>
      </c>
      <c r="N385" s="33">
        <v>640.54465658380411</v>
      </c>
      <c r="O385" s="33">
        <v>649.32065198035525</v>
      </c>
      <c r="P385" s="33">
        <v>682.42296907793695</v>
      </c>
      <c r="Q385" s="33">
        <v>471.20677979951051</v>
      </c>
      <c r="R385" s="33">
        <v>481.17798295451763</v>
      </c>
      <c r="S385" s="33">
        <v>424.14215316378574</v>
      </c>
      <c r="T385" s="33">
        <v>497.85035301591569</v>
      </c>
      <c r="U385" s="33">
        <v>544.08919292381245</v>
      </c>
      <c r="V385" s="33">
        <v>317.36657683545099</v>
      </c>
      <c r="W385" s="33">
        <v>259.83450492402142</v>
      </c>
      <c r="X385" s="33">
        <v>297.06221166406158</v>
      </c>
      <c r="Y385" s="33">
        <v>292.46734310715868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35.12063118346358</v>
      </c>
      <c r="G387" s="117">
        <f t="shared" si="184"/>
        <v>180.9974373775355</v>
      </c>
      <c r="H387" s="117">
        <f t="shared" si="184"/>
        <v>140.67858248049896</v>
      </c>
      <c r="I387" s="117">
        <f t="shared" si="184"/>
        <v>16.321994074345312</v>
      </c>
      <c r="J387" s="117">
        <f t="shared" si="184"/>
        <v>9.4121226883447697</v>
      </c>
      <c r="K387" s="117">
        <f t="shared" si="184"/>
        <v>38.506666511400368</v>
      </c>
      <c r="L387" s="117">
        <f t="shared" si="184"/>
        <v>17.783427408470388</v>
      </c>
      <c r="M387" s="117">
        <f t="shared" si="184"/>
        <v>6.0941747628072509</v>
      </c>
      <c r="N387" s="117">
        <f t="shared" si="184"/>
        <v>4.2140115183130398</v>
      </c>
      <c r="O387" s="117">
        <f t="shared" si="184"/>
        <v>12.419412351182988</v>
      </c>
      <c r="P387" s="117">
        <f t="shared" si="184"/>
        <v>23.177200256927648</v>
      </c>
      <c r="Q387" s="117">
        <f t="shared" si="184"/>
        <v>6.4275730047308501</v>
      </c>
      <c r="R387" s="117">
        <f t="shared" ref="R387:V387" si="185">R388+R390+R392+R401</f>
        <v>9.3645483241733452</v>
      </c>
      <c r="S387" s="117">
        <f t="shared" si="185"/>
        <v>10.124789016336738</v>
      </c>
      <c r="T387" s="117">
        <f t="shared" si="185"/>
        <v>13.79812306010423</v>
      </c>
      <c r="U387" s="117">
        <f t="shared" si="185"/>
        <v>18.615657367644058</v>
      </c>
      <c r="V387" s="117">
        <f t="shared" si="185"/>
        <v>9.5361939282990313</v>
      </c>
      <c r="W387" s="117">
        <f t="shared" ref="W387:Y387" si="186">W388+W390+W392+W401</f>
        <v>0.20264611801950996</v>
      </c>
      <c r="X387" s="117">
        <f t="shared" si="186"/>
        <v>0.24753372714888519</v>
      </c>
      <c r="Y387" s="117">
        <f t="shared" si="186"/>
        <v>0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69.182596904714757</v>
      </c>
      <c r="H392" s="122">
        <v>66.552418562579732</v>
      </c>
      <c r="I392" s="122">
        <v>10.37819239535504</v>
      </c>
      <c r="J392" s="122">
        <v>5.729201779121099</v>
      </c>
      <c r="K392" s="122">
        <v>9.9790350802059891</v>
      </c>
      <c r="L392" s="122">
        <v>11.235540694648671</v>
      </c>
      <c r="M392" s="122">
        <v>3.6028695587597244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X392" s="122">
        <v>0</v>
      </c>
      <c r="Y392" s="122">
        <v>0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484.27817833300327</v>
      </c>
      <c r="H393" s="98">
        <v>499.14313921934803</v>
      </c>
      <c r="I393" s="98">
        <v>186.80746311639072</v>
      </c>
      <c r="J393" s="98">
        <v>183.33445693187517</v>
      </c>
      <c r="K393" s="98">
        <v>429.0985084488575</v>
      </c>
      <c r="L393" s="98">
        <v>460.65716848059554</v>
      </c>
      <c r="M393" s="98">
        <v>241.39226043690152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35.12063118346358</v>
      </c>
      <c r="G401" s="122">
        <v>111.81484047282073</v>
      </c>
      <c r="H401" s="122">
        <v>74.126163917919214</v>
      </c>
      <c r="I401" s="122">
        <v>5.9438016789902708</v>
      </c>
      <c r="J401" s="122">
        <v>3.6829209092236703</v>
      </c>
      <c r="K401" s="122">
        <v>28.527631431194379</v>
      </c>
      <c r="L401" s="122">
        <v>6.5478867138217174</v>
      </c>
      <c r="M401" s="122">
        <v>2.4913052040475265</v>
      </c>
      <c r="N401" s="122">
        <v>4.2140115183130398</v>
      </c>
      <c r="O401" s="122">
        <v>12.419412351182988</v>
      </c>
      <c r="P401" s="122">
        <v>23.177200256927648</v>
      </c>
      <c r="Q401" s="122">
        <v>6.4275730047308501</v>
      </c>
      <c r="R401" s="122">
        <v>9.3645483241733452</v>
      </c>
      <c r="S401" s="122">
        <v>10.124789016336738</v>
      </c>
      <c r="T401" s="122">
        <v>13.79812306010423</v>
      </c>
      <c r="U401" s="122">
        <v>18.615657367644058</v>
      </c>
      <c r="V401" s="122">
        <v>9.5361939282990313</v>
      </c>
      <c r="W401" s="122">
        <v>0.20264611801950996</v>
      </c>
      <c r="X401" s="122">
        <v>0.24753372714888519</v>
      </c>
      <c r="Y401" s="122">
        <v>0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175.60315591731791</v>
      </c>
      <c r="G402" s="98">
        <v>260.90129443658174</v>
      </c>
      <c r="H402" s="98">
        <v>277.97311469219704</v>
      </c>
      <c r="I402" s="98">
        <v>106.98843022182487</v>
      </c>
      <c r="J402" s="98">
        <v>117.85346909515745</v>
      </c>
      <c r="K402" s="98">
        <v>306.67203788533959</v>
      </c>
      <c r="L402" s="98">
        <v>268.46335526669043</v>
      </c>
      <c r="M402" s="98">
        <v>166.91744867118427</v>
      </c>
      <c r="N402" s="98">
        <v>132.74136282686075</v>
      </c>
      <c r="O402" s="98">
        <v>190.94846489943845</v>
      </c>
      <c r="P402" s="98">
        <v>231.10979684764999</v>
      </c>
      <c r="Q402" s="98">
        <v>188.15259159303034</v>
      </c>
      <c r="R402" s="98">
        <v>186.39910473830753</v>
      </c>
      <c r="S402" s="98">
        <v>142.66748159383584</v>
      </c>
      <c r="T402" s="98">
        <v>157.85052780759239</v>
      </c>
      <c r="U402" s="98">
        <v>195.07657616510335</v>
      </c>
      <c r="V402" s="98">
        <v>164.08830242142125</v>
      </c>
      <c r="W402" s="98">
        <v>85.516661804233209</v>
      </c>
      <c r="X402" s="98">
        <v>119.06372275861378</v>
      </c>
      <c r="Y402" s="98">
        <v>0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80.699125188389615</v>
      </c>
      <c r="D405" s="118">
        <f t="shared" si="189"/>
        <v>71.26885376360508</v>
      </c>
      <c r="E405" s="118">
        <f t="shared" si="189"/>
        <v>80.661808652164922</v>
      </c>
      <c r="F405" s="118">
        <f t="shared" si="189"/>
        <v>71.712650854235861</v>
      </c>
      <c r="G405" s="118">
        <f t="shared" si="189"/>
        <v>69.629199102676154</v>
      </c>
      <c r="H405" s="118">
        <f t="shared" si="189"/>
        <v>63.804492195538799</v>
      </c>
      <c r="I405" s="118">
        <f t="shared" si="189"/>
        <v>52.565554569131443</v>
      </c>
      <c r="J405" s="118">
        <f t="shared" si="189"/>
        <v>56.264712376290177</v>
      </c>
      <c r="K405" s="118">
        <f t="shared" si="189"/>
        <v>54.397555143088425</v>
      </c>
      <c r="L405" s="118">
        <f t="shared" si="189"/>
        <v>49.867083608920737</v>
      </c>
      <c r="M405" s="118">
        <f t="shared" si="189"/>
        <v>48.138659846303369</v>
      </c>
      <c r="N405" s="118">
        <f t="shared" si="189"/>
        <v>44.538480209720966</v>
      </c>
      <c r="O405" s="118">
        <f t="shared" si="189"/>
        <v>43.47679184757515</v>
      </c>
      <c r="P405" s="118">
        <f t="shared" si="189"/>
        <v>45.25370179263868</v>
      </c>
      <c r="Q405" s="118">
        <f t="shared" si="189"/>
        <v>37.126461976698472</v>
      </c>
      <c r="R405" s="118">
        <f t="shared" ref="R405:V405" si="190">R406+R408+R410+R419</f>
        <v>36.210134715127921</v>
      </c>
      <c r="S405" s="118">
        <f t="shared" si="190"/>
        <v>34.600550914196859</v>
      </c>
      <c r="T405" s="118">
        <f t="shared" si="190"/>
        <v>34.578237614325701</v>
      </c>
      <c r="U405" s="118">
        <f t="shared" si="190"/>
        <v>33.892983210117151</v>
      </c>
      <c r="V405" s="118">
        <f t="shared" si="190"/>
        <v>29.055324321382255</v>
      </c>
      <c r="W405" s="118">
        <f t="shared" ref="W405:Y405" si="191">W406+W408+W410+W419</f>
        <v>25.32893846985095</v>
      </c>
      <c r="X405" s="118">
        <f t="shared" si="191"/>
        <v>22.960545322514683</v>
      </c>
      <c r="Y405" s="118">
        <f t="shared" si="191"/>
        <v>19.984991860226756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61.608468832952617</v>
      </c>
      <c r="D406" s="123">
        <f t="shared" si="192"/>
        <v>53.251289310959962</v>
      </c>
      <c r="E406" s="123">
        <f t="shared" si="192"/>
        <v>60.259179122381752</v>
      </c>
      <c r="F406" s="123">
        <f t="shared" si="192"/>
        <v>54.103103029869665</v>
      </c>
      <c r="G406" s="123">
        <f t="shared" si="192"/>
        <v>49.971799461651621</v>
      </c>
      <c r="H406" s="123">
        <f t="shared" si="192"/>
        <v>43.020331335987052</v>
      </c>
      <c r="I406" s="123">
        <f t="shared" si="192"/>
        <v>36.675820105023881</v>
      </c>
      <c r="J406" s="123">
        <f t="shared" si="192"/>
        <v>40.232056176797009</v>
      </c>
      <c r="K406" s="123">
        <f t="shared" si="192"/>
        <v>38.841597685465437</v>
      </c>
      <c r="L406" s="123">
        <f t="shared" si="192"/>
        <v>34.732586704398322</v>
      </c>
      <c r="M406" s="123">
        <f t="shared" si="192"/>
        <v>30.600345654247636</v>
      </c>
      <c r="N406" s="123">
        <f t="shared" si="192"/>
        <v>28.796999409846151</v>
      </c>
      <c r="O406" s="123">
        <f t="shared" si="192"/>
        <v>24.590795960843554</v>
      </c>
      <c r="P406" s="123">
        <f t="shared" si="192"/>
        <v>23.268064200062639</v>
      </c>
      <c r="Q406" s="123">
        <f t="shared" si="192"/>
        <v>23.541188689578824</v>
      </c>
      <c r="R406" s="123">
        <f t="shared" si="192"/>
        <v>22.779733866380496</v>
      </c>
      <c r="S406" s="123">
        <f t="shared" si="192"/>
        <v>21.922464847530918</v>
      </c>
      <c r="T406" s="123">
        <f t="shared" si="192"/>
        <v>20.561449787121653</v>
      </c>
      <c r="U406" s="123">
        <f t="shared" si="192"/>
        <v>18.651651856110728</v>
      </c>
      <c r="V406" s="123">
        <f t="shared" si="192"/>
        <v>17.233135888424901</v>
      </c>
      <c r="W406" s="123">
        <f t="shared" si="192"/>
        <v>14.630080318928954</v>
      </c>
      <c r="X406" s="123">
        <f t="shared" si="192"/>
        <v>12.011769967389414</v>
      </c>
      <c r="Y406" s="123">
        <f t="shared" si="192"/>
        <v>9.8149032919683279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61.608468832952617</v>
      </c>
      <c r="D407" s="99">
        <v>53.251289310959962</v>
      </c>
      <c r="E407" s="99">
        <v>60.259179122381752</v>
      </c>
      <c r="F407" s="99">
        <v>54.103103029869665</v>
      </c>
      <c r="G407" s="99">
        <v>49.971799461651621</v>
      </c>
      <c r="H407" s="99">
        <v>43.020331335987052</v>
      </c>
      <c r="I407" s="99">
        <v>36.675820105023881</v>
      </c>
      <c r="J407" s="99">
        <v>40.232056176797009</v>
      </c>
      <c r="K407" s="99">
        <v>38.841597685465437</v>
      </c>
      <c r="L407" s="99">
        <v>34.732586704398322</v>
      </c>
      <c r="M407" s="99">
        <v>30.600345654247636</v>
      </c>
      <c r="N407" s="99">
        <v>28.796999409846151</v>
      </c>
      <c r="O407" s="99">
        <v>24.590795960843554</v>
      </c>
      <c r="P407" s="99">
        <v>23.268064200062639</v>
      </c>
      <c r="Q407" s="99">
        <v>23.541188689578824</v>
      </c>
      <c r="R407" s="99">
        <v>22.779733866380496</v>
      </c>
      <c r="S407" s="99">
        <v>21.922464847530918</v>
      </c>
      <c r="T407" s="99">
        <v>20.561449787121653</v>
      </c>
      <c r="U407" s="99">
        <v>18.651651856110728</v>
      </c>
      <c r="V407" s="99">
        <v>17.233135888424901</v>
      </c>
      <c r="W407" s="99">
        <v>14.630080318928954</v>
      </c>
      <c r="X407" s="99">
        <v>12.011769967389414</v>
      </c>
      <c r="Y407" s="99">
        <v>9.8149032919683279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1.1121639075430689</v>
      </c>
      <c r="D408" s="123">
        <f t="shared" si="193"/>
        <v>0</v>
      </c>
      <c r="E408" s="123">
        <f t="shared" si="193"/>
        <v>2.9500326729073429</v>
      </c>
      <c r="F408" s="123">
        <f t="shared" si="193"/>
        <v>0</v>
      </c>
      <c r="G408" s="123">
        <f t="shared" si="193"/>
        <v>0.68520503197396898</v>
      </c>
      <c r="H408" s="123">
        <f t="shared" si="193"/>
        <v>2.8879744120976669</v>
      </c>
      <c r="I408" s="123">
        <f t="shared" si="193"/>
        <v>1.5480932754904995</v>
      </c>
      <c r="J408" s="123">
        <f t="shared" si="193"/>
        <v>1.5408660910945864</v>
      </c>
      <c r="K408" s="123">
        <f t="shared" si="193"/>
        <v>1.632526556915129</v>
      </c>
      <c r="L408" s="123">
        <f t="shared" si="193"/>
        <v>1.9023295497175592</v>
      </c>
      <c r="M408" s="123">
        <f t="shared" si="193"/>
        <v>1.7238074895317814</v>
      </c>
      <c r="N408" s="123">
        <f t="shared" si="193"/>
        <v>1.7474647412151916</v>
      </c>
      <c r="O408" s="123">
        <f t="shared" si="193"/>
        <v>1.7241512013084141</v>
      </c>
      <c r="P408" s="123">
        <f t="shared" si="193"/>
        <v>1.6891422705069701</v>
      </c>
      <c r="Q408" s="123">
        <f t="shared" si="193"/>
        <v>1.682956192846939</v>
      </c>
      <c r="R408" s="123">
        <f t="shared" si="193"/>
        <v>1.6188278782194734</v>
      </c>
      <c r="S408" s="123">
        <f t="shared" si="193"/>
        <v>1.4076864122263513</v>
      </c>
      <c r="T408" s="123">
        <f t="shared" si="193"/>
        <v>1.585372618563053</v>
      </c>
      <c r="U408" s="123">
        <f t="shared" si="193"/>
        <v>1.6860723141595648</v>
      </c>
      <c r="V408" s="123">
        <f t="shared" si="193"/>
        <v>1.6605035625295339</v>
      </c>
      <c r="W408" s="123">
        <f t="shared" si="193"/>
        <v>1.4715465125234455</v>
      </c>
      <c r="X408" s="123">
        <f t="shared" si="193"/>
        <v>1.2719800125287859</v>
      </c>
      <c r="Y408" s="123">
        <f t="shared" si="193"/>
        <v>1.1027298567249182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1.1121639075430689</v>
      </c>
      <c r="D409" s="99">
        <f>RES_hhdet_in_fecs!D147</f>
        <v>0</v>
      </c>
      <c r="E409" s="99">
        <f>RES_hhdet_in_fecs!E147</f>
        <v>2.9500326729073429</v>
      </c>
      <c r="F409" s="99">
        <f>RES_hhdet_in_fecs!F147</f>
        <v>0</v>
      </c>
      <c r="G409" s="99">
        <f>RES_hhdet_in_fecs!G147</f>
        <v>0.68520503197396898</v>
      </c>
      <c r="H409" s="99">
        <f>RES_hhdet_in_fecs!H147</f>
        <v>2.8879744120976669</v>
      </c>
      <c r="I409" s="99">
        <f>RES_hhdet_in_fecs!I147</f>
        <v>1.5480932754904995</v>
      </c>
      <c r="J409" s="99">
        <f>RES_hhdet_in_fecs!J147</f>
        <v>1.5408660910945864</v>
      </c>
      <c r="K409" s="99">
        <f>RES_hhdet_in_fecs!K147</f>
        <v>1.632526556915129</v>
      </c>
      <c r="L409" s="99">
        <f>RES_hhdet_in_fecs!L147</f>
        <v>1.9023295497175592</v>
      </c>
      <c r="M409" s="99">
        <f>RES_hhdet_in_fecs!M147</f>
        <v>1.7238074895317814</v>
      </c>
      <c r="N409" s="99">
        <f>RES_hhdet_in_fecs!N147</f>
        <v>1.7474647412151916</v>
      </c>
      <c r="O409" s="99">
        <f>RES_hhdet_in_fecs!O147</f>
        <v>1.7241512013084141</v>
      </c>
      <c r="P409" s="99">
        <f>RES_hhdet_in_fecs!P147</f>
        <v>1.6891422705069701</v>
      </c>
      <c r="Q409" s="99">
        <f>RES_hhdet_in_fecs!Q147</f>
        <v>1.682956192846939</v>
      </c>
      <c r="R409" s="99">
        <f>RES_hhdet_in_fecs!R147</f>
        <v>1.6188278782194734</v>
      </c>
      <c r="S409" s="99">
        <f>RES_hhdet_in_fecs!S147</f>
        <v>1.4076864122263513</v>
      </c>
      <c r="T409" s="99">
        <f>RES_hhdet_in_fecs!T147</f>
        <v>1.585372618563053</v>
      </c>
      <c r="U409" s="99">
        <f>RES_hhdet_in_fecs!U147</f>
        <v>1.6860723141595648</v>
      </c>
      <c r="V409" s="99">
        <f>RES_hhdet_in_fecs!V147</f>
        <v>1.6605035625295339</v>
      </c>
      <c r="W409" s="99">
        <f>RES_hhdet_in_fecs!W147</f>
        <v>1.4715465125234455</v>
      </c>
      <c r="X409" s="99">
        <f>RES_hhdet_in_fecs!X147</f>
        <v>1.2719800125287859</v>
      </c>
      <c r="Y409" s="99">
        <f>RES_hhdet_in_fecs!Y147</f>
        <v>1.1027298567249182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12.366499350271814</v>
      </c>
      <c r="D410" s="123">
        <v>12.097272396739056</v>
      </c>
      <c r="E410" s="123">
        <v>11.790049204092293</v>
      </c>
      <c r="F410" s="123">
        <v>11.864824348312746</v>
      </c>
      <c r="G410" s="123">
        <v>12.054750308539738</v>
      </c>
      <c r="H410" s="123">
        <v>11.514787953860756</v>
      </c>
      <c r="I410" s="123">
        <v>8.977580116109765</v>
      </c>
      <c r="J410" s="123">
        <v>8.835528437837624</v>
      </c>
      <c r="K410" s="123">
        <v>8.1363088983876573</v>
      </c>
      <c r="L410" s="123">
        <v>8.5518501645583065</v>
      </c>
      <c r="M410" s="123">
        <v>9.6998054371776075</v>
      </c>
      <c r="N410" s="123">
        <v>7.9723704824827477</v>
      </c>
      <c r="O410" s="123">
        <v>11.045972858939248</v>
      </c>
      <c r="P410" s="123">
        <v>13.829747445084944</v>
      </c>
      <c r="Q410" s="123">
        <v>7.5204458309868318</v>
      </c>
      <c r="R410" s="123">
        <v>7.3897533345935917</v>
      </c>
      <c r="S410" s="123">
        <v>7.4630281910666181</v>
      </c>
      <c r="T410" s="123">
        <v>8.0588797132798433</v>
      </c>
      <c r="U410" s="123">
        <v>8.78605011376116</v>
      </c>
      <c r="V410" s="123">
        <v>7.3669052907079875</v>
      </c>
      <c r="W410" s="123">
        <v>7.1119581085480057</v>
      </c>
      <c r="X410" s="123">
        <v>7.2923953623567792</v>
      </c>
      <c r="Y410" s="123">
        <v>6.7475361000256262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16.684498268357718</v>
      </c>
      <c r="H411" s="99">
        <v>17.134216551436317</v>
      </c>
      <c r="I411" s="99">
        <v>6.3677615227635913</v>
      </c>
      <c r="J411" s="99">
        <v>6.2154818281663582</v>
      </c>
      <c r="K411" s="99">
        <v>14.419533281976642</v>
      </c>
      <c r="L411" s="99">
        <v>15.42140203217887</v>
      </c>
      <c r="M411" s="99">
        <v>8.012327226471367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X411" s="99">
        <v>0</v>
      </c>
      <c r="Y411" s="99">
        <v>0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12.366499350271814</v>
      </c>
      <c r="D415" s="102">
        <v>12.470142997427626</v>
      </c>
      <c r="E415" s="102">
        <v>12.154151679288681</v>
      </c>
      <c r="F415" s="102">
        <v>12.22388859974614</v>
      </c>
      <c r="G415" s="102">
        <v>11.566524874782333</v>
      </c>
      <c r="H415" s="102">
        <v>10.902882518501688</v>
      </c>
      <c r="I415" s="102">
        <v>0</v>
      </c>
      <c r="J415" s="102">
        <v>0</v>
      </c>
      <c r="K415" s="102">
        <v>0</v>
      </c>
      <c r="L415" s="102">
        <v>8.9207534411252816</v>
      </c>
      <c r="M415" s="102">
        <v>10.371878042507809</v>
      </c>
      <c r="N415" s="102">
        <v>8.7787695874459963</v>
      </c>
      <c r="O415" s="102">
        <v>11.787034752298753</v>
      </c>
      <c r="P415" s="102">
        <v>14.317008771325661</v>
      </c>
      <c r="Q415" s="102">
        <v>8.6270446290644127</v>
      </c>
      <c r="R415" s="102">
        <v>0</v>
      </c>
      <c r="S415" s="102">
        <v>0</v>
      </c>
      <c r="T415" s="102">
        <v>8.8400179074641603</v>
      </c>
      <c r="U415" s="102">
        <v>9.0445530341169427</v>
      </c>
      <c r="V415" s="102">
        <v>8.1306658699015628</v>
      </c>
      <c r="W415" s="102">
        <v>7.4104765800744348</v>
      </c>
      <c r="X415" s="102">
        <v>7.8646930254783181</v>
      </c>
      <c r="Y415" s="102">
        <v>7.2555285790611173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10.60578999398478</v>
      </c>
      <c r="E416" s="105">
        <v>10.333639303306736</v>
      </c>
      <c r="F416" s="105">
        <v>10.428567342579166</v>
      </c>
      <c r="G416" s="105">
        <v>9.8661295175087691</v>
      </c>
      <c r="H416" s="105">
        <v>9.2608392507600694</v>
      </c>
      <c r="I416" s="105">
        <v>9.1310988568948321</v>
      </c>
      <c r="J416" s="105">
        <v>8.920046070407663</v>
      </c>
      <c r="K416" s="105">
        <v>7.9867083178260154</v>
      </c>
      <c r="L416" s="105">
        <v>7.4790412457719793</v>
      </c>
      <c r="M416" s="105">
        <v>8.8479739803261275</v>
      </c>
      <c r="N416" s="105">
        <v>7.4240190911077377</v>
      </c>
      <c r="O416" s="105">
        <v>10.36280642599845</v>
      </c>
      <c r="P416" s="105">
        <v>12.863554046043522</v>
      </c>
      <c r="Q416" s="105">
        <v>7.4191639070949851</v>
      </c>
      <c r="R416" s="105">
        <v>7.3897533345935917</v>
      </c>
      <c r="S416" s="105">
        <v>7.4630281910666181</v>
      </c>
      <c r="T416" s="105">
        <v>7.8707965472181094</v>
      </c>
      <c r="U416" s="105">
        <v>8.1539573564528354</v>
      </c>
      <c r="V416" s="105">
        <v>7.3560387784023877</v>
      </c>
      <c r="W416" s="105">
        <v>6.6987545745142478</v>
      </c>
      <c r="X416" s="105">
        <v>7.2245181976609691</v>
      </c>
      <c r="Y416" s="105">
        <v>6.702524108212355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6.2555012806033776</v>
      </c>
      <c r="E417" s="99">
        <v>6.0580375933704564</v>
      </c>
      <c r="F417" s="99">
        <v>6.1880158160126149</v>
      </c>
      <c r="G417" s="99">
        <v>5.8275522511660709</v>
      </c>
      <c r="H417" s="99">
        <v>5.3479884548332208</v>
      </c>
      <c r="I417" s="99">
        <v>5.2011774705580986</v>
      </c>
      <c r="J417" s="99">
        <v>4.9149891054608359</v>
      </c>
      <c r="K417" s="99">
        <v>4.2667242327037869</v>
      </c>
      <c r="L417" s="99">
        <v>3.9033077350623997</v>
      </c>
      <c r="M417" s="99">
        <v>5.0051744224314332</v>
      </c>
      <c r="N417" s="99">
        <v>3.8898596565772037</v>
      </c>
      <c r="O417" s="99">
        <v>6.469821609336873</v>
      </c>
      <c r="P417" s="99">
        <v>8.6463054288264853</v>
      </c>
      <c r="Q417" s="99">
        <v>3.6460689175738694</v>
      </c>
      <c r="R417" s="99">
        <v>3.5610465502253428</v>
      </c>
      <c r="S417" s="99">
        <v>3.5937128811453602</v>
      </c>
      <c r="T417" s="99">
        <v>4.2685557116934012</v>
      </c>
      <c r="U417" s="99">
        <v>4.7572014889167402</v>
      </c>
      <c r="V417" s="99">
        <v>4.1678647035013103</v>
      </c>
      <c r="W417" s="99">
        <v>3.7148610080819822</v>
      </c>
      <c r="X417" s="99">
        <v>4.2876277015048077</v>
      </c>
      <c r="Y417" s="99">
        <v>3.9060544282725926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4.3502887133814001</v>
      </c>
      <c r="E418" s="99">
        <v>4.2756017099362795</v>
      </c>
      <c r="F418" s="99">
        <v>4.2405515265665521</v>
      </c>
      <c r="G418" s="99">
        <v>4.0385772663427</v>
      </c>
      <c r="H418" s="99">
        <v>3.912850795926849</v>
      </c>
      <c r="I418" s="99">
        <v>3.9299213863367348</v>
      </c>
      <c r="J418" s="99">
        <v>4.0050569649468279</v>
      </c>
      <c r="K418" s="99">
        <v>3.7199840851222299</v>
      </c>
      <c r="L418" s="99">
        <v>3.5757335107095791</v>
      </c>
      <c r="M418" s="99">
        <v>3.8427995578946939</v>
      </c>
      <c r="N418" s="99">
        <v>3.5341594345305354</v>
      </c>
      <c r="O418" s="99">
        <v>3.8929848166615764</v>
      </c>
      <c r="P418" s="99">
        <v>4.2172486172170345</v>
      </c>
      <c r="Q418" s="99">
        <v>3.773094989521117</v>
      </c>
      <c r="R418" s="99">
        <v>3.8287067843682503</v>
      </c>
      <c r="S418" s="99">
        <v>3.8693153099212569</v>
      </c>
      <c r="T418" s="99">
        <v>3.6022408355247082</v>
      </c>
      <c r="U418" s="99">
        <v>3.3967558675360956</v>
      </c>
      <c r="V418" s="99">
        <v>3.188174074901077</v>
      </c>
      <c r="W418" s="99">
        <v>2.9838935664322661</v>
      </c>
      <c r="X418" s="99">
        <v>2.9368904961561615</v>
      </c>
      <c r="Y418" s="99">
        <v>2.7964696799397619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5.6119930976221211</v>
      </c>
      <c r="D419" s="123">
        <v>5.9202920559060566</v>
      </c>
      <c r="E419" s="123">
        <v>5.6625476527835357</v>
      </c>
      <c r="F419" s="123">
        <v>5.7447234760534549</v>
      </c>
      <c r="G419" s="123">
        <v>6.9174443005108266</v>
      </c>
      <c r="H419" s="123">
        <v>6.3813984935933199</v>
      </c>
      <c r="I419" s="123">
        <v>5.3640610725073001</v>
      </c>
      <c r="J419" s="123">
        <v>5.6562616705609567</v>
      </c>
      <c r="K419" s="123">
        <v>5.7871220023202001</v>
      </c>
      <c r="L419" s="123">
        <v>4.680317190246555</v>
      </c>
      <c r="M419" s="123">
        <v>6.1147012653463388</v>
      </c>
      <c r="N419" s="123">
        <v>6.021645576176871</v>
      </c>
      <c r="O419" s="123">
        <v>6.1158718264839314</v>
      </c>
      <c r="P419" s="123">
        <v>6.4667478769841269</v>
      </c>
      <c r="Q419" s="123">
        <v>4.3818712632858832</v>
      </c>
      <c r="R419" s="123">
        <v>4.4218196359343596</v>
      </c>
      <c r="S419" s="123">
        <v>3.8073714633729705</v>
      </c>
      <c r="T419" s="123">
        <v>4.3725354953611495</v>
      </c>
      <c r="U419" s="123">
        <v>4.7692089260857031</v>
      </c>
      <c r="V419" s="123">
        <v>2.794779579719834</v>
      </c>
      <c r="W419" s="123">
        <v>2.1153535298505437</v>
      </c>
      <c r="X419" s="123">
        <v>2.3843999802397033</v>
      </c>
      <c r="Y419" s="123">
        <v>2.319822611507885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6.082086558248851</v>
      </c>
      <c r="G420" s="99">
        <v>8.988650304714298</v>
      </c>
      <c r="H420" s="99">
        <v>9.5420555114959047</v>
      </c>
      <c r="I420" s="99">
        <v>3.6469464227076576</v>
      </c>
      <c r="J420" s="99">
        <v>3.9955178519415515</v>
      </c>
      <c r="K420" s="99">
        <v>10.305483635737932</v>
      </c>
      <c r="L420" s="99">
        <v>8.987337255883153</v>
      </c>
      <c r="M420" s="99">
        <v>5.5403483779499814</v>
      </c>
      <c r="N420" s="99">
        <v>4.3863181012812742</v>
      </c>
      <c r="O420" s="99">
        <v>6.2937509969428023</v>
      </c>
      <c r="P420" s="99">
        <v>7.5940331672338406</v>
      </c>
      <c r="Q420" s="99">
        <v>6.1646686355349445</v>
      </c>
      <c r="R420" s="99">
        <v>6.0891253281544406</v>
      </c>
      <c r="S420" s="99">
        <v>4.6492786245707851</v>
      </c>
      <c r="T420" s="99">
        <v>5.1306808677266096</v>
      </c>
      <c r="U420" s="99">
        <v>6.32493135251101</v>
      </c>
      <c r="V420" s="99">
        <v>5.3052417265147254</v>
      </c>
      <c r="W420" s="99">
        <v>2.7334713586226043</v>
      </c>
      <c r="X420" s="99">
        <v>3.7801496412156825</v>
      </c>
      <c r="Y420" s="99">
        <v>0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5.6119930976221211</v>
      </c>
      <c r="D421" s="110">
        <v>5.9202920559060566</v>
      </c>
      <c r="E421" s="110">
        <v>5.6625476527835357</v>
      </c>
      <c r="F421" s="110">
        <v>5.6603827055046061</v>
      </c>
      <c r="G421" s="110">
        <v>5.364039797358223</v>
      </c>
      <c r="H421" s="110">
        <v>5.232068668901471</v>
      </c>
      <c r="I421" s="110">
        <v>5.4650678166131632</v>
      </c>
      <c r="J421" s="110">
        <v>5.7098340518067445</v>
      </c>
      <c r="K421" s="110">
        <v>5.3237002963286395</v>
      </c>
      <c r="L421" s="110">
        <v>4.5726416886056409</v>
      </c>
      <c r="M421" s="110">
        <v>6.1234035818220409</v>
      </c>
      <c r="N421" s="110">
        <v>6.0752628704357434</v>
      </c>
      <c r="O421" s="110">
        <v>6.1034976233215739</v>
      </c>
      <c r="P421" s="110">
        <v>6.341095058007248</v>
      </c>
      <c r="Q421" s="110">
        <v>4.3188141215021556</v>
      </c>
      <c r="R421" s="110">
        <v>4.3336246245071015</v>
      </c>
      <c r="S421" s="110">
        <v>3.7430591107814704</v>
      </c>
      <c r="T421" s="110">
        <v>4.2999162068203969</v>
      </c>
      <c r="U421" s="110">
        <v>4.6050887580232525</v>
      </c>
      <c r="V421" s="110">
        <v>2.6398787238537658</v>
      </c>
      <c r="W421" s="110">
        <v>2.1138853164805385</v>
      </c>
      <c r="X421" s="110">
        <v>2.3814921684460031</v>
      </c>
      <c r="Y421" s="110">
        <v>2.319822611507885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121.21793096319661</v>
      </c>
      <c r="D423" s="118">
        <f t="shared" si="194"/>
        <v>108.7183831460312</v>
      </c>
      <c r="E423" s="118">
        <f t="shared" si="194"/>
        <v>133.50396296312539</v>
      </c>
      <c r="F423" s="118">
        <f t="shared" si="194"/>
        <v>118.47741553999892</v>
      </c>
      <c r="G423" s="118">
        <f t="shared" si="194"/>
        <v>116.87410755245412</v>
      </c>
      <c r="H423" s="118">
        <f t="shared" si="194"/>
        <v>112.36535625496241</v>
      </c>
      <c r="I423" s="118">
        <f t="shared" si="194"/>
        <v>97.088710996175152</v>
      </c>
      <c r="J423" s="118">
        <f t="shared" si="194"/>
        <v>108.76702550953033</v>
      </c>
      <c r="K423" s="118">
        <f t="shared" si="194"/>
        <v>108.94291558588525</v>
      </c>
      <c r="L423" s="118">
        <f t="shared" si="194"/>
        <v>102.38976016906737</v>
      </c>
      <c r="M423" s="118">
        <f t="shared" si="194"/>
        <v>97.363562076653338</v>
      </c>
      <c r="N423" s="118">
        <f t="shared" si="194"/>
        <v>95.964509820579934</v>
      </c>
      <c r="O423" s="118">
        <f t="shared" si="194"/>
        <v>91.217559685934148</v>
      </c>
      <c r="P423" s="118">
        <f t="shared" si="194"/>
        <v>94.043010241454894</v>
      </c>
      <c r="Q423" s="118">
        <f t="shared" si="194"/>
        <v>92.711466665540257</v>
      </c>
      <c r="R423" s="118">
        <f t="shared" ref="R423:V423" si="195">R424+R426+R428+R437</f>
        <v>90.149482958532374</v>
      </c>
      <c r="S423" s="118">
        <f t="shared" si="195"/>
        <v>86.137736406015819</v>
      </c>
      <c r="T423" s="118">
        <f t="shared" si="195"/>
        <v>83.342943490866418</v>
      </c>
      <c r="U423" s="118">
        <f t="shared" si="195"/>
        <v>78.246933137314031</v>
      </c>
      <c r="V423" s="118">
        <f t="shared" si="195"/>
        <v>71.515332608227226</v>
      </c>
      <c r="W423" s="118">
        <f t="shared" ref="W423:Y423" si="196">W424+W426+W428+W437</f>
        <v>62.079474930814371</v>
      </c>
      <c r="X423" s="118">
        <f t="shared" si="196"/>
        <v>54.248248997304337</v>
      </c>
      <c r="Y423" s="118">
        <f t="shared" si="196"/>
        <v>46.544028696207164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105.54994200986391</v>
      </c>
      <c r="D424" s="123">
        <f t="shared" si="197"/>
        <v>95.422205474953088</v>
      </c>
      <c r="E424" s="123">
        <f t="shared" si="197"/>
        <v>112.80114904957998</v>
      </c>
      <c r="F424" s="123">
        <f t="shared" si="197"/>
        <v>105.63612495256922</v>
      </c>
      <c r="G424" s="123">
        <f t="shared" si="197"/>
        <v>101.65845004155535</v>
      </c>
      <c r="H424" s="123">
        <f t="shared" si="197"/>
        <v>91.087284098097072</v>
      </c>
      <c r="I424" s="123">
        <f t="shared" si="197"/>
        <v>80.747159833307876</v>
      </c>
      <c r="J424" s="123">
        <f t="shared" si="197"/>
        <v>92.052641206241034</v>
      </c>
      <c r="K424" s="123">
        <f t="shared" si="197"/>
        <v>92.330565457516954</v>
      </c>
      <c r="L424" s="123">
        <f t="shared" si="197"/>
        <v>85.754808551794341</v>
      </c>
      <c r="M424" s="123">
        <f t="shared" si="197"/>
        <v>78.990863098007765</v>
      </c>
      <c r="N424" s="123">
        <f t="shared" si="197"/>
        <v>78.336441006048432</v>
      </c>
      <c r="O424" s="123">
        <f t="shared" si="197"/>
        <v>71.015091066975117</v>
      </c>
      <c r="P424" s="123">
        <f t="shared" si="197"/>
        <v>71.367738502344338</v>
      </c>
      <c r="Q424" s="123">
        <f t="shared" si="197"/>
        <v>75.488395654622693</v>
      </c>
      <c r="R424" s="123">
        <f t="shared" si="197"/>
        <v>73.064080444016227</v>
      </c>
      <c r="S424" s="123">
        <f t="shared" si="197"/>
        <v>70.316323309902202</v>
      </c>
      <c r="T424" s="123">
        <f t="shared" si="197"/>
        <v>65.952805980156327</v>
      </c>
      <c r="U424" s="123">
        <f t="shared" si="197"/>
        <v>59.828902348032393</v>
      </c>
      <c r="V424" s="123">
        <f t="shared" si="197"/>
        <v>55.441288086336073</v>
      </c>
      <c r="W424" s="123">
        <f t="shared" si="197"/>
        <v>47.801980756504278</v>
      </c>
      <c r="X424" s="123">
        <f t="shared" si="197"/>
        <v>40.055257460279144</v>
      </c>
      <c r="Y424" s="123">
        <f t="shared" si="197"/>
        <v>33.487336531080537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105.54994200986391</v>
      </c>
      <c r="D425" s="99">
        <v>95.422205474953088</v>
      </c>
      <c r="E425" s="99">
        <v>112.80114904957998</v>
      </c>
      <c r="F425" s="99">
        <v>105.63612495256922</v>
      </c>
      <c r="G425" s="99">
        <v>101.65845004155535</v>
      </c>
      <c r="H425" s="99">
        <v>91.087284098097072</v>
      </c>
      <c r="I425" s="99">
        <v>80.747159833307876</v>
      </c>
      <c r="J425" s="99">
        <v>92.052641206241034</v>
      </c>
      <c r="K425" s="99">
        <v>92.330565457516954</v>
      </c>
      <c r="L425" s="99">
        <v>85.754808551794341</v>
      </c>
      <c r="M425" s="99">
        <v>78.990863098007765</v>
      </c>
      <c r="N425" s="99">
        <v>78.336441006048432</v>
      </c>
      <c r="O425" s="99">
        <v>71.015091066975117</v>
      </c>
      <c r="P425" s="99">
        <v>71.367738502344338</v>
      </c>
      <c r="Q425" s="99">
        <v>75.488395654622693</v>
      </c>
      <c r="R425" s="99">
        <v>73.064080444016227</v>
      </c>
      <c r="S425" s="99">
        <v>70.316323309902202</v>
      </c>
      <c r="T425" s="99">
        <v>65.952805980156327</v>
      </c>
      <c r="U425" s="99">
        <v>59.828902348032393</v>
      </c>
      <c r="V425" s="99">
        <v>55.441288086336073</v>
      </c>
      <c r="W425" s="99">
        <v>47.801980756504278</v>
      </c>
      <c r="X425" s="99">
        <v>40.055257460279144</v>
      </c>
      <c r="Y425" s="99">
        <v>33.487336531080537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2.7034607445181851</v>
      </c>
      <c r="D426" s="123">
        <f t="shared" si="198"/>
        <v>0</v>
      </c>
      <c r="E426" s="123">
        <f t="shared" si="198"/>
        <v>7.8053814595606186</v>
      </c>
      <c r="F426" s="123">
        <f t="shared" si="198"/>
        <v>0</v>
      </c>
      <c r="G426" s="123">
        <f t="shared" si="198"/>
        <v>1.963630908560849</v>
      </c>
      <c r="H426" s="123">
        <f t="shared" si="198"/>
        <v>8.5999783122004683</v>
      </c>
      <c r="I426" s="123">
        <f t="shared" si="198"/>
        <v>4.7859234533541617</v>
      </c>
      <c r="J426" s="123">
        <f t="shared" si="198"/>
        <v>4.9419628204142718</v>
      </c>
      <c r="K426" s="123">
        <f t="shared" si="198"/>
        <v>5.4291815658335159</v>
      </c>
      <c r="L426" s="123">
        <f t="shared" si="198"/>
        <v>6.5566890734312606</v>
      </c>
      <c r="M426" s="123">
        <f t="shared" si="198"/>
        <v>6.1804644354891511</v>
      </c>
      <c r="N426" s="123">
        <f t="shared" si="198"/>
        <v>6.5462894845645074</v>
      </c>
      <c r="O426" s="123">
        <f t="shared" si="198"/>
        <v>6.7738428643417707</v>
      </c>
      <c r="P426" s="123">
        <f t="shared" si="198"/>
        <v>6.9516420866073059</v>
      </c>
      <c r="Q426" s="123">
        <f t="shared" si="198"/>
        <v>7.1673173772971452</v>
      </c>
      <c r="R426" s="123">
        <f t="shared" si="198"/>
        <v>6.9444674207701693</v>
      </c>
      <c r="S426" s="123">
        <f t="shared" si="198"/>
        <v>6.0435660422558355</v>
      </c>
      <c r="T426" s="123">
        <f t="shared" si="198"/>
        <v>6.8124958214508844</v>
      </c>
      <c r="U426" s="123">
        <f t="shared" si="198"/>
        <v>7.2523923330549973</v>
      </c>
      <c r="V426" s="123">
        <f t="shared" si="198"/>
        <v>7.162619241318418</v>
      </c>
      <c r="W426" s="123">
        <f t="shared" si="198"/>
        <v>6.4063252106619393</v>
      </c>
      <c r="X426" s="123">
        <f t="shared" si="198"/>
        <v>5.5977035613577364</v>
      </c>
      <c r="Y426" s="123">
        <f t="shared" si="198"/>
        <v>4.9116824368155401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2.7034607445181851</v>
      </c>
      <c r="D427" s="99">
        <f>RES_hhdet_in_tess!D147</f>
        <v>0</v>
      </c>
      <c r="E427" s="99">
        <f>RES_hhdet_in_tess!E147</f>
        <v>7.8053814595606186</v>
      </c>
      <c r="F427" s="99">
        <f>RES_hhdet_in_tess!F147</f>
        <v>0</v>
      </c>
      <c r="G427" s="99">
        <f>RES_hhdet_in_tess!G147</f>
        <v>1.963630908560849</v>
      </c>
      <c r="H427" s="99">
        <f>RES_hhdet_in_tess!H147</f>
        <v>8.5999783122004683</v>
      </c>
      <c r="I427" s="99">
        <f>RES_hhdet_in_tess!I147</f>
        <v>4.7859234533541617</v>
      </c>
      <c r="J427" s="99">
        <f>RES_hhdet_in_tess!J147</f>
        <v>4.9419628204142718</v>
      </c>
      <c r="K427" s="99">
        <f>RES_hhdet_in_tess!K147</f>
        <v>5.4291815658335159</v>
      </c>
      <c r="L427" s="99">
        <f>RES_hhdet_in_tess!L147</f>
        <v>6.5566890734312606</v>
      </c>
      <c r="M427" s="99">
        <f>RES_hhdet_in_tess!M147</f>
        <v>6.1804644354891511</v>
      </c>
      <c r="N427" s="99">
        <f>RES_hhdet_in_tess!N147</f>
        <v>6.5462894845645074</v>
      </c>
      <c r="O427" s="99">
        <f>RES_hhdet_in_tess!O147</f>
        <v>6.7738428643417707</v>
      </c>
      <c r="P427" s="99">
        <f>RES_hhdet_in_tess!P147</f>
        <v>6.9516420866073059</v>
      </c>
      <c r="Q427" s="99">
        <f>RES_hhdet_in_tess!Q147</f>
        <v>7.1673173772971452</v>
      </c>
      <c r="R427" s="99">
        <f>RES_hhdet_in_tess!R147</f>
        <v>6.9444674207701693</v>
      </c>
      <c r="S427" s="99">
        <f>RES_hhdet_in_tess!S147</f>
        <v>6.0435660422558355</v>
      </c>
      <c r="T427" s="99">
        <f>RES_hhdet_in_tess!T147</f>
        <v>6.8124958214508844</v>
      </c>
      <c r="U427" s="99">
        <f>RES_hhdet_in_tess!U147</f>
        <v>7.2523923330549973</v>
      </c>
      <c r="V427" s="99">
        <f>RES_hhdet_in_tess!V147</f>
        <v>7.162619241318418</v>
      </c>
      <c r="W427" s="99">
        <f>RES_hhdet_in_tess!W147</f>
        <v>6.4063252106619393</v>
      </c>
      <c r="X427" s="99">
        <f>RES_hhdet_in_tess!X147</f>
        <v>5.5977035613577364</v>
      </c>
      <c r="Y427" s="99">
        <f>RES_hhdet_in_tess!Y147</f>
        <v>4.9116824368155401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8.6332715230564219</v>
      </c>
      <c r="D428" s="123">
        <v>8.7196247631564923</v>
      </c>
      <c r="E428" s="123">
        <v>8.5127563008904588</v>
      </c>
      <c r="F428" s="123">
        <v>8.5756857349548419</v>
      </c>
      <c r="G428" s="123">
        <v>8.4843955220094127</v>
      </c>
      <c r="H428" s="123">
        <v>8.1151324779307377</v>
      </c>
      <c r="I428" s="123">
        <v>7.4047611506897306</v>
      </c>
      <c r="J428" s="123">
        <v>7.3724738315963352</v>
      </c>
      <c r="K428" s="123">
        <v>6.8073986166081077</v>
      </c>
      <c r="L428" s="123">
        <v>6.4401230716045408</v>
      </c>
      <c r="M428" s="123">
        <v>7.3892665680471925</v>
      </c>
      <c r="N428" s="123">
        <v>6.339956185550462</v>
      </c>
      <c r="O428" s="123">
        <v>8.6293350604112273</v>
      </c>
      <c r="P428" s="123">
        <v>10.66837722479992</v>
      </c>
      <c r="Q428" s="123">
        <v>6.5378273356855834</v>
      </c>
      <c r="R428" s="123">
        <v>6.5595784896774765</v>
      </c>
      <c r="S428" s="123">
        <v>6.6554435526949192</v>
      </c>
      <c r="T428" s="123">
        <v>6.943286325904884</v>
      </c>
      <c r="U428" s="123">
        <v>7.1634462280194606</v>
      </c>
      <c r="V428" s="123">
        <v>6.5230088607308936</v>
      </c>
      <c r="W428" s="123">
        <v>5.9849275540290874</v>
      </c>
      <c r="X428" s="123">
        <v>6.4523758377327374</v>
      </c>
      <c r="Y428" s="123">
        <v>6.0434105795991533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10.619326546092788</v>
      </c>
      <c r="H429" s="99">
        <v>10.969328509422613</v>
      </c>
      <c r="I429" s="99">
        <v>4.1027347891443258</v>
      </c>
      <c r="J429" s="99">
        <v>4.0342455916865676</v>
      </c>
      <c r="K429" s="99">
        <v>9.4411534623259161</v>
      </c>
      <c r="L429" s="99">
        <v>10.199943858701966</v>
      </c>
      <c r="M429" s="99">
        <v>5.4083734631220741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X429" s="99">
        <v>0</v>
      </c>
      <c r="Y429" s="99">
        <v>0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8.6332715230564219</v>
      </c>
      <c r="D433" s="102">
        <v>8.7185670025341988</v>
      </c>
      <c r="E433" s="102">
        <v>8.5114471363252981</v>
      </c>
      <c r="F433" s="102">
        <v>8.574337214289292</v>
      </c>
      <c r="G433" s="102">
        <v>8.1275896697272536</v>
      </c>
      <c r="H433" s="102">
        <v>7.6756909397300648</v>
      </c>
      <c r="I433" s="102">
        <v>0</v>
      </c>
      <c r="J433" s="102">
        <v>0</v>
      </c>
      <c r="K433" s="102">
        <v>0</v>
      </c>
      <c r="L433" s="102">
        <v>6.3430970321236355</v>
      </c>
      <c r="M433" s="102">
        <v>7.4171853266886085</v>
      </c>
      <c r="N433" s="102">
        <v>6.3369036129704606</v>
      </c>
      <c r="O433" s="102">
        <v>8.6291773811989376</v>
      </c>
      <c r="P433" s="102">
        <v>10.671585407828289</v>
      </c>
      <c r="Q433" s="102">
        <v>6.5410061843046936</v>
      </c>
      <c r="R433" s="102">
        <v>0</v>
      </c>
      <c r="S433" s="102">
        <v>0</v>
      </c>
      <c r="T433" s="102">
        <v>6.9272004228442459</v>
      </c>
      <c r="U433" s="102">
        <v>7.163076848488763</v>
      </c>
      <c r="V433" s="102">
        <v>6.5060623788094274</v>
      </c>
      <c r="W433" s="102">
        <v>5.9853511116603011</v>
      </c>
      <c r="X433" s="102">
        <v>6.4490863810230312</v>
      </c>
      <c r="Y433" s="102">
        <v>6.0329426318415713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8.7238558056456572</v>
      </c>
      <c r="E434" s="105">
        <v>8.5179929591511048</v>
      </c>
      <c r="F434" s="105">
        <v>8.5810798176170415</v>
      </c>
      <c r="G434" s="105">
        <v>8.1334937593368419</v>
      </c>
      <c r="H434" s="105">
        <v>7.6778649065425695</v>
      </c>
      <c r="I434" s="105">
        <v>7.5989979954865188</v>
      </c>
      <c r="J434" s="105">
        <v>7.480158613528908</v>
      </c>
      <c r="K434" s="105">
        <v>6.7446901679005409</v>
      </c>
      <c r="L434" s="105">
        <v>6.351178418266219</v>
      </c>
      <c r="M434" s="105">
        <v>7.4221230064954531</v>
      </c>
      <c r="N434" s="105">
        <v>6.3420319349048642</v>
      </c>
      <c r="O434" s="105">
        <v>8.6294804209350602</v>
      </c>
      <c r="P434" s="105">
        <v>10.662015699478708</v>
      </c>
      <c r="Q434" s="105">
        <v>6.5375363902187482</v>
      </c>
      <c r="R434" s="105">
        <v>6.5595784896774765</v>
      </c>
      <c r="S434" s="105">
        <v>6.6554435526949192</v>
      </c>
      <c r="T434" s="105">
        <v>6.9471595042990932</v>
      </c>
      <c r="U434" s="105">
        <v>7.1643494368719152</v>
      </c>
      <c r="V434" s="105">
        <v>6.5232499692135173</v>
      </c>
      <c r="W434" s="105">
        <v>5.9843412736920953</v>
      </c>
      <c r="X434" s="105">
        <v>6.4527659825983088</v>
      </c>
      <c r="Y434" s="105">
        <v>6.0443381192738759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4.3735670922642571</v>
      </c>
      <c r="E435" s="99">
        <v>4.2423912492148252</v>
      </c>
      <c r="F435" s="99">
        <v>4.3405282910504912</v>
      </c>
      <c r="G435" s="99">
        <v>4.0949164929941402</v>
      </c>
      <c r="H435" s="99">
        <v>3.7650141106157218</v>
      </c>
      <c r="I435" s="99">
        <v>3.669076609149784</v>
      </c>
      <c r="J435" s="99">
        <v>3.4751016485820805</v>
      </c>
      <c r="K435" s="99">
        <v>3.024706082778311</v>
      </c>
      <c r="L435" s="99">
        <v>2.7754449075566399</v>
      </c>
      <c r="M435" s="99">
        <v>3.5793234486007601</v>
      </c>
      <c r="N435" s="99">
        <v>2.8078725003743288</v>
      </c>
      <c r="O435" s="99">
        <v>4.7364956042734843</v>
      </c>
      <c r="P435" s="99">
        <v>6.4447670822616736</v>
      </c>
      <c r="Q435" s="99">
        <v>2.7644414006976312</v>
      </c>
      <c r="R435" s="99">
        <v>2.7308717053092262</v>
      </c>
      <c r="S435" s="99">
        <v>2.7861282427736627</v>
      </c>
      <c r="T435" s="99">
        <v>3.3449186687743846</v>
      </c>
      <c r="U435" s="99">
        <v>3.7675935693358213</v>
      </c>
      <c r="V435" s="99">
        <v>3.3350758943124394</v>
      </c>
      <c r="W435" s="99">
        <v>3.0004477072598297</v>
      </c>
      <c r="X435" s="99">
        <v>3.5158754864421464</v>
      </c>
      <c r="Y435" s="99">
        <v>3.2478684393341131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4.3502887133814001</v>
      </c>
      <c r="E436" s="99">
        <v>4.2756017099362795</v>
      </c>
      <c r="F436" s="99">
        <v>4.2405515265665521</v>
      </c>
      <c r="G436" s="99">
        <v>4.0385772663427</v>
      </c>
      <c r="H436" s="99">
        <v>3.912850795926849</v>
      </c>
      <c r="I436" s="99">
        <v>3.9299213863367348</v>
      </c>
      <c r="J436" s="99">
        <v>4.0050569649468279</v>
      </c>
      <c r="K436" s="99">
        <v>3.7199840851222299</v>
      </c>
      <c r="L436" s="99">
        <v>3.5757335107095791</v>
      </c>
      <c r="M436" s="99">
        <v>3.8427995578946939</v>
      </c>
      <c r="N436" s="99">
        <v>3.5341594345305354</v>
      </c>
      <c r="O436" s="99">
        <v>3.8929848166615764</v>
      </c>
      <c r="P436" s="99">
        <v>4.2172486172170345</v>
      </c>
      <c r="Q436" s="99">
        <v>3.773094989521117</v>
      </c>
      <c r="R436" s="99">
        <v>3.8287067843682503</v>
      </c>
      <c r="S436" s="99">
        <v>3.8693153099212569</v>
      </c>
      <c r="T436" s="99">
        <v>3.6022408355247082</v>
      </c>
      <c r="U436" s="99">
        <v>3.3967558675360956</v>
      </c>
      <c r="V436" s="99">
        <v>3.188174074901077</v>
      </c>
      <c r="W436" s="99">
        <v>2.9838935664322661</v>
      </c>
      <c r="X436" s="99">
        <v>2.9368904961561615</v>
      </c>
      <c r="Y436" s="99">
        <v>2.7964696799397619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4.3312566857580928</v>
      </c>
      <c r="D437" s="123">
        <v>4.5765529079216263</v>
      </c>
      <c r="E437" s="123">
        <v>4.3846761530943494</v>
      </c>
      <c r="F437" s="123">
        <v>4.2656048524748478</v>
      </c>
      <c r="G437" s="123">
        <v>4.767631080328508</v>
      </c>
      <c r="H437" s="123">
        <v>4.5629613667341227</v>
      </c>
      <c r="I437" s="123">
        <v>4.1508665588233766</v>
      </c>
      <c r="J437" s="123">
        <v>4.3999476512786728</v>
      </c>
      <c r="K437" s="123">
        <v>4.3757699459266579</v>
      </c>
      <c r="L437" s="123">
        <v>3.6381394722372224</v>
      </c>
      <c r="M437" s="123">
        <v>4.8029679751092269</v>
      </c>
      <c r="N437" s="123">
        <v>4.7418231444165224</v>
      </c>
      <c r="O437" s="123">
        <v>4.7992906942060314</v>
      </c>
      <c r="P437" s="123">
        <v>5.0552524277033219</v>
      </c>
      <c r="Q437" s="123">
        <v>3.5179262979348347</v>
      </c>
      <c r="R437" s="123">
        <v>3.581356604068497</v>
      </c>
      <c r="S437" s="123">
        <v>3.122403501162863</v>
      </c>
      <c r="T437" s="123">
        <v>3.6343553633543317</v>
      </c>
      <c r="U437" s="123">
        <v>4.0021922282071802</v>
      </c>
      <c r="V437" s="123">
        <v>2.3884164198418514</v>
      </c>
      <c r="W437" s="123">
        <v>1.8862414096190685</v>
      </c>
      <c r="X437" s="123">
        <v>2.1429121379347138</v>
      </c>
      <c r="Y437" s="123">
        <v>2.1015991487119319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3.7663877961219234</v>
      </c>
      <c r="G438" s="99">
        <v>5.5673191143564589</v>
      </c>
      <c r="H438" s="99">
        <v>5.9111605324083607</v>
      </c>
      <c r="I438" s="99">
        <v>2.2596406330301031</v>
      </c>
      <c r="J438" s="99">
        <v>2.4760661546169636</v>
      </c>
      <c r="K438" s="99">
        <v>6.3875854880148104</v>
      </c>
      <c r="L438" s="99">
        <v>5.5715825615460473</v>
      </c>
      <c r="M438" s="99">
        <v>3.4351422909346847</v>
      </c>
      <c r="N438" s="99">
        <v>2.7198276531550838</v>
      </c>
      <c r="O438" s="99">
        <v>3.9027515114875007</v>
      </c>
      <c r="P438" s="99">
        <v>4.7096633729309163</v>
      </c>
      <c r="Q438" s="99">
        <v>3.8252084624112177</v>
      </c>
      <c r="R438" s="99">
        <v>3.7835423219303386</v>
      </c>
      <c r="S438" s="99">
        <v>2.8944886199554052</v>
      </c>
      <c r="T438" s="99">
        <v>3.20098680426893</v>
      </c>
      <c r="U438" s="99">
        <v>3.9537052699815729</v>
      </c>
      <c r="V438" s="99">
        <v>3.3208434839815872</v>
      </c>
      <c r="W438" s="99">
        <v>1.7121559223162679</v>
      </c>
      <c r="X438" s="99">
        <v>2.3692147581994583</v>
      </c>
      <c r="Y438" s="99">
        <v>0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4.3312566857580928</v>
      </c>
      <c r="D439" s="110">
        <v>4.5765529079216263</v>
      </c>
      <c r="E439" s="110">
        <v>4.3846761530943494</v>
      </c>
      <c r="F439" s="110">
        <v>4.3904091165630783</v>
      </c>
      <c r="G439" s="110">
        <v>4.1678650548075433</v>
      </c>
      <c r="H439" s="110">
        <v>4.072707124670762</v>
      </c>
      <c r="I439" s="110">
        <v>4.2621151426935695</v>
      </c>
      <c r="J439" s="110">
        <v>4.4620083447193721</v>
      </c>
      <c r="K439" s="110">
        <v>4.1694298903278728</v>
      </c>
      <c r="L439" s="110">
        <v>3.589803395004501</v>
      </c>
      <c r="M439" s="110">
        <v>4.8236926066876293</v>
      </c>
      <c r="N439" s="110">
        <v>4.808118078556241</v>
      </c>
      <c r="O439" s="110">
        <v>4.8616586373516686</v>
      </c>
      <c r="P439" s="110">
        <v>5.0937735006875071</v>
      </c>
      <c r="Q439" s="110">
        <v>3.5070577969404932</v>
      </c>
      <c r="R439" s="110">
        <v>3.5706616416627064</v>
      </c>
      <c r="S439" s="110">
        <v>3.1398136656995437</v>
      </c>
      <c r="T439" s="110">
        <v>3.6758657617341597</v>
      </c>
      <c r="U439" s="110">
        <v>4.0073073358881235</v>
      </c>
      <c r="V439" s="110">
        <v>2.3308836860970592</v>
      </c>
      <c r="W439" s="110">
        <v>1.8866549143395026</v>
      </c>
      <c r="X439" s="110">
        <v>2.1424406741424957</v>
      </c>
      <c r="Y439" s="110">
        <v>2.1015991487119319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0.27632135651436179</v>
      </c>
      <c r="G441" s="118">
        <f t="shared" si="199"/>
        <v>1.4165194337566913</v>
      </c>
      <c r="H441" s="118">
        <f t="shared" si="199"/>
        <v>1.0969807055742793</v>
      </c>
      <c r="I441" s="118">
        <f t="shared" si="199"/>
        <v>0.12638561427184719</v>
      </c>
      <c r="J441" s="118">
        <f t="shared" si="199"/>
        <v>7.2485333979166025E-2</v>
      </c>
      <c r="K441" s="118">
        <f t="shared" si="199"/>
        <v>0.29394222863048208</v>
      </c>
      <c r="L441" s="118">
        <f t="shared" si="199"/>
        <v>0.13523632235795535</v>
      </c>
      <c r="M441" s="118">
        <f t="shared" si="199"/>
        <v>4.5949638661199305E-2</v>
      </c>
      <c r="N441" s="118">
        <f t="shared" si="199"/>
        <v>3.1631619678954108E-2</v>
      </c>
      <c r="O441" s="118">
        <f t="shared" si="199"/>
        <v>9.2987868388001771E-2</v>
      </c>
      <c r="P441" s="118">
        <f t="shared" si="199"/>
        <v>0.1730003441243822</v>
      </c>
      <c r="Q441" s="118">
        <f t="shared" si="199"/>
        <v>4.7838594409097206E-2</v>
      </c>
      <c r="R441" s="118">
        <f t="shared" ref="R441:V441" si="200">R442+R444+R446+R455</f>
        <v>6.9491195934006739E-2</v>
      </c>
      <c r="S441" s="118">
        <f t="shared" si="200"/>
        <v>7.4951170683435459E-2</v>
      </c>
      <c r="T441" s="118">
        <f t="shared" si="200"/>
        <v>0.10187810016720074</v>
      </c>
      <c r="U441" s="118">
        <f t="shared" si="200"/>
        <v>0.13710741051639616</v>
      </c>
      <c r="V441" s="118">
        <f t="shared" si="200"/>
        <v>7.0038121457429797E-2</v>
      </c>
      <c r="W441" s="118">
        <f t="shared" ref="W441:Y441" si="201">W442+W444+W446+W455</f>
        <v>1.4714107910538171E-3</v>
      </c>
      <c r="X441" s="118">
        <f t="shared" si="201"/>
        <v>1.7852365748410699E-3</v>
      </c>
      <c r="Y441" s="118">
        <f t="shared" si="201"/>
        <v>0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0.54143580380573419</v>
      </c>
      <c r="H446" s="123">
        <v>0.51896115090990314</v>
      </c>
      <c r="I446" s="123">
        <v>8.0361150417276539E-2</v>
      </c>
      <c r="J446" s="123">
        <v>4.4122151627695942E-2</v>
      </c>
      <c r="K446" s="123">
        <v>7.6175376286832894E-2</v>
      </c>
      <c r="L446" s="123">
        <v>8.5442089893408596E-2</v>
      </c>
      <c r="M446" s="123">
        <v>2.716537690694382E-2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X446" s="123">
        <v>0</v>
      </c>
      <c r="Y446" s="123">
        <v>0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3.7900506266401393</v>
      </c>
      <c r="H447" s="99">
        <v>3.8922086318242743</v>
      </c>
      <c r="I447" s="99">
        <v>1.4465007075109777</v>
      </c>
      <c r="J447" s="99">
        <v>1.4119088520862701</v>
      </c>
      <c r="K447" s="99">
        <v>3.2755411803338146</v>
      </c>
      <c r="L447" s="99">
        <v>3.5031256856297528</v>
      </c>
      <c r="M447" s="99">
        <v>1.8200802527652358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X447" s="99">
        <v>0</v>
      </c>
      <c r="Y447" s="99">
        <v>0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0.27632135651436179</v>
      </c>
      <c r="G455" s="123">
        <v>0.87508362995095712</v>
      </c>
      <c r="H455" s="123">
        <v>0.57801955466437605</v>
      </c>
      <c r="I455" s="123">
        <v>4.6024463854570645E-2</v>
      </c>
      <c r="J455" s="123">
        <v>2.8363182351470086E-2</v>
      </c>
      <c r="K455" s="123">
        <v>0.2177668523436492</v>
      </c>
      <c r="L455" s="123">
        <v>4.9794232464546749E-2</v>
      </c>
      <c r="M455" s="123">
        <v>1.8784261754255488E-2</v>
      </c>
      <c r="N455" s="123">
        <v>3.1631619678954108E-2</v>
      </c>
      <c r="O455" s="123">
        <v>9.2987868388001771E-2</v>
      </c>
      <c r="P455" s="123">
        <v>0.1730003441243822</v>
      </c>
      <c r="Q455" s="123">
        <v>4.7838594409097206E-2</v>
      </c>
      <c r="R455" s="123">
        <v>6.9491195934006739E-2</v>
      </c>
      <c r="S455" s="123">
        <v>7.4951170683435459E-2</v>
      </c>
      <c r="T455" s="123">
        <v>0.10187810016720074</v>
      </c>
      <c r="U455" s="123">
        <v>0.13710741051639616</v>
      </c>
      <c r="V455" s="123">
        <v>7.0038121457429797E-2</v>
      </c>
      <c r="W455" s="123">
        <v>1.4714107910538171E-3</v>
      </c>
      <c r="X455" s="123">
        <v>1.7852365748410699E-3</v>
      </c>
      <c r="Y455" s="123">
        <v>0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1.381606782571809</v>
      </c>
      <c r="G456" s="99">
        <v>2.0418618032189002</v>
      </c>
      <c r="H456" s="99">
        <v>2.1675733299914102</v>
      </c>
      <c r="I456" s="99">
        <v>0.82844034938227162</v>
      </c>
      <c r="J456" s="99">
        <v>0.90762183524704276</v>
      </c>
      <c r="K456" s="99">
        <v>2.3409936626942289</v>
      </c>
      <c r="L456" s="99">
        <v>2.0415635310464166</v>
      </c>
      <c r="M456" s="99">
        <v>1.2585455375351178</v>
      </c>
      <c r="N456" s="99">
        <v>0.99639601988705451</v>
      </c>
      <c r="O456" s="99">
        <v>1.4296884764655271</v>
      </c>
      <c r="P456" s="99">
        <v>1.7250605742688396</v>
      </c>
      <c r="Q456" s="99">
        <v>1.4003661272481183</v>
      </c>
      <c r="R456" s="99">
        <v>1.3832057095435628</v>
      </c>
      <c r="S456" s="99">
        <v>1.0561301323574996</v>
      </c>
      <c r="T456" s="99">
        <v>1.1654854659127765</v>
      </c>
      <c r="U456" s="99">
        <v>1.4367714060364014</v>
      </c>
      <c r="V456" s="99">
        <v>1.205138710595085</v>
      </c>
      <c r="W456" s="99">
        <v>0.62093535382471088</v>
      </c>
      <c r="X456" s="99">
        <v>0.85869879249855463</v>
      </c>
      <c r="Y456" s="99">
        <v>0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7282</v>
      </c>
      <c r="C5" s="120">
        <v>7140</v>
      </c>
      <c r="D5" s="120">
        <v>6947</v>
      </c>
      <c r="E5" s="120">
        <v>6893</v>
      </c>
      <c r="F5" s="120">
        <v>6935</v>
      </c>
      <c r="G5" s="120">
        <v>7037</v>
      </c>
      <c r="H5" s="120">
        <v>6410</v>
      </c>
      <c r="I5" s="120">
        <v>6340</v>
      </c>
      <c r="J5" s="120">
        <v>6082</v>
      </c>
      <c r="K5" s="120">
        <v>6489</v>
      </c>
      <c r="L5" s="120">
        <v>6663</v>
      </c>
      <c r="M5" s="120">
        <v>8083</v>
      </c>
      <c r="N5" s="120">
        <v>8261</v>
      </c>
      <c r="O5" s="120">
        <v>8390</v>
      </c>
      <c r="P5" s="120">
        <v>8579</v>
      </c>
      <c r="Q5" s="120">
        <v>8542</v>
      </c>
      <c r="R5" s="120">
        <v>7995</v>
      </c>
      <c r="S5" s="120">
        <v>7270</v>
      </c>
      <c r="T5" s="120">
        <v>7242</v>
      </c>
      <c r="U5" s="120">
        <v>7523</v>
      </c>
      <c r="V5" s="120">
        <v>8042</v>
      </c>
      <c r="W5" s="120">
        <v>8752</v>
      </c>
      <c r="X5" s="120">
        <v>9664</v>
      </c>
      <c r="Y5" s="120">
        <v>9977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7282</v>
      </c>
      <c r="C7" s="52">
        <v>7140</v>
      </c>
      <c r="D7" s="52">
        <v>6947</v>
      </c>
      <c r="E7" s="52">
        <v>6893</v>
      </c>
      <c r="F7" s="52">
        <v>6935</v>
      </c>
      <c r="G7" s="52">
        <v>7037</v>
      </c>
      <c r="H7" s="52">
        <v>6410</v>
      </c>
      <c r="I7" s="52">
        <v>6340</v>
      </c>
      <c r="J7" s="52">
        <v>6082</v>
      </c>
      <c r="K7" s="52">
        <v>6489</v>
      </c>
      <c r="L7" s="52">
        <v>6663</v>
      </c>
      <c r="M7" s="52">
        <v>8083</v>
      </c>
      <c r="N7" s="52">
        <v>8261</v>
      </c>
      <c r="O7" s="52">
        <v>8390</v>
      </c>
      <c r="P7" s="52">
        <v>8579</v>
      </c>
      <c r="Q7" s="52">
        <v>8542</v>
      </c>
      <c r="R7" s="52">
        <v>7995</v>
      </c>
      <c r="S7" s="52">
        <v>7270</v>
      </c>
      <c r="T7" s="52">
        <v>7242</v>
      </c>
      <c r="U7" s="52">
        <v>7523</v>
      </c>
      <c r="V7" s="52">
        <v>8042</v>
      </c>
      <c r="W7" s="52">
        <v>8752</v>
      </c>
      <c r="X7" s="52">
        <v>9664</v>
      </c>
      <c r="Y7" s="52">
        <v>9977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3531</v>
      </c>
      <c r="C9" s="52">
        <v>3419</v>
      </c>
      <c r="D9" s="52">
        <v>3224</v>
      </c>
      <c r="E9" s="52">
        <v>3005</v>
      </c>
      <c r="F9" s="52">
        <v>2629</v>
      </c>
      <c r="G9" s="52">
        <v>2164</v>
      </c>
      <c r="H9" s="52">
        <v>1917</v>
      </c>
      <c r="I9" s="52">
        <v>1656</v>
      </c>
      <c r="J9" s="52">
        <v>1594</v>
      </c>
      <c r="K9" s="52">
        <v>1678</v>
      </c>
      <c r="L9" s="52">
        <v>1887</v>
      </c>
      <c r="M9" s="52">
        <v>2303</v>
      </c>
      <c r="N9" s="52">
        <v>3277</v>
      </c>
      <c r="O9" s="52">
        <v>3085</v>
      </c>
      <c r="P9" s="52">
        <v>3060</v>
      </c>
      <c r="Q9" s="52">
        <v>3177</v>
      </c>
      <c r="R9" s="52">
        <v>2871</v>
      </c>
      <c r="S9" s="52">
        <v>2425</v>
      </c>
      <c r="T9" s="52">
        <v>2137</v>
      </c>
      <c r="U9" s="52">
        <v>1920</v>
      </c>
      <c r="V9" s="52">
        <v>2584</v>
      </c>
      <c r="W9" s="52">
        <v>3046</v>
      </c>
      <c r="X9" s="52">
        <v>4448</v>
      </c>
      <c r="Y9" s="52">
        <v>5878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846</v>
      </c>
      <c r="C11" s="52">
        <v>692</v>
      </c>
      <c r="D11" s="52">
        <v>533</v>
      </c>
      <c r="E11" s="52">
        <v>512</v>
      </c>
      <c r="F11" s="52">
        <v>506</v>
      </c>
      <c r="G11" s="52">
        <v>510</v>
      </c>
      <c r="H11" s="52">
        <v>465</v>
      </c>
      <c r="I11" s="52">
        <v>420</v>
      </c>
      <c r="J11" s="52">
        <v>387</v>
      </c>
      <c r="K11" s="52">
        <v>371</v>
      </c>
      <c r="L11" s="52">
        <v>322</v>
      </c>
      <c r="M11" s="52">
        <v>161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1130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1</v>
      </c>
      <c r="I12" s="52">
        <v>1</v>
      </c>
      <c r="J12" s="52">
        <v>1</v>
      </c>
      <c r="K12" s="52">
        <v>3</v>
      </c>
      <c r="L12" s="52">
        <v>3</v>
      </c>
      <c r="M12" s="52">
        <v>3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1131</v>
      </c>
    </row>
    <row r="13" spans="1:105" ht="12" customHeight="1" x14ac:dyDescent="0.25">
      <c r="A13" s="97" t="s">
        <v>122</v>
      </c>
      <c r="B13" s="52">
        <v>6434</v>
      </c>
      <c r="C13" s="52">
        <v>6390</v>
      </c>
      <c r="D13" s="52">
        <v>6174</v>
      </c>
      <c r="E13" s="52">
        <v>5988</v>
      </c>
      <c r="F13" s="52">
        <v>5900</v>
      </c>
      <c r="G13" s="52">
        <v>5822</v>
      </c>
      <c r="H13" s="52">
        <v>5179</v>
      </c>
      <c r="I13" s="52">
        <v>4407</v>
      </c>
      <c r="J13" s="52">
        <v>3691</v>
      </c>
      <c r="K13" s="52">
        <v>2848</v>
      </c>
      <c r="L13" s="52">
        <v>2832</v>
      </c>
      <c r="M13" s="52">
        <v>3566</v>
      </c>
      <c r="N13" s="52">
        <v>3381</v>
      </c>
      <c r="O13" s="52">
        <v>3389</v>
      </c>
      <c r="P13" s="52">
        <v>3819</v>
      </c>
      <c r="Q13" s="52">
        <v>3674</v>
      </c>
      <c r="R13" s="52">
        <v>3284</v>
      </c>
      <c r="S13" s="52">
        <v>2676</v>
      </c>
      <c r="T13" s="52">
        <v>2122</v>
      </c>
      <c r="U13" s="52">
        <v>2691</v>
      </c>
      <c r="V13" s="52">
        <v>2242</v>
      </c>
      <c r="W13" s="52">
        <v>2884</v>
      </c>
      <c r="X13" s="52">
        <v>2793</v>
      </c>
      <c r="Y13" s="52">
        <v>2733</v>
      </c>
      <c r="DA13" s="63" t="s">
        <v>1132</v>
      </c>
    </row>
    <row r="14" spans="1:105" ht="12" customHeight="1" x14ac:dyDescent="0.25">
      <c r="A14" s="97" t="s">
        <v>121</v>
      </c>
      <c r="B14" s="52">
        <v>2</v>
      </c>
      <c r="C14" s="52">
        <v>58</v>
      </c>
      <c r="D14" s="52">
        <v>240</v>
      </c>
      <c r="E14" s="52">
        <v>393</v>
      </c>
      <c r="F14" s="52">
        <v>529</v>
      </c>
      <c r="G14" s="52">
        <v>705</v>
      </c>
      <c r="H14" s="52">
        <v>765</v>
      </c>
      <c r="I14" s="52">
        <v>1512</v>
      </c>
      <c r="J14" s="52">
        <v>2003</v>
      </c>
      <c r="K14" s="52">
        <v>3267</v>
      </c>
      <c r="L14" s="52">
        <v>3506</v>
      </c>
      <c r="M14" s="52">
        <v>4353</v>
      </c>
      <c r="N14" s="52">
        <v>4880</v>
      </c>
      <c r="O14" s="52">
        <v>5001</v>
      </c>
      <c r="P14" s="52">
        <v>4760</v>
      </c>
      <c r="Q14" s="52">
        <v>4868</v>
      </c>
      <c r="R14" s="52">
        <v>4711</v>
      </c>
      <c r="S14" s="52">
        <v>4594</v>
      </c>
      <c r="T14" s="52">
        <v>5120</v>
      </c>
      <c r="U14" s="52">
        <v>4832</v>
      </c>
      <c r="V14" s="52">
        <v>5800</v>
      </c>
      <c r="W14" s="52">
        <v>5868</v>
      </c>
      <c r="X14" s="52">
        <v>6871</v>
      </c>
      <c r="Y14" s="52">
        <v>7244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2872</v>
      </c>
      <c r="C16" s="52">
        <v>2484</v>
      </c>
      <c r="D16" s="52">
        <v>1589</v>
      </c>
      <c r="E16" s="52">
        <v>1243</v>
      </c>
      <c r="F16" s="52">
        <v>1282</v>
      </c>
      <c r="G16" s="52">
        <v>1323</v>
      </c>
      <c r="H16" s="52">
        <v>1055</v>
      </c>
      <c r="I16" s="52">
        <v>904</v>
      </c>
      <c r="J16" s="52">
        <v>852</v>
      </c>
      <c r="K16" s="52">
        <v>915</v>
      </c>
      <c r="L16" s="52">
        <v>856</v>
      </c>
      <c r="M16" s="52">
        <v>647</v>
      </c>
      <c r="N16" s="52">
        <v>386</v>
      </c>
      <c r="O16" s="52">
        <v>305</v>
      </c>
      <c r="P16" s="52">
        <v>365</v>
      </c>
      <c r="Q16" s="52">
        <v>364</v>
      </c>
      <c r="R16" s="52">
        <v>349</v>
      </c>
      <c r="S16" s="52">
        <v>334</v>
      </c>
      <c r="T16" s="52">
        <v>412</v>
      </c>
      <c r="U16" s="52">
        <v>541</v>
      </c>
      <c r="V16" s="52">
        <v>570</v>
      </c>
      <c r="W16" s="52">
        <v>489</v>
      </c>
      <c r="X16" s="52">
        <v>397</v>
      </c>
      <c r="Y16" s="52">
        <v>341</v>
      </c>
      <c r="DA16" s="63" t="s">
        <v>1134</v>
      </c>
    </row>
    <row r="17" spans="1:105" ht="12" customHeight="1" x14ac:dyDescent="0.25">
      <c r="A17" s="109" t="s">
        <v>120</v>
      </c>
      <c r="B17" s="36">
        <v>4410</v>
      </c>
      <c r="C17" s="36">
        <v>4656</v>
      </c>
      <c r="D17" s="36">
        <v>5358</v>
      </c>
      <c r="E17" s="36">
        <v>5650</v>
      </c>
      <c r="F17" s="36">
        <v>5653</v>
      </c>
      <c r="G17" s="36">
        <v>5714</v>
      </c>
      <c r="H17" s="36">
        <v>5355</v>
      </c>
      <c r="I17" s="36">
        <v>5436</v>
      </c>
      <c r="J17" s="36">
        <v>5230</v>
      </c>
      <c r="K17" s="36">
        <v>5574</v>
      </c>
      <c r="L17" s="36">
        <v>5807</v>
      </c>
      <c r="M17" s="36">
        <v>7436</v>
      </c>
      <c r="N17" s="36">
        <v>7875</v>
      </c>
      <c r="O17" s="36">
        <v>8085</v>
      </c>
      <c r="P17" s="36">
        <v>8214</v>
      </c>
      <c r="Q17" s="36">
        <v>8178</v>
      </c>
      <c r="R17" s="36">
        <v>7646</v>
      </c>
      <c r="S17" s="36">
        <v>6936</v>
      </c>
      <c r="T17" s="36">
        <v>6830</v>
      </c>
      <c r="U17" s="36">
        <v>6982</v>
      </c>
      <c r="V17" s="36">
        <v>7472</v>
      </c>
      <c r="W17" s="36">
        <v>8263</v>
      </c>
      <c r="X17" s="36">
        <v>9267</v>
      </c>
      <c r="Y17" s="36">
        <v>9636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569</v>
      </c>
      <c r="D21" s="52">
        <v>569</v>
      </c>
      <c r="E21" s="52">
        <v>570</v>
      </c>
      <c r="F21" s="52">
        <v>571</v>
      </c>
      <c r="G21" s="52">
        <v>576</v>
      </c>
      <c r="H21" s="52">
        <v>628</v>
      </c>
      <c r="I21" s="52">
        <v>551</v>
      </c>
      <c r="J21" s="52">
        <v>602</v>
      </c>
      <c r="K21" s="52">
        <v>626</v>
      </c>
      <c r="L21" s="52">
        <v>648</v>
      </c>
      <c r="M21" s="52">
        <v>683</v>
      </c>
      <c r="N21" s="52">
        <v>718</v>
      </c>
      <c r="O21" s="52">
        <v>652</v>
      </c>
      <c r="P21" s="52">
        <v>259</v>
      </c>
      <c r="Q21" s="52">
        <v>333</v>
      </c>
      <c r="R21" s="52">
        <v>547</v>
      </c>
      <c r="S21" s="52">
        <v>725</v>
      </c>
      <c r="T21" s="52">
        <v>327</v>
      </c>
      <c r="U21" s="52">
        <v>543</v>
      </c>
      <c r="V21" s="52">
        <v>604</v>
      </c>
      <c r="W21" s="52">
        <v>623</v>
      </c>
      <c r="X21" s="52">
        <v>623</v>
      </c>
      <c r="Y21" s="52">
        <v>753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552</v>
      </c>
      <c r="D23" s="52">
        <v>552</v>
      </c>
      <c r="E23" s="52">
        <v>559</v>
      </c>
      <c r="F23" s="52">
        <v>581</v>
      </c>
      <c r="G23" s="52">
        <v>685</v>
      </c>
      <c r="H23" s="52">
        <v>635</v>
      </c>
      <c r="I23" s="52">
        <v>438</v>
      </c>
      <c r="J23" s="52">
        <v>213</v>
      </c>
      <c r="K23" s="52">
        <v>323</v>
      </c>
      <c r="L23" s="52">
        <v>309</v>
      </c>
      <c r="M23" s="52">
        <v>442</v>
      </c>
      <c r="N23" s="52">
        <v>348</v>
      </c>
      <c r="O23" s="52">
        <v>744</v>
      </c>
      <c r="P23" s="52">
        <v>428</v>
      </c>
      <c r="Q23" s="52">
        <v>289</v>
      </c>
      <c r="R23" s="52">
        <v>377</v>
      </c>
      <c r="S23" s="52">
        <v>451</v>
      </c>
      <c r="T23" s="52">
        <v>438</v>
      </c>
      <c r="U23" s="52">
        <v>634</v>
      </c>
      <c r="V23" s="52">
        <v>684</v>
      </c>
      <c r="W23" s="52">
        <v>556</v>
      </c>
      <c r="X23" s="52">
        <v>664</v>
      </c>
      <c r="Y23" s="52">
        <v>590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185</v>
      </c>
      <c r="D25" s="52">
        <v>244</v>
      </c>
      <c r="E25" s="52">
        <v>49</v>
      </c>
      <c r="F25" s="52">
        <v>70</v>
      </c>
      <c r="G25" s="52">
        <v>132</v>
      </c>
      <c r="H25" s="52">
        <v>135</v>
      </c>
      <c r="I25" s="52">
        <v>75</v>
      </c>
      <c r="J25" s="52">
        <v>46</v>
      </c>
      <c r="K25" s="52">
        <v>56</v>
      </c>
      <c r="L25" s="52">
        <v>67</v>
      </c>
      <c r="M25" s="52">
        <v>215</v>
      </c>
      <c r="N25" s="52">
        <v>161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3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1005</v>
      </c>
      <c r="D27" s="52">
        <v>1007</v>
      </c>
      <c r="E27" s="52">
        <v>1020</v>
      </c>
      <c r="F27" s="52">
        <v>1055</v>
      </c>
      <c r="G27" s="52">
        <v>1116</v>
      </c>
      <c r="H27" s="52">
        <v>1226</v>
      </c>
      <c r="I27" s="52">
        <v>772</v>
      </c>
      <c r="J27" s="52">
        <v>716</v>
      </c>
      <c r="K27" s="52">
        <v>843</v>
      </c>
      <c r="L27" s="52">
        <v>801</v>
      </c>
      <c r="M27" s="52">
        <v>767</v>
      </c>
      <c r="N27" s="52">
        <v>764</v>
      </c>
      <c r="O27" s="52">
        <v>565</v>
      </c>
      <c r="P27" s="52">
        <v>145</v>
      </c>
      <c r="Q27" s="52">
        <v>224</v>
      </c>
      <c r="R27" s="52">
        <v>390</v>
      </c>
      <c r="S27" s="52">
        <v>608</v>
      </c>
      <c r="T27" s="52">
        <v>844</v>
      </c>
      <c r="U27" s="52">
        <v>819</v>
      </c>
      <c r="V27" s="52">
        <v>470</v>
      </c>
      <c r="W27" s="52">
        <v>406</v>
      </c>
      <c r="X27" s="52">
        <v>279</v>
      </c>
      <c r="Y27" s="52">
        <v>167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1</v>
      </c>
      <c r="E28" s="52">
        <v>1</v>
      </c>
      <c r="F28" s="52">
        <v>5</v>
      </c>
      <c r="G28" s="52">
        <v>13</v>
      </c>
      <c r="H28" s="52">
        <v>29</v>
      </c>
      <c r="I28" s="52">
        <v>50</v>
      </c>
      <c r="J28" s="52">
        <v>113</v>
      </c>
      <c r="K28" s="52">
        <v>134</v>
      </c>
      <c r="L28" s="52">
        <v>205</v>
      </c>
      <c r="M28" s="52">
        <v>235</v>
      </c>
      <c r="N28" s="52">
        <v>324</v>
      </c>
      <c r="O28" s="52">
        <v>500</v>
      </c>
      <c r="P28" s="52">
        <v>526</v>
      </c>
      <c r="Q28" s="52">
        <v>779</v>
      </c>
      <c r="R28" s="52">
        <v>850</v>
      </c>
      <c r="S28" s="52">
        <v>974</v>
      </c>
      <c r="T28" s="52">
        <v>695</v>
      </c>
      <c r="U28" s="52">
        <v>851</v>
      </c>
      <c r="V28" s="52">
        <v>739</v>
      </c>
      <c r="W28" s="52">
        <v>675</v>
      </c>
      <c r="X28" s="52">
        <v>655</v>
      </c>
      <c r="Y28" s="52">
        <v>864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449</v>
      </c>
      <c r="D30" s="52">
        <v>895</v>
      </c>
      <c r="E30" s="52">
        <v>346</v>
      </c>
      <c r="F30" s="52">
        <v>130</v>
      </c>
      <c r="G30" s="52">
        <v>449</v>
      </c>
      <c r="H30" s="52">
        <v>453</v>
      </c>
      <c r="I30" s="52">
        <v>192</v>
      </c>
      <c r="J30" s="52">
        <v>70</v>
      </c>
      <c r="K30" s="52">
        <v>71</v>
      </c>
      <c r="L30" s="52">
        <v>90</v>
      </c>
      <c r="M30" s="52">
        <v>251</v>
      </c>
      <c r="N30" s="52">
        <v>299</v>
      </c>
      <c r="O30" s="52">
        <v>157</v>
      </c>
      <c r="P30" s="52">
        <v>20</v>
      </c>
      <c r="Q30" s="52">
        <v>31</v>
      </c>
      <c r="R30" s="52">
        <v>47</v>
      </c>
      <c r="S30" s="52">
        <v>73</v>
      </c>
      <c r="T30" s="52">
        <v>44</v>
      </c>
      <c r="U30" s="52">
        <v>51</v>
      </c>
      <c r="V30" s="52">
        <v>66</v>
      </c>
      <c r="W30" s="52">
        <v>83</v>
      </c>
      <c r="X30" s="52">
        <v>93</v>
      </c>
      <c r="Y30" s="52">
        <v>56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689</v>
      </c>
      <c r="D31" s="36">
        <v>690</v>
      </c>
      <c r="E31" s="36">
        <v>704</v>
      </c>
      <c r="F31" s="36">
        <v>746</v>
      </c>
      <c r="G31" s="36">
        <v>821</v>
      </c>
      <c r="H31" s="36">
        <v>952</v>
      </c>
      <c r="I31" s="36">
        <v>720</v>
      </c>
      <c r="J31" s="36">
        <v>809</v>
      </c>
      <c r="K31" s="36">
        <v>964</v>
      </c>
      <c r="L31" s="36">
        <v>981</v>
      </c>
      <c r="M31" s="36">
        <v>922</v>
      </c>
      <c r="N31" s="36">
        <v>915</v>
      </c>
      <c r="O31" s="36">
        <v>904</v>
      </c>
      <c r="P31" s="36">
        <v>649</v>
      </c>
      <c r="Q31" s="36">
        <v>971</v>
      </c>
      <c r="R31" s="36">
        <v>1208</v>
      </c>
      <c r="S31" s="36">
        <v>1522</v>
      </c>
      <c r="T31" s="36">
        <v>1489</v>
      </c>
      <c r="U31" s="36">
        <v>1602</v>
      </c>
      <c r="V31" s="36">
        <v>1154</v>
      </c>
      <c r="W31" s="36">
        <v>1002</v>
      </c>
      <c r="X31" s="36">
        <v>862</v>
      </c>
      <c r="Y31" s="36">
        <v>979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427</v>
      </c>
      <c r="D35" s="52">
        <v>376</v>
      </c>
      <c r="E35" s="52">
        <v>516</v>
      </c>
      <c r="F35" s="52">
        <v>613</v>
      </c>
      <c r="G35" s="52">
        <v>678</v>
      </c>
      <c r="H35" s="52">
        <v>1</v>
      </c>
      <c r="I35" s="52">
        <v>481</v>
      </c>
      <c r="J35" s="52">
        <v>344</v>
      </c>
      <c r="K35" s="52">
        <v>1033</v>
      </c>
      <c r="L35" s="52">
        <v>822</v>
      </c>
      <c r="M35" s="52">
        <v>2103</v>
      </c>
      <c r="N35" s="52">
        <v>896</v>
      </c>
      <c r="O35" s="52">
        <v>781</v>
      </c>
      <c r="P35" s="52">
        <v>448</v>
      </c>
      <c r="Q35" s="52">
        <v>296</v>
      </c>
      <c r="R35" s="52">
        <v>0</v>
      </c>
      <c r="S35" s="52">
        <v>0</v>
      </c>
      <c r="T35" s="52">
        <v>299</v>
      </c>
      <c r="U35" s="52">
        <v>824</v>
      </c>
      <c r="V35" s="52">
        <v>1123</v>
      </c>
      <c r="W35" s="52">
        <v>1333</v>
      </c>
      <c r="X35" s="52">
        <v>1535</v>
      </c>
      <c r="Y35" s="52">
        <v>1066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440</v>
      </c>
      <c r="D37" s="52">
        <v>357</v>
      </c>
      <c r="E37" s="52">
        <v>340</v>
      </c>
      <c r="F37" s="52">
        <v>205</v>
      </c>
      <c r="G37" s="52">
        <v>220</v>
      </c>
      <c r="H37" s="52">
        <v>388</v>
      </c>
      <c r="I37" s="52">
        <v>177</v>
      </c>
      <c r="J37" s="52">
        <v>151</v>
      </c>
      <c r="K37" s="52">
        <v>407</v>
      </c>
      <c r="L37" s="52">
        <v>518</v>
      </c>
      <c r="M37" s="52">
        <v>858</v>
      </c>
      <c r="N37" s="52">
        <v>1322</v>
      </c>
      <c r="O37" s="52">
        <v>552</v>
      </c>
      <c r="P37" s="52">
        <v>403</v>
      </c>
      <c r="Q37" s="52">
        <v>406</v>
      </c>
      <c r="R37" s="52">
        <v>71</v>
      </c>
      <c r="S37" s="52">
        <v>5</v>
      </c>
      <c r="T37" s="52">
        <v>150</v>
      </c>
      <c r="U37" s="52">
        <v>417</v>
      </c>
      <c r="V37" s="52">
        <v>1348</v>
      </c>
      <c r="W37" s="52">
        <v>1018</v>
      </c>
      <c r="X37" s="52">
        <v>2066</v>
      </c>
      <c r="Y37" s="52">
        <v>2020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31</v>
      </c>
      <c r="D39" s="52">
        <v>85</v>
      </c>
      <c r="E39" s="52">
        <v>28</v>
      </c>
      <c r="F39" s="52">
        <v>64</v>
      </c>
      <c r="G39" s="52">
        <v>136</v>
      </c>
      <c r="H39" s="52">
        <v>90</v>
      </c>
      <c r="I39" s="52">
        <v>30</v>
      </c>
      <c r="J39" s="52">
        <v>13</v>
      </c>
      <c r="K39" s="52">
        <v>40</v>
      </c>
      <c r="L39" s="52">
        <v>18</v>
      </c>
      <c r="M39" s="52">
        <v>54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1</v>
      </c>
      <c r="I40" s="52">
        <v>0</v>
      </c>
      <c r="J40" s="52">
        <v>0</v>
      </c>
      <c r="K40" s="52">
        <v>2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961</v>
      </c>
      <c r="D41" s="52">
        <v>791</v>
      </c>
      <c r="E41" s="52">
        <v>834</v>
      </c>
      <c r="F41" s="52">
        <v>967</v>
      </c>
      <c r="G41" s="52">
        <v>1038</v>
      </c>
      <c r="H41" s="52">
        <v>583</v>
      </c>
      <c r="I41" s="52">
        <v>0</v>
      </c>
      <c r="J41" s="52">
        <v>0</v>
      </c>
      <c r="K41" s="52">
        <v>0</v>
      </c>
      <c r="L41" s="52">
        <v>785</v>
      </c>
      <c r="M41" s="52">
        <v>1501</v>
      </c>
      <c r="N41" s="52">
        <v>579</v>
      </c>
      <c r="O41" s="52">
        <v>573</v>
      </c>
      <c r="P41" s="52">
        <v>575</v>
      </c>
      <c r="Q41" s="52">
        <v>79</v>
      </c>
      <c r="R41" s="52">
        <v>0</v>
      </c>
      <c r="S41" s="52">
        <v>0</v>
      </c>
      <c r="T41" s="52">
        <v>290</v>
      </c>
      <c r="U41" s="52">
        <v>1388</v>
      </c>
      <c r="V41" s="52">
        <v>21</v>
      </c>
      <c r="W41" s="52">
        <v>1048</v>
      </c>
      <c r="X41" s="52">
        <v>188</v>
      </c>
      <c r="Y41" s="52">
        <v>107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56</v>
      </c>
      <c r="D42" s="52">
        <v>183</v>
      </c>
      <c r="E42" s="52">
        <v>154</v>
      </c>
      <c r="F42" s="52">
        <v>141</v>
      </c>
      <c r="G42" s="52">
        <v>189</v>
      </c>
      <c r="H42" s="52">
        <v>89</v>
      </c>
      <c r="I42" s="52">
        <v>797</v>
      </c>
      <c r="J42" s="52">
        <v>604</v>
      </c>
      <c r="K42" s="52">
        <v>1398</v>
      </c>
      <c r="L42" s="52">
        <v>444</v>
      </c>
      <c r="M42" s="52">
        <v>1082</v>
      </c>
      <c r="N42" s="52">
        <v>851</v>
      </c>
      <c r="O42" s="52">
        <v>621</v>
      </c>
      <c r="P42" s="52">
        <v>285</v>
      </c>
      <c r="Q42" s="52">
        <v>887</v>
      </c>
      <c r="R42" s="52">
        <v>693</v>
      </c>
      <c r="S42" s="52">
        <v>857</v>
      </c>
      <c r="T42" s="52">
        <v>1221</v>
      </c>
      <c r="U42" s="52">
        <v>563</v>
      </c>
      <c r="V42" s="52">
        <v>1707</v>
      </c>
      <c r="W42" s="52">
        <v>743</v>
      </c>
      <c r="X42" s="52">
        <v>1658</v>
      </c>
      <c r="Y42" s="52">
        <v>1237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61</v>
      </c>
      <c r="D44" s="52">
        <v>0</v>
      </c>
      <c r="E44" s="52">
        <v>0</v>
      </c>
      <c r="F44" s="52">
        <v>169</v>
      </c>
      <c r="G44" s="52">
        <v>490</v>
      </c>
      <c r="H44" s="52">
        <v>185</v>
      </c>
      <c r="I44" s="52">
        <v>41</v>
      </c>
      <c r="J44" s="52">
        <v>18</v>
      </c>
      <c r="K44" s="52">
        <v>134</v>
      </c>
      <c r="L44" s="52">
        <v>31</v>
      </c>
      <c r="M44" s="52">
        <v>42</v>
      </c>
      <c r="N44" s="52">
        <v>38</v>
      </c>
      <c r="O44" s="52">
        <v>76</v>
      </c>
      <c r="P44" s="52">
        <v>80</v>
      </c>
      <c r="Q44" s="52">
        <v>30</v>
      </c>
      <c r="R44" s="52">
        <v>32</v>
      </c>
      <c r="S44" s="52">
        <v>58</v>
      </c>
      <c r="T44" s="52">
        <v>122</v>
      </c>
      <c r="U44" s="52">
        <v>180</v>
      </c>
      <c r="V44" s="52">
        <v>95</v>
      </c>
      <c r="W44" s="52">
        <v>2</v>
      </c>
      <c r="X44" s="52">
        <v>1</v>
      </c>
      <c r="Y44" s="52">
        <v>0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935</v>
      </c>
      <c r="D45" s="36">
        <v>1392</v>
      </c>
      <c r="E45" s="36">
        <v>996</v>
      </c>
      <c r="F45" s="36">
        <v>749</v>
      </c>
      <c r="G45" s="36">
        <v>882</v>
      </c>
      <c r="H45" s="36">
        <v>593</v>
      </c>
      <c r="I45" s="36">
        <v>801</v>
      </c>
      <c r="J45" s="36">
        <v>603</v>
      </c>
      <c r="K45" s="36">
        <v>1308</v>
      </c>
      <c r="L45" s="36">
        <v>1214</v>
      </c>
      <c r="M45" s="36">
        <v>2551</v>
      </c>
      <c r="N45" s="36">
        <v>1354</v>
      </c>
      <c r="O45" s="36">
        <v>1114</v>
      </c>
      <c r="P45" s="36">
        <v>778</v>
      </c>
      <c r="Q45" s="36">
        <v>935</v>
      </c>
      <c r="R45" s="36">
        <v>676</v>
      </c>
      <c r="S45" s="36">
        <v>812</v>
      </c>
      <c r="T45" s="36">
        <v>1383</v>
      </c>
      <c r="U45" s="36">
        <v>1754</v>
      </c>
      <c r="V45" s="36">
        <v>1644</v>
      </c>
      <c r="W45" s="36">
        <v>1793</v>
      </c>
      <c r="X45" s="36">
        <v>1866</v>
      </c>
      <c r="Y45" s="36">
        <v>1348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160</v>
      </c>
      <c r="D49" s="52">
        <v>140</v>
      </c>
      <c r="E49" s="52">
        <v>189</v>
      </c>
      <c r="F49" s="52">
        <v>231</v>
      </c>
      <c r="G49" s="52">
        <v>260</v>
      </c>
      <c r="H49" s="52">
        <v>0</v>
      </c>
      <c r="I49" s="52">
        <v>178</v>
      </c>
      <c r="J49" s="52">
        <v>137</v>
      </c>
      <c r="K49" s="52">
        <v>413</v>
      </c>
      <c r="L49" s="52">
        <v>238</v>
      </c>
      <c r="M49" s="52">
        <v>776</v>
      </c>
      <c r="N49" s="52">
        <v>442</v>
      </c>
      <c r="O49" s="52">
        <v>297</v>
      </c>
      <c r="P49" s="52">
        <v>340</v>
      </c>
      <c r="Q49" s="52">
        <v>184</v>
      </c>
      <c r="R49" s="52">
        <v>0</v>
      </c>
      <c r="S49" s="52">
        <v>0</v>
      </c>
      <c r="T49" s="52">
        <v>154</v>
      </c>
      <c r="U49" s="52">
        <v>364</v>
      </c>
      <c r="V49" s="52">
        <v>613</v>
      </c>
      <c r="W49" s="52">
        <v>540</v>
      </c>
      <c r="X49" s="52">
        <v>638</v>
      </c>
      <c r="Y49" s="52">
        <v>458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57</v>
      </c>
      <c r="D51" s="52">
        <v>3</v>
      </c>
      <c r="E51" s="52">
        <v>124</v>
      </c>
      <c r="F51" s="52">
        <v>5</v>
      </c>
      <c r="G51" s="52">
        <v>32</v>
      </c>
      <c r="H51" s="52">
        <v>0</v>
      </c>
      <c r="I51" s="52">
        <v>119</v>
      </c>
      <c r="J51" s="52">
        <v>72</v>
      </c>
      <c r="K51" s="52">
        <v>296</v>
      </c>
      <c r="L51" s="52">
        <v>189</v>
      </c>
      <c r="M51" s="52">
        <v>623</v>
      </c>
      <c r="N51" s="52">
        <v>361</v>
      </c>
      <c r="O51" s="52">
        <v>240</v>
      </c>
      <c r="P51" s="52">
        <v>213</v>
      </c>
      <c r="Q51" s="52">
        <v>149</v>
      </c>
      <c r="R51" s="52">
        <v>0</v>
      </c>
      <c r="S51" s="52">
        <v>0</v>
      </c>
      <c r="T51" s="52">
        <v>126</v>
      </c>
      <c r="U51" s="52">
        <v>251</v>
      </c>
      <c r="V51" s="52">
        <v>515</v>
      </c>
      <c r="W51" s="52">
        <v>449</v>
      </c>
      <c r="X51" s="52">
        <v>550</v>
      </c>
      <c r="Y51" s="52">
        <v>400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5</v>
      </c>
      <c r="D53" s="52">
        <v>11</v>
      </c>
      <c r="E53" s="52">
        <v>5</v>
      </c>
      <c r="F53" s="52">
        <v>13</v>
      </c>
      <c r="G53" s="52">
        <v>26</v>
      </c>
      <c r="H53" s="52">
        <v>0</v>
      </c>
      <c r="I53" s="52">
        <v>6</v>
      </c>
      <c r="J53" s="52">
        <v>3</v>
      </c>
      <c r="K53" s="52">
        <v>11</v>
      </c>
      <c r="L53" s="52">
        <v>3</v>
      </c>
      <c r="M53" s="52">
        <v>17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146</v>
      </c>
      <c r="D55" s="52">
        <v>105</v>
      </c>
      <c r="E55" s="52">
        <v>155</v>
      </c>
      <c r="F55" s="52">
        <v>190</v>
      </c>
      <c r="G55" s="52">
        <v>198</v>
      </c>
      <c r="H55" s="52">
        <v>0</v>
      </c>
      <c r="I55" s="52">
        <v>0</v>
      </c>
      <c r="J55" s="52">
        <v>0</v>
      </c>
      <c r="K55" s="52">
        <v>0</v>
      </c>
      <c r="L55" s="52">
        <v>150</v>
      </c>
      <c r="M55" s="52">
        <v>441</v>
      </c>
      <c r="N55" s="52">
        <v>179</v>
      </c>
      <c r="O55" s="52">
        <v>143</v>
      </c>
      <c r="P55" s="52">
        <v>226</v>
      </c>
      <c r="Q55" s="52">
        <v>16</v>
      </c>
      <c r="R55" s="52">
        <v>0</v>
      </c>
      <c r="S55" s="52">
        <v>0</v>
      </c>
      <c r="T55" s="52">
        <v>30</v>
      </c>
      <c r="U55" s="52">
        <v>259</v>
      </c>
      <c r="V55" s="52">
        <v>8</v>
      </c>
      <c r="W55" s="52">
        <v>313</v>
      </c>
      <c r="X55" s="52">
        <v>68</v>
      </c>
      <c r="Y55" s="52">
        <v>38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9</v>
      </c>
      <c r="D56" s="52">
        <v>24</v>
      </c>
      <c r="E56" s="52">
        <v>29</v>
      </c>
      <c r="F56" s="52">
        <v>28</v>
      </c>
      <c r="G56" s="52">
        <v>36</v>
      </c>
      <c r="H56" s="52">
        <v>0</v>
      </c>
      <c r="I56" s="52">
        <v>172</v>
      </c>
      <c r="J56" s="52">
        <v>134</v>
      </c>
      <c r="K56" s="52">
        <v>401</v>
      </c>
      <c r="L56" s="52">
        <v>85</v>
      </c>
      <c r="M56" s="52">
        <v>318</v>
      </c>
      <c r="N56" s="52">
        <v>263</v>
      </c>
      <c r="O56" s="52">
        <v>154</v>
      </c>
      <c r="P56" s="52">
        <v>114</v>
      </c>
      <c r="Q56" s="52">
        <v>168</v>
      </c>
      <c r="R56" s="52">
        <v>0</v>
      </c>
      <c r="S56" s="52">
        <v>0</v>
      </c>
      <c r="T56" s="52">
        <v>124</v>
      </c>
      <c r="U56" s="52">
        <v>105</v>
      </c>
      <c r="V56" s="52">
        <v>605</v>
      </c>
      <c r="W56" s="52">
        <v>227</v>
      </c>
      <c r="X56" s="52">
        <v>570</v>
      </c>
      <c r="Y56" s="52">
        <v>420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10</v>
      </c>
      <c r="D58" s="52">
        <v>0</v>
      </c>
      <c r="E58" s="52">
        <v>0</v>
      </c>
      <c r="F58" s="52">
        <v>43</v>
      </c>
      <c r="G58" s="52">
        <v>93</v>
      </c>
      <c r="H58" s="52">
        <v>0</v>
      </c>
      <c r="I58" s="52">
        <v>9</v>
      </c>
      <c r="J58" s="52">
        <v>4</v>
      </c>
      <c r="K58" s="52">
        <v>38</v>
      </c>
      <c r="L58" s="52">
        <v>6</v>
      </c>
      <c r="M58" s="52">
        <v>13</v>
      </c>
      <c r="N58" s="52">
        <v>13</v>
      </c>
      <c r="O58" s="52">
        <v>19</v>
      </c>
      <c r="P58" s="52">
        <v>34</v>
      </c>
      <c r="Q58" s="52">
        <v>6</v>
      </c>
      <c r="R58" s="52">
        <v>0</v>
      </c>
      <c r="S58" s="52">
        <v>0</v>
      </c>
      <c r="T58" s="52">
        <v>13</v>
      </c>
      <c r="U58" s="52">
        <v>35</v>
      </c>
      <c r="V58" s="52">
        <v>36</v>
      </c>
      <c r="W58" s="52">
        <v>1</v>
      </c>
      <c r="X58" s="52">
        <v>1</v>
      </c>
      <c r="Y58" s="52">
        <v>0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150</v>
      </c>
      <c r="D59" s="36">
        <v>140</v>
      </c>
      <c r="E59" s="36">
        <v>189</v>
      </c>
      <c r="F59" s="36">
        <v>188</v>
      </c>
      <c r="G59" s="36">
        <v>167</v>
      </c>
      <c r="H59" s="36">
        <v>0</v>
      </c>
      <c r="I59" s="36">
        <v>169</v>
      </c>
      <c r="J59" s="36">
        <v>133</v>
      </c>
      <c r="K59" s="36">
        <v>375</v>
      </c>
      <c r="L59" s="36">
        <v>232</v>
      </c>
      <c r="M59" s="36">
        <v>763</v>
      </c>
      <c r="N59" s="36">
        <v>429</v>
      </c>
      <c r="O59" s="36">
        <v>278</v>
      </c>
      <c r="P59" s="36">
        <v>306</v>
      </c>
      <c r="Q59" s="36">
        <v>178</v>
      </c>
      <c r="R59" s="36">
        <v>0</v>
      </c>
      <c r="S59" s="36">
        <v>0</v>
      </c>
      <c r="T59" s="36">
        <v>141</v>
      </c>
      <c r="U59" s="36">
        <v>329</v>
      </c>
      <c r="V59" s="36">
        <v>577</v>
      </c>
      <c r="W59" s="36">
        <v>539</v>
      </c>
      <c r="X59" s="36">
        <v>637</v>
      </c>
      <c r="Y59" s="36">
        <v>458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267</v>
      </c>
      <c r="D63" s="52">
        <v>236</v>
      </c>
      <c r="E63" s="52">
        <v>327</v>
      </c>
      <c r="F63" s="52">
        <v>382</v>
      </c>
      <c r="G63" s="52">
        <v>418</v>
      </c>
      <c r="H63" s="52">
        <v>1</v>
      </c>
      <c r="I63" s="52">
        <v>303</v>
      </c>
      <c r="J63" s="52">
        <v>207</v>
      </c>
      <c r="K63" s="52">
        <v>620</v>
      </c>
      <c r="L63" s="52">
        <v>584</v>
      </c>
      <c r="M63" s="52">
        <v>1327</v>
      </c>
      <c r="N63" s="52">
        <v>454</v>
      </c>
      <c r="O63" s="52">
        <v>484</v>
      </c>
      <c r="P63" s="52">
        <v>108</v>
      </c>
      <c r="Q63" s="52">
        <v>112</v>
      </c>
      <c r="R63" s="52">
        <v>0</v>
      </c>
      <c r="S63" s="52">
        <v>0</v>
      </c>
      <c r="T63" s="52">
        <v>145</v>
      </c>
      <c r="U63" s="52">
        <v>460</v>
      </c>
      <c r="V63" s="52">
        <v>510</v>
      </c>
      <c r="W63" s="52">
        <v>793</v>
      </c>
      <c r="X63" s="52">
        <v>897</v>
      </c>
      <c r="Y63" s="52">
        <v>608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383</v>
      </c>
      <c r="D65" s="52">
        <v>354</v>
      </c>
      <c r="E65" s="52">
        <v>216</v>
      </c>
      <c r="F65" s="52">
        <v>200</v>
      </c>
      <c r="G65" s="52">
        <v>188</v>
      </c>
      <c r="H65" s="52">
        <v>388</v>
      </c>
      <c r="I65" s="52">
        <v>58</v>
      </c>
      <c r="J65" s="52">
        <v>79</v>
      </c>
      <c r="K65" s="52">
        <v>111</v>
      </c>
      <c r="L65" s="52">
        <v>329</v>
      </c>
      <c r="M65" s="52">
        <v>235</v>
      </c>
      <c r="N65" s="52">
        <v>961</v>
      </c>
      <c r="O65" s="52">
        <v>312</v>
      </c>
      <c r="P65" s="52">
        <v>190</v>
      </c>
      <c r="Q65" s="52">
        <v>257</v>
      </c>
      <c r="R65" s="52">
        <v>71</v>
      </c>
      <c r="S65" s="52">
        <v>5</v>
      </c>
      <c r="T65" s="52">
        <v>24</v>
      </c>
      <c r="U65" s="52">
        <v>166</v>
      </c>
      <c r="V65" s="52">
        <v>833</v>
      </c>
      <c r="W65" s="52">
        <v>569</v>
      </c>
      <c r="X65" s="52">
        <v>1516</v>
      </c>
      <c r="Y65" s="52">
        <v>1620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26</v>
      </c>
      <c r="D67" s="52">
        <f t="shared" si="0"/>
        <v>74</v>
      </c>
      <c r="E67" s="52">
        <f t="shared" si="0"/>
        <v>23</v>
      </c>
      <c r="F67" s="52">
        <f t="shared" si="0"/>
        <v>51</v>
      </c>
      <c r="G67" s="52">
        <f t="shared" si="0"/>
        <v>110</v>
      </c>
      <c r="H67" s="52">
        <f t="shared" si="0"/>
        <v>90</v>
      </c>
      <c r="I67" s="52">
        <f t="shared" si="0"/>
        <v>24</v>
      </c>
      <c r="J67" s="52">
        <f t="shared" si="0"/>
        <v>10</v>
      </c>
      <c r="K67" s="52">
        <f t="shared" si="0"/>
        <v>29</v>
      </c>
      <c r="L67" s="52">
        <f t="shared" si="0"/>
        <v>15</v>
      </c>
      <c r="M67" s="52">
        <f t="shared" si="0"/>
        <v>37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1</v>
      </c>
      <c r="I68" s="52">
        <f t="shared" si="3"/>
        <v>0</v>
      </c>
      <c r="J68" s="52">
        <f t="shared" si="3"/>
        <v>0</v>
      </c>
      <c r="K68" s="52">
        <f t="shared" si="3"/>
        <v>1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815</v>
      </c>
      <c r="D69" s="52">
        <f t="shared" si="6"/>
        <v>686</v>
      </c>
      <c r="E69" s="52">
        <f t="shared" si="6"/>
        <v>679</v>
      </c>
      <c r="F69" s="52">
        <f t="shared" si="6"/>
        <v>777</v>
      </c>
      <c r="G69" s="52">
        <f t="shared" si="6"/>
        <v>840</v>
      </c>
      <c r="H69" s="52">
        <f t="shared" si="6"/>
        <v>583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635</v>
      </c>
      <c r="M69" s="52">
        <f t="shared" si="6"/>
        <v>1060</v>
      </c>
      <c r="N69" s="52">
        <f t="shared" si="6"/>
        <v>400</v>
      </c>
      <c r="O69" s="52">
        <f t="shared" si="6"/>
        <v>430</v>
      </c>
      <c r="P69" s="52">
        <f t="shared" si="6"/>
        <v>349</v>
      </c>
      <c r="Q69" s="52">
        <f t="shared" si="6"/>
        <v>63</v>
      </c>
      <c r="R69" s="52">
        <f t="shared" ref="R69:V69" si="7">R41-R55</f>
        <v>0</v>
      </c>
      <c r="S69" s="52">
        <f t="shared" si="7"/>
        <v>0</v>
      </c>
      <c r="T69" s="52">
        <f t="shared" si="7"/>
        <v>260</v>
      </c>
      <c r="U69" s="52">
        <f t="shared" si="7"/>
        <v>1129</v>
      </c>
      <c r="V69" s="52">
        <f t="shared" si="7"/>
        <v>13</v>
      </c>
      <c r="W69" s="52">
        <f t="shared" ref="W69:Y69" si="8">W41-W55</f>
        <v>735</v>
      </c>
      <c r="X69" s="52">
        <f t="shared" si="8"/>
        <v>120</v>
      </c>
      <c r="Y69" s="52">
        <f t="shared" si="8"/>
        <v>69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47</v>
      </c>
      <c r="D70" s="52">
        <f t="shared" si="9"/>
        <v>159</v>
      </c>
      <c r="E70" s="52">
        <f t="shared" si="9"/>
        <v>125</v>
      </c>
      <c r="F70" s="52">
        <f t="shared" si="9"/>
        <v>113</v>
      </c>
      <c r="G70" s="52">
        <f t="shared" si="9"/>
        <v>153</v>
      </c>
      <c r="H70" s="52">
        <f t="shared" si="9"/>
        <v>89</v>
      </c>
      <c r="I70" s="52">
        <f t="shared" si="9"/>
        <v>625</v>
      </c>
      <c r="J70" s="52">
        <f t="shared" si="9"/>
        <v>470</v>
      </c>
      <c r="K70" s="52">
        <f t="shared" si="9"/>
        <v>997</v>
      </c>
      <c r="L70" s="52">
        <f t="shared" si="9"/>
        <v>359</v>
      </c>
      <c r="M70" s="52">
        <f t="shared" si="9"/>
        <v>764</v>
      </c>
      <c r="N70" s="52">
        <f t="shared" si="9"/>
        <v>588</v>
      </c>
      <c r="O70" s="52">
        <f t="shared" si="9"/>
        <v>467</v>
      </c>
      <c r="P70" s="52">
        <f t="shared" si="9"/>
        <v>171</v>
      </c>
      <c r="Q70" s="52">
        <f t="shared" si="9"/>
        <v>719</v>
      </c>
      <c r="R70" s="52">
        <f t="shared" ref="R70:V70" si="10">R42-R56</f>
        <v>693</v>
      </c>
      <c r="S70" s="52">
        <f t="shared" si="10"/>
        <v>857</v>
      </c>
      <c r="T70" s="52">
        <f t="shared" si="10"/>
        <v>1097</v>
      </c>
      <c r="U70" s="52">
        <f t="shared" si="10"/>
        <v>458</v>
      </c>
      <c r="V70" s="52">
        <f t="shared" si="10"/>
        <v>1102</v>
      </c>
      <c r="W70" s="52">
        <f t="shared" ref="W70:Y70" si="11">W42-W56</f>
        <v>516</v>
      </c>
      <c r="X70" s="52">
        <f t="shared" si="11"/>
        <v>1088</v>
      </c>
      <c r="Y70" s="52">
        <f t="shared" si="11"/>
        <v>817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51</v>
      </c>
      <c r="D72" s="52">
        <v>0</v>
      </c>
      <c r="E72" s="52">
        <v>0</v>
      </c>
      <c r="F72" s="52">
        <v>126</v>
      </c>
      <c r="G72" s="52">
        <v>397</v>
      </c>
      <c r="H72" s="52">
        <v>185</v>
      </c>
      <c r="I72" s="52">
        <v>32</v>
      </c>
      <c r="J72" s="52">
        <v>14</v>
      </c>
      <c r="K72" s="52">
        <v>96</v>
      </c>
      <c r="L72" s="52">
        <v>25</v>
      </c>
      <c r="M72" s="52">
        <v>29</v>
      </c>
      <c r="N72" s="52">
        <v>25</v>
      </c>
      <c r="O72" s="52">
        <v>57</v>
      </c>
      <c r="P72" s="52">
        <v>46</v>
      </c>
      <c r="Q72" s="52">
        <v>24</v>
      </c>
      <c r="R72" s="52">
        <v>32</v>
      </c>
      <c r="S72" s="52">
        <v>58</v>
      </c>
      <c r="T72" s="52">
        <v>109</v>
      </c>
      <c r="U72" s="52">
        <v>145</v>
      </c>
      <c r="V72" s="52">
        <v>59</v>
      </c>
      <c r="W72" s="52">
        <v>1</v>
      </c>
      <c r="X72" s="52">
        <v>0</v>
      </c>
      <c r="Y72" s="52">
        <v>0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785</v>
      </c>
      <c r="D73" s="36">
        <v>1252</v>
      </c>
      <c r="E73" s="36">
        <v>807</v>
      </c>
      <c r="F73" s="36">
        <v>561</v>
      </c>
      <c r="G73" s="36">
        <v>715</v>
      </c>
      <c r="H73" s="36">
        <v>593</v>
      </c>
      <c r="I73" s="36">
        <v>632</v>
      </c>
      <c r="J73" s="36">
        <v>470</v>
      </c>
      <c r="K73" s="36">
        <v>933</v>
      </c>
      <c r="L73" s="36">
        <v>982</v>
      </c>
      <c r="M73" s="36">
        <v>1788</v>
      </c>
      <c r="N73" s="36">
        <v>925</v>
      </c>
      <c r="O73" s="36">
        <v>836</v>
      </c>
      <c r="P73" s="36">
        <v>472</v>
      </c>
      <c r="Q73" s="36">
        <v>757</v>
      </c>
      <c r="R73" s="36">
        <v>676</v>
      </c>
      <c r="S73" s="36">
        <v>812</v>
      </c>
      <c r="T73" s="36">
        <v>1242</v>
      </c>
      <c r="U73" s="36">
        <v>1425</v>
      </c>
      <c r="V73" s="36">
        <v>1067</v>
      </c>
      <c r="W73" s="36">
        <v>1254</v>
      </c>
      <c r="X73" s="36">
        <v>1229</v>
      </c>
      <c r="Y73" s="36">
        <v>890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60</v>
      </c>
      <c r="K79" s="138">
        <f>RES_hhdet_numvin!K163</f>
        <v>340</v>
      </c>
      <c r="L79" s="138">
        <f>RES_hhdet_numvin!L163</f>
        <v>382</v>
      </c>
      <c r="M79" s="138">
        <f>RES_hhdet_numvin!M163</f>
        <v>1217</v>
      </c>
      <c r="N79" s="138">
        <f>RES_hhdet_numvin!N163</f>
        <v>604</v>
      </c>
      <c r="O79" s="138">
        <f>RES_hhdet_numvin!O163</f>
        <v>592</v>
      </c>
      <c r="P79" s="138">
        <f>RES_hhdet_numvin!P163</f>
        <v>367</v>
      </c>
      <c r="Q79" s="138">
        <f>RES_hhdet_numvin!Q163</f>
        <v>261</v>
      </c>
      <c r="R79" s="138">
        <f>RES_hhdet_numvin!R163</f>
        <v>0</v>
      </c>
      <c r="S79" s="138">
        <f>RES_hhdet_numvin!S163</f>
        <v>0</v>
      </c>
      <c r="T79" s="138">
        <f>RES_hhdet_numvin!T163</f>
        <v>292</v>
      </c>
      <c r="U79" s="138">
        <f>RES_hhdet_numvin!U163</f>
        <v>812</v>
      </c>
      <c r="V79" s="138">
        <f>RES_hhdet_numvin!V163</f>
        <v>1118</v>
      </c>
      <c r="W79" s="138">
        <f>RES_hhdet_numvin!W163</f>
        <v>1331</v>
      </c>
      <c r="X79" s="138">
        <f>RES_hhdet_numvin!X163</f>
        <v>1535</v>
      </c>
      <c r="Y79" s="138">
        <f>RES_hhdet_numvin!Y163</f>
        <v>1066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23</v>
      </c>
      <c r="S81" s="138">
        <f>RES_hhdet_numvin!S165</f>
        <v>5</v>
      </c>
      <c r="T81" s="138">
        <f>RES_hhdet_numvin!T165</f>
        <v>92</v>
      </c>
      <c r="U81" s="138">
        <f>RES_hhdet_numvin!U165</f>
        <v>271</v>
      </c>
      <c r="V81" s="138">
        <f>RES_hhdet_numvin!V165</f>
        <v>975</v>
      </c>
      <c r="W81" s="138">
        <f>RES_hhdet_numvin!W165</f>
        <v>626</v>
      </c>
      <c r="X81" s="138">
        <f>RES_hhdet_numvin!X165</f>
        <v>1866</v>
      </c>
      <c r="Y81" s="138">
        <f>RES_hhdet_numvin!Y165</f>
        <v>2020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0</v>
      </c>
      <c r="S83" s="138">
        <f>RES_hhdet_numvin!S167</f>
        <v>0</v>
      </c>
      <c r="T83" s="138">
        <f>RES_hhdet_numvin!T167</f>
        <v>0</v>
      </c>
      <c r="U83" s="138">
        <f>RES_hhdet_numvin!U167</f>
        <v>0</v>
      </c>
      <c r="V83" s="138">
        <f>RES_hhdet_numvin!V167</f>
        <v>0</v>
      </c>
      <c r="W83" s="138">
        <f>RES_hhdet_numvin!W167</f>
        <v>0</v>
      </c>
      <c r="X83" s="138">
        <f>RES_hhdet_numvin!X167</f>
        <v>0</v>
      </c>
      <c r="Y83" s="138">
        <f>RES_hhdet_numvin!Y167</f>
        <v>0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X84" s="138">
        <f>RES_hhdet_numvin!X168</f>
        <v>0</v>
      </c>
      <c r="Y84" s="138">
        <f>RES_hhdet_numvin!Y168</f>
        <v>0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0</v>
      </c>
      <c r="S87" s="138">
        <f>RES_hhdet_numvin!S171</f>
        <v>0</v>
      </c>
      <c r="T87" s="138">
        <f>RES_hhdet_numvin!T171</f>
        <v>213</v>
      </c>
      <c r="U87" s="138">
        <f>RES_hhdet_numvin!U171</f>
        <v>1183</v>
      </c>
      <c r="V87" s="138">
        <f>RES_hhdet_numvin!V171</f>
        <v>21</v>
      </c>
      <c r="W87" s="138">
        <f>RES_hhdet_numvin!W171</f>
        <v>1021</v>
      </c>
      <c r="X87" s="138">
        <f>RES_hhdet_numvin!X171</f>
        <v>188</v>
      </c>
      <c r="Y87" s="138">
        <f>RES_hhdet_numvin!Y171</f>
        <v>107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216</v>
      </c>
      <c r="S88" s="138">
        <f>RES_hhdet_numvin!S172</f>
        <v>483</v>
      </c>
      <c r="T88" s="138">
        <f>RES_hhdet_numvin!T172</f>
        <v>874</v>
      </c>
      <c r="U88" s="138">
        <f>RES_hhdet_numvin!U172</f>
        <v>483</v>
      </c>
      <c r="V88" s="138">
        <f>RES_hhdet_numvin!V172</f>
        <v>1580</v>
      </c>
      <c r="W88" s="138">
        <f>RES_hhdet_numvin!W172</f>
        <v>725</v>
      </c>
      <c r="X88" s="138">
        <f>RES_hhdet_numvin!X172</f>
        <v>1646</v>
      </c>
      <c r="Y88" s="138">
        <f>RES_hhdet_numvin!Y172</f>
        <v>1237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10</v>
      </c>
      <c r="S92" s="138">
        <f>RES_hhdet_numvin!S176</f>
        <v>29</v>
      </c>
      <c r="T92" s="138">
        <f>RES_hhdet_numvin!T176</f>
        <v>82</v>
      </c>
      <c r="U92" s="138">
        <f>RES_hhdet_numvin!U176</f>
        <v>139</v>
      </c>
      <c r="V92" s="138">
        <f>RES_hhdet_numvin!V176</f>
        <v>78</v>
      </c>
      <c r="W92" s="138">
        <f>RES_hhdet_numvin!W176</f>
        <v>2</v>
      </c>
      <c r="X92" s="138">
        <f>RES_hhdet_numvin!X176</f>
        <v>1</v>
      </c>
      <c r="Y92" s="138">
        <f>RES_hhdet_numvin!Y176</f>
        <v>0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205</v>
      </c>
      <c r="S93" s="39">
        <f>RES_hhdet_numvin!S177</f>
        <v>461</v>
      </c>
      <c r="T93" s="39">
        <f>RES_hhdet_numvin!T177</f>
        <v>992</v>
      </c>
      <c r="U93" s="39">
        <f>RES_hhdet_numvin!U177</f>
        <v>1511</v>
      </c>
      <c r="V93" s="39">
        <f>RES_hhdet_numvin!V177</f>
        <v>1529</v>
      </c>
      <c r="W93" s="39">
        <f>RES_hhdet_numvin!W177</f>
        <v>1735</v>
      </c>
      <c r="X93" s="39">
        <f>RES_hhdet_numvin!X177</f>
        <v>1855</v>
      </c>
      <c r="Y93" s="39">
        <f>RES_hhdet_numvin!Y177</f>
        <v>1348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13.514080164865788</v>
      </c>
      <c r="C97" s="117">
        <f t="shared" si="12"/>
        <v>13.987336452931745</v>
      </c>
      <c r="D97" s="117">
        <f t="shared" si="12"/>
        <v>12.722811922331008</v>
      </c>
      <c r="E97" s="117">
        <f t="shared" si="12"/>
        <v>12.649278671890643</v>
      </c>
      <c r="F97" s="117">
        <f t="shared" si="12"/>
        <v>13.889946034581492</v>
      </c>
      <c r="G97" s="117">
        <f t="shared" si="12"/>
        <v>14.606336554541251</v>
      </c>
      <c r="H97" s="117">
        <f t="shared" si="12"/>
        <v>11.729742938016892</v>
      </c>
      <c r="I97" s="117">
        <f t="shared" si="12"/>
        <v>12.36208430170907</v>
      </c>
      <c r="J97" s="117">
        <f t="shared" si="12"/>
        <v>5.4666560261617683</v>
      </c>
      <c r="K97" s="117">
        <f t="shared" si="12"/>
        <v>16.4615919561965</v>
      </c>
      <c r="L97" s="117">
        <f t="shared" si="12"/>
        <v>9.536246241107504</v>
      </c>
      <c r="M97" s="117">
        <f t="shared" si="12"/>
        <v>9.2296982401563437</v>
      </c>
      <c r="N97" s="117">
        <f t="shared" si="12"/>
        <v>11.820818925231279</v>
      </c>
      <c r="O97" s="117">
        <f t="shared" si="12"/>
        <v>14.133634290111392</v>
      </c>
      <c r="P97" s="117">
        <f t="shared" si="12"/>
        <v>13.308588346841779</v>
      </c>
      <c r="Q97" s="117">
        <f t="shared" si="12"/>
        <v>15.831067130364127</v>
      </c>
      <c r="R97" s="117">
        <f t="shared" ref="R97:V97" si="13">R98+R100+R102+R111</f>
        <v>13.787710235886133</v>
      </c>
      <c r="S97" s="117">
        <f t="shared" si="13"/>
        <v>14.178566090131596</v>
      </c>
      <c r="T97" s="117">
        <f t="shared" si="13"/>
        <v>9.3864840352018621</v>
      </c>
      <c r="U97" s="117">
        <f t="shared" si="13"/>
        <v>7.6072969876119201</v>
      </c>
      <c r="V97" s="117">
        <f t="shared" si="13"/>
        <v>12.285645246560467</v>
      </c>
      <c r="W97" s="117">
        <f t="shared" ref="W97:Y97" si="14">W98+W100+W102+W111</f>
        <v>10.898835206704037</v>
      </c>
      <c r="X97" s="117">
        <f t="shared" si="14"/>
        <v>12.296305511368672</v>
      </c>
      <c r="Y97" s="117">
        <f t="shared" si="14"/>
        <v>11.999512117806603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11.762673656913758</v>
      </c>
      <c r="C98" s="122">
        <f t="shared" si="15"/>
        <v>12.342539607198539</v>
      </c>
      <c r="D98" s="122">
        <f t="shared" si="15"/>
        <v>11.22356131762907</v>
      </c>
      <c r="E98" s="122">
        <f t="shared" si="15"/>
        <v>11.14715871840677</v>
      </c>
      <c r="F98" s="122">
        <f t="shared" si="15"/>
        <v>12.440960173053348</v>
      </c>
      <c r="G98" s="122">
        <f t="shared" si="15"/>
        <v>13.127790728985973</v>
      </c>
      <c r="H98" s="122">
        <f t="shared" si="15"/>
        <v>10.398257094085766</v>
      </c>
      <c r="I98" s="122">
        <f t="shared" si="15"/>
        <v>11.219867779663121</v>
      </c>
      <c r="J98" s="122">
        <f t="shared" si="15"/>
        <v>4.3680553228776304</v>
      </c>
      <c r="K98" s="122">
        <f t="shared" si="15"/>
        <v>15.292945571099722</v>
      </c>
      <c r="L98" s="122">
        <f t="shared" si="15"/>
        <v>8.4277973897116976</v>
      </c>
      <c r="M98" s="122">
        <f t="shared" si="15"/>
        <v>7.6958197495662448</v>
      </c>
      <c r="N98" s="122">
        <f t="shared" si="15"/>
        <v>10.372291793728499</v>
      </c>
      <c r="O98" s="122">
        <f t="shared" si="15"/>
        <v>12.337919051589802</v>
      </c>
      <c r="P98" s="122">
        <f t="shared" si="15"/>
        <v>11.145177972039175</v>
      </c>
      <c r="Q98" s="122">
        <f t="shared" si="15"/>
        <v>14.442648748638632</v>
      </c>
      <c r="R98" s="122">
        <f t="shared" si="15"/>
        <v>12.482563069594411</v>
      </c>
      <c r="S98" s="122">
        <f t="shared" si="15"/>
        <v>13.048151960593335</v>
      </c>
      <c r="T98" s="122">
        <f t="shared" si="15"/>
        <v>8.1805746998692346</v>
      </c>
      <c r="U98" s="122">
        <f t="shared" si="15"/>
        <v>6.3002013666389178</v>
      </c>
      <c r="V98" s="122">
        <f t="shared" si="15"/>
        <v>11.155188051613649</v>
      </c>
      <c r="W98" s="122">
        <f t="shared" si="15"/>
        <v>9.7951818287632886</v>
      </c>
      <c r="X98" s="122">
        <f t="shared" si="15"/>
        <v>10.943291301156945</v>
      </c>
      <c r="Y98" s="122">
        <f t="shared" si="15"/>
        <v>10.644080070185346</v>
      </c>
      <c r="DA98" s="130" t="s">
        <v>1723</v>
      </c>
    </row>
    <row r="99" spans="1:105" ht="12" customHeight="1" x14ac:dyDescent="0.25">
      <c r="A99" s="97" t="s">
        <v>53</v>
      </c>
      <c r="B99" s="98">
        <v>11.762673656913758</v>
      </c>
      <c r="C99" s="98">
        <v>12.342539607198539</v>
      </c>
      <c r="D99" s="98">
        <v>11.22356131762907</v>
      </c>
      <c r="E99" s="98">
        <v>11.14715871840677</v>
      </c>
      <c r="F99" s="98">
        <v>12.440960173053348</v>
      </c>
      <c r="G99" s="98">
        <v>13.127790728985973</v>
      </c>
      <c r="H99" s="98">
        <v>10.398257094085766</v>
      </c>
      <c r="I99" s="98">
        <v>11.219867779663121</v>
      </c>
      <c r="J99" s="98">
        <v>4.3680553228776304</v>
      </c>
      <c r="K99" s="98">
        <v>15.292945571099722</v>
      </c>
      <c r="L99" s="98">
        <v>8.4277973897116976</v>
      </c>
      <c r="M99" s="98">
        <v>7.6958197495662448</v>
      </c>
      <c r="N99" s="98">
        <v>10.372291793728499</v>
      </c>
      <c r="O99" s="98">
        <v>12.337919051589802</v>
      </c>
      <c r="P99" s="98">
        <v>11.145177972039175</v>
      </c>
      <c r="Q99" s="98">
        <v>14.442648748638632</v>
      </c>
      <c r="R99" s="98">
        <v>12.482563069594411</v>
      </c>
      <c r="S99" s="98">
        <v>13.048151960593335</v>
      </c>
      <c r="T99" s="98">
        <v>8.1805746998692346</v>
      </c>
      <c r="U99" s="98">
        <v>6.3002013666389178</v>
      </c>
      <c r="V99" s="98">
        <v>11.155188051613649</v>
      </c>
      <c r="W99" s="98">
        <v>9.7951818287632886</v>
      </c>
      <c r="X99" s="98">
        <v>10.943291301156945</v>
      </c>
      <c r="Y99" s="98">
        <v>10.644080070185346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0.11196778065768864</v>
      </c>
      <c r="C100" s="122">
        <f t="shared" si="16"/>
        <v>0.11025767349334438</v>
      </c>
      <c r="D100" s="122">
        <f t="shared" si="16"/>
        <v>0.1153876791561886</v>
      </c>
      <c r="E100" s="122">
        <f t="shared" si="16"/>
        <v>0.21959958653344097</v>
      </c>
      <c r="F100" s="122">
        <f t="shared" si="16"/>
        <v>7.7930007876064383E-2</v>
      </c>
      <c r="G100" s="122">
        <f t="shared" si="16"/>
        <v>7.6773881707470015E-2</v>
      </c>
      <c r="H100" s="122">
        <f t="shared" si="16"/>
        <v>0.10308959761126327</v>
      </c>
      <c r="I100" s="122">
        <f t="shared" si="16"/>
        <v>4.7222592506508787E-2</v>
      </c>
      <c r="J100" s="122">
        <f t="shared" si="16"/>
        <v>4.4443675914905972E-2</v>
      </c>
      <c r="K100" s="122">
        <f t="shared" si="16"/>
        <v>4.58488882256411E-2</v>
      </c>
      <c r="L100" s="122">
        <f t="shared" si="16"/>
        <v>5.7932480112605746E-2</v>
      </c>
      <c r="M100" s="122">
        <f t="shared" si="16"/>
        <v>6.3287040825539792E-2</v>
      </c>
      <c r="N100" s="122">
        <f t="shared" si="16"/>
        <v>8.9909462732291764E-2</v>
      </c>
      <c r="O100" s="122">
        <f t="shared" si="16"/>
        <v>8.8993330190656722E-2</v>
      </c>
      <c r="P100" s="122">
        <f t="shared" si="16"/>
        <v>8.9845175821898979E-2</v>
      </c>
      <c r="Q100" s="122">
        <f t="shared" si="16"/>
        <v>9.5989923880824807E-2</v>
      </c>
      <c r="R100" s="122">
        <f t="shared" si="16"/>
        <v>8.6019755832945258E-2</v>
      </c>
      <c r="S100" s="122">
        <f t="shared" si="16"/>
        <v>6.481429465589901E-2</v>
      </c>
      <c r="T100" s="122">
        <f t="shared" si="16"/>
        <v>6.4045303587073443E-2</v>
      </c>
      <c r="U100" s="122">
        <f t="shared" si="16"/>
        <v>5.8530679309723284E-2</v>
      </c>
      <c r="V100" s="122">
        <f t="shared" si="16"/>
        <v>7.2536142585093402E-2</v>
      </c>
      <c r="W100" s="122">
        <f t="shared" si="16"/>
        <v>7.9857190675769685E-2</v>
      </c>
      <c r="X100" s="122">
        <f t="shared" si="16"/>
        <v>0.10752085633304923</v>
      </c>
      <c r="Y100" s="122">
        <f t="shared" si="16"/>
        <v>0.13819523277449519</v>
      </c>
      <c r="DA100" s="130" t="s">
        <v>1725</v>
      </c>
    </row>
    <row r="101" spans="1:105" ht="12" customHeight="1" x14ac:dyDescent="0.25">
      <c r="A101" s="97" t="s">
        <v>53</v>
      </c>
      <c r="B101" s="98">
        <v>0.11196778065768864</v>
      </c>
      <c r="C101" s="98">
        <v>0.11025767349334438</v>
      </c>
      <c r="D101" s="98">
        <v>0.1153876791561886</v>
      </c>
      <c r="E101" s="98">
        <v>0.21959958653344097</v>
      </c>
      <c r="F101" s="98">
        <v>7.7930007876064383E-2</v>
      </c>
      <c r="G101" s="98">
        <v>7.6773881707470015E-2</v>
      </c>
      <c r="H101" s="98">
        <v>0.10308959761126327</v>
      </c>
      <c r="I101" s="98">
        <v>4.7222592506508787E-2</v>
      </c>
      <c r="J101" s="98">
        <v>4.4443675914905972E-2</v>
      </c>
      <c r="K101" s="98">
        <v>4.58488882256411E-2</v>
      </c>
      <c r="L101" s="98">
        <v>5.7932480112605746E-2</v>
      </c>
      <c r="M101" s="98">
        <v>6.3287040825539792E-2</v>
      </c>
      <c r="N101" s="98">
        <v>8.9909462732291764E-2</v>
      </c>
      <c r="O101" s="98">
        <v>8.8993330190656722E-2</v>
      </c>
      <c r="P101" s="98">
        <v>8.9845175821898979E-2</v>
      </c>
      <c r="Q101" s="98">
        <v>9.5989923880824807E-2</v>
      </c>
      <c r="R101" s="98">
        <v>8.6019755832945258E-2</v>
      </c>
      <c r="S101" s="98">
        <v>6.481429465589901E-2</v>
      </c>
      <c r="T101" s="98">
        <v>6.4045303587073443E-2</v>
      </c>
      <c r="U101" s="98">
        <v>5.8530679309723284E-2</v>
      </c>
      <c r="V101" s="98">
        <v>7.2536142585093402E-2</v>
      </c>
      <c r="W101" s="98">
        <v>7.9857190675769685E-2</v>
      </c>
      <c r="X101" s="98">
        <v>0.10752085633304923</v>
      </c>
      <c r="Y101" s="98">
        <v>0.13819523277449519</v>
      </c>
      <c r="DA101" s="63" t="s">
        <v>1726</v>
      </c>
    </row>
    <row r="102" spans="1:105" ht="12" customHeight="1" x14ac:dyDescent="0.25">
      <c r="A102" s="121" t="s">
        <v>55</v>
      </c>
      <c r="B102" s="122">
        <v>1.1036969088279509</v>
      </c>
      <c r="C102" s="122">
        <v>0.9959755624569897</v>
      </c>
      <c r="D102" s="122">
        <v>0.94324330023185365</v>
      </c>
      <c r="E102" s="122">
        <v>0.88801536424114369</v>
      </c>
      <c r="F102" s="122">
        <v>0.93243469776199905</v>
      </c>
      <c r="G102" s="122">
        <v>0.9313163989579879</v>
      </c>
      <c r="H102" s="122">
        <v>0.80643075245285256</v>
      </c>
      <c r="I102" s="122">
        <v>0.72669037529827152</v>
      </c>
      <c r="J102" s="122">
        <v>0.68065437858345668</v>
      </c>
      <c r="K102" s="122">
        <v>0.68035661932010782</v>
      </c>
      <c r="L102" s="122">
        <v>0.66157762838066925</v>
      </c>
      <c r="M102" s="122">
        <v>0.90773196069432727</v>
      </c>
      <c r="N102" s="122">
        <v>0.78715393338461359</v>
      </c>
      <c r="O102" s="122">
        <v>1.1116770316898155</v>
      </c>
      <c r="P102" s="122">
        <v>1.4312075184997286</v>
      </c>
      <c r="Q102" s="122">
        <v>0.84853086222474872</v>
      </c>
      <c r="R102" s="122">
        <v>0.79730101665369735</v>
      </c>
      <c r="S102" s="122">
        <v>0.73255973563337884</v>
      </c>
      <c r="T102" s="122">
        <v>0.75894624265340049</v>
      </c>
      <c r="U102" s="122">
        <v>0.81714247714400279</v>
      </c>
      <c r="V102" s="122">
        <v>0.78248875421200437</v>
      </c>
      <c r="W102" s="122">
        <v>0.79410302827228185</v>
      </c>
      <c r="X102" s="122">
        <v>0.95681155441694721</v>
      </c>
      <c r="Y102" s="122">
        <v>0.93161283347177215</v>
      </c>
      <c r="DA102" s="130" t="s">
        <v>1727</v>
      </c>
    </row>
    <row r="103" spans="1:105" ht="12" customHeight="1" x14ac:dyDescent="0.25">
      <c r="A103" s="97" t="s">
        <v>124</v>
      </c>
      <c r="B103" s="98">
        <v>0.14536076108083892</v>
      </c>
      <c r="C103" s="98">
        <v>0.11535852755521599</v>
      </c>
      <c r="D103" s="98">
        <v>5.9121491838760351E-2</v>
      </c>
      <c r="E103" s="98">
        <v>3.2292450521438823E-2</v>
      </c>
      <c r="F103" s="98">
        <v>6.369761539460643E-2</v>
      </c>
      <c r="G103" s="98">
        <v>9.7029268991693535E-2</v>
      </c>
      <c r="H103" s="98">
        <v>9.0595327832109981E-2</v>
      </c>
      <c r="I103" s="98">
        <v>3.0676861545513405E-2</v>
      </c>
      <c r="J103" s="98">
        <v>2.8005498668431904E-2</v>
      </c>
      <c r="K103" s="98">
        <v>6.3315245935141345E-2</v>
      </c>
      <c r="L103" s="98">
        <v>5.9584526099727315E-2</v>
      </c>
      <c r="M103" s="98">
        <v>1.564968174065497E-2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1728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1.5658866134623362E-4</v>
      </c>
      <c r="I104" s="98">
        <v>5.9060942822466529E-5</v>
      </c>
      <c r="J104" s="98">
        <v>5.7650432183614897E-5</v>
      </c>
      <c r="K104" s="98">
        <v>4.0415533552462339E-4</v>
      </c>
      <c r="L104" s="98">
        <v>4.4524773227046715E-4</v>
      </c>
      <c r="M104" s="98">
        <v>2.4274694068148291E-4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DA104" s="63" t="s">
        <v>1729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9.4020830508401916E-5</v>
      </c>
      <c r="I105" s="101">
        <v>3.521321270205061E-5</v>
      </c>
      <c r="J105" s="101">
        <v>3.2296083309849224E-5</v>
      </c>
      <c r="K105" s="101">
        <v>2.2332174795210537E-4</v>
      </c>
      <c r="L105" s="101">
        <v>2.5792256106391077E-4</v>
      </c>
      <c r="M105" s="101">
        <v>1.4928029016889023E-4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DA105" s="131" t="s">
        <v>1730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6.2567830837831706E-5</v>
      </c>
      <c r="I106" s="104">
        <v>2.3847730120415919E-5</v>
      </c>
      <c r="J106" s="104">
        <v>2.5354348873765673E-5</v>
      </c>
      <c r="K106" s="104">
        <v>1.8083358757251802E-4</v>
      </c>
      <c r="L106" s="104">
        <v>1.8732517120655638E-4</v>
      </c>
      <c r="M106" s="104">
        <v>9.3466650512592702E-5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DA106" s="132" t="s">
        <v>1731</v>
      </c>
    </row>
    <row r="107" spans="1:105" ht="12" customHeight="1" x14ac:dyDescent="0.25">
      <c r="A107" s="106" t="s">
        <v>122</v>
      </c>
      <c r="B107" s="101">
        <v>0.958084759184476</v>
      </c>
      <c r="C107" s="101">
        <v>0.87404952190442975</v>
      </c>
      <c r="D107" s="101">
        <v>0.85645241094637947</v>
      </c>
      <c r="E107" s="101">
        <v>0.81132709274684245</v>
      </c>
      <c r="F107" s="101">
        <v>0.80786288592078115</v>
      </c>
      <c r="G107" s="101">
        <v>0.75689340087255497</v>
      </c>
      <c r="H107" s="101">
        <v>0.63623795313977005</v>
      </c>
      <c r="I107" s="101">
        <v>0.5398768173767049</v>
      </c>
      <c r="J107" s="101">
        <v>0.4488803699695168</v>
      </c>
      <c r="K107" s="101">
        <v>0.31588759560436241</v>
      </c>
      <c r="L107" s="101">
        <v>0.29661825291367022</v>
      </c>
      <c r="M107" s="101">
        <v>0.43776794592066354</v>
      </c>
      <c r="N107" s="101">
        <v>0.35528891534568552</v>
      </c>
      <c r="O107" s="101">
        <v>0.48474078006095567</v>
      </c>
      <c r="P107" s="101">
        <v>0.67632496309729939</v>
      </c>
      <c r="Q107" s="101">
        <v>0.40180178870664102</v>
      </c>
      <c r="R107" s="101">
        <v>0.36278290775691913</v>
      </c>
      <c r="S107" s="101">
        <v>0.30150577118820587</v>
      </c>
      <c r="T107" s="101">
        <v>0.24802614350136187</v>
      </c>
      <c r="U107" s="101">
        <v>0.31275272441313762</v>
      </c>
      <c r="V107" s="101">
        <v>0.23664241851887446</v>
      </c>
      <c r="W107" s="101">
        <v>0.27948978233887606</v>
      </c>
      <c r="X107" s="101">
        <v>0.29555483956863904</v>
      </c>
      <c r="Y107" s="101">
        <v>0.27503778270348861</v>
      </c>
      <c r="DA107" s="131" t="s">
        <v>1732</v>
      </c>
    </row>
    <row r="108" spans="1:105" ht="12" customHeight="1" x14ac:dyDescent="0.25">
      <c r="A108" s="107" t="s">
        <v>121</v>
      </c>
      <c r="B108" s="104">
        <v>2.5138856263605869E-4</v>
      </c>
      <c r="C108" s="104">
        <v>6.5675129973439307E-3</v>
      </c>
      <c r="D108" s="104">
        <v>2.7669397446713852E-2</v>
      </c>
      <c r="E108" s="104">
        <v>4.4395820972862488E-2</v>
      </c>
      <c r="F108" s="104">
        <v>6.0874196446611545E-2</v>
      </c>
      <c r="G108" s="104">
        <v>7.7393729093739427E-2</v>
      </c>
      <c r="H108" s="104">
        <v>7.9440882819626357E-2</v>
      </c>
      <c r="I108" s="104">
        <v>0.15607763543323069</v>
      </c>
      <c r="J108" s="104">
        <v>0.2037108595133244</v>
      </c>
      <c r="K108" s="104">
        <v>0.30074962244507941</v>
      </c>
      <c r="L108" s="104">
        <v>0.30492960163500127</v>
      </c>
      <c r="M108" s="104">
        <v>0.45407158609232728</v>
      </c>
      <c r="N108" s="104">
        <v>0.43186501803892807</v>
      </c>
      <c r="O108" s="104">
        <v>0.62693625162885991</v>
      </c>
      <c r="P108" s="104">
        <v>0.75488255540242921</v>
      </c>
      <c r="Q108" s="104">
        <v>0.44672907351810764</v>
      </c>
      <c r="R108" s="104">
        <v>0.43451810889677822</v>
      </c>
      <c r="S108" s="104">
        <v>0.43105396444517291</v>
      </c>
      <c r="T108" s="104">
        <v>0.51092009915203862</v>
      </c>
      <c r="U108" s="104">
        <v>0.50438975273086517</v>
      </c>
      <c r="V108" s="104">
        <v>0.5458463356931299</v>
      </c>
      <c r="W108" s="104">
        <v>0.51461324593340574</v>
      </c>
      <c r="X108" s="104">
        <v>0.66125671484830817</v>
      </c>
      <c r="Y108" s="104">
        <v>0.65657505076828349</v>
      </c>
      <c r="DA108" s="132" t="s">
        <v>1733</v>
      </c>
    </row>
    <row r="109" spans="1:105" ht="12" customHeight="1" x14ac:dyDescent="0.25">
      <c r="A109" s="108" t="s">
        <v>53</v>
      </c>
      <c r="B109" s="98">
        <v>1.5389301354832687E-4</v>
      </c>
      <c r="C109" s="98">
        <v>3.8627375744087096E-3</v>
      </c>
      <c r="D109" s="98">
        <v>1.6323166403684624E-2</v>
      </c>
      <c r="E109" s="98">
        <v>2.6040559641792416E-2</v>
      </c>
      <c r="F109" s="98">
        <v>3.6152343905083803E-2</v>
      </c>
      <c r="G109" s="98">
        <v>4.5765708071758705E-2</v>
      </c>
      <c r="H109" s="98">
        <v>4.5954384012851193E-2</v>
      </c>
      <c r="I109" s="98">
        <v>8.9010948228696943E-2</v>
      </c>
      <c r="J109" s="98">
        <v>0.11241372640865918</v>
      </c>
      <c r="K109" s="98">
        <v>0.16090735278447615</v>
      </c>
      <c r="L109" s="98">
        <v>0.15952584529027841</v>
      </c>
      <c r="M109" s="98">
        <v>0.25773288035546865</v>
      </c>
      <c r="N109" s="98">
        <v>0.22776344901707271</v>
      </c>
      <c r="O109" s="98">
        <v>0.39489323454849012</v>
      </c>
      <c r="P109" s="98">
        <v>0.5137269625123293</v>
      </c>
      <c r="Q109" s="98">
        <v>0.22441346178341728</v>
      </c>
      <c r="R109" s="98">
        <v>0.21411192015349559</v>
      </c>
      <c r="S109" s="98">
        <v>0.21175187434969478</v>
      </c>
      <c r="T109" s="98">
        <v>0.28129056712949413</v>
      </c>
      <c r="U109" s="98">
        <v>0.29811645647400742</v>
      </c>
      <c r="V109" s="98">
        <v>0.31265994792732194</v>
      </c>
      <c r="W109" s="98">
        <v>0.28876046840029207</v>
      </c>
      <c r="X109" s="98">
        <v>0.39713166608521139</v>
      </c>
      <c r="Y109" s="98">
        <v>0.38782654411718726</v>
      </c>
      <c r="DA109" s="63" t="s">
        <v>1734</v>
      </c>
    </row>
    <row r="110" spans="1:105" ht="12" customHeight="1" x14ac:dyDescent="0.25">
      <c r="A110" s="108" t="s">
        <v>52</v>
      </c>
      <c r="B110" s="98">
        <v>9.7495549087731813E-5</v>
      </c>
      <c r="C110" s="98">
        <v>2.7047754229352207E-3</v>
      </c>
      <c r="D110" s="98">
        <v>1.1346231043029228E-2</v>
      </c>
      <c r="E110" s="98">
        <v>1.8355261331070072E-2</v>
      </c>
      <c r="F110" s="98">
        <v>2.4721852541527742E-2</v>
      </c>
      <c r="G110" s="98">
        <v>3.1628021021980729E-2</v>
      </c>
      <c r="H110" s="98">
        <v>3.3486498806775157E-2</v>
      </c>
      <c r="I110" s="98">
        <v>6.7066687204533751E-2</v>
      </c>
      <c r="J110" s="98">
        <v>9.129713310466521E-2</v>
      </c>
      <c r="K110" s="98">
        <v>0.13984226966060329</v>
      </c>
      <c r="L110" s="98">
        <v>0.14540375634472286</v>
      </c>
      <c r="M110" s="98">
        <v>0.19633870573685863</v>
      </c>
      <c r="N110" s="98">
        <v>0.20410156902185536</v>
      </c>
      <c r="O110" s="98">
        <v>0.23204301708036973</v>
      </c>
      <c r="P110" s="98">
        <v>0.24115559289009997</v>
      </c>
      <c r="Q110" s="98">
        <v>0.22231561173469039</v>
      </c>
      <c r="R110" s="98">
        <v>0.22040618874328263</v>
      </c>
      <c r="S110" s="98">
        <v>0.21930209009547813</v>
      </c>
      <c r="T110" s="98">
        <v>0.22962953202254444</v>
      </c>
      <c r="U110" s="98">
        <v>0.20627329625685775</v>
      </c>
      <c r="V110" s="98">
        <v>0.233186387765808</v>
      </c>
      <c r="W110" s="98">
        <v>0.22585277753311367</v>
      </c>
      <c r="X110" s="98">
        <v>0.26412504876309684</v>
      </c>
      <c r="Y110" s="98">
        <v>0.26874850665109629</v>
      </c>
      <c r="DA110" s="63" t="s">
        <v>1735</v>
      </c>
    </row>
    <row r="111" spans="1:105" ht="12" customHeight="1" x14ac:dyDescent="0.25">
      <c r="A111" s="121" t="s">
        <v>54</v>
      </c>
      <c r="B111" s="122">
        <v>0.53574181846638957</v>
      </c>
      <c r="C111" s="122">
        <v>0.53856360978287321</v>
      </c>
      <c r="D111" s="122">
        <v>0.44061962531389398</v>
      </c>
      <c r="E111" s="122">
        <v>0.39450500270928968</v>
      </c>
      <c r="F111" s="122">
        <v>0.43862115589007838</v>
      </c>
      <c r="G111" s="122">
        <v>0.47045554488981944</v>
      </c>
      <c r="H111" s="122">
        <v>0.42196549386701088</v>
      </c>
      <c r="I111" s="122">
        <v>0.36830355424116756</v>
      </c>
      <c r="J111" s="122">
        <v>0.37350264878577599</v>
      </c>
      <c r="K111" s="122">
        <v>0.44244087755102723</v>
      </c>
      <c r="L111" s="122">
        <v>0.38893874290253272</v>
      </c>
      <c r="M111" s="122">
        <v>0.56285948907023042</v>
      </c>
      <c r="N111" s="122">
        <v>0.57146373538587503</v>
      </c>
      <c r="O111" s="122">
        <v>0.59504487664111616</v>
      </c>
      <c r="P111" s="122">
        <v>0.6423576804809753</v>
      </c>
      <c r="Q111" s="122">
        <v>0.44389759561992054</v>
      </c>
      <c r="R111" s="122">
        <v>0.42182639380507808</v>
      </c>
      <c r="S111" s="122">
        <v>0.33304009924898365</v>
      </c>
      <c r="T111" s="122">
        <v>0.38291778909215318</v>
      </c>
      <c r="U111" s="122">
        <v>0.43142246451927552</v>
      </c>
      <c r="V111" s="122">
        <v>0.27543229814972031</v>
      </c>
      <c r="W111" s="122">
        <v>0.22969315899269779</v>
      </c>
      <c r="X111" s="122">
        <v>0.28868179946173</v>
      </c>
      <c r="Y111" s="122">
        <v>0.28562398137498979</v>
      </c>
      <c r="DA111" s="130" t="s">
        <v>1736</v>
      </c>
    </row>
    <row r="112" spans="1:105" ht="12" customHeight="1" x14ac:dyDescent="0.25">
      <c r="A112" s="97" t="s">
        <v>50</v>
      </c>
      <c r="B112" s="98">
        <v>0.23019302381615109</v>
      </c>
      <c r="C112" s="98">
        <v>0.25357900226009278</v>
      </c>
      <c r="D112" s="98">
        <v>9.3448586964602426E-2</v>
      </c>
      <c r="E112" s="98">
        <v>4.3806326964120894E-2</v>
      </c>
      <c r="F112" s="98">
        <v>8.5990764880385387E-2</v>
      </c>
      <c r="G112" s="98">
        <v>0.13134378875536698</v>
      </c>
      <c r="H112" s="98">
        <v>0.11123673192232289</v>
      </c>
      <c r="I112" s="98">
        <v>3.6623086073158083E-2</v>
      </c>
      <c r="J112" s="98">
        <v>3.8027674000614957E-2</v>
      </c>
      <c r="K112" s="98">
        <v>0.10627684371911225</v>
      </c>
      <c r="L112" s="98">
        <v>8.7048420387774647E-2</v>
      </c>
      <c r="M112" s="98">
        <v>4.0909366098357033E-2</v>
      </c>
      <c r="N112" s="98">
        <v>1.9406732825934716E-2</v>
      </c>
      <c r="O112" s="98">
        <v>2.2050820005552644E-2</v>
      </c>
      <c r="P112" s="98">
        <v>3.1939199493604208E-2</v>
      </c>
      <c r="Q112" s="98">
        <v>2.594227334944119E-2</v>
      </c>
      <c r="R112" s="98">
        <v>2.466953604357679E-2</v>
      </c>
      <c r="S112" s="98">
        <v>1.8091414290582232E-2</v>
      </c>
      <c r="T112" s="98">
        <v>2.4703443583679117E-2</v>
      </c>
      <c r="U112" s="98">
        <v>4.0083849035300947E-2</v>
      </c>
      <c r="V112" s="98">
        <v>3.5528887892072807E-2</v>
      </c>
      <c r="W112" s="98">
        <v>1.5885715287963363E-2</v>
      </c>
      <c r="X112" s="98">
        <v>1.7956999855500727E-2</v>
      </c>
      <c r="Y112" s="98">
        <v>1.0991486583811994E-2</v>
      </c>
      <c r="DA112" s="63" t="s">
        <v>1737</v>
      </c>
    </row>
    <row r="113" spans="1:105" ht="12" customHeight="1" x14ac:dyDescent="0.25">
      <c r="A113" s="109" t="s">
        <v>120</v>
      </c>
      <c r="B113" s="33">
        <v>0.30554879465023849</v>
      </c>
      <c r="C113" s="33">
        <v>0.28498460752278049</v>
      </c>
      <c r="D113" s="33">
        <v>0.34717103834929153</v>
      </c>
      <c r="E113" s="33">
        <v>0.35069867574516878</v>
      </c>
      <c r="F113" s="33">
        <v>0.35263039100969301</v>
      </c>
      <c r="G113" s="33">
        <v>0.33911175613445244</v>
      </c>
      <c r="H113" s="33">
        <v>0.31072876194468801</v>
      </c>
      <c r="I113" s="33">
        <v>0.3316804681680095</v>
      </c>
      <c r="J113" s="33">
        <v>0.33547497478516103</v>
      </c>
      <c r="K113" s="33">
        <v>0.33616403383191495</v>
      </c>
      <c r="L113" s="33">
        <v>0.30189032251475806</v>
      </c>
      <c r="M113" s="33">
        <v>0.52195012297187338</v>
      </c>
      <c r="N113" s="33">
        <v>0.55205700255994028</v>
      </c>
      <c r="O113" s="33">
        <v>0.57299405663556346</v>
      </c>
      <c r="P113" s="33">
        <v>0.61041848098737106</v>
      </c>
      <c r="Q113" s="33">
        <v>0.41795532227047932</v>
      </c>
      <c r="R113" s="33">
        <v>0.39715685776150128</v>
      </c>
      <c r="S113" s="33">
        <v>0.31494868495840139</v>
      </c>
      <c r="T113" s="33">
        <v>0.35821434550847409</v>
      </c>
      <c r="U113" s="33">
        <v>0.39133861548397458</v>
      </c>
      <c r="V113" s="33">
        <v>0.2399034102576475</v>
      </c>
      <c r="W113" s="33">
        <v>0.21380744370473442</v>
      </c>
      <c r="X113" s="33">
        <v>0.2707247996062293</v>
      </c>
      <c r="Y113" s="33">
        <v>0.27463249479117779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9.6670939220363934</v>
      </c>
      <c r="C115" s="117">
        <f t="shared" si="17"/>
        <v>10.04381590939051</v>
      </c>
      <c r="D115" s="117">
        <f t="shared" si="17"/>
        <v>9.2157605998209409</v>
      </c>
      <c r="E115" s="117">
        <f t="shared" si="17"/>
        <v>9.3666721648370217</v>
      </c>
      <c r="F115" s="117">
        <f t="shared" si="17"/>
        <v>10.130039071185273</v>
      </c>
      <c r="G115" s="117">
        <f t="shared" si="17"/>
        <v>10.722922478311821</v>
      </c>
      <c r="H115" s="117">
        <f t="shared" si="17"/>
        <v>8.7254872196965536</v>
      </c>
      <c r="I115" s="117">
        <f t="shared" si="17"/>
        <v>9.178763967620192</v>
      </c>
      <c r="J115" s="117">
        <f t="shared" si="17"/>
        <v>4.1409581189523577</v>
      </c>
      <c r="K115" s="117">
        <f t="shared" si="17"/>
        <v>12.42984814933757</v>
      </c>
      <c r="L115" s="117">
        <f t="shared" si="17"/>
        <v>7.3563228740332551</v>
      </c>
      <c r="M115" s="117">
        <f t="shared" si="17"/>
        <v>7.2652065058383988</v>
      </c>
      <c r="N115" s="117">
        <f t="shared" si="17"/>
        <v>9.4373450850189062</v>
      </c>
      <c r="O115" s="117">
        <f t="shared" si="17"/>
        <v>11.308850971813296</v>
      </c>
      <c r="P115" s="117">
        <f t="shared" si="17"/>
        <v>10.671987298639452</v>
      </c>
      <c r="Q115" s="117">
        <f t="shared" si="17"/>
        <v>12.731275719667465</v>
      </c>
      <c r="R115" s="117">
        <f t="shared" ref="R115:V115" si="18">R116+R118+R120+R129</f>
        <v>11.116746431496551</v>
      </c>
      <c r="S115" s="117">
        <f t="shared" si="18"/>
        <v>11.389087004955973</v>
      </c>
      <c r="T115" s="117">
        <f t="shared" si="18"/>
        <v>7.660414120411021</v>
      </c>
      <c r="U115" s="117">
        <f t="shared" si="18"/>
        <v>6.3188136747827617</v>
      </c>
      <c r="V115" s="117">
        <f t="shared" si="18"/>
        <v>10.300142800472155</v>
      </c>
      <c r="W115" s="117">
        <f t="shared" ref="W115:Y115" si="19">W116+W118+W120+W129</f>
        <v>9.3757891081218041</v>
      </c>
      <c r="X115" s="117">
        <f t="shared" si="19"/>
        <v>10.843086657470614</v>
      </c>
      <c r="Y115" s="117">
        <f t="shared" si="19"/>
        <v>10.864148406769086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8.3510546713840856</v>
      </c>
      <c r="C116" s="122">
        <f t="shared" si="20"/>
        <v>8.7919470021112751</v>
      </c>
      <c r="D116" s="122">
        <f t="shared" si="20"/>
        <v>8.0220241667045933</v>
      </c>
      <c r="E116" s="122">
        <f t="shared" si="20"/>
        <v>8.007376574262608</v>
      </c>
      <c r="F116" s="122">
        <f t="shared" si="20"/>
        <v>8.9927600443151317</v>
      </c>
      <c r="G116" s="122">
        <f t="shared" si="20"/>
        <v>9.5569914176279429</v>
      </c>
      <c r="H116" s="122">
        <f t="shared" si="20"/>
        <v>7.5865423624413824</v>
      </c>
      <c r="I116" s="122">
        <f t="shared" si="20"/>
        <v>8.2425363424780329</v>
      </c>
      <c r="J116" s="122">
        <f t="shared" si="20"/>
        <v>3.2296481359346667</v>
      </c>
      <c r="K116" s="122">
        <f t="shared" si="20"/>
        <v>11.450487527118815</v>
      </c>
      <c r="L116" s="122">
        <f t="shared" si="20"/>
        <v>6.3795549195748249</v>
      </c>
      <c r="M116" s="122">
        <f t="shared" si="20"/>
        <v>5.9211833619125063</v>
      </c>
      <c r="N116" s="122">
        <f t="shared" si="20"/>
        <v>8.0574805947032004</v>
      </c>
      <c r="O116" s="122">
        <f t="shared" si="20"/>
        <v>9.6622349348173842</v>
      </c>
      <c r="P116" s="122">
        <f t="shared" si="20"/>
        <v>8.7421625172620399</v>
      </c>
      <c r="Q116" s="122">
        <f t="shared" si="20"/>
        <v>11.348494239979463</v>
      </c>
      <c r="R116" s="122">
        <f t="shared" si="20"/>
        <v>9.8203981445181192</v>
      </c>
      <c r="S116" s="122">
        <f t="shared" si="20"/>
        <v>10.281704619676045</v>
      </c>
      <c r="T116" s="122">
        <f t="shared" si="20"/>
        <v>6.4772532713440976</v>
      </c>
      <c r="U116" s="122">
        <f t="shared" si="20"/>
        <v>5.0538476520534612</v>
      </c>
      <c r="V116" s="122">
        <f t="shared" si="20"/>
        <v>9.1044423887467723</v>
      </c>
      <c r="W116" s="122">
        <f t="shared" si="20"/>
        <v>8.1626151310120143</v>
      </c>
      <c r="X116" s="122">
        <f t="shared" si="20"/>
        <v>9.3103622623971454</v>
      </c>
      <c r="Y116" s="122">
        <f t="shared" si="20"/>
        <v>9.207067084094362</v>
      </c>
      <c r="DA116" s="130" t="s">
        <v>1891</v>
      </c>
    </row>
    <row r="117" spans="1:105" ht="12" customHeight="1" x14ac:dyDescent="0.25">
      <c r="A117" s="97" t="s">
        <v>53</v>
      </c>
      <c r="B117" s="98">
        <v>8.3510546713840856</v>
      </c>
      <c r="C117" s="98">
        <v>8.7919470021112751</v>
      </c>
      <c r="D117" s="98">
        <v>8.0220241667045933</v>
      </c>
      <c r="E117" s="98">
        <v>8.007376574262608</v>
      </c>
      <c r="F117" s="98">
        <v>8.9927600443151317</v>
      </c>
      <c r="G117" s="98">
        <v>9.5569914176279429</v>
      </c>
      <c r="H117" s="98">
        <v>7.5865423624413824</v>
      </c>
      <c r="I117" s="98">
        <v>8.2425363424780329</v>
      </c>
      <c r="J117" s="98">
        <v>3.2296481359346667</v>
      </c>
      <c r="K117" s="98">
        <v>11.450487527118815</v>
      </c>
      <c r="L117" s="98">
        <v>6.3795549195748249</v>
      </c>
      <c r="M117" s="98">
        <v>5.9211833619125063</v>
      </c>
      <c r="N117" s="98">
        <v>8.0574805947032004</v>
      </c>
      <c r="O117" s="98">
        <v>9.6622349348173842</v>
      </c>
      <c r="P117" s="98">
        <v>8.7421625172620399</v>
      </c>
      <c r="Q117" s="98">
        <v>11.348494239979463</v>
      </c>
      <c r="R117" s="98">
        <v>9.8203981445181192</v>
      </c>
      <c r="S117" s="98">
        <v>10.281704619676045</v>
      </c>
      <c r="T117" s="98">
        <v>6.4772532713440976</v>
      </c>
      <c r="U117" s="98">
        <v>5.0538476520534612</v>
      </c>
      <c r="V117" s="98">
        <v>9.1044423887467723</v>
      </c>
      <c r="W117" s="98">
        <v>8.1626151310120143</v>
      </c>
      <c r="X117" s="98">
        <v>9.3103622623971454</v>
      </c>
      <c r="Y117" s="98">
        <v>9.207067084094362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0.20667385833126453</v>
      </c>
      <c r="C118" s="122">
        <f t="shared" si="21"/>
        <v>0.20998103485180028</v>
      </c>
      <c r="D118" s="122">
        <f t="shared" si="21"/>
        <v>0.2272441161615521</v>
      </c>
      <c r="E118" s="122">
        <f t="shared" si="21"/>
        <v>0.450246260306159</v>
      </c>
      <c r="F118" s="122">
        <f t="shared" si="21"/>
        <v>0.16654592839583002</v>
      </c>
      <c r="G118" s="122">
        <f t="shared" si="21"/>
        <v>0.17360954872435969</v>
      </c>
      <c r="H118" s="122">
        <f t="shared" si="21"/>
        <v>0.26199740027215779</v>
      </c>
      <c r="I118" s="122">
        <f t="shared" si="21"/>
        <v>0.12853096923509733</v>
      </c>
      <c r="J118" s="122">
        <f t="shared" si="21"/>
        <v>0.12399454067138735</v>
      </c>
      <c r="K118" s="122">
        <f t="shared" si="21"/>
        <v>0.13570473511128256</v>
      </c>
      <c r="L118" s="122">
        <f t="shared" si="21"/>
        <v>0.18125979908137069</v>
      </c>
      <c r="M118" s="122">
        <f t="shared" si="21"/>
        <v>0.20928872823089148</v>
      </c>
      <c r="N118" s="122">
        <f t="shared" si="21"/>
        <v>0.31438207412848834</v>
      </c>
      <c r="O118" s="122">
        <f t="shared" si="21"/>
        <v>0.31909253866388365</v>
      </c>
      <c r="P118" s="122">
        <f t="shared" si="21"/>
        <v>0.32988791427933362</v>
      </c>
      <c r="Q118" s="122">
        <f t="shared" si="21"/>
        <v>0.35946799168382537</v>
      </c>
      <c r="R118" s="122">
        <f t="shared" si="21"/>
        <v>0.3243108582840124</v>
      </c>
      <c r="S118" s="122">
        <f t="shared" si="21"/>
        <v>0.24710588304408118</v>
      </c>
      <c r="T118" s="122">
        <f t="shared" si="21"/>
        <v>0.24980260312736632</v>
      </c>
      <c r="U118" s="122">
        <f t="shared" si="21"/>
        <v>0.23764200296439394</v>
      </c>
      <c r="V118" s="122">
        <f t="shared" si="21"/>
        <v>0.30849261159420271</v>
      </c>
      <c r="W118" s="122">
        <f t="shared" si="21"/>
        <v>0.34403257436125528</v>
      </c>
      <c r="X118" s="122">
        <f t="shared" si="21"/>
        <v>0.46848226810674753</v>
      </c>
      <c r="Y118" s="122">
        <f t="shared" si="21"/>
        <v>0.60687131689678453</v>
      </c>
      <c r="DA118" s="130" t="s">
        <v>1893</v>
      </c>
    </row>
    <row r="119" spans="1:105" ht="12" customHeight="1" x14ac:dyDescent="0.25">
      <c r="A119" s="97" t="s">
        <v>53</v>
      </c>
      <c r="B119" s="98">
        <v>0.20667385833126453</v>
      </c>
      <c r="C119" s="98">
        <v>0.20998103485180028</v>
      </c>
      <c r="D119" s="98">
        <v>0.2272441161615521</v>
      </c>
      <c r="E119" s="98">
        <v>0.450246260306159</v>
      </c>
      <c r="F119" s="98">
        <v>0.16654592839583002</v>
      </c>
      <c r="G119" s="98">
        <v>0.17360954872435969</v>
      </c>
      <c r="H119" s="98">
        <v>0.26199740027215779</v>
      </c>
      <c r="I119" s="98">
        <v>0.12853096923509733</v>
      </c>
      <c r="J119" s="98">
        <v>0.12399454067138735</v>
      </c>
      <c r="K119" s="98">
        <v>0.13570473511128256</v>
      </c>
      <c r="L119" s="98">
        <v>0.18125979908137069</v>
      </c>
      <c r="M119" s="98">
        <v>0.20928872823089148</v>
      </c>
      <c r="N119" s="98">
        <v>0.31438207412848834</v>
      </c>
      <c r="O119" s="98">
        <v>0.31909253866388365</v>
      </c>
      <c r="P119" s="98">
        <v>0.32988791427933362</v>
      </c>
      <c r="Q119" s="98">
        <v>0.35946799168382537</v>
      </c>
      <c r="R119" s="98">
        <v>0.3243108582840124</v>
      </c>
      <c r="S119" s="98">
        <v>0.24710588304408118</v>
      </c>
      <c r="T119" s="98">
        <v>0.24980260312736632</v>
      </c>
      <c r="U119" s="98">
        <v>0.23764200296439394</v>
      </c>
      <c r="V119" s="98">
        <v>0.30849261159420271</v>
      </c>
      <c r="W119" s="98">
        <v>0.34403257436125528</v>
      </c>
      <c r="X119" s="98">
        <v>0.46848226810674753</v>
      </c>
      <c r="Y119" s="98">
        <v>0.60687131689678453</v>
      </c>
      <c r="DA119" s="63" t="s">
        <v>1894</v>
      </c>
    </row>
    <row r="120" spans="1:105" ht="12" customHeight="1" x14ac:dyDescent="0.25">
      <c r="A120" s="121" t="s">
        <v>55</v>
      </c>
      <c r="B120" s="122">
        <v>0.73649075960014698</v>
      </c>
      <c r="C120" s="122">
        <v>0.66951951904956086</v>
      </c>
      <c r="D120" s="122">
        <v>0.64374284289489514</v>
      </c>
      <c r="E120" s="122">
        <v>0.61318588297173937</v>
      </c>
      <c r="F120" s="122">
        <v>0.64672482172849743</v>
      </c>
      <c r="G120" s="122">
        <v>0.64974573661457824</v>
      </c>
      <c r="H120" s="122">
        <v>0.56769415820168578</v>
      </c>
      <c r="I120" s="122">
        <v>0.52773677417213749</v>
      </c>
      <c r="J120" s="122">
        <v>0.503212493401898</v>
      </c>
      <c r="K120" s="122">
        <v>0.51604076817200772</v>
      </c>
      <c r="L120" s="122">
        <v>0.50587970618691525</v>
      </c>
      <c r="M120" s="122">
        <v>0.70034289587529441</v>
      </c>
      <c r="N120" s="122">
        <v>0.61972556191795758</v>
      </c>
      <c r="O120" s="122">
        <v>0.86245569350438411</v>
      </c>
      <c r="P120" s="122">
        <v>1.0981549451313863</v>
      </c>
      <c r="Q120" s="122">
        <v>0.67588373128478318</v>
      </c>
      <c r="R120" s="122">
        <v>0.64039255122635774</v>
      </c>
      <c r="S120" s="122">
        <v>0.59609380478600782</v>
      </c>
      <c r="T120" s="122">
        <v>0.62562532445343277</v>
      </c>
      <c r="U120" s="122">
        <v>0.67571217807096884</v>
      </c>
      <c r="V120" s="122">
        <v>0.66114654526389338</v>
      </c>
      <c r="W120" s="122">
        <v>0.67461691951895109</v>
      </c>
      <c r="X120" s="122">
        <v>0.81632361312879631</v>
      </c>
      <c r="Y120" s="122">
        <v>0.80102084102979521</v>
      </c>
      <c r="DA120" s="130" t="s">
        <v>1895</v>
      </c>
    </row>
    <row r="121" spans="1:105" ht="12" customHeight="1" x14ac:dyDescent="0.25">
      <c r="A121" s="97" t="s">
        <v>124</v>
      </c>
      <c r="B121" s="98">
        <v>8.7283282036494825E-2</v>
      </c>
      <c r="C121" s="98">
        <v>6.9386820336279464E-2</v>
      </c>
      <c r="D121" s="98">
        <v>3.5797672534455628E-2</v>
      </c>
      <c r="E121" s="98">
        <v>1.9594210070104739E-2</v>
      </c>
      <c r="F121" s="98">
        <v>3.8910722390626658E-2</v>
      </c>
      <c r="G121" s="98">
        <v>6.0187151724684758E-2</v>
      </c>
      <c r="H121" s="98">
        <v>5.7071311865689943E-2</v>
      </c>
      <c r="I121" s="98">
        <v>1.9478398441006933E-2</v>
      </c>
      <c r="J121" s="98">
        <v>1.7809535176480464E-2</v>
      </c>
      <c r="K121" s="98">
        <v>4.0446586654428879E-2</v>
      </c>
      <c r="L121" s="98">
        <v>3.8224510387363644E-2</v>
      </c>
      <c r="M121" s="98">
        <v>1.02407141354573E-2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1896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1.227599833928868E-4</v>
      </c>
      <c r="I122" s="98">
        <v>4.6391235208110553E-5</v>
      </c>
      <c r="J122" s="98">
        <v>4.6030307201356657E-5</v>
      </c>
      <c r="K122" s="98">
        <v>3.2594382556101352E-4</v>
      </c>
      <c r="L122" s="98">
        <v>3.5491836157784608E-4</v>
      </c>
      <c r="M122" s="98">
        <v>1.9046615294369978E-4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1897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6.0192152555055084E-5</v>
      </c>
      <c r="I123" s="101">
        <v>2.2543505087694638E-5</v>
      </c>
      <c r="J123" s="101">
        <v>2.067595832759098E-5</v>
      </c>
      <c r="K123" s="101">
        <v>1.4511023798849553E-4</v>
      </c>
      <c r="L123" s="101">
        <v>1.6759319037128967E-4</v>
      </c>
      <c r="M123" s="101">
        <v>9.6999502431107092E-5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DA123" s="131" t="s">
        <v>1898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6.2567830837831706E-5</v>
      </c>
      <c r="I124" s="104">
        <v>2.3847730120415919E-5</v>
      </c>
      <c r="J124" s="104">
        <v>2.5354348873765673E-5</v>
      </c>
      <c r="K124" s="104">
        <v>1.8083358757251802E-4</v>
      </c>
      <c r="L124" s="104">
        <v>1.8732517120655638E-4</v>
      </c>
      <c r="M124" s="104">
        <v>9.3466650512592702E-5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0</v>
      </c>
      <c r="Y124" s="104">
        <v>0</v>
      </c>
      <c r="DA124" s="132" t="s">
        <v>1899</v>
      </c>
    </row>
    <row r="125" spans="1:105" ht="12" customHeight="1" x14ac:dyDescent="0.25">
      <c r="A125" s="106" t="s">
        <v>122</v>
      </c>
      <c r="B125" s="101">
        <v>0.64900573502867276</v>
      </c>
      <c r="C125" s="101">
        <v>0.59473411995416881</v>
      </c>
      <c r="D125" s="101">
        <v>0.58519199463385885</v>
      </c>
      <c r="E125" s="101">
        <v>0.55702372354889573</v>
      </c>
      <c r="F125" s="101">
        <v>0.55778754298802447</v>
      </c>
      <c r="G125" s="101">
        <v>0.52586132354334636</v>
      </c>
      <c r="H125" s="101">
        <v>0.44479228724634601</v>
      </c>
      <c r="I125" s="101">
        <v>0.37853009737139842</v>
      </c>
      <c r="J125" s="101">
        <v>0.31484323920906609</v>
      </c>
      <c r="K125" s="101">
        <v>0.22172070639773381</v>
      </c>
      <c r="L125" s="101">
        <v>0.20903572934859879</v>
      </c>
      <c r="M125" s="101">
        <v>0.31069598940588905</v>
      </c>
      <c r="N125" s="101">
        <v>0.25346628791530013</v>
      </c>
      <c r="O125" s="101">
        <v>0.34809183980024511</v>
      </c>
      <c r="P125" s="101">
        <v>0.48846721960476541</v>
      </c>
      <c r="Q125" s="101">
        <v>0.2906836751330702</v>
      </c>
      <c r="R125" s="101">
        <v>0.26277896624905134</v>
      </c>
      <c r="S125" s="101">
        <v>0.21888167170498157</v>
      </c>
      <c r="T125" s="101">
        <v>0.18276959695019315</v>
      </c>
      <c r="U125" s="101">
        <v>0.24064588790761557</v>
      </c>
      <c r="V125" s="101">
        <v>0.18402921695065913</v>
      </c>
      <c r="W125" s="101">
        <v>0.22165837113967776</v>
      </c>
      <c r="X125" s="101">
        <v>0.23600332810581456</v>
      </c>
      <c r="Y125" s="101">
        <v>0.22014315267089962</v>
      </c>
      <c r="DA125" s="131" t="s">
        <v>1900</v>
      </c>
    </row>
    <row r="126" spans="1:105" ht="12" customHeight="1" x14ac:dyDescent="0.25">
      <c r="A126" s="107" t="s">
        <v>121</v>
      </c>
      <c r="B126" s="104">
        <v>2.0174253497938225E-4</v>
      </c>
      <c r="C126" s="104">
        <v>5.3985787591126697E-3</v>
      </c>
      <c r="D126" s="104">
        <v>2.2753175726580668E-2</v>
      </c>
      <c r="E126" s="104">
        <v>3.6567949352738841E-2</v>
      </c>
      <c r="F126" s="104">
        <v>5.0026556349846291E-2</v>
      </c>
      <c r="G126" s="104">
        <v>6.3697261346547088E-2</v>
      </c>
      <c r="H126" s="104">
        <v>6.5707799106256876E-2</v>
      </c>
      <c r="I126" s="104">
        <v>0.129681887124524</v>
      </c>
      <c r="J126" s="104">
        <v>0.17051368870915007</v>
      </c>
      <c r="K126" s="104">
        <v>0.25354753129428403</v>
      </c>
      <c r="L126" s="104">
        <v>0.25826454808937493</v>
      </c>
      <c r="M126" s="104">
        <v>0.3792157261810043</v>
      </c>
      <c r="N126" s="104">
        <v>0.3662592740026574</v>
      </c>
      <c r="O126" s="104">
        <v>0.51436385370413906</v>
      </c>
      <c r="P126" s="104">
        <v>0.60968772552662087</v>
      </c>
      <c r="Q126" s="104">
        <v>0.38520005615171293</v>
      </c>
      <c r="R126" s="104">
        <v>0.37761358497730646</v>
      </c>
      <c r="S126" s="104">
        <v>0.37721213308102619</v>
      </c>
      <c r="T126" s="104">
        <v>0.44285572750323965</v>
      </c>
      <c r="U126" s="104">
        <v>0.4350662901633533</v>
      </c>
      <c r="V126" s="104">
        <v>0.47711732831323422</v>
      </c>
      <c r="W126" s="104">
        <v>0.4529585483792733</v>
      </c>
      <c r="X126" s="104">
        <v>0.58032028502298172</v>
      </c>
      <c r="Y126" s="104">
        <v>0.58087768835889553</v>
      </c>
      <c r="DA126" s="132" t="s">
        <v>1901</v>
      </c>
    </row>
    <row r="127" spans="1:105" ht="12" customHeight="1" x14ac:dyDescent="0.25">
      <c r="A127" s="108" t="s">
        <v>53</v>
      </c>
      <c r="B127" s="98">
        <v>1.0424698589165044E-4</v>
      </c>
      <c r="C127" s="98">
        <v>2.6938033361774485E-3</v>
      </c>
      <c r="D127" s="98">
        <v>1.140694468355144E-2</v>
      </c>
      <c r="E127" s="98">
        <v>1.8212688021668765E-2</v>
      </c>
      <c r="F127" s="98">
        <v>2.5304703808318549E-2</v>
      </c>
      <c r="G127" s="98">
        <v>3.2069240324566359E-2</v>
      </c>
      <c r="H127" s="98">
        <v>3.2221300299481712E-2</v>
      </c>
      <c r="I127" s="98">
        <v>6.2615199919990233E-2</v>
      </c>
      <c r="J127" s="98">
        <v>7.9216555604484873E-2</v>
      </c>
      <c r="K127" s="98">
        <v>0.11370526163368076</v>
      </c>
      <c r="L127" s="98">
        <v>0.11286079174465206</v>
      </c>
      <c r="M127" s="98">
        <v>0.18287702044414567</v>
      </c>
      <c r="N127" s="98">
        <v>0.16215770498080204</v>
      </c>
      <c r="O127" s="98">
        <v>0.28232083662376933</v>
      </c>
      <c r="P127" s="98">
        <v>0.36853213263652096</v>
      </c>
      <c r="Q127" s="98">
        <v>0.16288444441702254</v>
      </c>
      <c r="R127" s="98">
        <v>0.15720739623402386</v>
      </c>
      <c r="S127" s="98">
        <v>0.15791004298554806</v>
      </c>
      <c r="T127" s="98">
        <v>0.21322619548069521</v>
      </c>
      <c r="U127" s="98">
        <v>0.22879299390649557</v>
      </c>
      <c r="V127" s="98">
        <v>0.24393094054742623</v>
      </c>
      <c r="W127" s="98">
        <v>0.22710577084615963</v>
      </c>
      <c r="X127" s="98">
        <v>0.31619523625988488</v>
      </c>
      <c r="Y127" s="98">
        <v>0.31212918170779919</v>
      </c>
      <c r="DA127" s="63" t="s">
        <v>1902</v>
      </c>
    </row>
    <row r="128" spans="1:105" ht="12" customHeight="1" x14ac:dyDescent="0.25">
      <c r="A128" s="108" t="s">
        <v>52</v>
      </c>
      <c r="B128" s="98">
        <v>9.7495549087731813E-5</v>
      </c>
      <c r="C128" s="98">
        <v>2.7047754229352207E-3</v>
      </c>
      <c r="D128" s="98">
        <v>1.1346231043029228E-2</v>
      </c>
      <c r="E128" s="98">
        <v>1.8355261331070072E-2</v>
      </c>
      <c r="F128" s="98">
        <v>2.4721852541527742E-2</v>
      </c>
      <c r="G128" s="98">
        <v>3.1628021021980729E-2</v>
      </c>
      <c r="H128" s="98">
        <v>3.3486498806775157E-2</v>
      </c>
      <c r="I128" s="98">
        <v>6.7066687204533751E-2</v>
      </c>
      <c r="J128" s="98">
        <v>9.129713310466521E-2</v>
      </c>
      <c r="K128" s="98">
        <v>0.13984226966060329</v>
      </c>
      <c r="L128" s="98">
        <v>0.14540375634472286</v>
      </c>
      <c r="M128" s="98">
        <v>0.19633870573685863</v>
      </c>
      <c r="N128" s="98">
        <v>0.20410156902185536</v>
      </c>
      <c r="O128" s="98">
        <v>0.23204301708036973</v>
      </c>
      <c r="P128" s="98">
        <v>0.24115559289009997</v>
      </c>
      <c r="Q128" s="98">
        <v>0.22231561173469039</v>
      </c>
      <c r="R128" s="98">
        <v>0.22040618874328263</v>
      </c>
      <c r="S128" s="98">
        <v>0.21930209009547813</v>
      </c>
      <c r="T128" s="98">
        <v>0.22962953202254444</v>
      </c>
      <c r="U128" s="98">
        <v>0.20627329625685775</v>
      </c>
      <c r="V128" s="98">
        <v>0.233186387765808</v>
      </c>
      <c r="W128" s="98">
        <v>0.22585277753311367</v>
      </c>
      <c r="X128" s="98">
        <v>0.26412504876309684</v>
      </c>
      <c r="Y128" s="98">
        <v>0.26874850665109629</v>
      </c>
      <c r="DA128" s="63" t="s">
        <v>1903</v>
      </c>
    </row>
    <row r="129" spans="1:105" ht="12" customHeight="1" x14ac:dyDescent="0.25">
      <c r="A129" s="121" t="s">
        <v>54</v>
      </c>
      <c r="B129" s="122">
        <v>0.37287463272089716</v>
      </c>
      <c r="C129" s="122">
        <v>0.372368353377872</v>
      </c>
      <c r="D129" s="122">
        <v>0.32274947405990073</v>
      </c>
      <c r="E129" s="122">
        <v>0.29586344729651476</v>
      </c>
      <c r="F129" s="122">
        <v>0.32400827674581389</v>
      </c>
      <c r="G129" s="122">
        <v>0.34257577534493977</v>
      </c>
      <c r="H129" s="122">
        <v>0.30925329878132846</v>
      </c>
      <c r="I129" s="122">
        <v>0.27995988173492425</v>
      </c>
      <c r="J129" s="122">
        <v>0.28410294894440558</v>
      </c>
      <c r="K129" s="122">
        <v>0.3276151189354648</v>
      </c>
      <c r="L129" s="122">
        <v>0.28962844919014402</v>
      </c>
      <c r="M129" s="122">
        <v>0.43439151981970581</v>
      </c>
      <c r="N129" s="122">
        <v>0.44575685426925959</v>
      </c>
      <c r="O129" s="122">
        <v>0.46506780482764437</v>
      </c>
      <c r="P129" s="122">
        <v>0.50178192196669258</v>
      </c>
      <c r="Q129" s="122">
        <v>0.34742975671939491</v>
      </c>
      <c r="R129" s="122">
        <v>0.33164487746806293</v>
      </c>
      <c r="S129" s="122">
        <v>0.26418269744983902</v>
      </c>
      <c r="T129" s="122">
        <v>0.30773292148612402</v>
      </c>
      <c r="U129" s="122">
        <v>0.35161184169393755</v>
      </c>
      <c r="V129" s="122">
        <v>0.22606125486728723</v>
      </c>
      <c r="W129" s="122">
        <v>0.19452448322958135</v>
      </c>
      <c r="X129" s="122">
        <v>0.24791851383792499</v>
      </c>
      <c r="Y129" s="122">
        <v>0.24918916474814565</v>
      </c>
      <c r="DA129" s="130" t="s">
        <v>1904</v>
      </c>
    </row>
    <row r="130" spans="1:105" ht="12" customHeight="1" x14ac:dyDescent="0.25">
      <c r="A130" s="97" t="s">
        <v>50</v>
      </c>
      <c r="B130" s="98">
        <v>0.14102071628682247</v>
      </c>
      <c r="C130" s="98">
        <v>0.15538626842465433</v>
      </c>
      <c r="D130" s="98">
        <v>5.726566311862924E-2</v>
      </c>
      <c r="E130" s="98">
        <v>2.6844521709917316E-2</v>
      </c>
      <c r="F130" s="98">
        <v>5.2769284370415115E-2</v>
      </c>
      <c r="G130" s="98">
        <v>8.0923774976688984E-2</v>
      </c>
      <c r="H130" s="98">
        <v>6.8766115661149596E-2</v>
      </c>
      <c r="I130" s="98">
        <v>2.268316561437738E-2</v>
      </c>
      <c r="J130" s="98">
        <v>2.3553722778679818E-2</v>
      </c>
      <c r="K130" s="98">
        <v>6.5834273296900975E-2</v>
      </c>
      <c r="L130" s="98">
        <v>5.3925568825374533E-2</v>
      </c>
      <c r="M130" s="98">
        <v>2.5345572237859063E-2</v>
      </c>
      <c r="N130" s="98">
        <v>1.202605714136099E-2</v>
      </c>
      <c r="O130" s="98">
        <v>1.3669913919547442E-2</v>
      </c>
      <c r="P130" s="98">
        <v>1.9802363238733276E-2</v>
      </c>
      <c r="Q130" s="98">
        <v>1.6085900726239531E-2</v>
      </c>
      <c r="R130" s="98">
        <v>1.5300349723417161E-2</v>
      </c>
      <c r="S130" s="98">
        <v>1.1229131298161272E-2</v>
      </c>
      <c r="T130" s="98">
        <v>1.535820857995914E-2</v>
      </c>
      <c r="U130" s="98">
        <v>2.4971192941222992E-2</v>
      </c>
      <c r="V130" s="98">
        <v>2.2160733619266321E-2</v>
      </c>
      <c r="W130" s="98">
        <v>9.9146367818435388E-3</v>
      </c>
      <c r="X130" s="98">
        <v>1.1213826349459647E-2</v>
      </c>
      <c r="Y130" s="98">
        <v>6.8662655064786306E-3</v>
      </c>
      <c r="DA130" s="63" t="s">
        <v>1905</v>
      </c>
    </row>
    <row r="131" spans="1:105" ht="12" customHeight="1" x14ac:dyDescent="0.25">
      <c r="A131" s="109" t="s">
        <v>120</v>
      </c>
      <c r="B131" s="33">
        <v>0.23185391643407471</v>
      </c>
      <c r="C131" s="33">
        <v>0.21698208495321766</v>
      </c>
      <c r="D131" s="33">
        <v>0.26548381094127149</v>
      </c>
      <c r="E131" s="33">
        <v>0.26901892558659746</v>
      </c>
      <c r="F131" s="33">
        <v>0.27123899237539878</v>
      </c>
      <c r="G131" s="33">
        <v>0.26165200036825081</v>
      </c>
      <c r="H131" s="33">
        <v>0.24048718312017889</v>
      </c>
      <c r="I131" s="33">
        <v>0.25727671612054687</v>
      </c>
      <c r="J131" s="33">
        <v>0.26054922616572573</v>
      </c>
      <c r="K131" s="33">
        <v>0.26178084563856385</v>
      </c>
      <c r="L131" s="33">
        <v>0.2357028803647695</v>
      </c>
      <c r="M131" s="33">
        <v>0.40904594758184676</v>
      </c>
      <c r="N131" s="33">
        <v>0.43373079712789858</v>
      </c>
      <c r="O131" s="33">
        <v>0.45139789090809695</v>
      </c>
      <c r="P131" s="33">
        <v>0.48197955872795933</v>
      </c>
      <c r="Q131" s="33">
        <v>0.33134385599315536</v>
      </c>
      <c r="R131" s="33">
        <v>0.31634452774464578</v>
      </c>
      <c r="S131" s="33">
        <v>0.25295356615167774</v>
      </c>
      <c r="T131" s="33">
        <v>0.2923747129061649</v>
      </c>
      <c r="U131" s="33">
        <v>0.32664064875271454</v>
      </c>
      <c r="V131" s="33">
        <v>0.20390052124802091</v>
      </c>
      <c r="W131" s="33">
        <v>0.18460984644773781</v>
      </c>
      <c r="X131" s="33">
        <v>0.23670468748846535</v>
      </c>
      <c r="Y131" s="33">
        <v>0.24232289924166703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0.71533495466225838</v>
      </c>
      <c r="C133" s="154">
        <f t="shared" si="22"/>
        <v>0.71806493989678266</v>
      </c>
      <c r="D133" s="154">
        <f t="shared" si="22"/>
        <v>0.72434935422141156</v>
      </c>
      <c r="E133" s="154">
        <f t="shared" si="22"/>
        <v>0.74049061672202199</v>
      </c>
      <c r="F133" s="154">
        <f t="shared" si="22"/>
        <v>0.72930730227207063</v>
      </c>
      <c r="G133" s="154">
        <f t="shared" si="22"/>
        <v>0.73412812571253272</v>
      </c>
      <c r="H133" s="154">
        <f t="shared" si="22"/>
        <v>0.74387710504862448</v>
      </c>
      <c r="I133" s="154">
        <f t="shared" si="22"/>
        <v>0.74249323525088884</v>
      </c>
      <c r="J133" s="154">
        <f t="shared" si="22"/>
        <v>0.75749381324432707</v>
      </c>
      <c r="K133" s="154">
        <f t="shared" si="22"/>
        <v>0.75508177960022305</v>
      </c>
      <c r="L133" s="154">
        <f t="shared" si="22"/>
        <v>0.77140655642077038</v>
      </c>
      <c r="M133" s="154">
        <f t="shared" si="22"/>
        <v>0.78715536703346567</v>
      </c>
      <c r="N133" s="154">
        <f t="shared" si="22"/>
        <v>0.79836643676819208</v>
      </c>
      <c r="O133" s="154">
        <f t="shared" si="22"/>
        <v>0.80013751167493719</v>
      </c>
      <c r="P133" s="154">
        <f t="shared" si="22"/>
        <v>0.80188724908393383</v>
      </c>
      <c r="Q133" s="154">
        <f t="shared" si="22"/>
        <v>0.80419567517648671</v>
      </c>
      <c r="R133" s="154">
        <f t="shared" ref="R133:V133" si="23">IF(R115=0,"",R115/R97)</f>
        <v>0.80627937788845483</v>
      </c>
      <c r="S133" s="154">
        <f t="shared" si="23"/>
        <v>0.80326084686961929</v>
      </c>
      <c r="T133" s="154">
        <f t="shared" si="23"/>
        <v>0.81611113295269977</v>
      </c>
      <c r="U133" s="154">
        <f t="shared" si="23"/>
        <v>0.8306253436762906</v>
      </c>
      <c r="V133" s="154">
        <f t="shared" si="23"/>
        <v>0.83838842761277188</v>
      </c>
      <c r="W133" s="154">
        <f t="shared" ref="W133:Y133" si="24">IF(W115=0,"",W115/W97)</f>
        <v>0.86025606684598876</v>
      </c>
      <c r="X133" s="154">
        <f t="shared" si="24"/>
        <v>0.88181662755902823</v>
      </c>
      <c r="Y133" s="154">
        <f t="shared" si="24"/>
        <v>0.90538251056451702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0.70996228535810635</v>
      </c>
      <c r="C134" s="155">
        <f t="shared" si="25"/>
        <v>0.71232884656765028</v>
      </c>
      <c r="D134" s="155">
        <f t="shared" si="25"/>
        <v>0.71474854902821627</v>
      </c>
      <c r="E134" s="155">
        <f t="shared" si="25"/>
        <v>0.71833341361152503</v>
      </c>
      <c r="F134" s="155">
        <f t="shared" si="25"/>
        <v>0.72283488727768064</v>
      </c>
      <c r="G134" s="155">
        <f t="shared" si="25"/>
        <v>0.72799693527458842</v>
      </c>
      <c r="H134" s="155">
        <f t="shared" si="25"/>
        <v>0.72959749829193898</v>
      </c>
      <c r="I134" s="155">
        <f t="shared" si="25"/>
        <v>0.73463756475083142</v>
      </c>
      <c r="J134" s="155">
        <f t="shared" si="25"/>
        <v>0.73937894490928913</v>
      </c>
      <c r="K134" s="155">
        <f t="shared" si="25"/>
        <v>0.74874310340564465</v>
      </c>
      <c r="L134" s="155">
        <f t="shared" si="25"/>
        <v>0.75696586244025266</v>
      </c>
      <c r="M134" s="155">
        <f t="shared" si="25"/>
        <v>0.76940255289194348</v>
      </c>
      <c r="N134" s="155">
        <f t="shared" si="25"/>
        <v>0.77682741239260877</v>
      </c>
      <c r="O134" s="155">
        <f t="shared" si="25"/>
        <v>0.78313327348118378</v>
      </c>
      <c r="P134" s="155">
        <f t="shared" si="25"/>
        <v>0.78438967409889926</v>
      </c>
      <c r="Q134" s="155">
        <f t="shared" si="25"/>
        <v>0.78576266981838594</v>
      </c>
      <c r="R134" s="155">
        <f t="shared" ref="R134:V134" si="26">IF(R116=0,"",R116/R98)</f>
        <v>0.78672930308993083</v>
      </c>
      <c r="S134" s="155">
        <f t="shared" si="26"/>
        <v>0.78798167362916793</v>
      </c>
      <c r="T134" s="155">
        <f t="shared" si="26"/>
        <v>0.79178462503956304</v>
      </c>
      <c r="U134" s="155">
        <f t="shared" si="26"/>
        <v>0.80217240020530145</v>
      </c>
      <c r="V134" s="155">
        <f t="shared" si="26"/>
        <v>0.81616216119546037</v>
      </c>
      <c r="W134" s="155">
        <f t="shared" ref="W134:Y134" si="27">IF(W116=0,"",W116/W98)</f>
        <v>0.8333296179395786</v>
      </c>
      <c r="X134" s="155">
        <f t="shared" si="27"/>
        <v>0.85078263990037772</v>
      </c>
      <c r="Y134" s="155">
        <f t="shared" si="27"/>
        <v>0.86499415857307038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0.70996228535810635</v>
      </c>
      <c r="C135" s="156">
        <f t="shared" si="28"/>
        <v>0.71232884656765028</v>
      </c>
      <c r="D135" s="156">
        <f t="shared" si="28"/>
        <v>0.71474854902821627</v>
      </c>
      <c r="E135" s="156">
        <f t="shared" si="28"/>
        <v>0.71833341361152503</v>
      </c>
      <c r="F135" s="156">
        <f t="shared" si="28"/>
        <v>0.72283488727768064</v>
      </c>
      <c r="G135" s="156">
        <f t="shared" si="28"/>
        <v>0.72799693527458842</v>
      </c>
      <c r="H135" s="156">
        <f t="shared" si="28"/>
        <v>0.72959749829193898</v>
      </c>
      <c r="I135" s="156">
        <f t="shared" si="28"/>
        <v>0.73463756475083142</v>
      </c>
      <c r="J135" s="156">
        <f t="shared" si="28"/>
        <v>0.73937894490928913</v>
      </c>
      <c r="K135" s="156">
        <f t="shared" si="28"/>
        <v>0.74874310340564465</v>
      </c>
      <c r="L135" s="156">
        <f t="shared" si="28"/>
        <v>0.75696586244025266</v>
      </c>
      <c r="M135" s="156">
        <f t="shared" si="28"/>
        <v>0.76940255289194348</v>
      </c>
      <c r="N135" s="156">
        <f t="shared" si="28"/>
        <v>0.77682741239260877</v>
      </c>
      <c r="O135" s="156">
        <f t="shared" si="28"/>
        <v>0.78313327348118378</v>
      </c>
      <c r="P135" s="156">
        <f t="shared" si="28"/>
        <v>0.78438967409889926</v>
      </c>
      <c r="Q135" s="156">
        <f t="shared" si="28"/>
        <v>0.78576266981838594</v>
      </c>
      <c r="R135" s="156">
        <f t="shared" ref="R135:V135" si="29">IF(R117=0,"",R117/R99)</f>
        <v>0.78672930308993083</v>
      </c>
      <c r="S135" s="156">
        <f t="shared" si="29"/>
        <v>0.78798167362916793</v>
      </c>
      <c r="T135" s="156">
        <f t="shared" si="29"/>
        <v>0.79178462503956304</v>
      </c>
      <c r="U135" s="156">
        <f t="shared" si="29"/>
        <v>0.80217240020530145</v>
      </c>
      <c r="V135" s="156">
        <f t="shared" si="29"/>
        <v>0.81616216119546037</v>
      </c>
      <c r="W135" s="156">
        <f t="shared" ref="W135:Y135" si="30">IF(W117=0,"",W117/W99)</f>
        <v>0.8333296179395786</v>
      </c>
      <c r="X135" s="156">
        <f t="shared" si="30"/>
        <v>0.85078263990037772</v>
      </c>
      <c r="Y135" s="156">
        <f t="shared" si="30"/>
        <v>0.86499415857307038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1.8458333023775315</v>
      </c>
      <c r="C136" s="155">
        <f t="shared" si="31"/>
        <v>1.9044573334342632</v>
      </c>
      <c r="D136" s="155">
        <f t="shared" si="31"/>
        <v>1.9693967139589903</v>
      </c>
      <c r="E136" s="155">
        <f t="shared" si="31"/>
        <v>2.0503055921628284</v>
      </c>
      <c r="F136" s="155">
        <f t="shared" si="31"/>
        <v>2.1371219243387674</v>
      </c>
      <c r="G136" s="155">
        <f t="shared" si="31"/>
        <v>2.2613100297033393</v>
      </c>
      <c r="H136" s="155">
        <f t="shared" si="31"/>
        <v>2.5414533216058719</v>
      </c>
      <c r="I136" s="155">
        <f t="shared" si="31"/>
        <v>2.7218109471093022</v>
      </c>
      <c r="J136" s="155">
        <f t="shared" si="31"/>
        <v>2.789925408258159</v>
      </c>
      <c r="K136" s="155">
        <f t="shared" si="31"/>
        <v>2.9598260800441691</v>
      </c>
      <c r="L136" s="155">
        <f t="shared" si="31"/>
        <v>3.1288113115310887</v>
      </c>
      <c r="M136" s="155">
        <f t="shared" si="31"/>
        <v>3.306976049138199</v>
      </c>
      <c r="N136" s="155">
        <f t="shared" si="31"/>
        <v>3.4966516824215801</v>
      </c>
      <c r="O136" s="155">
        <f t="shared" si="31"/>
        <v>3.5855781324315998</v>
      </c>
      <c r="P136" s="155">
        <f t="shared" si="31"/>
        <v>3.6717376449156696</v>
      </c>
      <c r="Q136" s="155">
        <f t="shared" si="31"/>
        <v>3.744851304706927</v>
      </c>
      <c r="R136" s="155">
        <f t="shared" ref="R136:V136" si="32">IF(R118=0,"",R118/R100)</f>
        <v>3.7701904073506158</v>
      </c>
      <c r="S136" s="155">
        <f t="shared" si="32"/>
        <v>3.8125213636277855</v>
      </c>
      <c r="T136" s="155">
        <f t="shared" si="32"/>
        <v>3.9004047000533717</v>
      </c>
      <c r="U136" s="155">
        <f t="shared" si="32"/>
        <v>4.0601271976851319</v>
      </c>
      <c r="V136" s="155">
        <f t="shared" si="32"/>
        <v>4.2529503306893481</v>
      </c>
      <c r="W136" s="155">
        <f t="shared" ref="W136:Y136" si="33">IF(W118=0,"",W118/W100)</f>
        <v>4.3080976359169849</v>
      </c>
      <c r="X136" s="155">
        <f t="shared" si="33"/>
        <v>4.3571292499346264</v>
      </c>
      <c r="Y136" s="155">
        <f t="shared" si="33"/>
        <v>4.3914055840628565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1.8458333023775315</v>
      </c>
      <c r="C137" s="156">
        <f t="shared" si="34"/>
        <v>1.9044573334342632</v>
      </c>
      <c r="D137" s="156">
        <f t="shared" si="34"/>
        <v>1.9693967139589903</v>
      </c>
      <c r="E137" s="156">
        <f t="shared" si="34"/>
        <v>2.0503055921628284</v>
      </c>
      <c r="F137" s="156">
        <f t="shared" si="34"/>
        <v>2.1371219243387674</v>
      </c>
      <c r="G137" s="156">
        <f t="shared" si="34"/>
        <v>2.2613100297033393</v>
      </c>
      <c r="H137" s="156">
        <f t="shared" si="34"/>
        <v>2.5414533216058719</v>
      </c>
      <c r="I137" s="156">
        <f t="shared" si="34"/>
        <v>2.7218109471093022</v>
      </c>
      <c r="J137" s="156">
        <f t="shared" si="34"/>
        <v>2.789925408258159</v>
      </c>
      <c r="K137" s="156">
        <f t="shared" si="34"/>
        <v>2.9598260800441691</v>
      </c>
      <c r="L137" s="156">
        <f t="shared" si="34"/>
        <v>3.1288113115310887</v>
      </c>
      <c r="M137" s="156">
        <f t="shared" si="34"/>
        <v>3.306976049138199</v>
      </c>
      <c r="N137" s="156">
        <f t="shared" si="34"/>
        <v>3.4966516824215801</v>
      </c>
      <c r="O137" s="156">
        <f t="shared" si="34"/>
        <v>3.5855781324315998</v>
      </c>
      <c r="P137" s="156">
        <f t="shared" si="34"/>
        <v>3.6717376449156696</v>
      </c>
      <c r="Q137" s="156">
        <f t="shared" si="34"/>
        <v>3.744851304706927</v>
      </c>
      <c r="R137" s="156">
        <f t="shared" ref="R137:V137" si="35">IF(R119=0,"",R119/R101)</f>
        <v>3.7701904073506158</v>
      </c>
      <c r="S137" s="156">
        <f t="shared" si="35"/>
        <v>3.8125213636277855</v>
      </c>
      <c r="T137" s="156">
        <f t="shared" si="35"/>
        <v>3.9004047000533717</v>
      </c>
      <c r="U137" s="156">
        <f t="shared" si="35"/>
        <v>4.0601271976851319</v>
      </c>
      <c r="V137" s="156">
        <f t="shared" si="35"/>
        <v>4.2529503306893481</v>
      </c>
      <c r="W137" s="156">
        <f t="shared" ref="W137:Y137" si="36">IF(W119=0,"",W119/W101)</f>
        <v>4.3080976359169849</v>
      </c>
      <c r="X137" s="156">
        <f t="shared" si="36"/>
        <v>4.3571292499346264</v>
      </c>
      <c r="Y137" s="156">
        <f t="shared" si="36"/>
        <v>4.3914055840628565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0.667294393695683</v>
      </c>
      <c r="C138" s="155">
        <f t="shared" si="37"/>
        <v>0.6722248459569744</v>
      </c>
      <c r="D138" s="155">
        <f t="shared" si="37"/>
        <v>0.68247804435680604</v>
      </c>
      <c r="E138" s="155">
        <f t="shared" si="37"/>
        <v>0.69051269568487628</v>
      </c>
      <c r="F138" s="155">
        <f t="shared" si="37"/>
        <v>0.69358725418599965</v>
      </c>
      <c r="G138" s="155">
        <f t="shared" si="37"/>
        <v>0.69766379862048211</v>
      </c>
      <c r="H138" s="155">
        <f t="shared" si="37"/>
        <v>0.7039589654474091</v>
      </c>
      <c r="I138" s="155">
        <f t="shared" si="37"/>
        <v>0.72621957316488039</v>
      </c>
      <c r="J138" s="155">
        <f t="shared" si="37"/>
        <v>0.73930692174368773</v>
      </c>
      <c r="K138" s="155">
        <f t="shared" si="37"/>
        <v>0.75848570223024536</v>
      </c>
      <c r="L138" s="155">
        <f t="shared" si="37"/>
        <v>0.76465660942185609</v>
      </c>
      <c r="M138" s="155">
        <f t="shared" si="37"/>
        <v>0.77153050261621259</v>
      </c>
      <c r="N138" s="155">
        <f t="shared" si="37"/>
        <v>0.78729907281699585</v>
      </c>
      <c r="O138" s="155">
        <f t="shared" si="37"/>
        <v>0.77581497945801758</v>
      </c>
      <c r="P138" s="155">
        <f t="shared" si="37"/>
        <v>0.76729260497634433</v>
      </c>
      <c r="Q138" s="155">
        <f t="shared" si="37"/>
        <v>0.79653405830483881</v>
      </c>
      <c r="R138" s="155">
        <f t="shared" ref="R138:V138" si="38">IF(R120=0,"",R120/R102)</f>
        <v>0.80320046989794347</v>
      </c>
      <c r="S138" s="155">
        <f t="shared" si="38"/>
        <v>0.8137135796449676</v>
      </c>
      <c r="T138" s="155">
        <f t="shared" si="38"/>
        <v>0.82433417453408042</v>
      </c>
      <c r="U138" s="155">
        <f t="shared" si="38"/>
        <v>0.82692088218526172</v>
      </c>
      <c r="V138" s="155">
        <f t="shared" si="38"/>
        <v>0.8449278557743527</v>
      </c>
      <c r="W138" s="155">
        <f t="shared" ref="W138:Y138" si="39">IF(W120=0,"",W120/W102)</f>
        <v>0.84953324128067498</v>
      </c>
      <c r="X138" s="155">
        <f t="shared" si="39"/>
        <v>0.85317073080941197</v>
      </c>
      <c r="Y138" s="155">
        <f t="shared" si="39"/>
        <v>0.85982160426525089</v>
      </c>
      <c r="DA138" s="130" t="s">
        <v>2063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0.6004597209556044</v>
      </c>
      <c r="C139" s="156">
        <f t="shared" si="40"/>
        <v>0.60148843615455894</v>
      </c>
      <c r="D139" s="156">
        <f t="shared" si="40"/>
        <v>0.6054933903238634</v>
      </c>
      <c r="E139" s="156">
        <f t="shared" si="40"/>
        <v>0.6067737119267621</v>
      </c>
      <c r="F139" s="156">
        <f t="shared" si="40"/>
        <v>0.61086623336799839</v>
      </c>
      <c r="G139" s="156">
        <f t="shared" si="40"/>
        <v>0.62029892990162849</v>
      </c>
      <c r="H139" s="156">
        <f t="shared" si="40"/>
        <v>0.62995866598610595</v>
      </c>
      <c r="I139" s="156">
        <f t="shared" si="40"/>
        <v>0.6349540813393838</v>
      </c>
      <c r="J139" s="156">
        <f t="shared" si="40"/>
        <v>0.6359299431634674</v>
      </c>
      <c r="K139" s="156">
        <f t="shared" si="40"/>
        <v>0.63881275444876917</v>
      </c>
      <c r="L139" s="156">
        <f t="shared" si="40"/>
        <v>0.64151740207494201</v>
      </c>
      <c r="M139" s="156">
        <f t="shared" si="40"/>
        <v>0.65437203804942712</v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:Y139" si="42">IF(W121=0,"",W121/W103)</f>
        <v/>
      </c>
      <c r="X139" s="156" t="str">
        <f t="shared" si="42"/>
        <v/>
      </c>
      <c r="Y139" s="156" t="str">
        <f t="shared" si="42"/>
        <v/>
      </c>
      <c r="DA139" s="63" t="s">
        <v>2064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>
        <f t="shared" si="43"/>
        <v>0.78396470304738008</v>
      </c>
      <c r="I140" s="156">
        <f t="shared" si="43"/>
        <v>0.78548077614608491</v>
      </c>
      <c r="J140" s="156">
        <f t="shared" si="43"/>
        <v>0.79843819825585194</v>
      </c>
      <c r="K140" s="156">
        <f t="shared" si="43"/>
        <v>0.80648156020980011</v>
      </c>
      <c r="L140" s="156">
        <f t="shared" si="43"/>
        <v>0.7971255906638729</v>
      </c>
      <c r="M140" s="156">
        <f t="shared" si="43"/>
        <v>0.78462843819571493</v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:Y140" si="45">IF(W122=0,"",W122/W104)</f>
        <v/>
      </c>
      <c r="X140" s="156" t="str">
        <f t="shared" si="45"/>
        <v/>
      </c>
      <c r="Y140" s="156" t="str">
        <f t="shared" si="45"/>
        <v/>
      </c>
      <c r="DA140" s="63" t="s">
        <v>2065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>
        <f t="shared" si="46"/>
        <v>0.64020017936000018</v>
      </c>
      <c r="I141" s="157">
        <f t="shared" si="46"/>
        <v>0.64020017936000018</v>
      </c>
      <c r="J141" s="157">
        <f t="shared" si="46"/>
        <v>0.64020017936000018</v>
      </c>
      <c r="K141" s="157">
        <f t="shared" si="46"/>
        <v>0.64978104156526906</v>
      </c>
      <c r="L141" s="157">
        <f t="shared" si="46"/>
        <v>0.64978104156526917</v>
      </c>
      <c r="M141" s="157">
        <f t="shared" si="46"/>
        <v>0.64978104156526906</v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:Y141" si="48">IF(W123=0,"",W123/W105)</f>
        <v/>
      </c>
      <c r="X141" s="157" t="str">
        <f t="shared" si="48"/>
        <v/>
      </c>
      <c r="Y141" s="157" t="str">
        <f t="shared" si="48"/>
        <v/>
      </c>
      <c r="DA141" s="131" t="s">
        <v>2066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:Y142" si="51">IF(W124=0,"",W124/W106)</f>
        <v/>
      </c>
      <c r="X142" s="158" t="str">
        <f t="shared" si="51"/>
        <v/>
      </c>
      <c r="Y142" s="158" t="str">
        <f t="shared" si="51"/>
        <v/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0.67739908062112164</v>
      </c>
      <c r="C143" s="157">
        <f t="shared" si="52"/>
        <v>0.68043526716693081</v>
      </c>
      <c r="D143" s="157">
        <f t="shared" si="52"/>
        <v>0.68327438530673523</v>
      </c>
      <c r="E143" s="157">
        <f t="shared" si="52"/>
        <v>0.68655876098384316</v>
      </c>
      <c r="F143" s="157">
        <f t="shared" si="52"/>
        <v>0.69044828362460631</v>
      </c>
      <c r="G143" s="157">
        <f t="shared" si="52"/>
        <v>0.69476272740273293</v>
      </c>
      <c r="H143" s="157">
        <f t="shared" si="52"/>
        <v>0.69909738180713832</v>
      </c>
      <c r="I143" s="157">
        <f t="shared" si="52"/>
        <v>0.70114160339519627</v>
      </c>
      <c r="J143" s="157">
        <f t="shared" si="52"/>
        <v>0.70139676464454637</v>
      </c>
      <c r="K143" s="157">
        <f t="shared" si="52"/>
        <v>0.70189747708685224</v>
      </c>
      <c r="L143" s="157">
        <f t="shared" si="52"/>
        <v>0.70472982459861622</v>
      </c>
      <c r="M143" s="157">
        <f t="shared" si="52"/>
        <v>0.70972759038460143</v>
      </c>
      <c r="N143" s="157">
        <f t="shared" si="52"/>
        <v>0.7134089383809934</v>
      </c>
      <c r="O143" s="157">
        <f t="shared" si="52"/>
        <v>0.71809893889363485</v>
      </c>
      <c r="P143" s="157">
        <f t="shared" si="52"/>
        <v>0.72223745426722052</v>
      </c>
      <c r="Q143" s="157">
        <f t="shared" si="52"/>
        <v>0.72345042581505503</v>
      </c>
      <c r="R143" s="157">
        <f t="shared" ref="R143:V143" si="53">IF(R125=0,"",R125/R107)</f>
        <v>0.72434219096431374</v>
      </c>
      <c r="S143" s="157">
        <f t="shared" si="53"/>
        <v>0.72596179782028547</v>
      </c>
      <c r="T143" s="157">
        <f t="shared" si="53"/>
        <v>0.73689649957884218</v>
      </c>
      <c r="U143" s="157">
        <f t="shared" si="53"/>
        <v>0.76944457753061513</v>
      </c>
      <c r="V143" s="157">
        <f t="shared" si="53"/>
        <v>0.77766791812931491</v>
      </c>
      <c r="W143" s="157">
        <f t="shared" ref="W143:Y143" si="54">IF(W125=0,"",W125/W107)</f>
        <v>0.79308219887237663</v>
      </c>
      <c r="X143" s="157">
        <f t="shared" si="54"/>
        <v>0.79850943550868714</v>
      </c>
      <c r="Y143" s="157">
        <f t="shared" si="54"/>
        <v>0.80041058543665788</v>
      </c>
      <c r="DA143" s="131" t="s">
        <v>2068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0.80251278285659244</v>
      </c>
      <c r="C144" s="158">
        <f t="shared" si="55"/>
        <v>0.82201264943000374</v>
      </c>
      <c r="D144" s="158">
        <f t="shared" si="55"/>
        <v>0.8223227762873796</v>
      </c>
      <c r="E144" s="158">
        <f t="shared" si="55"/>
        <v>0.8236799894992699</v>
      </c>
      <c r="F144" s="158">
        <f t="shared" si="55"/>
        <v>0.82180232791608254</v>
      </c>
      <c r="G144" s="158">
        <f t="shared" si="55"/>
        <v>0.82302871424371926</v>
      </c>
      <c r="H144" s="158">
        <f t="shared" si="55"/>
        <v>0.82712825907850263</v>
      </c>
      <c r="I144" s="158">
        <f t="shared" si="55"/>
        <v>0.83088064964952213</v>
      </c>
      <c r="J144" s="158">
        <f t="shared" si="55"/>
        <v>0.83703779521875243</v>
      </c>
      <c r="K144" s="158">
        <f t="shared" si="55"/>
        <v>0.84305186896979378</v>
      </c>
      <c r="L144" s="158">
        <f t="shared" si="55"/>
        <v>0.84696450165738879</v>
      </c>
      <c r="M144" s="158">
        <f t="shared" si="55"/>
        <v>0.83514524536643786</v>
      </c>
      <c r="N144" s="158">
        <f t="shared" si="55"/>
        <v>0.8480873854192168</v>
      </c>
      <c r="O144" s="158">
        <f t="shared" si="55"/>
        <v>0.82044043930743604</v>
      </c>
      <c r="P144" s="158">
        <f t="shared" si="55"/>
        <v>0.80765904730914773</v>
      </c>
      <c r="Q144" s="158">
        <f t="shared" si="55"/>
        <v>0.86226771210157038</v>
      </c>
      <c r="R144" s="158">
        <f t="shared" ref="R144:V144" si="56">IF(R126=0,"",R126/R108)</f>
        <v>0.86903992548446418</v>
      </c>
      <c r="S144" s="158">
        <f t="shared" si="56"/>
        <v>0.87509259673913742</v>
      </c>
      <c r="T144" s="158">
        <f t="shared" si="56"/>
        <v>0.86678079065246461</v>
      </c>
      <c r="U144" s="158">
        <f t="shared" si="56"/>
        <v>0.86255973244464024</v>
      </c>
      <c r="V144" s="158">
        <f t="shared" si="56"/>
        <v>0.87408726067085929</v>
      </c>
      <c r="W144" s="158">
        <f t="shared" ref="W144:Y144" si="57">IF(W126=0,"",W126/W108)</f>
        <v>0.88019216753291474</v>
      </c>
      <c r="X144" s="158">
        <f t="shared" si="57"/>
        <v>0.87760210519163773</v>
      </c>
      <c r="Y144" s="158">
        <f t="shared" si="57"/>
        <v>0.88470874377451358</v>
      </c>
      <c r="DA144" s="132" t="s">
        <v>2069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0.67739908062112164</v>
      </c>
      <c r="C145" s="156">
        <f t="shared" si="58"/>
        <v>0.69738191743191458</v>
      </c>
      <c r="D145" s="156">
        <f t="shared" si="58"/>
        <v>0.69881935902929671</v>
      </c>
      <c r="E145" s="156">
        <f t="shared" si="58"/>
        <v>0.6993969512252447</v>
      </c>
      <c r="F145" s="156">
        <f t="shared" si="58"/>
        <v>0.69994642324588419</v>
      </c>
      <c r="G145" s="156">
        <f t="shared" si="58"/>
        <v>0.7007264101384193</v>
      </c>
      <c r="H145" s="156">
        <f t="shared" si="58"/>
        <v>0.70115835499984047</v>
      </c>
      <c r="I145" s="156">
        <f t="shared" si="58"/>
        <v>0.70345503745350757</v>
      </c>
      <c r="J145" s="156">
        <f t="shared" si="58"/>
        <v>0.70468756917200515</v>
      </c>
      <c r="K145" s="156">
        <f t="shared" si="58"/>
        <v>0.70665050208103786</v>
      </c>
      <c r="L145" s="156">
        <f t="shared" si="58"/>
        <v>0.70747653171363489</v>
      </c>
      <c r="M145" s="156">
        <f t="shared" si="58"/>
        <v>0.70956030209230281</v>
      </c>
      <c r="N145" s="156">
        <f t="shared" si="58"/>
        <v>0.71195666240831734</v>
      </c>
      <c r="O145" s="156">
        <f t="shared" si="58"/>
        <v>0.71492953518580049</v>
      </c>
      <c r="P145" s="156">
        <f t="shared" si="58"/>
        <v>0.71736965261517938</v>
      </c>
      <c r="Q145" s="156">
        <f t="shared" si="58"/>
        <v>0.72582296588884343</v>
      </c>
      <c r="R145" s="156">
        <f t="shared" ref="R145:V145" si="59">IF(R127=0,"",R127/R109)</f>
        <v>0.7342300051362054</v>
      </c>
      <c r="S145" s="156">
        <f t="shared" si="59"/>
        <v>0.74573150046723857</v>
      </c>
      <c r="T145" s="156">
        <f t="shared" si="59"/>
        <v>0.75802824693561444</v>
      </c>
      <c r="U145" s="156">
        <f t="shared" si="59"/>
        <v>0.76746180540504272</v>
      </c>
      <c r="V145" s="156">
        <f t="shared" si="59"/>
        <v>0.7801796877549797</v>
      </c>
      <c r="W145" s="156">
        <f t="shared" ref="W145:Y145" si="60">IF(W127=0,"",W127/W109)</f>
        <v>0.78648497872408185</v>
      </c>
      <c r="X145" s="156">
        <f t="shared" si="60"/>
        <v>0.79619749131775297</v>
      </c>
      <c r="Y145" s="156">
        <f t="shared" si="60"/>
        <v>0.80481644808067843</v>
      </c>
      <c r="DA145" s="63" t="s">
        <v>2070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0.69599687735462812</v>
      </c>
      <c r="C147" s="155">
        <f t="shared" si="64"/>
        <v>0.69141016328228277</v>
      </c>
      <c r="D147" s="155">
        <f t="shared" si="64"/>
        <v>0.73249001069794961</v>
      </c>
      <c r="E147" s="155">
        <f t="shared" si="64"/>
        <v>0.74996120521831822</v>
      </c>
      <c r="F147" s="155">
        <f t="shared" si="64"/>
        <v>0.73869733001892113</v>
      </c>
      <c r="G147" s="155">
        <f t="shared" si="64"/>
        <v>0.72817884509187991</v>
      </c>
      <c r="H147" s="155">
        <f t="shared" si="64"/>
        <v>0.73288764905216286</v>
      </c>
      <c r="I147" s="155">
        <f t="shared" si="64"/>
        <v>0.7601335325469184</v>
      </c>
      <c r="J147" s="155">
        <f t="shared" si="64"/>
        <v>0.76064507137499315</v>
      </c>
      <c r="K147" s="155">
        <f t="shared" si="64"/>
        <v>0.74047208465198955</v>
      </c>
      <c r="L147" s="155">
        <f t="shared" si="64"/>
        <v>0.74466340644990547</v>
      </c>
      <c r="M147" s="155">
        <f t="shared" si="64"/>
        <v>0.77175836643931017</v>
      </c>
      <c r="N147" s="155">
        <f t="shared" si="64"/>
        <v>0.78002649453909245</v>
      </c>
      <c r="O147" s="155">
        <f t="shared" si="64"/>
        <v>0.78156761461898339</v>
      </c>
      <c r="P147" s="155">
        <f t="shared" si="64"/>
        <v>0.78115656932906219</v>
      </c>
      <c r="Q147" s="155">
        <f t="shared" si="64"/>
        <v>0.7826799697668908</v>
      </c>
      <c r="R147" s="155">
        <f t="shared" ref="R147:V147" si="65">IF(R129=0,"",R129/R111)</f>
        <v>0.78621177417673116</v>
      </c>
      <c r="S147" s="155">
        <f t="shared" si="65"/>
        <v>0.79324591256602339</v>
      </c>
      <c r="T147" s="155">
        <f t="shared" si="65"/>
        <v>0.80365271672469851</v>
      </c>
      <c r="U147" s="155">
        <f t="shared" si="65"/>
        <v>0.81500587153181936</v>
      </c>
      <c r="V147" s="155">
        <f t="shared" si="65"/>
        <v>0.82075071219281692</v>
      </c>
      <c r="W147" s="155">
        <f t="shared" ref="W147:Y147" si="66">IF(W129=0,"",W129/W111)</f>
        <v>0.84688844928013507</v>
      </c>
      <c r="X147" s="155">
        <f t="shared" si="66"/>
        <v>0.85879509653947228</v>
      </c>
      <c r="Y147" s="155">
        <f t="shared" si="66"/>
        <v>0.8724378238429159</v>
      </c>
      <c r="DA147" s="130" t="s">
        <v>2072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0.61261941803871467</v>
      </c>
      <c r="C148" s="156">
        <f t="shared" si="67"/>
        <v>0.61277261539690342</v>
      </c>
      <c r="D148" s="156">
        <f t="shared" si="67"/>
        <v>0.61280394898128332</v>
      </c>
      <c r="E148" s="156">
        <f t="shared" si="67"/>
        <v>0.6128001037819043</v>
      </c>
      <c r="F148" s="156">
        <f t="shared" si="67"/>
        <v>0.61366222807551585</v>
      </c>
      <c r="G148" s="156">
        <f t="shared" si="67"/>
        <v>0.61612182611400623</v>
      </c>
      <c r="H148" s="156">
        <f t="shared" si="67"/>
        <v>0.61819611627182003</v>
      </c>
      <c r="I148" s="156">
        <f t="shared" si="67"/>
        <v>0.61936794646594251</v>
      </c>
      <c r="J148" s="156">
        <f t="shared" si="67"/>
        <v>0.61938373559999815</v>
      </c>
      <c r="K148" s="156">
        <f t="shared" si="67"/>
        <v>0.61946018523940882</v>
      </c>
      <c r="L148" s="156">
        <f t="shared" si="67"/>
        <v>0.6194893438060366</v>
      </c>
      <c r="M148" s="156">
        <f t="shared" si="67"/>
        <v>0.61955426483318132</v>
      </c>
      <c r="N148" s="156">
        <f t="shared" si="67"/>
        <v>0.61968478925466741</v>
      </c>
      <c r="O148" s="156">
        <f t="shared" si="67"/>
        <v>0.61992769049428564</v>
      </c>
      <c r="P148" s="156">
        <f t="shared" si="67"/>
        <v>0.62000186456453543</v>
      </c>
      <c r="Q148" s="156">
        <f t="shared" si="67"/>
        <v>0.62006519280570416</v>
      </c>
      <c r="R148" s="156">
        <f t="shared" ref="R148:V148" si="68">IF(R130=0,"",R130/R112)</f>
        <v>0.62021230137406314</v>
      </c>
      <c r="S148" s="156">
        <f t="shared" si="68"/>
        <v>0.62068841704690669</v>
      </c>
      <c r="T148" s="156">
        <f t="shared" si="68"/>
        <v>0.62170314547182737</v>
      </c>
      <c r="U148" s="156">
        <f t="shared" si="68"/>
        <v>0.62297392945551266</v>
      </c>
      <c r="V148" s="156">
        <f t="shared" si="68"/>
        <v>0.62373845436943198</v>
      </c>
      <c r="W148" s="156">
        <f t="shared" ref="W148:Y148" si="69">IF(W130=0,"",W130/W112)</f>
        <v>0.62412277962427531</v>
      </c>
      <c r="X148" s="156">
        <f t="shared" si="69"/>
        <v>0.62448217629319303</v>
      </c>
      <c r="Y148" s="156">
        <f t="shared" si="69"/>
        <v>0.62468943159982626</v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0.75881142551872194</v>
      </c>
      <c r="C149" s="159">
        <f t="shared" si="70"/>
        <v>0.7613817701921779</v>
      </c>
      <c r="D149" s="159">
        <f t="shared" si="70"/>
        <v>0.76470610049610799</v>
      </c>
      <c r="E149" s="159">
        <f t="shared" si="70"/>
        <v>0.76709421561111635</v>
      </c>
      <c r="F149" s="159">
        <f t="shared" si="70"/>
        <v>0.76918779348188127</v>
      </c>
      <c r="G149" s="159">
        <f t="shared" si="70"/>
        <v>0.77158044696188577</v>
      </c>
      <c r="H149" s="159">
        <f t="shared" si="70"/>
        <v>0.77394568051922841</v>
      </c>
      <c r="I149" s="159">
        <f t="shared" si="70"/>
        <v>0.77567641393410558</v>
      </c>
      <c r="J149" s="159">
        <f t="shared" si="70"/>
        <v>0.77665771145100193</v>
      </c>
      <c r="K149" s="159">
        <f t="shared" si="70"/>
        <v>0.77872948707373213</v>
      </c>
      <c r="L149" s="159">
        <f t="shared" si="70"/>
        <v>0.78075666156289936</v>
      </c>
      <c r="M149" s="159">
        <f t="shared" si="70"/>
        <v>0.78368780766412283</v>
      </c>
      <c r="N149" s="159">
        <f t="shared" si="70"/>
        <v>0.7856630658005388</v>
      </c>
      <c r="O149" s="159">
        <f t="shared" si="70"/>
        <v>0.78778808554936852</v>
      </c>
      <c r="P149" s="159">
        <f t="shared" si="70"/>
        <v>0.78958873910295491</v>
      </c>
      <c r="Q149" s="159">
        <f t="shared" si="70"/>
        <v>0.79277338590445456</v>
      </c>
      <c r="R149" s="159">
        <f t="shared" ref="R149:V149" si="71">IF(R131=0,"",R131/R113)</f>
        <v>0.79652288903598756</v>
      </c>
      <c r="S149" s="159">
        <f t="shared" si="71"/>
        <v>0.80315803250643192</v>
      </c>
      <c r="T149" s="159">
        <f t="shared" si="71"/>
        <v>0.81620045811160391</v>
      </c>
      <c r="U149" s="159">
        <f t="shared" si="71"/>
        <v>0.83467522965693774</v>
      </c>
      <c r="V149" s="159">
        <f t="shared" si="71"/>
        <v>0.84992756471881414</v>
      </c>
      <c r="W149" s="159">
        <f t="shared" ref="W149:Y149" si="72">IF(W131=0,"",W131/W113)</f>
        <v>0.86343975330756884</v>
      </c>
      <c r="X149" s="159">
        <f t="shared" si="72"/>
        <v>0.87433692012240327</v>
      </c>
      <c r="Y149" s="159">
        <f t="shared" si="72"/>
        <v>0.88235334069233873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0.99216457814883907</v>
      </c>
      <c r="C151" s="117">
        <f t="shared" si="73"/>
        <v>0.9746852870431939</v>
      </c>
      <c r="D151" s="117">
        <f t="shared" si="73"/>
        <v>0.40307043614430316</v>
      </c>
      <c r="E151" s="117">
        <f t="shared" si="73"/>
        <v>0.20104313815479768</v>
      </c>
      <c r="F151" s="117">
        <f t="shared" si="73"/>
        <v>0.39545736094779693</v>
      </c>
      <c r="G151" s="117">
        <f t="shared" si="73"/>
        <v>0.60333211276867305</v>
      </c>
      <c r="H151" s="117">
        <f t="shared" si="73"/>
        <v>0.53346261605580336</v>
      </c>
      <c r="I151" s="117">
        <f t="shared" si="73"/>
        <v>0.17789079521370949</v>
      </c>
      <c r="J151" s="117">
        <f t="shared" si="73"/>
        <v>0.17453643278516365</v>
      </c>
      <c r="K151" s="117">
        <f t="shared" si="73"/>
        <v>0.44863037677347439</v>
      </c>
      <c r="L151" s="117">
        <f t="shared" si="73"/>
        <v>0.38806669772603003</v>
      </c>
      <c r="M151" s="117">
        <f t="shared" si="73"/>
        <v>0.14981607620130166</v>
      </c>
      <c r="N151" s="117">
        <f t="shared" si="73"/>
        <v>5.1270080776238416E-2</v>
      </c>
      <c r="O151" s="117">
        <f t="shared" si="73"/>
        <v>5.8255417488725376E-2</v>
      </c>
      <c r="P151" s="117">
        <f t="shared" si="73"/>
        <v>8.4379238517527752E-2</v>
      </c>
      <c r="Q151" s="117">
        <f t="shared" si="73"/>
        <v>6.8536134447506891E-2</v>
      </c>
      <c r="R151" s="117">
        <f t="shared" ref="R151:V151" si="74">R152+R154+R156+R165</f>
        <v>6.5173726923073064E-2</v>
      </c>
      <c r="S151" s="117">
        <f t="shared" si="74"/>
        <v>4.7795179144991921E-2</v>
      </c>
      <c r="T151" s="117">
        <f t="shared" si="74"/>
        <v>6.5263306263169216E-2</v>
      </c>
      <c r="U151" s="117">
        <f t="shared" si="74"/>
        <v>0.10589635031796976</v>
      </c>
      <c r="V151" s="117">
        <f t="shared" si="74"/>
        <v>9.3862731478540712E-2</v>
      </c>
      <c r="W151" s="117">
        <f t="shared" ref="W151:Y151" si="75">W152+W154+W156+W165</f>
        <v>4.1968007356384007E-2</v>
      </c>
      <c r="X151" s="117">
        <f t="shared" si="75"/>
        <v>4.7440073573851597E-2</v>
      </c>
      <c r="Y151" s="117">
        <f t="shared" si="75"/>
        <v>2.9038087454364661E-2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0.38402435016524483</v>
      </c>
      <c r="C156" s="122">
        <v>0.30476232547912058</v>
      </c>
      <c r="D156" s="122">
        <v>0.1561913429412593</v>
      </c>
      <c r="E156" s="122">
        <v>8.531248209303402E-2</v>
      </c>
      <c r="F156" s="122">
        <v>0.16828087014064122</v>
      </c>
      <c r="G156" s="122">
        <v>0.25633879249450064</v>
      </c>
      <c r="H156" s="122">
        <v>0.2395895421027906</v>
      </c>
      <c r="I156" s="122">
        <v>8.1137333511146478E-2</v>
      </c>
      <c r="J156" s="122">
        <v>7.4072231251019791E-2</v>
      </c>
      <c r="K156" s="122">
        <v>0.16786068663578826</v>
      </c>
      <c r="L156" s="122">
        <v>0.15809601771744347</v>
      </c>
      <c r="M156" s="122">
        <v>4.1738816459542263E-2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X156" s="122">
        <v>0</v>
      </c>
      <c r="Y156" s="122">
        <v>0</v>
      </c>
      <c r="DA156" s="130" t="s">
        <v>2231</v>
      </c>
    </row>
    <row r="157" spans="1:105" ht="12" customHeight="1" x14ac:dyDescent="0.25">
      <c r="A157" s="97" t="s">
        <v>124</v>
      </c>
      <c r="B157" s="98">
        <v>0.38402435016524483</v>
      </c>
      <c r="C157" s="98">
        <v>0.30476232547912058</v>
      </c>
      <c r="D157" s="98">
        <v>0.1561913429412593</v>
      </c>
      <c r="E157" s="98">
        <v>8.531248209303402E-2</v>
      </c>
      <c r="F157" s="98">
        <v>0.16828087014064122</v>
      </c>
      <c r="G157" s="98">
        <v>0.25633879249450064</v>
      </c>
      <c r="H157" s="98">
        <v>0.23934115121607871</v>
      </c>
      <c r="I157" s="98">
        <v>8.1044304752734747E-2</v>
      </c>
      <c r="J157" s="98">
        <v>7.3986909171569137E-2</v>
      </c>
      <c r="K157" s="98">
        <v>0.16727069943086864</v>
      </c>
      <c r="L157" s="98">
        <v>0.15741461963470751</v>
      </c>
      <c r="M157" s="98">
        <v>4.1344437219929545E-2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2232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2.4839088671189621E-4</v>
      </c>
      <c r="I158" s="98">
        <v>9.3028758411736615E-5</v>
      </c>
      <c r="J158" s="98">
        <v>8.5322079450658028E-5</v>
      </c>
      <c r="K158" s="98">
        <v>5.899872049196271E-4</v>
      </c>
      <c r="L158" s="98">
        <v>6.8139808273596288E-4</v>
      </c>
      <c r="M158" s="98">
        <v>3.9437923961271822E-4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2233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2.4839088671189621E-4</v>
      </c>
      <c r="I159" s="101">
        <v>9.3028758411736615E-5</v>
      </c>
      <c r="J159" s="101">
        <v>8.5322079450658028E-5</v>
      </c>
      <c r="K159" s="101">
        <v>5.899872049196271E-4</v>
      </c>
      <c r="L159" s="101">
        <v>6.8139808273596288E-4</v>
      </c>
      <c r="M159" s="101">
        <v>3.9437923961271822E-4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0.60814022798359424</v>
      </c>
      <c r="C165" s="122">
        <v>0.66992296156407327</v>
      </c>
      <c r="D165" s="122">
        <v>0.24687909320304383</v>
      </c>
      <c r="E165" s="122">
        <v>0.11573065606176365</v>
      </c>
      <c r="F165" s="122">
        <v>0.22717649080715568</v>
      </c>
      <c r="G165" s="122">
        <v>0.3469933202741724</v>
      </c>
      <c r="H165" s="122">
        <v>0.29387307395301276</v>
      </c>
      <c r="I165" s="122">
        <v>9.6753461702563021E-2</v>
      </c>
      <c r="J165" s="122">
        <v>0.10046420153414386</v>
      </c>
      <c r="K165" s="122">
        <v>0.2807696901376861</v>
      </c>
      <c r="L165" s="122">
        <v>0.22997068000858656</v>
      </c>
      <c r="M165" s="122">
        <v>0.10807725974175938</v>
      </c>
      <c r="N165" s="122">
        <v>5.1270080776238416E-2</v>
      </c>
      <c r="O165" s="122">
        <v>5.8255417488725376E-2</v>
      </c>
      <c r="P165" s="122">
        <v>8.4379238517527752E-2</v>
      </c>
      <c r="Q165" s="122">
        <v>6.8536134447506891E-2</v>
      </c>
      <c r="R165" s="122">
        <v>6.5173726923073064E-2</v>
      </c>
      <c r="S165" s="122">
        <v>4.7795179144991921E-2</v>
      </c>
      <c r="T165" s="122">
        <v>6.5263306263169216E-2</v>
      </c>
      <c r="U165" s="122">
        <v>0.10589635031796976</v>
      </c>
      <c r="V165" s="122">
        <v>9.3862731478540712E-2</v>
      </c>
      <c r="W165" s="122">
        <v>4.1968007356384007E-2</v>
      </c>
      <c r="X165" s="122">
        <v>4.7440073573851597E-2</v>
      </c>
      <c r="Y165" s="122">
        <v>2.9038087454364661E-2</v>
      </c>
      <c r="DA165" s="130" t="s">
        <v>2240</v>
      </c>
    </row>
    <row r="166" spans="1:105" ht="12" customHeight="1" x14ac:dyDescent="0.25">
      <c r="A166" s="97" t="s">
        <v>50</v>
      </c>
      <c r="B166" s="98">
        <v>0.60814022798359424</v>
      </c>
      <c r="C166" s="98">
        <v>0.66992296156407327</v>
      </c>
      <c r="D166" s="98">
        <v>0.24687909320304383</v>
      </c>
      <c r="E166" s="98">
        <v>0.11573065606176365</v>
      </c>
      <c r="F166" s="98">
        <v>0.22717649080715568</v>
      </c>
      <c r="G166" s="98">
        <v>0.3469933202741724</v>
      </c>
      <c r="H166" s="98">
        <v>0.29387307395301276</v>
      </c>
      <c r="I166" s="98">
        <v>9.6753461702563021E-2</v>
      </c>
      <c r="J166" s="98">
        <v>0.10046420153414386</v>
      </c>
      <c r="K166" s="98">
        <v>0.2807696901376861</v>
      </c>
      <c r="L166" s="98">
        <v>0.22997068000858656</v>
      </c>
      <c r="M166" s="98">
        <v>0.10807725974175938</v>
      </c>
      <c r="N166" s="98">
        <v>5.1270080776238416E-2</v>
      </c>
      <c r="O166" s="98">
        <v>5.8255417488725376E-2</v>
      </c>
      <c r="P166" s="98">
        <v>8.4379238517527752E-2</v>
      </c>
      <c r="Q166" s="98">
        <v>6.8536134447506891E-2</v>
      </c>
      <c r="R166" s="98">
        <v>6.5173726923073064E-2</v>
      </c>
      <c r="S166" s="98">
        <v>4.7795179144991921E-2</v>
      </c>
      <c r="T166" s="98">
        <v>6.5263306263169216E-2</v>
      </c>
      <c r="U166" s="98">
        <v>0.10589635031796976</v>
      </c>
      <c r="V166" s="98">
        <v>9.3862731478540712E-2</v>
      </c>
      <c r="W166" s="98">
        <v>4.1968007356384007E-2</v>
      </c>
      <c r="X166" s="98">
        <v>4.7440073573851597E-2</v>
      </c>
      <c r="Y166" s="98">
        <v>2.9038087454364661E-2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21583.184882915284</v>
      </c>
      <c r="C169" s="117">
        <f t="shared" si="78"/>
        <v>22783.294530475658</v>
      </c>
      <c r="D169" s="117">
        <f t="shared" si="78"/>
        <v>21299.309436693482</v>
      </c>
      <c r="E169" s="117">
        <f t="shared" si="78"/>
        <v>21342.102271012362</v>
      </c>
      <c r="F169" s="117">
        <f t="shared" si="78"/>
        <v>23293.44951437386</v>
      </c>
      <c r="G169" s="117">
        <f t="shared" si="78"/>
        <v>24139.788848843928</v>
      </c>
      <c r="H169" s="117">
        <f t="shared" si="78"/>
        <v>21281.889293157012</v>
      </c>
      <c r="I169" s="117">
        <f t="shared" si="78"/>
        <v>22676.820256920579</v>
      </c>
      <c r="J169" s="117">
        <f t="shared" si="78"/>
        <v>10453.339293696379</v>
      </c>
      <c r="K169" s="117">
        <f t="shared" si="78"/>
        <v>29503.51586539764</v>
      </c>
      <c r="L169" s="117">
        <f t="shared" si="78"/>
        <v>16645.136392627988</v>
      </c>
      <c r="M169" s="117">
        <f t="shared" si="78"/>
        <v>13279.894906967495</v>
      </c>
      <c r="N169" s="117">
        <f t="shared" si="78"/>
        <v>16641.583839782081</v>
      </c>
      <c r="O169" s="117">
        <f t="shared" si="78"/>
        <v>19591.676614302203</v>
      </c>
      <c r="P169" s="117">
        <f t="shared" si="78"/>
        <v>18041.59954234408</v>
      </c>
      <c r="Q169" s="117">
        <f t="shared" si="78"/>
        <v>21554.122070491077</v>
      </c>
      <c r="R169" s="117">
        <f t="shared" ref="R169:V169" si="79">R170+R172+R174+R183</f>
        <v>20056.419017305281</v>
      </c>
      <c r="S169" s="117">
        <f t="shared" si="79"/>
        <v>22681.805175822621</v>
      </c>
      <c r="T169" s="117">
        <f t="shared" si="79"/>
        <v>15073.848291825139</v>
      </c>
      <c r="U169" s="117">
        <f t="shared" si="79"/>
        <v>11760.316890326549</v>
      </c>
      <c r="V169" s="117">
        <f t="shared" si="79"/>
        <v>17766.980131496923</v>
      </c>
      <c r="W169" s="117">
        <f t="shared" ref="W169:Y169" si="80">W170+W172+W174+W183</f>
        <v>14482.798612199264</v>
      </c>
      <c r="X169" s="117">
        <f t="shared" si="80"/>
        <v>14797.8097161856</v>
      </c>
      <c r="Y169" s="117">
        <f t="shared" si="80"/>
        <v>13987.604082398597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18786.033319130322</v>
      </c>
      <c r="C170" s="122">
        <f t="shared" si="81"/>
        <v>20104.164654302382</v>
      </c>
      <c r="D170" s="122">
        <f t="shared" si="81"/>
        <v>18789.408107676132</v>
      </c>
      <c r="E170" s="122">
        <f t="shared" si="81"/>
        <v>18807.697068775677</v>
      </c>
      <c r="F170" s="122">
        <f t="shared" si="81"/>
        <v>20863.499179900569</v>
      </c>
      <c r="G170" s="122">
        <f t="shared" si="81"/>
        <v>21696.206647450173</v>
      </c>
      <c r="H170" s="122">
        <f t="shared" si="81"/>
        <v>18866.104524838916</v>
      </c>
      <c r="I170" s="122">
        <f t="shared" si="81"/>
        <v>20581.555564271624</v>
      </c>
      <c r="J170" s="122">
        <f t="shared" si="81"/>
        <v>8352.5951011290435</v>
      </c>
      <c r="K170" s="122">
        <f t="shared" si="81"/>
        <v>27408.993218044347</v>
      </c>
      <c r="L170" s="122">
        <f t="shared" si="81"/>
        <v>14710.383257143485</v>
      </c>
      <c r="M170" s="122">
        <f t="shared" si="81"/>
        <v>11072.916452734806</v>
      </c>
      <c r="N170" s="122">
        <f t="shared" si="81"/>
        <v>14602.318552361992</v>
      </c>
      <c r="O170" s="122">
        <f t="shared" si="81"/>
        <v>17102.502809295522</v>
      </c>
      <c r="P170" s="122">
        <f t="shared" si="81"/>
        <v>15108.802869194031</v>
      </c>
      <c r="Q170" s="122">
        <f t="shared" si="81"/>
        <v>19663.779553578468</v>
      </c>
      <c r="R170" s="122">
        <f t="shared" si="81"/>
        <v>18157.874734131707</v>
      </c>
      <c r="S170" s="122">
        <f t="shared" si="81"/>
        <v>20873.453549064714</v>
      </c>
      <c r="T170" s="122">
        <f t="shared" si="81"/>
        <v>13137.266467754653</v>
      </c>
      <c r="U170" s="122">
        <f t="shared" si="81"/>
        <v>9739.6440109013183</v>
      </c>
      <c r="V170" s="122">
        <f t="shared" si="81"/>
        <v>16132.160785907328</v>
      </c>
      <c r="W170" s="122">
        <f t="shared" si="81"/>
        <v>13016.22082592745</v>
      </c>
      <c r="X170" s="122">
        <f t="shared" si="81"/>
        <v>13169.544477696118</v>
      </c>
      <c r="Y170" s="122">
        <f t="shared" si="81"/>
        <v>12407.60260762309</v>
      </c>
      <c r="DA170" s="130" t="s">
        <v>2395</v>
      </c>
    </row>
    <row r="171" spans="1:105" ht="12" customHeight="1" x14ac:dyDescent="0.25">
      <c r="A171" s="97" t="s">
        <v>53</v>
      </c>
      <c r="B171" s="98">
        <v>18786.033319130322</v>
      </c>
      <c r="C171" s="98">
        <v>20104.164654302382</v>
      </c>
      <c r="D171" s="98">
        <v>18789.408107676132</v>
      </c>
      <c r="E171" s="98">
        <v>18807.697068775677</v>
      </c>
      <c r="F171" s="98">
        <v>20863.499179900569</v>
      </c>
      <c r="G171" s="98">
        <v>21696.206647450173</v>
      </c>
      <c r="H171" s="98">
        <v>18866.104524838916</v>
      </c>
      <c r="I171" s="98">
        <v>20581.555564271624</v>
      </c>
      <c r="J171" s="98">
        <v>8352.5951011290435</v>
      </c>
      <c r="K171" s="98">
        <v>27408.993218044347</v>
      </c>
      <c r="L171" s="98">
        <v>14710.383257143485</v>
      </c>
      <c r="M171" s="98">
        <v>11072.916452734806</v>
      </c>
      <c r="N171" s="98">
        <v>14602.318552361992</v>
      </c>
      <c r="O171" s="98">
        <v>17102.502809295522</v>
      </c>
      <c r="P171" s="98">
        <v>15108.802869194031</v>
      </c>
      <c r="Q171" s="98">
        <v>19663.779553578468</v>
      </c>
      <c r="R171" s="98">
        <v>18157.874734131707</v>
      </c>
      <c r="S171" s="98">
        <v>20873.453549064714</v>
      </c>
      <c r="T171" s="98">
        <v>13137.266467754653</v>
      </c>
      <c r="U171" s="98">
        <v>9739.6440109013183</v>
      </c>
      <c r="V171" s="98">
        <v>16132.160785907328</v>
      </c>
      <c r="W171" s="98">
        <v>13016.22082592745</v>
      </c>
      <c r="X171" s="98">
        <v>13169.544477696118</v>
      </c>
      <c r="Y171" s="98">
        <v>12407.60260762309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178.82247858403173</v>
      </c>
      <c r="C172" s="122">
        <f t="shared" si="82"/>
        <v>179.59338133439707</v>
      </c>
      <c r="D172" s="122">
        <f t="shared" si="82"/>
        <v>193.17096712055181</v>
      </c>
      <c r="E172" s="122">
        <f t="shared" si="82"/>
        <v>370.51257672768293</v>
      </c>
      <c r="F172" s="122">
        <f t="shared" si="82"/>
        <v>130.68867939417862</v>
      </c>
      <c r="G172" s="122">
        <f t="shared" si="82"/>
        <v>126.88364988743444</v>
      </c>
      <c r="H172" s="122">
        <f t="shared" si="82"/>
        <v>187.04087678923432</v>
      </c>
      <c r="I172" s="122">
        <f t="shared" si="82"/>
        <v>86.624408651529521</v>
      </c>
      <c r="J172" s="122">
        <f t="shared" si="82"/>
        <v>84.985194161518663</v>
      </c>
      <c r="K172" s="122">
        <f t="shared" si="82"/>
        <v>82.173304062907363</v>
      </c>
      <c r="L172" s="122">
        <f t="shared" si="82"/>
        <v>101.11882691124191</v>
      </c>
      <c r="M172" s="122">
        <f t="shared" si="82"/>
        <v>91.058800544479496</v>
      </c>
      <c r="N172" s="122">
        <f t="shared" si="82"/>
        <v>126.57632872249766</v>
      </c>
      <c r="O172" s="122">
        <f t="shared" si="82"/>
        <v>123.3602419686934</v>
      </c>
      <c r="P172" s="122">
        <f t="shared" si="82"/>
        <v>121.79734174247407</v>
      </c>
      <c r="Q172" s="122">
        <f t="shared" si="82"/>
        <v>130.69103426995932</v>
      </c>
      <c r="R172" s="122">
        <f t="shared" si="82"/>
        <v>125.12942593335252</v>
      </c>
      <c r="S172" s="122">
        <f t="shared" si="82"/>
        <v>103.68504083192647</v>
      </c>
      <c r="T172" s="122">
        <f t="shared" si="82"/>
        <v>102.85099153792657</v>
      </c>
      <c r="U172" s="122">
        <f t="shared" si="82"/>
        <v>90.484088843823187</v>
      </c>
      <c r="V172" s="122">
        <f t="shared" si="82"/>
        <v>104.89869911273766</v>
      </c>
      <c r="W172" s="122">
        <f t="shared" si="82"/>
        <v>106.11735918181003</v>
      </c>
      <c r="X172" s="122">
        <f t="shared" si="82"/>
        <v>129.39440802497541</v>
      </c>
      <c r="Y172" s="122">
        <f t="shared" si="82"/>
        <v>161.09156631927223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178.82247858403173</v>
      </c>
      <c r="C173" s="98">
        <f>RES_hhdet_fech!C165</f>
        <v>179.59338133439707</v>
      </c>
      <c r="D173" s="98">
        <f>RES_hhdet_fech!D165</f>
        <v>193.17096712055181</v>
      </c>
      <c r="E173" s="98">
        <f>RES_hhdet_fech!E165</f>
        <v>370.51257672768293</v>
      </c>
      <c r="F173" s="98">
        <f>RES_hhdet_fech!F165</f>
        <v>130.68867939417862</v>
      </c>
      <c r="G173" s="98">
        <f>RES_hhdet_fech!G165</f>
        <v>126.88364988743444</v>
      </c>
      <c r="H173" s="98">
        <f>RES_hhdet_fech!H165</f>
        <v>187.04087678923432</v>
      </c>
      <c r="I173" s="98">
        <f>RES_hhdet_fech!I165</f>
        <v>86.624408651529521</v>
      </c>
      <c r="J173" s="98">
        <f>RES_hhdet_fech!J165</f>
        <v>84.985194161518663</v>
      </c>
      <c r="K173" s="98">
        <f>RES_hhdet_fech!K165</f>
        <v>82.173304062907363</v>
      </c>
      <c r="L173" s="98">
        <f>RES_hhdet_fech!L165</f>
        <v>101.11882691124191</v>
      </c>
      <c r="M173" s="98">
        <f>RES_hhdet_fech!M165</f>
        <v>91.058800544479496</v>
      </c>
      <c r="N173" s="98">
        <f>RES_hhdet_fech!N165</f>
        <v>126.57632872249766</v>
      </c>
      <c r="O173" s="98">
        <f>RES_hhdet_fech!O165</f>
        <v>123.3602419686934</v>
      </c>
      <c r="P173" s="98">
        <f>RES_hhdet_fech!P165</f>
        <v>121.79734174247407</v>
      </c>
      <c r="Q173" s="98">
        <f>RES_hhdet_fech!Q165</f>
        <v>130.69103426995932</v>
      </c>
      <c r="R173" s="98">
        <f>RES_hhdet_fech!R165</f>
        <v>125.12942593335252</v>
      </c>
      <c r="S173" s="98">
        <f>RES_hhdet_fech!S165</f>
        <v>103.68504083192647</v>
      </c>
      <c r="T173" s="98">
        <f>RES_hhdet_fech!T165</f>
        <v>102.85099153792657</v>
      </c>
      <c r="U173" s="98">
        <f>RES_hhdet_fech!U165</f>
        <v>90.484088843823187</v>
      </c>
      <c r="V173" s="98">
        <f>RES_hhdet_fech!V165</f>
        <v>104.89869911273766</v>
      </c>
      <c r="W173" s="98">
        <f>RES_hhdet_fech!W165</f>
        <v>106.11735918181003</v>
      </c>
      <c r="X173" s="98">
        <f>RES_hhdet_fech!X165</f>
        <v>129.39440802497541</v>
      </c>
      <c r="Y173" s="98">
        <f>RES_hhdet_fech!Y165</f>
        <v>161.09156631927223</v>
      </c>
      <c r="DA173" s="63" t="s">
        <v>2398</v>
      </c>
    </row>
    <row r="174" spans="1:105" ht="12" customHeight="1" x14ac:dyDescent="0.25">
      <c r="A174" s="121" t="s">
        <v>55</v>
      </c>
      <c r="B174" s="122">
        <v>1762.7018744395864</v>
      </c>
      <c r="C174" s="122">
        <v>1622.2963293242003</v>
      </c>
      <c r="D174" s="122">
        <v>1579.0873156321375</v>
      </c>
      <c r="E174" s="122">
        <v>1498.2763217937763</v>
      </c>
      <c r="F174" s="122">
        <v>1563.6936604141383</v>
      </c>
      <c r="G174" s="122">
        <v>1539.1800085095067</v>
      </c>
      <c r="H174" s="122">
        <v>1463.1497115486234</v>
      </c>
      <c r="I174" s="122">
        <v>1333.0298209335801</v>
      </c>
      <c r="J174" s="122">
        <v>1301.5472579621178</v>
      </c>
      <c r="K174" s="122">
        <v>1219.3785610560724</v>
      </c>
      <c r="L174" s="122">
        <v>1154.7572892191479</v>
      </c>
      <c r="M174" s="122">
        <v>1306.064914372761</v>
      </c>
      <c r="N174" s="122">
        <v>1108.1709533062651</v>
      </c>
      <c r="O174" s="122">
        <v>1540.977816275632</v>
      </c>
      <c r="P174" s="122">
        <v>1940.1962280163007</v>
      </c>
      <c r="Q174" s="122">
        <v>1155.2814244525671</v>
      </c>
      <c r="R174" s="122">
        <v>1159.8012287282677</v>
      </c>
      <c r="S174" s="122">
        <v>1171.8940475125439</v>
      </c>
      <c r="T174" s="122">
        <v>1218.7993374839891</v>
      </c>
      <c r="U174" s="122">
        <v>1263.2416601335574</v>
      </c>
      <c r="V174" s="122">
        <v>1131.6021153302177</v>
      </c>
      <c r="W174" s="122">
        <v>1055.2351712530437</v>
      </c>
      <c r="X174" s="122">
        <v>1151.4609248622824</v>
      </c>
      <c r="Y174" s="122">
        <v>1085.9634412425287</v>
      </c>
      <c r="DA174" s="130" t="s">
        <v>2399</v>
      </c>
    </row>
    <row r="175" spans="1:105" ht="12" customHeight="1" x14ac:dyDescent="0.25">
      <c r="A175" s="97" t="s">
        <v>124</v>
      </c>
      <c r="B175" s="98">
        <v>1998.2809117850552</v>
      </c>
      <c r="C175" s="98">
        <v>1938.7567564554363</v>
      </c>
      <c r="D175" s="98">
        <v>1290.0242965943394</v>
      </c>
      <c r="E175" s="98">
        <v>733.51796789908883</v>
      </c>
      <c r="F175" s="98">
        <v>1464.0380771527132</v>
      </c>
      <c r="G175" s="98">
        <v>2212.6478399478347</v>
      </c>
      <c r="H175" s="98">
        <v>2265.857339112772</v>
      </c>
      <c r="I175" s="98">
        <v>849.45690422457358</v>
      </c>
      <c r="J175" s="98">
        <v>841.61227264564104</v>
      </c>
      <c r="K175" s="98">
        <v>1984.7878981824633</v>
      </c>
      <c r="L175" s="98">
        <v>2152.0746538503995</v>
      </c>
      <c r="M175" s="98">
        <v>1130.4707990299212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X175" s="98">
        <v>0</v>
      </c>
      <c r="Y175" s="98">
        <v>0</v>
      </c>
      <c r="DA175" s="63" t="s">
        <v>2400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1821.1261314566971</v>
      </c>
      <c r="I176" s="98">
        <v>686.87876502528582</v>
      </c>
      <c r="J176" s="98">
        <v>670.47452629544125</v>
      </c>
      <c r="K176" s="98">
        <v>1566.7755173837902</v>
      </c>
      <c r="L176" s="98">
        <v>1726.0770421018444</v>
      </c>
      <c r="M176" s="98">
        <v>941.0489733752155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2401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1093.4622588127143</v>
      </c>
      <c r="I177" s="101">
        <v>409.5296637248486</v>
      </c>
      <c r="J177" s="101">
        <v>375.60344889354644</v>
      </c>
      <c r="K177" s="101">
        <v>865.74397622766185</v>
      </c>
      <c r="L177" s="101">
        <v>999.87979505776082</v>
      </c>
      <c r="M177" s="101">
        <v>578.70992488806439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DA177" s="131" t="s">
        <v>2402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727.6638726439827</v>
      </c>
      <c r="I178" s="104">
        <v>277.34910130043716</v>
      </c>
      <c r="J178" s="104">
        <v>294.87107740189475</v>
      </c>
      <c r="K178" s="104">
        <v>701.03154115612813</v>
      </c>
      <c r="L178" s="104">
        <v>726.19724704408361</v>
      </c>
      <c r="M178" s="104">
        <v>362.3390484871511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DA178" s="132" t="s">
        <v>2403</v>
      </c>
    </row>
    <row r="179" spans="1:105" ht="12" customHeight="1" x14ac:dyDescent="0.25">
      <c r="A179" s="106" t="s">
        <v>122</v>
      </c>
      <c r="B179" s="101">
        <v>1731.8193579912115</v>
      </c>
      <c r="C179" s="101">
        <v>1590.7974866586101</v>
      </c>
      <c r="D179" s="101">
        <v>1613.3044281351465</v>
      </c>
      <c r="E179" s="101">
        <v>1575.7738958994282</v>
      </c>
      <c r="F179" s="101">
        <v>1592.4483666540143</v>
      </c>
      <c r="G179" s="101">
        <v>1511.9667214269691</v>
      </c>
      <c r="H179" s="101">
        <v>1428.7405667147184</v>
      </c>
      <c r="I179" s="101">
        <v>1424.7259782371405</v>
      </c>
      <c r="J179" s="101">
        <v>1414.3805751139205</v>
      </c>
      <c r="K179" s="101">
        <v>1289.948292443376</v>
      </c>
      <c r="L179" s="101">
        <v>1218.10391291878</v>
      </c>
      <c r="M179" s="101">
        <v>1427.7176699543793</v>
      </c>
      <c r="N179" s="101">
        <v>1222.1266150459398</v>
      </c>
      <c r="O179" s="101">
        <v>1663.480457984336</v>
      </c>
      <c r="P179" s="101">
        <v>2059.6122861538602</v>
      </c>
      <c r="Q179" s="101">
        <v>1271.898422062666</v>
      </c>
      <c r="R179" s="101">
        <v>1284.764073450965</v>
      </c>
      <c r="S179" s="101">
        <v>1310.3557992970232</v>
      </c>
      <c r="T179" s="101">
        <v>1359.3515781907815</v>
      </c>
      <c r="U179" s="101">
        <v>1351.6589315959832</v>
      </c>
      <c r="V179" s="101">
        <v>1227.5429649306468</v>
      </c>
      <c r="W179" s="101">
        <v>1127.0687131071875</v>
      </c>
      <c r="X179" s="101">
        <v>1230.6848493316404</v>
      </c>
      <c r="Y179" s="101">
        <v>1170.3949553024415</v>
      </c>
      <c r="DA179" s="131" t="s">
        <v>2404</v>
      </c>
    </row>
    <row r="180" spans="1:105" ht="12" customHeight="1" x14ac:dyDescent="0.25">
      <c r="A180" s="107" t="s">
        <v>121</v>
      </c>
      <c r="B180" s="104">
        <v>1461.8244917286813</v>
      </c>
      <c r="C180" s="104">
        <v>1316.8995889501707</v>
      </c>
      <c r="D180" s="104">
        <v>1340.8128846053419</v>
      </c>
      <c r="E180" s="104">
        <v>1313.7999946931061</v>
      </c>
      <c r="F180" s="104">
        <v>1338.3117290625562</v>
      </c>
      <c r="G180" s="104">
        <v>1276.7220841988506</v>
      </c>
      <c r="H180" s="104">
        <v>1207.7091074408556</v>
      </c>
      <c r="I180" s="104">
        <v>1200.5177910638049</v>
      </c>
      <c r="J180" s="104">
        <v>1182.8044414078697</v>
      </c>
      <c r="K180" s="104">
        <v>1070.620786359435</v>
      </c>
      <c r="L180" s="104">
        <v>1011.5034988633956</v>
      </c>
      <c r="M180" s="104">
        <v>1213.1524342416187</v>
      </c>
      <c r="N180" s="104">
        <v>1029.2192950394945</v>
      </c>
      <c r="O180" s="104">
        <v>1457.9621288629555</v>
      </c>
      <c r="P180" s="104">
        <v>1844.3874200273638</v>
      </c>
      <c r="Q180" s="104">
        <v>1067.2676920738686</v>
      </c>
      <c r="R180" s="104">
        <v>1072.6906403034452</v>
      </c>
      <c r="S180" s="104">
        <v>1091.2402277965521</v>
      </c>
      <c r="T180" s="104">
        <v>1160.5470220973064</v>
      </c>
      <c r="U180" s="104">
        <v>1214.0009983981709</v>
      </c>
      <c r="V180" s="104">
        <v>1094.516014501914</v>
      </c>
      <c r="W180" s="104">
        <v>1019.9304789034609</v>
      </c>
      <c r="X180" s="104">
        <v>1119.2571086720745</v>
      </c>
      <c r="Y180" s="104">
        <v>1054.1093098336744</v>
      </c>
      <c r="DA180" s="132" t="s">
        <v>2405</v>
      </c>
    </row>
    <row r="181" spans="1:105" ht="12" customHeight="1" x14ac:dyDescent="0.25">
      <c r="A181" s="108" t="s">
        <v>53</v>
      </c>
      <c r="B181" s="98">
        <v>894.88787378352072</v>
      </c>
      <c r="C181" s="98">
        <v>774.545482592643</v>
      </c>
      <c r="D181" s="98">
        <v>790.99343864521734</v>
      </c>
      <c r="E181" s="98">
        <v>770.61503469222851</v>
      </c>
      <c r="F181" s="98">
        <v>794.80483859380831</v>
      </c>
      <c r="G181" s="98">
        <v>754.97189343908326</v>
      </c>
      <c r="H181" s="98">
        <v>698.62677917576389</v>
      </c>
      <c r="I181" s="98">
        <v>684.65431739401151</v>
      </c>
      <c r="J181" s="98">
        <v>652.70675892796123</v>
      </c>
      <c r="K181" s="98">
        <v>572.80456470261936</v>
      </c>
      <c r="L181" s="98">
        <v>529.17443831315973</v>
      </c>
      <c r="M181" s="98">
        <v>688.59025925433048</v>
      </c>
      <c r="N181" s="98">
        <v>542.80510493208112</v>
      </c>
      <c r="O181" s="98">
        <v>918.337995960596</v>
      </c>
      <c r="P181" s="98">
        <v>1255.1774315164685</v>
      </c>
      <c r="Q181" s="98">
        <v>536.13980290491838</v>
      </c>
      <c r="R181" s="98">
        <v>528.57602024732614</v>
      </c>
      <c r="S181" s="98">
        <v>536.06319083303231</v>
      </c>
      <c r="T181" s="98">
        <v>638.94712806953453</v>
      </c>
      <c r="U181" s="98">
        <v>717.52781225014621</v>
      </c>
      <c r="V181" s="98">
        <v>626.93710248185414</v>
      </c>
      <c r="W181" s="98">
        <v>572.30474565361226</v>
      </c>
      <c r="X181" s="98">
        <v>672.19346187905808</v>
      </c>
      <c r="Y181" s="98">
        <v>622.64256047527431</v>
      </c>
      <c r="DA181" s="63" t="s">
        <v>2406</v>
      </c>
    </row>
    <row r="182" spans="1:105" ht="12" customHeight="1" x14ac:dyDescent="0.25">
      <c r="A182" s="108" t="s">
        <v>52</v>
      </c>
      <c r="B182" s="98">
        <v>566.93661794516049</v>
      </c>
      <c r="C182" s="98">
        <v>542.35410635752783</v>
      </c>
      <c r="D182" s="98">
        <v>549.81944596012465</v>
      </c>
      <c r="E182" s="98">
        <v>543.18496000087771</v>
      </c>
      <c r="F182" s="98">
        <v>543.50689046874788</v>
      </c>
      <c r="G182" s="98">
        <v>521.75019075976729</v>
      </c>
      <c r="H182" s="98">
        <v>509.08232826509163</v>
      </c>
      <c r="I182" s="98">
        <v>515.86347366979328</v>
      </c>
      <c r="J182" s="98">
        <v>530.09768247990837</v>
      </c>
      <c r="K182" s="98">
        <v>497.81622165681551</v>
      </c>
      <c r="L182" s="98">
        <v>482.32906055023585</v>
      </c>
      <c r="M182" s="98">
        <v>524.56217498728824</v>
      </c>
      <c r="N182" s="98">
        <v>486.4141901074135</v>
      </c>
      <c r="O182" s="98">
        <v>539.62413290235952</v>
      </c>
      <c r="P182" s="98">
        <v>589.20998851089553</v>
      </c>
      <c r="Q182" s="98">
        <v>531.12788916895022</v>
      </c>
      <c r="R182" s="98">
        <v>544.11462005611907</v>
      </c>
      <c r="S182" s="98">
        <v>555.17703696351998</v>
      </c>
      <c r="T182" s="98">
        <v>521.59989402777194</v>
      </c>
      <c r="U182" s="98">
        <v>496.47318614802481</v>
      </c>
      <c r="V182" s="98">
        <v>467.57891202005982</v>
      </c>
      <c r="W182" s="98">
        <v>447.62573324984868</v>
      </c>
      <c r="X182" s="98">
        <v>447.06364679301652</v>
      </c>
      <c r="Y182" s="98">
        <v>431.46674935840002</v>
      </c>
      <c r="DA182" s="63" t="s">
        <v>2407</v>
      </c>
    </row>
    <row r="183" spans="1:105" ht="12" customHeight="1" x14ac:dyDescent="0.25">
      <c r="A183" s="121" t="s">
        <v>54</v>
      </c>
      <c r="B183" s="122">
        <v>855.62721076134449</v>
      </c>
      <c r="C183" s="122">
        <v>877.24016551468003</v>
      </c>
      <c r="D183" s="122">
        <v>737.64304626465912</v>
      </c>
      <c r="E183" s="122">
        <v>665.61630371522403</v>
      </c>
      <c r="F183" s="122">
        <v>735.56799466497648</v>
      </c>
      <c r="G183" s="122">
        <v>777.51854299681679</v>
      </c>
      <c r="H183" s="122">
        <v>765.5941799802398</v>
      </c>
      <c r="I183" s="122">
        <v>675.61046306384515</v>
      </c>
      <c r="J183" s="122">
        <v>714.21174044369855</v>
      </c>
      <c r="K183" s="122">
        <v>792.97078223431151</v>
      </c>
      <c r="L183" s="122">
        <v>678.87701935411303</v>
      </c>
      <c r="M183" s="122">
        <v>809.85473931544959</v>
      </c>
      <c r="N183" s="122">
        <v>804.51800539132387</v>
      </c>
      <c r="O183" s="122">
        <v>824.83574676235764</v>
      </c>
      <c r="P183" s="122">
        <v>870.80310339127448</v>
      </c>
      <c r="Q183" s="122">
        <v>604.37005819008152</v>
      </c>
      <c r="R183" s="122">
        <v>613.61362851195213</v>
      </c>
      <c r="S183" s="122">
        <v>532.772538413436</v>
      </c>
      <c r="T183" s="122">
        <v>614.93149504856967</v>
      </c>
      <c r="U183" s="122">
        <v>666.94713044784987</v>
      </c>
      <c r="V183" s="122">
        <v>398.31853114663608</v>
      </c>
      <c r="W183" s="122">
        <v>305.22525583696017</v>
      </c>
      <c r="X183" s="122">
        <v>347.40990560222679</v>
      </c>
      <c r="Y183" s="122">
        <v>332.94646721370464</v>
      </c>
      <c r="DA183" s="130" t="s">
        <v>2408</v>
      </c>
    </row>
    <row r="184" spans="1:105" ht="12" customHeight="1" x14ac:dyDescent="0.25">
      <c r="A184" s="97" t="s">
        <v>50</v>
      </c>
      <c r="B184" s="98">
        <v>932.15350521651726</v>
      </c>
      <c r="C184" s="98">
        <v>1187.2479051066341</v>
      </c>
      <c r="D184" s="98">
        <v>683.95661824941874</v>
      </c>
      <c r="E184" s="98">
        <v>409.86933434652133</v>
      </c>
      <c r="F184" s="98">
        <v>780.08782804905002</v>
      </c>
      <c r="G184" s="98">
        <v>1154.5943032690234</v>
      </c>
      <c r="H184" s="98">
        <v>1226.2399926602989</v>
      </c>
      <c r="I184" s="98">
        <v>471.15762282171295</v>
      </c>
      <c r="J184" s="98">
        <v>519.08667679243183</v>
      </c>
      <c r="K184" s="98">
        <v>1350.8193360145087</v>
      </c>
      <c r="L184" s="98">
        <v>1182.6788891469851</v>
      </c>
      <c r="M184" s="98">
        <v>735.35692074790154</v>
      </c>
      <c r="N184" s="98">
        <v>584.71581027362879</v>
      </c>
      <c r="O184" s="98">
        <v>840.8230710314009</v>
      </c>
      <c r="P184" s="98">
        <v>1017.6791509879915</v>
      </c>
      <c r="Q184" s="98">
        <v>828.86988751099182</v>
      </c>
      <c r="R184" s="98">
        <v>822.08224695357615</v>
      </c>
      <c r="S184" s="98">
        <v>629.94954550739931</v>
      </c>
      <c r="T184" s="98">
        <v>697.33264290822365</v>
      </c>
      <c r="U184" s="98">
        <v>861.69161604537896</v>
      </c>
      <c r="V184" s="98">
        <v>724.91397576281895</v>
      </c>
      <c r="W184" s="98">
        <v>377.81363762579531</v>
      </c>
      <c r="X184" s="98">
        <v>526.04510911706166</v>
      </c>
      <c r="Y184" s="98">
        <v>374.87093539511289</v>
      </c>
      <c r="DA184" s="63" t="s">
        <v>2409</v>
      </c>
    </row>
    <row r="185" spans="1:105" ht="12" customHeight="1" x14ac:dyDescent="0.25">
      <c r="A185" s="109" t="s">
        <v>120</v>
      </c>
      <c r="B185" s="33">
        <v>805.78967840867881</v>
      </c>
      <c r="C185" s="33">
        <v>711.8494384643335</v>
      </c>
      <c r="D185" s="33">
        <v>753.56460918295261</v>
      </c>
      <c r="E185" s="33">
        <v>721.88063697633856</v>
      </c>
      <c r="F185" s="33">
        <v>725.47168714713075</v>
      </c>
      <c r="G185" s="33">
        <v>690.21171225825719</v>
      </c>
      <c r="H185" s="33">
        <v>674.8413634765119</v>
      </c>
      <c r="I185" s="33">
        <v>709.61071464200711</v>
      </c>
      <c r="J185" s="33">
        <v>745.99884450314016</v>
      </c>
      <c r="K185" s="33">
        <v>701.39714988610888</v>
      </c>
      <c r="L185" s="33">
        <v>604.61244202628484</v>
      </c>
      <c r="M185" s="33">
        <v>816.33673079113601</v>
      </c>
      <c r="N185" s="33">
        <v>815.29180187582301</v>
      </c>
      <c r="O185" s="33">
        <v>824.23263805462011</v>
      </c>
      <c r="P185" s="33">
        <v>864.27647113259377</v>
      </c>
      <c r="Q185" s="33">
        <v>594.37764710267481</v>
      </c>
      <c r="R185" s="33">
        <v>604.09812395582799</v>
      </c>
      <c r="S185" s="33">
        <v>528.09302278924577</v>
      </c>
      <c r="T185" s="33">
        <v>609.96088407958325</v>
      </c>
      <c r="U185" s="33">
        <v>651.85736151226354</v>
      </c>
      <c r="V185" s="33">
        <v>373.40426409213603</v>
      </c>
      <c r="W185" s="33">
        <v>300.92951352850793</v>
      </c>
      <c r="X185" s="33">
        <v>339.75714032809395</v>
      </c>
      <c r="Y185" s="33">
        <v>331.46283877349498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15439.206579687345</v>
      </c>
      <c r="C187" s="117">
        <f t="shared" si="83"/>
        <v>16359.885017676697</v>
      </c>
      <c r="D187" s="117">
        <f t="shared" si="83"/>
        <v>15428.141035830942</v>
      </c>
      <c r="E187" s="117">
        <f t="shared" si="83"/>
        <v>15803.626472806409</v>
      </c>
      <c r="F187" s="117">
        <f t="shared" si="83"/>
        <v>16988.082825938676</v>
      </c>
      <c r="G187" s="117">
        <f t="shared" si="83"/>
        <v>17721.697942698091</v>
      </c>
      <c r="H187" s="117">
        <f t="shared" si="83"/>
        <v>15831.110197358959</v>
      </c>
      <c r="I187" s="117">
        <f t="shared" si="83"/>
        <v>16837.385637763855</v>
      </c>
      <c r="J187" s="117">
        <f t="shared" si="83"/>
        <v>7918.3398427188285</v>
      </c>
      <c r="K187" s="117">
        <f t="shared" si="83"/>
        <v>22277.567264107867</v>
      </c>
      <c r="L187" s="117">
        <f t="shared" si="83"/>
        <v>12840.167345791197</v>
      </c>
      <c r="M187" s="117">
        <f t="shared" si="83"/>
        <v>10453.340549659848</v>
      </c>
      <c r="N187" s="117">
        <f t="shared" si="83"/>
        <v>13286.081992345948</v>
      </c>
      <c r="O187" s="117">
        <f t="shared" si="83"/>
        <v>15676.035375707825</v>
      </c>
      <c r="P187" s="117">
        <f t="shared" si="83"/>
        <v>14467.328626084256</v>
      </c>
      <c r="Q187" s="117">
        <f t="shared" si="83"/>
        <v>17333.73175131499</v>
      </c>
      <c r="R187" s="117">
        <f t="shared" ref="R187:V187" si="84">R188+R190+R192+R201</f>
        <v>16171.077047943078</v>
      </c>
      <c r="S187" s="117">
        <f t="shared" si="84"/>
        <v>18219.406034062991</v>
      </c>
      <c r="T187" s="117">
        <f t="shared" si="84"/>
        <v>12301.935407398531</v>
      </c>
      <c r="U187" s="117">
        <f t="shared" si="84"/>
        <v>9768.4172587695739</v>
      </c>
      <c r="V187" s="117">
        <f t="shared" si="84"/>
        <v>14895.630535873062</v>
      </c>
      <c r="W187" s="117">
        <f t="shared" ref="W187:Y187" si="85">W188+W190+W192+W201</f>
        <v>12458.915371053079</v>
      </c>
      <c r="X187" s="117">
        <f t="shared" si="85"/>
        <v>13048.954659187008</v>
      </c>
      <c r="Y187" s="117">
        <f t="shared" si="85"/>
        <v>12664.13210090453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13337.375148063295</v>
      </c>
      <c r="C188" s="122">
        <f t="shared" si="86"/>
        <v>14320.776419405342</v>
      </c>
      <c r="D188" s="122">
        <f t="shared" si="86"/>
        <v>13429.702182060517</v>
      </c>
      <c r="E188" s="122">
        <f t="shared" si="86"/>
        <v>13510.197237585107</v>
      </c>
      <c r="F188" s="122">
        <f t="shared" si="86"/>
        <v>15080.865077921411</v>
      </c>
      <c r="G188" s="122">
        <f t="shared" si="86"/>
        <v>15794.771946427876</v>
      </c>
      <c r="H188" s="122">
        <f t="shared" si="86"/>
        <v>13764.662663836705</v>
      </c>
      <c r="I188" s="122">
        <f t="shared" si="86"/>
        <v>15119.983858520429</v>
      </c>
      <c r="J188" s="122">
        <f t="shared" si="86"/>
        <v>6175.732953127289</v>
      </c>
      <c r="K188" s="122">
        <f t="shared" si="86"/>
        <v>20522.294643302794</v>
      </c>
      <c r="L188" s="122">
        <f t="shared" si="86"/>
        <v>11135.25794907027</v>
      </c>
      <c r="M188" s="122">
        <f t="shared" si="86"/>
        <v>8519.5301866933605</v>
      </c>
      <c r="N188" s="122">
        <f t="shared" si="86"/>
        <v>11343.481335963954</v>
      </c>
      <c r="O188" s="122">
        <f t="shared" si="86"/>
        <v>13393.539009764741</v>
      </c>
      <c r="P188" s="122">
        <f t="shared" si="86"/>
        <v>11851.188958591621</v>
      </c>
      <c r="Q188" s="122">
        <f t="shared" si="86"/>
        <v>15451.063920740009</v>
      </c>
      <c r="R188" s="122">
        <f t="shared" si="86"/>
        <v>14285.332135177701</v>
      </c>
      <c r="S188" s="122">
        <f t="shared" si="86"/>
        <v>16447.898862012709</v>
      </c>
      <c r="T188" s="122">
        <f t="shared" si="86"/>
        <v>10401.88560421594</v>
      </c>
      <c r="U188" s="122">
        <f t="shared" si="86"/>
        <v>7812.8736133698994</v>
      </c>
      <c r="V188" s="122">
        <f t="shared" si="86"/>
        <v>13166.459211778782</v>
      </c>
      <c r="W188" s="122">
        <f t="shared" si="86"/>
        <v>10846.802327887308</v>
      </c>
      <c r="X188" s="122">
        <f t="shared" si="86"/>
        <v>11204.419817019743</v>
      </c>
      <c r="Y188" s="122">
        <f t="shared" si="86"/>
        <v>10732.50377748997</v>
      </c>
      <c r="DA188" s="130" t="s">
        <v>2563</v>
      </c>
    </row>
    <row r="189" spans="1:105" ht="12" customHeight="1" x14ac:dyDescent="0.25">
      <c r="A189" s="97" t="s">
        <v>53</v>
      </c>
      <c r="B189" s="98">
        <v>13337.375148063295</v>
      </c>
      <c r="C189" s="98">
        <v>14320.776419405342</v>
      </c>
      <c r="D189" s="98">
        <v>13429.702182060517</v>
      </c>
      <c r="E189" s="98">
        <v>13510.197237585107</v>
      </c>
      <c r="F189" s="98">
        <v>15080.865077921411</v>
      </c>
      <c r="G189" s="98">
        <v>15794.771946427876</v>
      </c>
      <c r="H189" s="98">
        <v>13764.662663836705</v>
      </c>
      <c r="I189" s="98">
        <v>15119.983858520429</v>
      </c>
      <c r="J189" s="98">
        <v>6175.732953127289</v>
      </c>
      <c r="K189" s="98">
        <v>20522.294643302794</v>
      </c>
      <c r="L189" s="98">
        <v>11135.25794907027</v>
      </c>
      <c r="M189" s="98">
        <v>8519.5301866933605</v>
      </c>
      <c r="N189" s="98">
        <v>11343.481335963954</v>
      </c>
      <c r="O189" s="98">
        <v>13393.539009764741</v>
      </c>
      <c r="P189" s="98">
        <v>11851.188958591621</v>
      </c>
      <c r="Q189" s="98">
        <v>15451.063920740009</v>
      </c>
      <c r="R189" s="98">
        <v>14285.332135177701</v>
      </c>
      <c r="S189" s="98">
        <v>16447.898862012709</v>
      </c>
      <c r="T189" s="98">
        <v>10401.88560421594</v>
      </c>
      <c r="U189" s="98">
        <v>7812.8736133698994</v>
      </c>
      <c r="V189" s="98">
        <v>13166.459211778782</v>
      </c>
      <c r="W189" s="98">
        <v>10846.802327887308</v>
      </c>
      <c r="X189" s="98">
        <v>11204.419817019743</v>
      </c>
      <c r="Y189" s="98">
        <v>10732.50377748997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330.07648618409866</v>
      </c>
      <c r="C190" s="122">
        <f t="shared" si="87"/>
        <v>342.02793211854862</v>
      </c>
      <c r="D190" s="122">
        <f t="shared" si="87"/>
        <v>380.43026787949486</v>
      </c>
      <c r="E190" s="122">
        <f t="shared" si="87"/>
        <v>759.66400803142733</v>
      </c>
      <c r="F190" s="122">
        <f t="shared" si="87"/>
        <v>279.29764199617927</v>
      </c>
      <c r="G190" s="122">
        <f t="shared" si="87"/>
        <v>286.92327009582255</v>
      </c>
      <c r="H190" s="122">
        <f t="shared" si="87"/>
        <v>475.35565759207407</v>
      </c>
      <c r="I190" s="122">
        <f t="shared" si="87"/>
        <v>235.77526375460283</v>
      </c>
      <c r="J190" s="122">
        <f t="shared" si="87"/>
        <v>237.10235251697384</v>
      </c>
      <c r="K190" s="122">
        <f t="shared" si="87"/>
        <v>243.21868844879276</v>
      </c>
      <c r="L190" s="122">
        <f t="shared" si="87"/>
        <v>316.38172944864789</v>
      </c>
      <c r="M190" s="122">
        <f t="shared" si="87"/>
        <v>301.12927246384612</v>
      </c>
      <c r="N190" s="122">
        <f t="shared" si="87"/>
        <v>442.59333278226842</v>
      </c>
      <c r="O190" s="122">
        <f t="shared" si="87"/>
        <v>442.317786014418</v>
      </c>
      <c r="P190" s="122">
        <f t="shared" si="87"/>
        <v>447.20788472650077</v>
      </c>
      <c r="Q190" s="122">
        <f t="shared" si="87"/>
        <v>489.41849019935478</v>
      </c>
      <c r="R190" s="122">
        <f t="shared" si="87"/>
        <v>471.76176133121504</v>
      </c>
      <c r="S190" s="122">
        <f t="shared" si="87"/>
        <v>395.30143326033891</v>
      </c>
      <c r="T190" s="122">
        <f t="shared" si="87"/>
        <v>401.16049079967831</v>
      </c>
      <c r="U190" s="122">
        <f t="shared" si="87"/>
        <v>367.37691007256433</v>
      </c>
      <c r="V190" s="122">
        <f t="shared" si="87"/>
        <v>446.12895708040014</v>
      </c>
      <c r="W190" s="122">
        <f t="shared" si="87"/>
        <v>457.1639442209094</v>
      </c>
      <c r="X190" s="122">
        <f t="shared" si="87"/>
        <v>563.78815998359619</v>
      </c>
      <c r="Y190" s="122">
        <f t="shared" si="87"/>
        <v>707.41840387988418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330.07648618409866</v>
      </c>
      <c r="C191" s="98">
        <f>RES_hhdet_tesh!C165</f>
        <v>342.02793211854862</v>
      </c>
      <c r="D191" s="98">
        <f>RES_hhdet_tesh!D165</f>
        <v>380.43026787949486</v>
      </c>
      <c r="E191" s="98">
        <f>RES_hhdet_tesh!E165</f>
        <v>759.66400803142733</v>
      </c>
      <c r="F191" s="98">
        <f>RES_hhdet_tesh!F165</f>
        <v>279.29764199617927</v>
      </c>
      <c r="G191" s="98">
        <f>RES_hhdet_tesh!G165</f>
        <v>286.92327009582255</v>
      </c>
      <c r="H191" s="98">
        <f>RES_hhdet_tesh!H165</f>
        <v>475.35565759207407</v>
      </c>
      <c r="I191" s="98">
        <f>RES_hhdet_tesh!I165</f>
        <v>235.77526375460283</v>
      </c>
      <c r="J191" s="98">
        <f>RES_hhdet_tesh!J165</f>
        <v>237.10235251697384</v>
      </c>
      <c r="K191" s="98">
        <f>RES_hhdet_tesh!K165</f>
        <v>243.21868844879276</v>
      </c>
      <c r="L191" s="98">
        <f>RES_hhdet_tesh!L165</f>
        <v>316.38172944864789</v>
      </c>
      <c r="M191" s="98">
        <f>RES_hhdet_tesh!M165</f>
        <v>301.12927246384612</v>
      </c>
      <c r="N191" s="98">
        <f>RES_hhdet_tesh!N165</f>
        <v>442.59333278226842</v>
      </c>
      <c r="O191" s="98">
        <f>RES_hhdet_tesh!O165</f>
        <v>442.317786014418</v>
      </c>
      <c r="P191" s="98">
        <f>RES_hhdet_tesh!P165</f>
        <v>447.20788472650077</v>
      </c>
      <c r="Q191" s="98">
        <f>RES_hhdet_tesh!Q165</f>
        <v>489.41849019935478</v>
      </c>
      <c r="R191" s="98">
        <f>RES_hhdet_tesh!R165</f>
        <v>471.76176133121504</v>
      </c>
      <c r="S191" s="98">
        <f>RES_hhdet_tesh!S165</f>
        <v>395.30143326033891</v>
      </c>
      <c r="T191" s="98">
        <f>RES_hhdet_tesh!T165</f>
        <v>401.16049079967831</v>
      </c>
      <c r="U191" s="98">
        <f>RES_hhdet_tesh!U165</f>
        <v>367.37691007256433</v>
      </c>
      <c r="V191" s="98">
        <f>RES_hhdet_tesh!V165</f>
        <v>446.12895708040014</v>
      </c>
      <c r="W191" s="98">
        <f>RES_hhdet_tesh!W165</f>
        <v>457.1639442209094</v>
      </c>
      <c r="X191" s="98">
        <f>RES_hhdet_tesh!X165</f>
        <v>563.78815998359619</v>
      </c>
      <c r="Y191" s="98">
        <f>RES_hhdet_tesh!Y165</f>
        <v>707.41840387988418</v>
      </c>
      <c r="DA191" s="63" t="s">
        <v>2566</v>
      </c>
    </row>
    <row r="192" spans="1:105" ht="12" customHeight="1" x14ac:dyDescent="0.25">
      <c r="A192" s="121" t="s">
        <v>55</v>
      </c>
      <c r="B192" s="122">
        <v>1176.2410785704078</v>
      </c>
      <c r="C192" s="122">
        <v>1090.5479000765256</v>
      </c>
      <c r="D192" s="122">
        <v>1077.6924230412596</v>
      </c>
      <c r="E192" s="122">
        <v>1034.5788218426417</v>
      </c>
      <c r="F192" s="122">
        <v>1084.5579923146972</v>
      </c>
      <c r="G192" s="122">
        <v>1073.8301714974484</v>
      </c>
      <c r="H192" s="122">
        <v>1029.9973572364438</v>
      </c>
      <c r="I192" s="122">
        <v>968.07234757444144</v>
      </c>
      <c r="J192" s="122">
        <v>962.24289678791081</v>
      </c>
      <c r="K192" s="122">
        <v>924.88120416712127</v>
      </c>
      <c r="L192" s="122">
        <v>882.99279347948732</v>
      </c>
      <c r="M192" s="122">
        <v>1007.6689198354169</v>
      </c>
      <c r="N192" s="122">
        <v>872.46196406074887</v>
      </c>
      <c r="O192" s="122">
        <v>1195.5136728791401</v>
      </c>
      <c r="P192" s="122">
        <v>1488.6982179599049</v>
      </c>
      <c r="Q192" s="122">
        <v>920.22100150339827</v>
      </c>
      <c r="R192" s="122">
        <v>931.55289190275676</v>
      </c>
      <c r="S192" s="122">
        <v>953.58610036606194</v>
      </c>
      <c r="T192" s="122">
        <v>1004.6979457875481</v>
      </c>
      <c r="U192" s="122">
        <v>1044.6009080108158</v>
      </c>
      <c r="V192" s="122">
        <v>956.12214889568259</v>
      </c>
      <c r="W192" s="122">
        <v>896.45735534796643</v>
      </c>
      <c r="X192" s="122">
        <v>982.39275876323484</v>
      </c>
      <c r="Y192" s="122">
        <v>933.73482822256369</v>
      </c>
      <c r="DA192" s="130" t="s">
        <v>2567</v>
      </c>
    </row>
    <row r="193" spans="1:105" ht="12" customHeight="1" x14ac:dyDescent="0.25">
      <c r="A193" s="97" t="s">
        <v>124</v>
      </c>
      <c r="B193" s="98">
        <v>1199.8871986813651</v>
      </c>
      <c r="C193" s="98">
        <v>1166.1397695244655</v>
      </c>
      <c r="D193" s="98">
        <v>781.10118494506378</v>
      </c>
      <c r="E193" s="98">
        <v>445.07942014710568</v>
      </c>
      <c r="F193" s="98">
        <v>894.33142569760469</v>
      </c>
      <c r="G193" s="98">
        <v>1372.5030873687915</v>
      </c>
      <c r="H193" s="98">
        <v>1427.3964666623096</v>
      </c>
      <c r="I193" s="98">
        <v>539.36612825931104</v>
      </c>
      <c r="J193" s="98">
        <v>535.20644470921911</v>
      </c>
      <c r="K193" s="98">
        <v>1267.9078242345226</v>
      </c>
      <c r="L193" s="98">
        <v>1380.5933410094385</v>
      </c>
      <c r="M193" s="98">
        <v>739.74848071657391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2568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1427.6986068592735</v>
      </c>
      <c r="I194" s="98">
        <v>539.53006547032578</v>
      </c>
      <c r="J194" s="98">
        <v>535.33247275177791</v>
      </c>
      <c r="K194" s="98">
        <v>1263.5755637581958</v>
      </c>
      <c r="L194" s="98">
        <v>1375.9001817167834</v>
      </c>
      <c r="M194" s="98">
        <v>738.37378624507619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DA194" s="63" t="s">
        <v>2569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700.03473421529065</v>
      </c>
      <c r="I195" s="101">
        <v>262.18096416988863</v>
      </c>
      <c r="J195" s="101">
        <v>240.46139534988308</v>
      </c>
      <c r="K195" s="101">
        <v>562.54402260206768</v>
      </c>
      <c r="L195" s="101">
        <v>649.7029346726996</v>
      </c>
      <c r="M195" s="101">
        <v>376.03473775792514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0</v>
      </c>
      <c r="Y195" s="101">
        <v>0</v>
      </c>
      <c r="DA195" s="131" t="s">
        <v>2570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727.6638726439827</v>
      </c>
      <c r="I196" s="104">
        <v>277.34910130043716</v>
      </c>
      <c r="J196" s="104">
        <v>294.87107740189475</v>
      </c>
      <c r="K196" s="104">
        <v>701.03154115612813</v>
      </c>
      <c r="L196" s="104">
        <v>726.19724704408361</v>
      </c>
      <c r="M196" s="104">
        <v>362.3390484871511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0</v>
      </c>
      <c r="Y196" s="104">
        <v>0</v>
      </c>
      <c r="DA196" s="132" t="s">
        <v>2571</v>
      </c>
    </row>
    <row r="197" spans="1:105" ht="12" customHeight="1" x14ac:dyDescent="0.25">
      <c r="A197" s="106" t="s">
        <v>122</v>
      </c>
      <c r="B197" s="101">
        <v>1173.132840905108</v>
      </c>
      <c r="C197" s="101">
        <v>1082.4347128430334</v>
      </c>
      <c r="D197" s="101">
        <v>1102.329591446676</v>
      </c>
      <c r="E197" s="101">
        <v>1081.8613735593951</v>
      </c>
      <c r="F197" s="101">
        <v>1099.503241517072</v>
      </c>
      <c r="G197" s="101">
        <v>1050.4581231207694</v>
      </c>
      <c r="H197" s="101">
        <v>998.82878947190648</v>
      </c>
      <c r="I197" s="101">
        <v>998.93465677997813</v>
      </c>
      <c r="J197" s="101">
        <v>992.04195936099666</v>
      </c>
      <c r="K197" s="101">
        <v>905.41145203849874</v>
      </c>
      <c r="L197" s="101">
        <v>858.43415689413996</v>
      </c>
      <c r="M197" s="101">
        <v>1013.2906216462395</v>
      </c>
      <c r="N197" s="101">
        <v>871.87605100708095</v>
      </c>
      <c r="O197" s="101">
        <v>1194.5435517488493</v>
      </c>
      <c r="P197" s="101">
        <v>1487.529134329254</v>
      </c>
      <c r="Q197" s="101">
        <v>920.15545503473231</v>
      </c>
      <c r="R197" s="101">
        <v>930.60882383570856</v>
      </c>
      <c r="S197" s="101">
        <v>951.2682518419042</v>
      </c>
      <c r="T197" s="101">
        <v>1001.7014196657617</v>
      </c>
      <c r="U197" s="101">
        <v>1040.0266355873539</v>
      </c>
      <c r="V197" s="101">
        <v>954.62078195190259</v>
      </c>
      <c r="W197" s="101">
        <v>893.85813327130813</v>
      </c>
      <c r="X197" s="101">
        <v>982.71346432890221</v>
      </c>
      <c r="Y197" s="101">
        <v>936.79651136573818</v>
      </c>
      <c r="DA197" s="131" t="s">
        <v>2572</v>
      </c>
    </row>
    <row r="198" spans="1:105" ht="12" customHeight="1" x14ac:dyDescent="0.25">
      <c r="A198" s="107" t="s">
        <v>121</v>
      </c>
      <c r="B198" s="104">
        <v>1173.1328409051077</v>
      </c>
      <c r="C198" s="104">
        <v>1082.5081201462128</v>
      </c>
      <c r="D198" s="104">
        <v>1102.5809737505549</v>
      </c>
      <c r="E198" s="104">
        <v>1082.1507658329585</v>
      </c>
      <c r="F198" s="104">
        <v>1099.8276944210063</v>
      </c>
      <c r="G198" s="104">
        <v>1050.7789354047413</v>
      </c>
      <c r="H198" s="104">
        <v>998.93033151080715</v>
      </c>
      <c r="I198" s="104">
        <v>997.48700215490351</v>
      </c>
      <c r="J198" s="104">
        <v>990.05202181099116</v>
      </c>
      <c r="K198" s="104">
        <v>902.58885489823183</v>
      </c>
      <c r="L198" s="104">
        <v>856.7075568395411</v>
      </c>
      <c r="M198" s="104">
        <v>1013.1584873616081</v>
      </c>
      <c r="N198" s="104">
        <v>872.86790095305423</v>
      </c>
      <c r="O198" s="104">
        <v>1196.1710894979278</v>
      </c>
      <c r="P198" s="104">
        <v>1489.6361865282774</v>
      </c>
      <c r="Q198" s="104">
        <v>920.27047104445808</v>
      </c>
      <c r="R198" s="104">
        <v>932.21099411718831</v>
      </c>
      <c r="S198" s="104">
        <v>954.93624460869285</v>
      </c>
      <c r="T198" s="104">
        <v>1005.9398654028666</v>
      </c>
      <c r="U198" s="104">
        <v>1047.1483763658523</v>
      </c>
      <c r="V198" s="104">
        <v>956.70250487636451</v>
      </c>
      <c r="W198" s="104">
        <v>897.73481895892098</v>
      </c>
      <c r="X198" s="104">
        <v>982.26239482131825</v>
      </c>
      <c r="Y198" s="104">
        <v>932.57972330396956</v>
      </c>
      <c r="DA198" s="132" t="s">
        <v>2573</v>
      </c>
    </row>
    <row r="199" spans="1:105" ht="12" customHeight="1" x14ac:dyDescent="0.25">
      <c r="A199" s="108" t="s">
        <v>53</v>
      </c>
      <c r="B199" s="98">
        <v>606.19622295994736</v>
      </c>
      <c r="C199" s="98">
        <v>540.15401378868489</v>
      </c>
      <c r="D199" s="98">
        <v>552.76152779043014</v>
      </c>
      <c r="E199" s="98">
        <v>538.96580583208072</v>
      </c>
      <c r="F199" s="98">
        <v>556.32080395225842</v>
      </c>
      <c r="G199" s="98">
        <v>529.02874464497415</v>
      </c>
      <c r="H199" s="98">
        <v>489.84800324571546</v>
      </c>
      <c r="I199" s="98">
        <v>481.62352848511011</v>
      </c>
      <c r="J199" s="98">
        <v>459.95433933108291</v>
      </c>
      <c r="K199" s="98">
        <v>404.77263324141643</v>
      </c>
      <c r="L199" s="98">
        <v>374.37849628930502</v>
      </c>
      <c r="M199" s="98">
        <v>488.59631237431978</v>
      </c>
      <c r="N199" s="98">
        <v>386.4537108456409</v>
      </c>
      <c r="O199" s="98">
        <v>656.5469565955683</v>
      </c>
      <c r="P199" s="98">
        <v>900.42619801738192</v>
      </c>
      <c r="Q199" s="98">
        <v>389.14258187550786</v>
      </c>
      <c r="R199" s="98">
        <v>388.0963740610693</v>
      </c>
      <c r="S199" s="98">
        <v>399.75920764517286</v>
      </c>
      <c r="T199" s="98">
        <v>484.33997137509476</v>
      </c>
      <c r="U199" s="98">
        <v>550.67519021782778</v>
      </c>
      <c r="V199" s="98">
        <v>489.1235928563047</v>
      </c>
      <c r="W199" s="98">
        <v>450.10908570907236</v>
      </c>
      <c r="X199" s="98">
        <v>535.19874802830179</v>
      </c>
      <c r="Y199" s="98">
        <v>501.11297394556937</v>
      </c>
      <c r="DA199" s="63" t="s">
        <v>2574</v>
      </c>
    </row>
    <row r="200" spans="1:105" ht="12" customHeight="1" x14ac:dyDescent="0.25">
      <c r="A200" s="108" t="s">
        <v>52</v>
      </c>
      <c r="B200" s="98">
        <v>566.93661794516049</v>
      </c>
      <c r="C200" s="98">
        <v>542.35410635752783</v>
      </c>
      <c r="D200" s="98">
        <v>549.81944596012465</v>
      </c>
      <c r="E200" s="98">
        <v>543.18496000087771</v>
      </c>
      <c r="F200" s="98">
        <v>543.50689046874788</v>
      </c>
      <c r="G200" s="98">
        <v>521.75019075976729</v>
      </c>
      <c r="H200" s="98">
        <v>509.08232826509163</v>
      </c>
      <c r="I200" s="98">
        <v>515.86347366979328</v>
      </c>
      <c r="J200" s="98">
        <v>530.09768247990837</v>
      </c>
      <c r="K200" s="98">
        <v>497.81622165681551</v>
      </c>
      <c r="L200" s="98">
        <v>482.32906055023585</v>
      </c>
      <c r="M200" s="98">
        <v>524.56217498728824</v>
      </c>
      <c r="N200" s="98">
        <v>486.4141901074135</v>
      </c>
      <c r="O200" s="98">
        <v>539.62413290235952</v>
      </c>
      <c r="P200" s="98">
        <v>589.20998851089553</v>
      </c>
      <c r="Q200" s="98">
        <v>531.12788916895022</v>
      </c>
      <c r="R200" s="98">
        <v>544.11462005611907</v>
      </c>
      <c r="S200" s="98">
        <v>555.17703696351998</v>
      </c>
      <c r="T200" s="98">
        <v>521.59989402777194</v>
      </c>
      <c r="U200" s="98">
        <v>496.47318614802481</v>
      </c>
      <c r="V200" s="98">
        <v>467.57891202005982</v>
      </c>
      <c r="W200" s="98">
        <v>447.62573324984868</v>
      </c>
      <c r="X200" s="98">
        <v>447.06364679301652</v>
      </c>
      <c r="Y200" s="98">
        <v>431.46674935840002</v>
      </c>
      <c r="DA200" s="63" t="s">
        <v>2575</v>
      </c>
    </row>
    <row r="201" spans="1:105" ht="12" customHeight="1" x14ac:dyDescent="0.25">
      <c r="A201" s="121" t="s">
        <v>54</v>
      </c>
      <c r="B201" s="122">
        <v>595.51386686954606</v>
      </c>
      <c r="C201" s="122">
        <v>606.53276607628175</v>
      </c>
      <c r="D201" s="122">
        <v>540.31616284966833</v>
      </c>
      <c r="E201" s="122">
        <v>499.18640534723147</v>
      </c>
      <c r="F201" s="122">
        <v>543.36211370639023</v>
      </c>
      <c r="G201" s="122">
        <v>566.17255467694326</v>
      </c>
      <c r="H201" s="122">
        <v>561.0945186937364</v>
      </c>
      <c r="I201" s="122">
        <v>513.55416791437995</v>
      </c>
      <c r="J201" s="122">
        <v>543.26164028665517</v>
      </c>
      <c r="K201" s="122">
        <v>587.17272818915944</v>
      </c>
      <c r="L201" s="122">
        <v>505.53487379279227</v>
      </c>
      <c r="M201" s="122">
        <v>625.01217066722484</v>
      </c>
      <c r="N201" s="122">
        <v>627.54535953897698</v>
      </c>
      <c r="O201" s="122">
        <v>644.66490704952378</v>
      </c>
      <c r="P201" s="122">
        <v>680.23356480622851</v>
      </c>
      <c r="Q201" s="122">
        <v>473.02833887222693</v>
      </c>
      <c r="R201" s="122">
        <v>482.43025953140364</v>
      </c>
      <c r="S201" s="122">
        <v>422.6196384238828</v>
      </c>
      <c r="T201" s="122">
        <v>494.19136659536349</v>
      </c>
      <c r="U201" s="122">
        <v>543.56582731629578</v>
      </c>
      <c r="V201" s="122">
        <v>326.92021811819825</v>
      </c>
      <c r="W201" s="122">
        <v>258.49174359689567</v>
      </c>
      <c r="X201" s="122">
        <v>298.35392342043332</v>
      </c>
      <c r="Y201" s="122">
        <v>290.47509131211126</v>
      </c>
      <c r="DA201" s="130" t="s">
        <v>2576</v>
      </c>
    </row>
    <row r="202" spans="1:105" ht="12" customHeight="1" x14ac:dyDescent="0.25">
      <c r="A202" s="97" t="s">
        <v>50</v>
      </c>
      <c r="B202" s="98">
        <v>571.05533788849073</v>
      </c>
      <c r="C202" s="98">
        <v>727.5130039366868</v>
      </c>
      <c r="D202" s="98">
        <v>419.13131659512777</v>
      </c>
      <c r="E202" s="98">
        <v>251.16797062456831</v>
      </c>
      <c r="F202" s="98">
        <v>478.71043465516988</v>
      </c>
      <c r="G202" s="98">
        <v>711.37075055093942</v>
      </c>
      <c r="H202" s="98">
        <v>758.05680107978185</v>
      </c>
      <c r="I202" s="98">
        <v>291.81992930885946</v>
      </c>
      <c r="J202" s="98">
        <v>321.51384497188525</v>
      </c>
      <c r="K202" s="98">
        <v>836.77879611252285</v>
      </c>
      <c r="L202" s="98">
        <v>732.65696897091811</v>
      </c>
      <c r="M202" s="98">
        <v>455.59351642395814</v>
      </c>
      <c r="N202" s="98">
        <v>362.33949366328579</v>
      </c>
      <c r="O202" s="98">
        <v>521.24950453880899</v>
      </c>
      <c r="P202" s="98">
        <v>630.96297114100821</v>
      </c>
      <c r="Q202" s="98">
        <v>513.95336661034537</v>
      </c>
      <c r="R202" s="98">
        <v>509.86552230183833</v>
      </c>
      <c r="S202" s="98">
        <v>391.00238622040592</v>
      </c>
      <c r="T202" s="98">
        <v>433.5338975362252</v>
      </c>
      <c r="U202" s="98">
        <v>536.81141202666061</v>
      </c>
      <c r="V202" s="98">
        <v>452.15672279310058</v>
      </c>
      <c r="W202" s="98">
        <v>235.80209769497003</v>
      </c>
      <c r="X202" s="98">
        <v>328.50579456981279</v>
      </c>
      <c r="Y202" s="98">
        <v>234.17791155526825</v>
      </c>
      <c r="DA202" s="63" t="s">
        <v>2577</v>
      </c>
    </row>
    <row r="203" spans="1:105" ht="12" customHeight="1" x14ac:dyDescent="0.25">
      <c r="A203" s="109" t="s">
        <v>120</v>
      </c>
      <c r="B203" s="33">
        <v>611.44241454156202</v>
      </c>
      <c r="C203" s="33">
        <v>541.9891855682821</v>
      </c>
      <c r="D203" s="33">
        <v>576.2554537601693</v>
      </c>
      <c r="E203" s="33">
        <v>553.75046098621749</v>
      </c>
      <c r="F203" s="33">
        <v>558.02396627027917</v>
      </c>
      <c r="G203" s="33">
        <v>532.55386144255465</v>
      </c>
      <c r="H203" s="33">
        <v>522.29055829835306</v>
      </c>
      <c r="I203" s="33">
        <v>550.42829442273</v>
      </c>
      <c r="J203" s="33">
        <v>579.3857553169006</v>
      </c>
      <c r="K203" s="33">
        <v>546.1986427657871</v>
      </c>
      <c r="L203" s="33">
        <v>472.0551917758342</v>
      </c>
      <c r="M203" s="33">
        <v>639.75314286940261</v>
      </c>
      <c r="N203" s="33">
        <v>640.54465658380457</v>
      </c>
      <c r="O203" s="33">
        <v>649.32065198035468</v>
      </c>
      <c r="P203" s="33">
        <v>682.42296907793605</v>
      </c>
      <c r="Q203" s="33">
        <v>471.20677979951051</v>
      </c>
      <c r="R203" s="33">
        <v>481.17798295451615</v>
      </c>
      <c r="S203" s="33">
        <v>424.14215316378488</v>
      </c>
      <c r="T203" s="33">
        <v>497.85035301591483</v>
      </c>
      <c r="U203" s="33">
        <v>544.08919292381404</v>
      </c>
      <c r="V203" s="33">
        <v>317.36657683545013</v>
      </c>
      <c r="W203" s="33">
        <v>259.83450492402164</v>
      </c>
      <c r="X203" s="33">
        <v>297.0622116640609</v>
      </c>
      <c r="Y203" s="33">
        <v>292.46734310715937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136.24891213249646</v>
      </c>
      <c r="C205" s="117">
        <f t="shared" si="88"/>
        <v>136.51054440380867</v>
      </c>
      <c r="D205" s="117">
        <f t="shared" si="88"/>
        <v>58.020791153635116</v>
      </c>
      <c r="E205" s="117">
        <f t="shared" si="88"/>
        <v>29.166275664412836</v>
      </c>
      <c r="F205" s="117">
        <f t="shared" si="88"/>
        <v>57.023411816553264</v>
      </c>
      <c r="G205" s="117">
        <f t="shared" si="88"/>
        <v>85.737119904600405</v>
      </c>
      <c r="H205" s="117">
        <f t="shared" si="88"/>
        <v>83.223497044587106</v>
      </c>
      <c r="I205" s="117">
        <f t="shared" si="88"/>
        <v>28.058485049480993</v>
      </c>
      <c r="J205" s="117">
        <f t="shared" si="88"/>
        <v>28.697210257343578</v>
      </c>
      <c r="K205" s="117">
        <f t="shared" si="88"/>
        <v>69.1370591421597</v>
      </c>
      <c r="L205" s="117">
        <f t="shared" si="88"/>
        <v>58.242037779683329</v>
      </c>
      <c r="M205" s="117">
        <f t="shared" si="88"/>
        <v>18.534711889311104</v>
      </c>
      <c r="N205" s="117">
        <f t="shared" si="88"/>
        <v>6.2062802053308816</v>
      </c>
      <c r="O205" s="117">
        <f t="shared" si="88"/>
        <v>6.9434347423987335</v>
      </c>
      <c r="P205" s="117">
        <f t="shared" si="88"/>
        <v>9.8355564188748978</v>
      </c>
      <c r="Q205" s="117">
        <f t="shared" si="88"/>
        <v>8.0234294600218785</v>
      </c>
      <c r="R205" s="117">
        <f t="shared" ref="R205:V205" si="89">R206+R208+R210+R219</f>
        <v>8.1518107471010719</v>
      </c>
      <c r="S205" s="117">
        <f t="shared" si="89"/>
        <v>6.5743024958723408</v>
      </c>
      <c r="T205" s="117">
        <f t="shared" si="89"/>
        <v>9.0117793790623058</v>
      </c>
      <c r="U205" s="117">
        <f t="shared" si="89"/>
        <v>14.076345914923536</v>
      </c>
      <c r="V205" s="117">
        <f t="shared" si="89"/>
        <v>11.671565714814811</v>
      </c>
      <c r="W205" s="117">
        <f t="shared" ref="W205:Y205" si="90">W206+W208+W210+W219</f>
        <v>4.7952476412687393</v>
      </c>
      <c r="X205" s="117">
        <f t="shared" si="90"/>
        <v>4.9089480105392793</v>
      </c>
      <c r="Y205" s="117">
        <f t="shared" si="90"/>
        <v>2.9105029021113222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52.736109607971002</v>
      </c>
      <c r="C210" s="122">
        <v>42.683799086711566</v>
      </c>
      <c r="D210" s="122">
        <v>22.483279536671844</v>
      </c>
      <c r="E210" s="122">
        <v>12.376683895696216</v>
      </c>
      <c r="F210" s="122">
        <v>24.265446307230171</v>
      </c>
      <c r="G210" s="122">
        <v>36.427283287551603</v>
      </c>
      <c r="H210" s="122">
        <v>37.377463666581995</v>
      </c>
      <c r="I210" s="122">
        <v>12.79768667368241</v>
      </c>
      <c r="J210" s="122">
        <v>12.178926545711903</v>
      </c>
      <c r="K210" s="122">
        <v>25.868498479856413</v>
      </c>
      <c r="L210" s="122">
        <v>23.727452756632669</v>
      </c>
      <c r="M210" s="122">
        <v>5.1637778621232542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X210" s="122">
        <v>0</v>
      </c>
      <c r="Y210" s="122">
        <v>0</v>
      </c>
      <c r="DA210" s="130" t="s">
        <v>2735</v>
      </c>
    </row>
    <row r="211" spans="1:105" ht="12" customHeight="1" x14ac:dyDescent="0.25">
      <c r="A211" s="97" t="s">
        <v>124</v>
      </c>
      <c r="B211" s="98">
        <v>453.92949192109319</v>
      </c>
      <c r="C211" s="98">
        <v>440.40798479641705</v>
      </c>
      <c r="D211" s="98">
        <v>293.04191921437018</v>
      </c>
      <c r="E211" s="98">
        <v>166.62594158795707</v>
      </c>
      <c r="F211" s="98">
        <v>332.57088960601033</v>
      </c>
      <c r="G211" s="98">
        <v>502.62508332255027</v>
      </c>
      <c r="H211" s="98">
        <v>514.71215315285747</v>
      </c>
      <c r="I211" s="98">
        <v>192.96263036365417</v>
      </c>
      <c r="J211" s="98">
        <v>191.18064385418381</v>
      </c>
      <c r="K211" s="98">
        <v>450.86441895112841</v>
      </c>
      <c r="L211" s="98">
        <v>488.8652783686569</v>
      </c>
      <c r="M211" s="98">
        <v>256.79774670763692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2736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248.3908867118962</v>
      </c>
      <c r="I212" s="98">
        <v>93.028758411736618</v>
      </c>
      <c r="J212" s="98">
        <v>85.322079450658023</v>
      </c>
      <c r="K212" s="98">
        <v>196.6624016398757</v>
      </c>
      <c r="L212" s="98">
        <v>227.13269424532098</v>
      </c>
      <c r="M212" s="98">
        <v>131.45974653757273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2737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248.3908867118962</v>
      </c>
      <c r="I213" s="101">
        <v>93.028758411736618</v>
      </c>
      <c r="J213" s="101">
        <v>85.322079450658023</v>
      </c>
      <c r="K213" s="101">
        <v>196.6624016398757</v>
      </c>
      <c r="L213" s="101">
        <v>227.13269424532098</v>
      </c>
      <c r="M213" s="101">
        <v>131.45974653757273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83.512802524525441</v>
      </c>
      <c r="C219" s="122">
        <v>93.826745317097092</v>
      </c>
      <c r="D219" s="122">
        <v>35.537511616963272</v>
      </c>
      <c r="E219" s="122">
        <v>16.789591768716619</v>
      </c>
      <c r="F219" s="122">
        <v>32.757965509323093</v>
      </c>
      <c r="G219" s="122">
        <v>49.309836617048802</v>
      </c>
      <c r="H219" s="122">
        <v>45.84603337800511</v>
      </c>
      <c r="I219" s="122">
        <v>15.260798375798583</v>
      </c>
      <c r="J219" s="122">
        <v>16.518283711631675</v>
      </c>
      <c r="K219" s="122">
        <v>43.268560662303294</v>
      </c>
      <c r="L219" s="122">
        <v>34.514585023050664</v>
      </c>
      <c r="M219" s="122">
        <v>13.370934027187849</v>
      </c>
      <c r="N219" s="122">
        <v>6.2062802053308816</v>
      </c>
      <c r="O219" s="122">
        <v>6.9434347423987335</v>
      </c>
      <c r="P219" s="122">
        <v>9.8355564188748978</v>
      </c>
      <c r="Q219" s="122">
        <v>8.0234294600218785</v>
      </c>
      <c r="R219" s="122">
        <v>8.1518107471010719</v>
      </c>
      <c r="S219" s="122">
        <v>6.5743024958723408</v>
      </c>
      <c r="T219" s="122">
        <v>9.0117793790623058</v>
      </c>
      <c r="U219" s="122">
        <v>14.076345914923536</v>
      </c>
      <c r="V219" s="122">
        <v>11.671565714814811</v>
      </c>
      <c r="W219" s="122">
        <v>4.7952476412687393</v>
      </c>
      <c r="X219" s="122">
        <v>4.9089480105392793</v>
      </c>
      <c r="Y219" s="122">
        <v>2.9105029021113222</v>
      </c>
      <c r="DA219" s="130" t="s">
        <v>2744</v>
      </c>
    </row>
    <row r="220" spans="1:105" ht="12" customHeight="1" x14ac:dyDescent="0.25">
      <c r="A220" s="97" t="s">
        <v>50</v>
      </c>
      <c r="B220" s="98">
        <v>211.74799024498409</v>
      </c>
      <c r="C220" s="98">
        <v>269.69523412402305</v>
      </c>
      <c r="D220" s="98">
        <v>155.36758540153795</v>
      </c>
      <c r="E220" s="98">
        <v>93.105917990155802</v>
      </c>
      <c r="F220" s="98">
        <v>177.20475101962222</v>
      </c>
      <c r="G220" s="98">
        <v>262.27764193059141</v>
      </c>
      <c r="H220" s="98">
        <v>278.55267673271351</v>
      </c>
      <c r="I220" s="98">
        <v>107.02816560018033</v>
      </c>
      <c r="J220" s="98">
        <v>117.91572950016884</v>
      </c>
      <c r="K220" s="98">
        <v>306.85212036905585</v>
      </c>
      <c r="L220" s="98">
        <v>268.65733645862917</v>
      </c>
      <c r="M220" s="98">
        <v>167.04367811709332</v>
      </c>
      <c r="N220" s="98">
        <v>132.82404346175755</v>
      </c>
      <c r="O220" s="98">
        <v>191.00136881549304</v>
      </c>
      <c r="P220" s="98">
        <v>231.17599593843218</v>
      </c>
      <c r="Q220" s="98">
        <v>188.28608364699696</v>
      </c>
      <c r="R220" s="98">
        <v>186.74420321797442</v>
      </c>
      <c r="S220" s="98">
        <v>143.09933875746083</v>
      </c>
      <c r="T220" s="98">
        <v>158.40608316303206</v>
      </c>
      <c r="U220" s="98">
        <v>195.74186750086832</v>
      </c>
      <c r="V220" s="98">
        <v>164.67145873428194</v>
      </c>
      <c r="W220" s="98">
        <v>85.824145923075676</v>
      </c>
      <c r="X220" s="98">
        <v>119.49640698703172</v>
      </c>
      <c r="Y220" s="98">
        <v>85.155681684353837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163.20105382169228</v>
      </c>
      <c r="C223" s="118">
        <f t="shared" si="93"/>
        <v>172.60362881119613</v>
      </c>
      <c r="D223" s="118">
        <f t="shared" si="93"/>
        <v>161.62350592452108</v>
      </c>
      <c r="E223" s="118">
        <f t="shared" si="93"/>
        <v>162.17958817323731</v>
      </c>
      <c r="F223" s="118">
        <f t="shared" si="93"/>
        <v>177.22588585327466</v>
      </c>
      <c r="G223" s="118">
        <f t="shared" si="93"/>
        <v>183.85965433182662</v>
      </c>
      <c r="H223" s="118">
        <f t="shared" si="93"/>
        <v>162.30623712084883</v>
      </c>
      <c r="I223" s="118">
        <f t="shared" si="93"/>
        <v>173.05666664866698</v>
      </c>
      <c r="J223" s="118">
        <f t="shared" si="93"/>
        <v>79.814966197299881</v>
      </c>
      <c r="K223" s="118">
        <f t="shared" si="93"/>
        <v>225.31011378106447</v>
      </c>
      <c r="L223" s="118">
        <f t="shared" si="93"/>
        <v>127.12551395519277</v>
      </c>
      <c r="M223" s="118">
        <f t="shared" si="93"/>
        <v>101.39316379289674</v>
      </c>
      <c r="N223" s="118">
        <f t="shared" si="93"/>
        <v>126.93809183662913</v>
      </c>
      <c r="O223" s="118">
        <f t="shared" si="93"/>
        <v>149.35964705795811</v>
      </c>
      <c r="P223" s="118">
        <f t="shared" si="93"/>
        <v>137.37437699744865</v>
      </c>
      <c r="Q223" s="118">
        <f t="shared" si="93"/>
        <v>163.96191857254638</v>
      </c>
      <c r="R223" s="118">
        <f t="shared" ref="R223:V223" si="94">R224+R226+R228+R237</f>
        <v>152.35432105481053</v>
      </c>
      <c r="S223" s="118">
        <f t="shared" si="94"/>
        <v>172.08056392406257</v>
      </c>
      <c r="T223" s="118">
        <f t="shared" si="94"/>
        <v>114.21212024979945</v>
      </c>
      <c r="U223" s="118">
        <f t="shared" si="94"/>
        <v>89.007533060062713</v>
      </c>
      <c r="V223" s="118">
        <f t="shared" si="94"/>
        <v>134.24858509095651</v>
      </c>
      <c r="W223" s="118">
        <f t="shared" ref="W223:Y223" si="95">W224+W226+W228+W237</f>
        <v>109.28819611973464</v>
      </c>
      <c r="X223" s="118">
        <f t="shared" si="95"/>
        <v>111.47935841747675</v>
      </c>
      <c r="Y223" s="118">
        <f t="shared" si="95"/>
        <v>105.18020663838291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142.05041801955667</v>
      </c>
      <c r="C224" s="123">
        <f t="shared" si="96"/>
        <v>152.30684784892395</v>
      </c>
      <c r="D224" s="123">
        <f t="shared" si="96"/>
        <v>142.57786251875189</v>
      </c>
      <c r="E224" s="123">
        <f t="shared" si="96"/>
        <v>142.92052986944827</v>
      </c>
      <c r="F224" s="123">
        <f t="shared" si="96"/>
        <v>158.73785125192691</v>
      </c>
      <c r="G224" s="123">
        <f t="shared" si="96"/>
        <v>165.24821652295049</v>
      </c>
      <c r="H224" s="123">
        <f t="shared" si="96"/>
        <v>143.88226498010252</v>
      </c>
      <c r="I224" s="123">
        <f t="shared" si="96"/>
        <v>157.06679155381929</v>
      </c>
      <c r="J224" s="123">
        <f t="shared" si="96"/>
        <v>63.775036562561489</v>
      </c>
      <c r="K224" s="123">
        <f t="shared" si="96"/>
        <v>209.31482907855005</v>
      </c>
      <c r="L224" s="123">
        <f t="shared" si="96"/>
        <v>112.3490362548466</v>
      </c>
      <c r="M224" s="123">
        <f t="shared" si="96"/>
        <v>84.542689488314437</v>
      </c>
      <c r="N224" s="123">
        <f t="shared" si="96"/>
        <v>111.38305531931344</v>
      </c>
      <c r="O224" s="123">
        <f t="shared" si="96"/>
        <v>130.38311287454337</v>
      </c>
      <c r="P224" s="123">
        <f t="shared" si="96"/>
        <v>115.04314661576421</v>
      </c>
      <c r="Q224" s="123">
        <f t="shared" si="96"/>
        <v>149.58210830615747</v>
      </c>
      <c r="R224" s="123">
        <f t="shared" si="96"/>
        <v>137.93243322898144</v>
      </c>
      <c r="S224" s="123">
        <f t="shared" si="96"/>
        <v>158.36110176956009</v>
      </c>
      <c r="T224" s="123">
        <f t="shared" si="96"/>
        <v>99.538951734214393</v>
      </c>
      <c r="U224" s="123">
        <f t="shared" si="96"/>
        <v>73.714143451917622</v>
      </c>
      <c r="V224" s="123">
        <f t="shared" si="96"/>
        <v>121.89577204110959</v>
      </c>
      <c r="W224" s="123">
        <f t="shared" si="96"/>
        <v>98.221299104684491</v>
      </c>
      <c r="X224" s="123">
        <f t="shared" si="96"/>
        <v>99.212815760035625</v>
      </c>
      <c r="Y224" s="123">
        <f t="shared" si="96"/>
        <v>93.299338361952536</v>
      </c>
      <c r="DA224" s="130" t="s">
        <v>2899</v>
      </c>
    </row>
    <row r="225" spans="1:105" ht="12" customHeight="1" x14ac:dyDescent="0.25">
      <c r="A225" s="97" t="s">
        <v>53</v>
      </c>
      <c r="B225" s="99">
        <v>142.05041801955667</v>
      </c>
      <c r="C225" s="99">
        <v>152.30684784892395</v>
      </c>
      <c r="D225" s="99">
        <v>142.57786251875189</v>
      </c>
      <c r="E225" s="99">
        <v>142.92052986944827</v>
      </c>
      <c r="F225" s="99">
        <v>158.73785125192691</v>
      </c>
      <c r="G225" s="99">
        <v>165.24821652295049</v>
      </c>
      <c r="H225" s="99">
        <v>143.88226498010252</v>
      </c>
      <c r="I225" s="99">
        <v>157.06679155381929</v>
      </c>
      <c r="J225" s="99">
        <v>63.775036562561489</v>
      </c>
      <c r="K225" s="99">
        <v>209.31482907855005</v>
      </c>
      <c r="L225" s="99">
        <v>112.3490362548466</v>
      </c>
      <c r="M225" s="99">
        <v>84.542689488314437</v>
      </c>
      <c r="N225" s="99">
        <v>111.38305531931344</v>
      </c>
      <c r="O225" s="99">
        <v>130.38311287454337</v>
      </c>
      <c r="P225" s="99">
        <v>115.04314661576421</v>
      </c>
      <c r="Q225" s="99">
        <v>149.58210830615747</v>
      </c>
      <c r="R225" s="99">
        <v>137.93243322898144</v>
      </c>
      <c r="S225" s="99">
        <v>158.36110176956009</v>
      </c>
      <c r="T225" s="99">
        <v>99.538951734214393</v>
      </c>
      <c r="U225" s="99">
        <v>73.714143451917622</v>
      </c>
      <c r="V225" s="99">
        <v>121.89577204110959</v>
      </c>
      <c r="W225" s="99">
        <v>98.221299104684491</v>
      </c>
      <c r="X225" s="99">
        <v>99.212815760035625</v>
      </c>
      <c r="Y225" s="99">
        <v>93.299338361952536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1.3521645257749857</v>
      </c>
      <c r="C226" s="123">
        <f t="shared" si="97"/>
        <v>1.3605788788502617</v>
      </c>
      <c r="D226" s="123">
        <f t="shared" si="97"/>
        <v>1.4658207131855601</v>
      </c>
      <c r="E226" s="123">
        <f t="shared" si="97"/>
        <v>2.8155416155191286</v>
      </c>
      <c r="F226" s="123">
        <f t="shared" si="97"/>
        <v>0.99433177393221728</v>
      </c>
      <c r="G226" s="123">
        <f t="shared" si="97"/>
        <v>0.96640381383375007</v>
      </c>
      <c r="H226" s="123">
        <f t="shared" si="97"/>
        <v>1.4264664420186712</v>
      </c>
      <c r="I226" s="123">
        <f t="shared" si="97"/>
        <v>0.6610684938101351</v>
      </c>
      <c r="J226" s="123">
        <f t="shared" si="97"/>
        <v>0.64889220647061086</v>
      </c>
      <c r="K226" s="123">
        <f t="shared" si="97"/>
        <v>0.62753458173077759</v>
      </c>
      <c r="L226" s="123">
        <f t="shared" si="97"/>
        <v>0.77228462046914181</v>
      </c>
      <c r="M226" s="123">
        <f t="shared" si="97"/>
        <v>0.6952419385146662</v>
      </c>
      <c r="N226" s="123">
        <f t="shared" si="97"/>
        <v>0.96549449826466571</v>
      </c>
      <c r="O226" s="123">
        <f t="shared" si="97"/>
        <v>0.94045254850612481</v>
      </c>
      <c r="P226" s="123">
        <f t="shared" si="97"/>
        <v>0.92740302225130833</v>
      </c>
      <c r="Q226" s="123">
        <f t="shared" si="97"/>
        <v>0.99416495132825089</v>
      </c>
      <c r="R226" s="123">
        <f t="shared" si="97"/>
        <v>0.95051906901252536</v>
      </c>
      <c r="S226" s="123">
        <f t="shared" si="97"/>
        <v>0.78662964250596779</v>
      </c>
      <c r="T226" s="123">
        <f t="shared" si="97"/>
        <v>0.77928539454064472</v>
      </c>
      <c r="U226" s="123">
        <f t="shared" si="97"/>
        <v>0.68482555396112432</v>
      </c>
      <c r="V226" s="123">
        <f t="shared" si="97"/>
        <v>0.79262214678800991</v>
      </c>
      <c r="W226" s="123">
        <f t="shared" si="97"/>
        <v>0.80076890333897099</v>
      </c>
      <c r="X226" s="123">
        <f t="shared" si="97"/>
        <v>0.97479328806720955</v>
      </c>
      <c r="Y226" s="123">
        <f t="shared" si="97"/>
        <v>1.211332843948806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1.3521645257749857</v>
      </c>
      <c r="C227" s="99">
        <f>RES_hhdet_fecs!C165</f>
        <v>1.3605788788502617</v>
      </c>
      <c r="D227" s="99">
        <f>RES_hhdet_fecs!D165</f>
        <v>1.4658207131855601</v>
      </c>
      <c r="E227" s="99">
        <f>RES_hhdet_fecs!E165</f>
        <v>2.8155416155191286</v>
      </c>
      <c r="F227" s="99">
        <f>RES_hhdet_fecs!F165</f>
        <v>0.99433177393221728</v>
      </c>
      <c r="G227" s="99">
        <f>RES_hhdet_fecs!G165</f>
        <v>0.96640381383375007</v>
      </c>
      <c r="H227" s="99">
        <f>RES_hhdet_fecs!H165</f>
        <v>1.4264664420186712</v>
      </c>
      <c r="I227" s="99">
        <f>RES_hhdet_fecs!I165</f>
        <v>0.6610684938101351</v>
      </c>
      <c r="J227" s="99">
        <f>RES_hhdet_fecs!J165</f>
        <v>0.64889220647061086</v>
      </c>
      <c r="K227" s="99">
        <f>RES_hhdet_fecs!K165</f>
        <v>0.62753458173077759</v>
      </c>
      <c r="L227" s="99">
        <f>RES_hhdet_fecs!L165</f>
        <v>0.77228462046914181</v>
      </c>
      <c r="M227" s="99">
        <f>RES_hhdet_fecs!M165</f>
        <v>0.6952419385146662</v>
      </c>
      <c r="N227" s="99">
        <f>RES_hhdet_fecs!N165</f>
        <v>0.96549449826466571</v>
      </c>
      <c r="O227" s="99">
        <f>RES_hhdet_fecs!O165</f>
        <v>0.94045254850612481</v>
      </c>
      <c r="P227" s="99">
        <f>RES_hhdet_fecs!P165</f>
        <v>0.92740302225130833</v>
      </c>
      <c r="Q227" s="99">
        <f>RES_hhdet_fecs!Q165</f>
        <v>0.99416495132825089</v>
      </c>
      <c r="R227" s="99">
        <f>RES_hhdet_fecs!R165</f>
        <v>0.95051906901252536</v>
      </c>
      <c r="S227" s="99">
        <f>RES_hhdet_fecs!S165</f>
        <v>0.78662964250596779</v>
      </c>
      <c r="T227" s="99">
        <f>RES_hhdet_fecs!T165</f>
        <v>0.77928539454064472</v>
      </c>
      <c r="U227" s="99">
        <f>RES_hhdet_fecs!U165</f>
        <v>0.68482555396112432</v>
      </c>
      <c r="V227" s="99">
        <f>RES_hhdet_fecs!V165</f>
        <v>0.79262214678800991</v>
      </c>
      <c r="W227" s="99">
        <f>RES_hhdet_fecs!W165</f>
        <v>0.80076890333897099</v>
      </c>
      <c r="X227" s="99">
        <f>RES_hhdet_fecs!X165</f>
        <v>0.97479328806720955</v>
      </c>
      <c r="Y227" s="99">
        <f>RES_hhdet_fecs!Y165</f>
        <v>1.211332843948806</v>
      </c>
      <c r="DA227" s="63" t="s">
        <v>2902</v>
      </c>
    </row>
    <row r="228" spans="1:105" ht="12" customHeight="1" x14ac:dyDescent="0.25">
      <c r="A228" s="121" t="s">
        <v>55</v>
      </c>
      <c r="B228" s="123">
        <v>13.328653998128383</v>
      </c>
      <c r="C228" s="123">
        <v>12.290331105270326</v>
      </c>
      <c r="D228" s="123">
        <v>11.982436748570333</v>
      </c>
      <c r="E228" s="123">
        <v>11.385468673733481</v>
      </c>
      <c r="F228" s="123">
        <v>11.897207152553188</v>
      </c>
      <c r="G228" s="123">
        <v>11.723097749157343</v>
      </c>
      <c r="H228" s="123">
        <v>11.15870497936813</v>
      </c>
      <c r="I228" s="123">
        <v>10.172929658585279</v>
      </c>
      <c r="J228" s="123">
        <v>9.9377765783493484</v>
      </c>
      <c r="K228" s="123">
        <v>9.312053640900249</v>
      </c>
      <c r="L228" s="123">
        <v>8.8193398012950883</v>
      </c>
      <c r="M228" s="123">
        <v>9.9719203137423698</v>
      </c>
      <c r="N228" s="123">
        <v>8.4528676834955387</v>
      </c>
      <c r="O228" s="123">
        <v>11.747841049757394</v>
      </c>
      <c r="P228" s="123">
        <v>14.773260400275429</v>
      </c>
      <c r="Q228" s="123">
        <v>8.7882103583238891</v>
      </c>
      <c r="R228" s="123">
        <v>8.8101833437448391</v>
      </c>
      <c r="S228" s="123">
        <v>8.8908350544412489</v>
      </c>
      <c r="T228" s="123">
        <v>9.2346462428303209</v>
      </c>
      <c r="U228" s="123">
        <v>9.5607988182420538</v>
      </c>
      <c r="V228" s="123">
        <v>8.5504673132212119</v>
      </c>
      <c r="W228" s="123">
        <v>7.9628773026784447</v>
      </c>
      <c r="X228" s="123">
        <v>8.6745354622339192</v>
      </c>
      <c r="Y228" s="123">
        <v>8.165934528798287</v>
      </c>
      <c r="DA228" s="130" t="s">
        <v>2903</v>
      </c>
    </row>
    <row r="229" spans="1:105" ht="12" customHeight="1" x14ac:dyDescent="0.25">
      <c r="A229" s="97" t="s">
        <v>124</v>
      </c>
      <c r="B229" s="99">
        <v>15.109982720541071</v>
      </c>
      <c r="C229" s="99">
        <v>14.687799040600224</v>
      </c>
      <c r="D229" s="99">
        <v>9.7889675795873465</v>
      </c>
      <c r="E229" s="99">
        <v>5.5740357927682815</v>
      </c>
      <c r="F229" s="99">
        <v>11.138987593323359</v>
      </c>
      <c r="G229" s="99">
        <v>16.852536265260429</v>
      </c>
      <c r="H229" s="99">
        <v>17.280551247031614</v>
      </c>
      <c r="I229" s="99">
        <v>6.4825746573502734</v>
      </c>
      <c r="J229" s="99">
        <v>6.4260092593523401</v>
      </c>
      <c r="K229" s="99">
        <v>15.157271059184103</v>
      </c>
      <c r="L229" s="99">
        <v>16.436248402376798</v>
      </c>
      <c r="M229" s="99">
        <v>8.6312438232466349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X229" s="99">
        <v>0</v>
      </c>
      <c r="Y229" s="99">
        <v>0</v>
      </c>
      <c r="DA229" s="63" t="s">
        <v>2904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13.888810605467521</v>
      </c>
      <c r="I230" s="99">
        <v>5.2418702498976746</v>
      </c>
      <c r="J230" s="99">
        <v>5.1193116523723194</v>
      </c>
      <c r="K230" s="99">
        <v>11.965027209016338</v>
      </c>
      <c r="L230" s="99">
        <v>13.18273554073364</v>
      </c>
      <c r="M230" s="99">
        <v>7.1849915502350203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X230" s="99">
        <v>0</v>
      </c>
      <c r="Y230" s="99">
        <v>0</v>
      </c>
      <c r="DA230" s="63" t="s">
        <v>2905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8.3392852117984191</v>
      </c>
      <c r="I231" s="102">
        <v>3.125298771830364</v>
      </c>
      <c r="J231" s="102">
        <v>2.867866022018974</v>
      </c>
      <c r="K231" s="102">
        <v>6.6114450453648237</v>
      </c>
      <c r="L231" s="102">
        <v>7.6364788994115349</v>
      </c>
      <c r="M231" s="102">
        <v>4.4185010961167013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X231" s="102">
        <v>0</v>
      </c>
      <c r="Y231" s="102">
        <v>0</v>
      </c>
      <c r="DA231" s="131" t="s">
        <v>2906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5.5495253936691009</v>
      </c>
      <c r="I232" s="105">
        <v>2.1165714780673106</v>
      </c>
      <c r="J232" s="105">
        <v>2.2514456303533446</v>
      </c>
      <c r="K232" s="105">
        <v>5.3535821636515131</v>
      </c>
      <c r="L232" s="105">
        <v>5.5462566413221044</v>
      </c>
      <c r="M232" s="105">
        <v>2.7664904541183195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DA232" s="132" t="s">
        <v>2907</v>
      </c>
    </row>
    <row r="233" spans="1:105" ht="12" customHeight="1" x14ac:dyDescent="0.25">
      <c r="A233" s="106" t="s">
        <v>122</v>
      </c>
      <c r="B233" s="102">
        <v>13.095136134273632</v>
      </c>
      <c r="C233" s="102">
        <v>12.051699482430998</v>
      </c>
      <c r="D233" s="102">
        <v>12.242083179915321</v>
      </c>
      <c r="E233" s="102">
        <v>11.974376199959265</v>
      </c>
      <c r="F233" s="102">
        <v>12.115984465147788</v>
      </c>
      <c r="G233" s="102">
        <v>11.515828928888945</v>
      </c>
      <c r="H233" s="102">
        <v>10.89628378435077</v>
      </c>
      <c r="I233" s="102">
        <v>10.872702869628972</v>
      </c>
      <c r="J233" s="102">
        <v>10.799299115920769</v>
      </c>
      <c r="K233" s="102">
        <v>9.8509749776288142</v>
      </c>
      <c r="L233" s="102">
        <v>9.3031431120753201</v>
      </c>
      <c r="M233" s="102">
        <v>10.900749785583494</v>
      </c>
      <c r="N233" s="102">
        <v>9.3220946990536984</v>
      </c>
      <c r="O233" s="102">
        <v>12.681755573230207</v>
      </c>
      <c r="P233" s="102">
        <v>15.682531584996944</v>
      </c>
      <c r="Q233" s="102">
        <v>9.6753143008453684</v>
      </c>
      <c r="R233" s="102">
        <v>9.7594370140225291</v>
      </c>
      <c r="S233" s="102">
        <v>9.9413059558659906</v>
      </c>
      <c r="T233" s="102">
        <v>10.299587929001376</v>
      </c>
      <c r="U233" s="102">
        <v>10.229981739600722</v>
      </c>
      <c r="V233" s="102">
        <v>9.2754033021149365</v>
      </c>
      <c r="W233" s="102">
        <v>8.5049381584800354</v>
      </c>
      <c r="X233" s="102">
        <v>9.2713692126705496</v>
      </c>
      <c r="Y233" s="102">
        <v>8.8008198203249499</v>
      </c>
      <c r="DA233" s="131" t="s">
        <v>2908</v>
      </c>
    </row>
    <row r="234" spans="1:105" ht="12" customHeight="1" x14ac:dyDescent="0.25">
      <c r="A234" s="107" t="s">
        <v>121</v>
      </c>
      <c r="B234" s="105">
        <v>11.053572438297913</v>
      </c>
      <c r="C234" s="105">
        <v>9.9766803931154957</v>
      </c>
      <c r="D234" s="105">
        <v>10.174361748336915</v>
      </c>
      <c r="E234" s="105">
        <v>9.9836248264413499</v>
      </c>
      <c r="F234" s="105">
        <v>10.182411221857828</v>
      </c>
      <c r="G234" s="105">
        <v>9.7240983568028021</v>
      </c>
      <c r="H234" s="105">
        <v>9.2105883112704738</v>
      </c>
      <c r="I234" s="105">
        <v>9.1616727927505099</v>
      </c>
      <c r="J234" s="105">
        <v>9.0311329094535502</v>
      </c>
      <c r="K234" s="105">
        <v>8.1760320461985021</v>
      </c>
      <c r="L234" s="105">
        <v>7.7252537394307916</v>
      </c>
      <c r="M234" s="105">
        <v>9.2625253688020699</v>
      </c>
      <c r="N234" s="105">
        <v>7.8506429827573951</v>
      </c>
      <c r="O234" s="105">
        <v>11.114960361885098</v>
      </c>
      <c r="P234" s="105">
        <v>14.043742195558735</v>
      </c>
      <c r="Q234" s="105">
        <v>8.1186910722055803</v>
      </c>
      <c r="R234" s="105">
        <v>8.1484662872405025</v>
      </c>
      <c r="S234" s="105">
        <v>8.2789368976688031</v>
      </c>
      <c r="T234" s="105">
        <v>8.7932778330539545</v>
      </c>
      <c r="U234" s="105">
        <v>9.1881226507387073</v>
      </c>
      <c r="V234" s="105">
        <v>8.2702420568247081</v>
      </c>
      <c r="W234" s="105">
        <v>7.6964656618925202</v>
      </c>
      <c r="X234" s="105">
        <v>8.4319278847387196</v>
      </c>
      <c r="Y234" s="105">
        <v>7.926406436343516</v>
      </c>
      <c r="DA234" s="132" t="s">
        <v>2909</v>
      </c>
    </row>
    <row r="235" spans="1:105" ht="12" customHeight="1" x14ac:dyDescent="0.25">
      <c r="A235" s="108" t="s">
        <v>53</v>
      </c>
      <c r="B235" s="99">
        <v>6.7666864202850379</v>
      </c>
      <c r="C235" s="99">
        <v>5.8678678272794214</v>
      </c>
      <c r="D235" s="99">
        <v>6.0022196070305567</v>
      </c>
      <c r="E235" s="99">
        <v>5.8559380598714688</v>
      </c>
      <c r="F235" s="99">
        <v>6.0471932898274741</v>
      </c>
      <c r="G235" s="99">
        <v>5.7502106678369769</v>
      </c>
      <c r="H235" s="99">
        <v>5.3280741252768555</v>
      </c>
      <c r="I235" s="99">
        <v>5.2248945236785032</v>
      </c>
      <c r="J235" s="99">
        <v>4.9836484243842945</v>
      </c>
      <c r="K235" s="99">
        <v>4.3743485432806697</v>
      </c>
      <c r="L235" s="99">
        <v>4.0415152423926664</v>
      </c>
      <c r="M235" s="99">
        <v>5.2574470981796937</v>
      </c>
      <c r="N235" s="99">
        <v>4.1403898164155697</v>
      </c>
      <c r="O235" s="99">
        <v>7.0010669151437748</v>
      </c>
      <c r="P235" s="99">
        <v>9.5573132122313744</v>
      </c>
      <c r="Q235" s="99">
        <v>4.0784083165116121</v>
      </c>
      <c r="R235" s="99">
        <v>4.0152153094303991</v>
      </c>
      <c r="S235" s="99">
        <v>4.0669627246339743</v>
      </c>
      <c r="T235" s="99">
        <v>4.841199460917875</v>
      </c>
      <c r="U235" s="99">
        <v>5.4305832968584253</v>
      </c>
      <c r="V235" s="99">
        <v>4.7371820267872247</v>
      </c>
      <c r="W235" s="99">
        <v>4.3186510396245135</v>
      </c>
      <c r="X235" s="99">
        <v>5.0639721215455671</v>
      </c>
      <c r="Y235" s="99">
        <v>4.6819793287579961</v>
      </c>
      <c r="DA235" s="63" t="s">
        <v>2910</v>
      </c>
    </row>
    <row r="236" spans="1:105" ht="12" customHeight="1" x14ac:dyDescent="0.25">
      <c r="A236" s="108" t="s">
        <v>52</v>
      </c>
      <c r="B236" s="99">
        <v>4.2868860180128738</v>
      </c>
      <c r="C236" s="99">
        <v>4.1088125658360752</v>
      </c>
      <c r="D236" s="99">
        <v>4.1721421413063595</v>
      </c>
      <c r="E236" s="99">
        <v>4.1276867665698811</v>
      </c>
      <c r="F236" s="99">
        <v>4.135217932030355</v>
      </c>
      <c r="G236" s="99">
        <v>3.9738876889658248</v>
      </c>
      <c r="H236" s="99">
        <v>3.8825141859936165</v>
      </c>
      <c r="I236" s="99">
        <v>3.9367782690720063</v>
      </c>
      <c r="J236" s="99">
        <v>4.0474844850692548</v>
      </c>
      <c r="K236" s="99">
        <v>3.801683502917832</v>
      </c>
      <c r="L236" s="99">
        <v>3.6837384970381257</v>
      </c>
      <c r="M236" s="99">
        <v>4.0050782706223762</v>
      </c>
      <c r="N236" s="99">
        <v>3.7102531663418272</v>
      </c>
      <c r="O236" s="99">
        <v>4.113893446741324</v>
      </c>
      <c r="P236" s="99">
        <v>4.4864289833273618</v>
      </c>
      <c r="Q236" s="99">
        <v>4.0402827556939682</v>
      </c>
      <c r="R236" s="99">
        <v>4.1332509778101034</v>
      </c>
      <c r="S236" s="99">
        <v>4.2119741730348315</v>
      </c>
      <c r="T236" s="99">
        <v>3.9520783721360813</v>
      </c>
      <c r="U236" s="99">
        <v>3.7575393538802828</v>
      </c>
      <c r="V236" s="99">
        <v>3.533060030037483</v>
      </c>
      <c r="W236" s="99">
        <v>3.3778146222680072</v>
      </c>
      <c r="X236" s="99">
        <v>3.367955763193152</v>
      </c>
      <c r="Y236" s="99">
        <v>3.2444271075855196</v>
      </c>
      <c r="DA236" s="63" t="s">
        <v>2911</v>
      </c>
    </row>
    <row r="237" spans="1:105" ht="12" customHeight="1" x14ac:dyDescent="0.25">
      <c r="A237" s="121" t="s">
        <v>54</v>
      </c>
      <c r="B237" s="123">
        <v>6.4698172782322612</v>
      </c>
      <c r="C237" s="123">
        <v>6.6458709781515921</v>
      </c>
      <c r="D237" s="123">
        <v>5.5973859440132987</v>
      </c>
      <c r="E237" s="123">
        <v>5.0580480145364284</v>
      </c>
      <c r="F237" s="123">
        <v>5.5964956748623251</v>
      </c>
      <c r="G237" s="123">
        <v>5.921936245885032</v>
      </c>
      <c r="H237" s="123">
        <v>5.8388007193595097</v>
      </c>
      <c r="I237" s="123">
        <v>5.1558769424522701</v>
      </c>
      <c r="J237" s="123">
        <v>5.4532608499184381</v>
      </c>
      <c r="K237" s="123">
        <v>6.0556964798833972</v>
      </c>
      <c r="L237" s="123">
        <v>5.1848532785819508</v>
      </c>
      <c r="M237" s="123">
        <v>6.1833120523252685</v>
      </c>
      <c r="N237" s="123">
        <v>6.136674335555484</v>
      </c>
      <c r="O237" s="123">
        <v>6.2882405851512129</v>
      </c>
      <c r="P237" s="123">
        <v>6.630566959157691</v>
      </c>
      <c r="Q237" s="123">
        <v>4.5974349567367732</v>
      </c>
      <c r="R237" s="123">
        <v>4.6611854130716992</v>
      </c>
      <c r="S237" s="123">
        <v>4.0419974575552411</v>
      </c>
      <c r="T237" s="123">
        <v>4.6592368782140934</v>
      </c>
      <c r="U237" s="123">
        <v>5.0477652359419221</v>
      </c>
      <c r="V237" s="123">
        <v>3.0097235898376993</v>
      </c>
      <c r="W237" s="123">
        <v>2.3032508090327179</v>
      </c>
      <c r="X237" s="123">
        <v>2.6172139071400022</v>
      </c>
      <c r="Y237" s="123">
        <v>2.503600903683278</v>
      </c>
      <c r="DA237" s="130" t="s">
        <v>2912</v>
      </c>
    </row>
    <row r="238" spans="1:105" ht="12" customHeight="1" x14ac:dyDescent="0.25">
      <c r="A238" s="97" t="s">
        <v>50</v>
      </c>
      <c r="B238" s="99">
        <v>7.0484701493402433</v>
      </c>
      <c r="C238" s="99">
        <v>8.9944540920446681</v>
      </c>
      <c r="D238" s="99">
        <v>5.1900023740352381</v>
      </c>
      <c r="E238" s="99">
        <v>3.1146153741116254</v>
      </c>
      <c r="F238" s="99">
        <v>5.9352203839125606</v>
      </c>
      <c r="G238" s="99">
        <v>8.7939174125255519</v>
      </c>
      <c r="H238" s="99">
        <v>9.3519140276603832</v>
      </c>
      <c r="I238" s="99">
        <v>3.5956085001269895</v>
      </c>
      <c r="J238" s="99">
        <v>3.9634115374634904</v>
      </c>
      <c r="K238" s="99">
        <v>10.315830143215001</v>
      </c>
      <c r="L238" s="99">
        <v>9.0325881434864836</v>
      </c>
      <c r="M238" s="99">
        <v>5.6145146655123792</v>
      </c>
      <c r="N238" s="99">
        <v>4.460074830462462</v>
      </c>
      <c r="O238" s="99">
        <v>6.4101219920994197</v>
      </c>
      <c r="P238" s="99">
        <v>7.7489270849930252</v>
      </c>
      <c r="Q238" s="99">
        <v>6.3052021584944375</v>
      </c>
      <c r="R238" s="99">
        <v>6.2447729316862413</v>
      </c>
      <c r="S238" s="99">
        <v>4.7792524534233269</v>
      </c>
      <c r="T238" s="99">
        <v>5.2835771014848953</v>
      </c>
      <c r="U238" s="99">
        <v>6.5216818320452843</v>
      </c>
      <c r="V238" s="99">
        <v>5.4775023576625683</v>
      </c>
      <c r="W238" s="99">
        <v>2.8510077389861701</v>
      </c>
      <c r="X238" s="99">
        <v>3.9629629240926545</v>
      </c>
      <c r="Y238" s="99">
        <v>2.8188531942505892</v>
      </c>
      <c r="DA238" s="63" t="s">
        <v>2913</v>
      </c>
    </row>
    <row r="239" spans="1:105" ht="12" customHeight="1" x14ac:dyDescent="0.25">
      <c r="A239" s="109" t="s">
        <v>120</v>
      </c>
      <c r="B239" s="110">
        <v>6.0929712360957264</v>
      </c>
      <c r="C239" s="110">
        <v>5.392889780791112</v>
      </c>
      <c r="D239" s="110">
        <v>5.7182020120788328</v>
      </c>
      <c r="E239" s="110">
        <v>5.4856031954298849</v>
      </c>
      <c r="F239" s="110">
        <v>5.5196789267635467</v>
      </c>
      <c r="G239" s="110">
        <v>5.2569675578441837</v>
      </c>
      <c r="H239" s="110">
        <v>5.1466747547922971</v>
      </c>
      <c r="I239" s="110">
        <v>5.4153476326402874</v>
      </c>
      <c r="J239" s="110">
        <v>5.6959667034961861</v>
      </c>
      <c r="K239" s="110">
        <v>5.3563742154505976</v>
      </c>
      <c r="L239" s="110">
        <v>4.6176652220366989</v>
      </c>
      <c r="M239" s="110">
        <v>6.2328026264602796</v>
      </c>
      <c r="N239" s="110">
        <v>6.2188543239955996</v>
      </c>
      <c r="O239" s="110">
        <v>6.2836427089459939</v>
      </c>
      <c r="P239" s="110">
        <v>6.5808711415377852</v>
      </c>
      <c r="Q239" s="110">
        <v>4.5214228191187988</v>
      </c>
      <c r="R239" s="110">
        <v>4.5889029066635816</v>
      </c>
      <c r="S239" s="110">
        <v>4.0064952706146499</v>
      </c>
      <c r="T239" s="110">
        <v>4.6215753596214766</v>
      </c>
      <c r="U239" s="110">
        <v>4.9335588654904869</v>
      </c>
      <c r="V239" s="110">
        <v>2.8214695885448493</v>
      </c>
      <c r="W239" s="110">
        <v>2.2708348416180693</v>
      </c>
      <c r="X239" s="110">
        <v>2.5595617694762276</v>
      </c>
      <c r="Y239" s="110">
        <v>2.4924447153184532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116.74341843637308</v>
      </c>
      <c r="C241" s="118">
        <f t="shared" si="98"/>
        <v>123.9406143482781</v>
      </c>
      <c r="D241" s="118">
        <f t="shared" si="98"/>
        <v>117.0718821434273</v>
      </c>
      <c r="E241" s="118">
        <f t="shared" si="98"/>
        <v>120.09246326612403</v>
      </c>
      <c r="F241" s="118">
        <f t="shared" si="98"/>
        <v>129.25213270442967</v>
      </c>
      <c r="G241" s="118">
        <f t="shared" si="98"/>
        <v>134.976543428778</v>
      </c>
      <c r="H241" s="118">
        <f t="shared" si="98"/>
        <v>120.73589380079265</v>
      </c>
      <c r="I241" s="118">
        <f t="shared" si="98"/>
        <v>128.49340430170332</v>
      </c>
      <c r="J241" s="118">
        <f t="shared" si="98"/>
        <v>60.459343098759753</v>
      </c>
      <c r="K241" s="118">
        <f t="shared" si="98"/>
        <v>170.12756167573497</v>
      </c>
      <c r="L241" s="118">
        <f t="shared" si="98"/>
        <v>98.065454953395829</v>
      </c>
      <c r="M241" s="118">
        <f t="shared" si="98"/>
        <v>79.812173060081903</v>
      </c>
      <c r="N241" s="118">
        <f t="shared" si="98"/>
        <v>101.34311206976315</v>
      </c>
      <c r="O241" s="118">
        <f t="shared" si="98"/>
        <v>119.50825634160144</v>
      </c>
      <c r="P241" s="118">
        <f t="shared" si="98"/>
        <v>110.15876126510334</v>
      </c>
      <c r="Q241" s="118">
        <f t="shared" si="98"/>
        <v>131.85746580968112</v>
      </c>
      <c r="R241" s="118">
        <f t="shared" ref="R241:V241" si="99">R242+R244+R246+R255</f>
        <v>122.84014719869054</v>
      </c>
      <c r="S241" s="118">
        <f t="shared" si="99"/>
        <v>138.22557950744414</v>
      </c>
      <c r="T241" s="118">
        <f t="shared" si="99"/>
        <v>93.209782853993801</v>
      </c>
      <c r="U241" s="118">
        <f t="shared" si="99"/>
        <v>73.931912737793411</v>
      </c>
      <c r="V241" s="118">
        <f t="shared" si="99"/>
        <v>112.55246016364644</v>
      </c>
      <c r="W241" s="118">
        <f t="shared" ref="W241:Y241" si="100">W242+W244+W246+W255</f>
        <v>94.015833746655915</v>
      </c>
      <c r="X241" s="118">
        <f t="shared" si="100"/>
        <v>98.304351882143507</v>
      </c>
      <c r="Y241" s="118">
        <f t="shared" si="100"/>
        <v>95.228319547953816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100.85043941323879</v>
      </c>
      <c r="C242" s="123">
        <f t="shared" si="101"/>
        <v>108.49256125257862</v>
      </c>
      <c r="D242" s="123">
        <f t="shared" si="101"/>
        <v>101.90732035882239</v>
      </c>
      <c r="E242" s="123">
        <f t="shared" si="101"/>
        <v>102.66459209628871</v>
      </c>
      <c r="F242" s="123">
        <f t="shared" si="101"/>
        <v>114.74125681638783</v>
      </c>
      <c r="G242" s="123">
        <f t="shared" si="101"/>
        <v>120.30019518829953</v>
      </c>
      <c r="H242" s="123">
        <f t="shared" si="101"/>
        <v>104.97614057806068</v>
      </c>
      <c r="I242" s="123">
        <f t="shared" si="101"/>
        <v>115.38716525032424</v>
      </c>
      <c r="J242" s="123">
        <f t="shared" si="101"/>
        <v>47.153919245178052</v>
      </c>
      <c r="K242" s="123">
        <f t="shared" si="101"/>
        <v>156.72303471309567</v>
      </c>
      <c r="L242" s="123">
        <f t="shared" si="101"/>
        <v>85.044385122981154</v>
      </c>
      <c r="M242" s="123">
        <f t="shared" si="101"/>
        <v>65.047361120659986</v>
      </c>
      <c r="N242" s="123">
        <f t="shared" si="101"/>
        <v>86.525410648085085</v>
      </c>
      <c r="O242" s="123">
        <f t="shared" si="101"/>
        <v>102.1073539921078</v>
      </c>
      <c r="P242" s="123">
        <f t="shared" si="101"/>
        <v>90.238656281251181</v>
      </c>
      <c r="Q242" s="123">
        <f t="shared" si="101"/>
        <v>117.53603677970928</v>
      </c>
      <c r="R242" s="123">
        <f t="shared" si="101"/>
        <v>108.51548706773499</v>
      </c>
      <c r="S242" s="123">
        <f t="shared" si="101"/>
        <v>124.78564601013694</v>
      </c>
      <c r="T242" s="123">
        <f t="shared" si="101"/>
        <v>78.813411575706084</v>
      </c>
      <c r="U242" s="123">
        <f t="shared" si="101"/>
        <v>59.131451381902664</v>
      </c>
      <c r="V242" s="123">
        <f t="shared" si="101"/>
        <v>99.486716749661184</v>
      </c>
      <c r="W242" s="123">
        <f t="shared" si="101"/>
        <v>81.850717656435791</v>
      </c>
      <c r="X242" s="123">
        <f t="shared" si="101"/>
        <v>84.408541304272902</v>
      </c>
      <c r="Y242" s="123">
        <f t="shared" si="101"/>
        <v>80.703382681821338</v>
      </c>
      <c r="DA242" s="130" t="s">
        <v>3067</v>
      </c>
    </row>
    <row r="243" spans="1:105" ht="12" customHeight="1" x14ac:dyDescent="0.25">
      <c r="A243" s="97" t="s">
        <v>53</v>
      </c>
      <c r="B243" s="99">
        <v>100.85043941323879</v>
      </c>
      <c r="C243" s="99">
        <v>108.49256125257862</v>
      </c>
      <c r="D243" s="99">
        <v>101.90732035882239</v>
      </c>
      <c r="E243" s="99">
        <v>102.66459209628871</v>
      </c>
      <c r="F243" s="99">
        <v>114.74125681638783</v>
      </c>
      <c r="G243" s="99">
        <v>120.30019518829953</v>
      </c>
      <c r="H243" s="99">
        <v>104.97614057806068</v>
      </c>
      <c r="I243" s="99">
        <v>115.38716525032424</v>
      </c>
      <c r="J243" s="99">
        <v>47.153919245178052</v>
      </c>
      <c r="K243" s="99">
        <v>156.72303471309567</v>
      </c>
      <c r="L243" s="99">
        <v>85.044385122981154</v>
      </c>
      <c r="M243" s="99">
        <v>65.047361120659986</v>
      </c>
      <c r="N243" s="99">
        <v>86.525410648085085</v>
      </c>
      <c r="O243" s="99">
        <v>102.1073539921078</v>
      </c>
      <c r="P243" s="99">
        <v>90.238656281251181</v>
      </c>
      <c r="Q243" s="99">
        <v>117.53603677970928</v>
      </c>
      <c r="R243" s="99">
        <v>108.51548706773499</v>
      </c>
      <c r="S243" s="99">
        <v>124.78564601013694</v>
      </c>
      <c r="T243" s="99">
        <v>78.813411575706084</v>
      </c>
      <c r="U243" s="99">
        <v>59.131451381902664</v>
      </c>
      <c r="V243" s="99">
        <v>99.486716749661184</v>
      </c>
      <c r="W243" s="99">
        <v>81.850717656435791</v>
      </c>
      <c r="X243" s="99">
        <v>84.408541304272902</v>
      </c>
      <c r="Y243" s="99">
        <v>80.703382681821338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2.4958703119689902</v>
      </c>
      <c r="C244" s="123">
        <f t="shared" si="102"/>
        <v>2.5911644235421489</v>
      </c>
      <c r="D244" s="123">
        <f t="shared" si="102"/>
        <v>2.8867824958006656</v>
      </c>
      <c r="E244" s="123">
        <f t="shared" si="102"/>
        <v>5.772720719266033</v>
      </c>
      <c r="F244" s="123">
        <f t="shared" si="102"/>
        <v>2.1250082341372005</v>
      </c>
      <c r="G244" s="123">
        <f t="shared" si="102"/>
        <v>2.1853386369658181</v>
      </c>
      <c r="H244" s="123">
        <f t="shared" si="102"/>
        <v>3.6252978772276605</v>
      </c>
      <c r="I244" s="123">
        <f t="shared" si="102"/>
        <v>1.7993034632414839</v>
      </c>
      <c r="J244" s="123">
        <f t="shared" si="102"/>
        <v>1.8103608540530565</v>
      </c>
      <c r="K244" s="123">
        <f t="shared" si="102"/>
        <v>1.8573932211363651</v>
      </c>
      <c r="L244" s="123">
        <f t="shared" si="102"/>
        <v>2.4163328562453446</v>
      </c>
      <c r="M244" s="123">
        <f t="shared" si="102"/>
        <v>2.2991484390244135</v>
      </c>
      <c r="N244" s="123">
        <f t="shared" si="102"/>
        <v>3.3759979617259224</v>
      </c>
      <c r="O244" s="123">
        <f t="shared" si="102"/>
        <v>3.3720660925131298</v>
      </c>
      <c r="P244" s="123">
        <f t="shared" si="102"/>
        <v>3.4051805888086935</v>
      </c>
      <c r="Q244" s="123">
        <f t="shared" si="102"/>
        <v>3.7229999150754982</v>
      </c>
      <c r="R244" s="123">
        <f t="shared" si="102"/>
        <v>3.5836378759948611</v>
      </c>
      <c r="S244" s="123">
        <f t="shared" si="102"/>
        <v>2.9990423173168894</v>
      </c>
      <c r="T244" s="123">
        <f t="shared" si="102"/>
        <v>3.0395284155492761</v>
      </c>
      <c r="U244" s="123">
        <f t="shared" si="102"/>
        <v>2.7804788573073478</v>
      </c>
      <c r="V244" s="123">
        <f t="shared" si="102"/>
        <v>3.3709826212937686</v>
      </c>
      <c r="W244" s="123">
        <f t="shared" si="102"/>
        <v>3.4497906193904582</v>
      </c>
      <c r="X244" s="123">
        <f t="shared" si="102"/>
        <v>4.2473003480775899</v>
      </c>
      <c r="Y244" s="123">
        <f t="shared" si="102"/>
        <v>5.3194538150755282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2.4958703119689902</v>
      </c>
      <c r="C245" s="99">
        <f>RES_hhdet_tess!C165</f>
        <v>2.5911644235421489</v>
      </c>
      <c r="D245" s="99">
        <f>RES_hhdet_tess!D165</f>
        <v>2.8867824958006656</v>
      </c>
      <c r="E245" s="99">
        <f>RES_hhdet_tess!E165</f>
        <v>5.772720719266033</v>
      </c>
      <c r="F245" s="99">
        <f>RES_hhdet_tess!F165</f>
        <v>2.1250082341372005</v>
      </c>
      <c r="G245" s="99">
        <f>RES_hhdet_tess!G165</f>
        <v>2.1853386369658181</v>
      </c>
      <c r="H245" s="99">
        <f>RES_hhdet_tess!H165</f>
        <v>3.6252978772276605</v>
      </c>
      <c r="I245" s="99">
        <f>RES_hhdet_tess!I165</f>
        <v>1.7993034632414839</v>
      </c>
      <c r="J245" s="99">
        <f>RES_hhdet_tess!J165</f>
        <v>1.8103608540530565</v>
      </c>
      <c r="K245" s="99">
        <f>RES_hhdet_tess!K165</f>
        <v>1.8573932211363651</v>
      </c>
      <c r="L245" s="99">
        <f>RES_hhdet_tess!L165</f>
        <v>2.4163328562453446</v>
      </c>
      <c r="M245" s="99">
        <f>RES_hhdet_tess!M165</f>
        <v>2.2991484390244135</v>
      </c>
      <c r="N245" s="99">
        <f>RES_hhdet_tess!N165</f>
        <v>3.3759979617259224</v>
      </c>
      <c r="O245" s="99">
        <f>RES_hhdet_tess!O165</f>
        <v>3.3720660925131298</v>
      </c>
      <c r="P245" s="99">
        <f>RES_hhdet_tess!P165</f>
        <v>3.4051805888086935</v>
      </c>
      <c r="Q245" s="99">
        <f>RES_hhdet_tess!Q165</f>
        <v>3.7229999150754982</v>
      </c>
      <c r="R245" s="99">
        <f>RES_hhdet_tess!R165</f>
        <v>3.5836378759948611</v>
      </c>
      <c r="S245" s="99">
        <f>RES_hhdet_tess!S165</f>
        <v>2.9990423173168894</v>
      </c>
      <c r="T245" s="99">
        <f>RES_hhdet_tess!T165</f>
        <v>3.0395284155492761</v>
      </c>
      <c r="U245" s="99">
        <f>RES_hhdet_tess!U165</f>
        <v>2.7804788573073478</v>
      </c>
      <c r="V245" s="99">
        <f>RES_hhdet_tess!V165</f>
        <v>3.3709826212937686</v>
      </c>
      <c r="W245" s="99">
        <f>RES_hhdet_tess!W165</f>
        <v>3.4497906193904582</v>
      </c>
      <c r="X245" s="99">
        <f>RES_hhdet_tess!X165</f>
        <v>4.2473003480775899</v>
      </c>
      <c r="Y245" s="99">
        <f>RES_hhdet_tess!Y165</f>
        <v>5.3194538150755282</v>
      </c>
      <c r="DA245" s="63" t="s">
        <v>3070</v>
      </c>
    </row>
    <row r="246" spans="1:105" ht="12" customHeight="1" x14ac:dyDescent="0.25">
      <c r="A246" s="121" t="s">
        <v>55</v>
      </c>
      <c r="B246" s="123">
        <v>8.8941360884606198</v>
      </c>
      <c r="C246" s="123">
        <v>8.2618659340005554</v>
      </c>
      <c r="D246" s="123">
        <v>8.1777499987934057</v>
      </c>
      <c r="E246" s="123">
        <v>7.861810665535419</v>
      </c>
      <c r="F246" s="123">
        <v>8.2517512414214007</v>
      </c>
      <c r="G246" s="123">
        <v>8.1787809072763356</v>
      </c>
      <c r="H246" s="123">
        <v>7.8552704130088395</v>
      </c>
      <c r="I246" s="123">
        <v>7.3877806344941526</v>
      </c>
      <c r="J246" s="123">
        <v>7.3470670111159748</v>
      </c>
      <c r="K246" s="123">
        <v>7.0630595450239397</v>
      </c>
      <c r="L246" s="123">
        <v>6.7437664697975288</v>
      </c>
      <c r="M246" s="123">
        <v>7.6936406917104705</v>
      </c>
      <c r="N246" s="123">
        <v>6.654934889860785</v>
      </c>
      <c r="O246" s="123">
        <v>9.1141510626935869</v>
      </c>
      <c r="P246" s="123">
        <v>11.335413456521207</v>
      </c>
      <c r="Q246" s="123">
        <v>7.0001088619523486</v>
      </c>
      <c r="R246" s="123">
        <v>7.0763434015828901</v>
      </c>
      <c r="S246" s="123">
        <v>7.2345932181823489</v>
      </c>
      <c r="T246" s="123">
        <v>7.6124344876977785</v>
      </c>
      <c r="U246" s="123">
        <v>7.9060241931765267</v>
      </c>
      <c r="V246" s="123">
        <v>7.2245280128286895</v>
      </c>
      <c r="W246" s="123">
        <v>6.7647289648647373</v>
      </c>
      <c r="X246" s="123">
        <v>7.4008597597462726</v>
      </c>
      <c r="Y246" s="123">
        <v>7.0212469268763495</v>
      </c>
      <c r="DA246" s="130" t="s">
        <v>3071</v>
      </c>
    </row>
    <row r="247" spans="1:105" ht="12" customHeight="1" x14ac:dyDescent="0.25">
      <c r="A247" s="97" t="s">
        <v>124</v>
      </c>
      <c r="B247" s="99">
        <v>9.0729360080200969</v>
      </c>
      <c r="C247" s="99">
        <v>8.8345412754830601</v>
      </c>
      <c r="D247" s="99">
        <v>5.9271551675347274</v>
      </c>
      <c r="E247" s="99">
        <v>3.3821783883906424</v>
      </c>
      <c r="F247" s="99">
        <v>6.8044313946663033</v>
      </c>
      <c r="G247" s="99">
        <v>10.45361021146943</v>
      </c>
      <c r="H247" s="99">
        <v>10.886033011084576</v>
      </c>
      <c r="I247" s="99">
        <v>4.1161372362718129</v>
      </c>
      <c r="J247" s="99">
        <v>4.0864917030678489</v>
      </c>
      <c r="K247" s="99">
        <v>9.6826580752440101</v>
      </c>
      <c r="L247" s="99">
        <v>10.544139374951179</v>
      </c>
      <c r="M247" s="99">
        <v>5.6480446115194303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3072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10.888337281996646</v>
      </c>
      <c r="I248" s="99">
        <v>4.1173883123466979</v>
      </c>
      <c r="J248" s="99">
        <v>4.0874539720303424</v>
      </c>
      <c r="K248" s="99">
        <v>9.6495738114802059</v>
      </c>
      <c r="L248" s="99">
        <v>10.508295854472934</v>
      </c>
      <c r="M248" s="99">
        <v>5.6375486985103125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X248" s="99">
        <v>0</v>
      </c>
      <c r="Y248" s="99">
        <v>0</v>
      </c>
      <c r="DA248" s="63" t="s">
        <v>3073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5.3388118883275455</v>
      </c>
      <c r="I249" s="102">
        <v>2.0008168342793873</v>
      </c>
      <c r="J249" s="102">
        <v>1.8360083416769974</v>
      </c>
      <c r="K249" s="102">
        <v>4.2959916478286928</v>
      </c>
      <c r="L249" s="102">
        <v>4.9620392131508266</v>
      </c>
      <c r="M249" s="102">
        <v>2.8710582443919934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X249" s="102">
        <v>0</v>
      </c>
      <c r="Y249" s="102">
        <v>0</v>
      </c>
      <c r="DA249" s="131" t="s">
        <v>3074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5.5495253936691009</v>
      </c>
      <c r="I250" s="105">
        <v>2.1165714780673106</v>
      </c>
      <c r="J250" s="105">
        <v>2.2514456303533446</v>
      </c>
      <c r="K250" s="105">
        <v>5.3535821636515131</v>
      </c>
      <c r="L250" s="105">
        <v>5.5462566413221044</v>
      </c>
      <c r="M250" s="105">
        <v>2.7664904541183195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5">
        <v>0</v>
      </c>
      <c r="DA250" s="132" t="s">
        <v>3075</v>
      </c>
    </row>
    <row r="251" spans="1:105" ht="12" customHeight="1" x14ac:dyDescent="0.25">
      <c r="A251" s="106" t="s">
        <v>122</v>
      </c>
      <c r="B251" s="102">
        <v>8.870633177965388</v>
      </c>
      <c r="C251" s="102">
        <v>8.2004013571434964</v>
      </c>
      <c r="D251" s="102">
        <v>8.3647018596305607</v>
      </c>
      <c r="E251" s="102">
        <v>8.2211128873984549</v>
      </c>
      <c r="F251" s="102">
        <v>8.365460678383684</v>
      </c>
      <c r="G251" s="102">
        <v>8.000768714938177</v>
      </c>
      <c r="H251" s="102">
        <v>7.6175634650671986</v>
      </c>
      <c r="I251" s="102">
        <v>7.6233043232512081</v>
      </c>
      <c r="J251" s="102">
        <v>7.5745934603355378</v>
      </c>
      <c r="K251" s="102">
        <v>6.9143744836433765</v>
      </c>
      <c r="L251" s="102">
        <v>6.5562024135886645</v>
      </c>
      <c r="M251" s="102">
        <v>7.7365628787076357</v>
      </c>
      <c r="N251" s="102">
        <v>6.650465682738985</v>
      </c>
      <c r="O251" s="102">
        <v>9.1067552204450504</v>
      </c>
      <c r="P251" s="102">
        <v>11.326511688413472</v>
      </c>
      <c r="Q251" s="102">
        <v>6.9996102508410729</v>
      </c>
      <c r="R251" s="102">
        <v>7.0691719893152989</v>
      </c>
      <c r="S251" s="102">
        <v>7.2170083444019868</v>
      </c>
      <c r="T251" s="102">
        <v>7.5897302919856102</v>
      </c>
      <c r="U251" s="102">
        <v>7.8714039777729843</v>
      </c>
      <c r="V251" s="102">
        <v>7.2131835757654947</v>
      </c>
      <c r="W251" s="102">
        <v>6.7451150560009285</v>
      </c>
      <c r="X251" s="102">
        <v>7.403275796402184</v>
      </c>
      <c r="Y251" s="102">
        <v>7.0442693447088347</v>
      </c>
      <c r="DA251" s="131" t="s">
        <v>3076</v>
      </c>
    </row>
    <row r="252" spans="1:105" ht="12" customHeight="1" x14ac:dyDescent="0.25">
      <c r="A252" s="107" t="s">
        <v>121</v>
      </c>
      <c r="B252" s="105">
        <v>8.8706331779653862</v>
      </c>
      <c r="C252" s="105">
        <v>8.2009574824612415</v>
      </c>
      <c r="D252" s="105">
        <v>8.3666093998445312</v>
      </c>
      <c r="E252" s="105">
        <v>8.2233119922078615</v>
      </c>
      <c r="F252" s="105">
        <v>8.3679292459216068</v>
      </c>
      <c r="G252" s="105">
        <v>8.003212167778873</v>
      </c>
      <c r="H252" s="105">
        <v>7.618337874989952</v>
      </c>
      <c r="I252" s="105">
        <v>7.612256641916896</v>
      </c>
      <c r="J252" s="105">
        <v>7.5593995788565156</v>
      </c>
      <c r="K252" s="105">
        <v>6.8928190973045735</v>
      </c>
      <c r="L252" s="105">
        <v>6.5430156835938806</v>
      </c>
      <c r="M252" s="105">
        <v>7.7355540218410601</v>
      </c>
      <c r="N252" s="105">
        <v>6.6580312811064397</v>
      </c>
      <c r="O252" s="105">
        <v>9.1191629621897476</v>
      </c>
      <c r="P252" s="105">
        <v>11.342555442320245</v>
      </c>
      <c r="Q252" s="105">
        <v>7.0004851760901516</v>
      </c>
      <c r="R252" s="105">
        <v>7.0813425350761561</v>
      </c>
      <c r="S252" s="105">
        <v>7.2448363880204543</v>
      </c>
      <c r="T252" s="105">
        <v>7.6218443125612989</v>
      </c>
      <c r="U252" s="105">
        <v>7.9253046152897166</v>
      </c>
      <c r="V252" s="105">
        <v>7.2289132245348418</v>
      </c>
      <c r="W252" s="105">
        <v>6.774368793283827</v>
      </c>
      <c r="X252" s="105">
        <v>7.3998776624707725</v>
      </c>
      <c r="Y252" s="105">
        <v>7.0125610809436907</v>
      </c>
      <c r="DA252" s="132" t="s">
        <v>3077</v>
      </c>
    </row>
    <row r="253" spans="1:105" ht="12" customHeight="1" x14ac:dyDescent="0.25">
      <c r="A253" s="108" t="s">
        <v>53</v>
      </c>
      <c r="B253" s="99">
        <v>4.5837471599525141</v>
      </c>
      <c r="C253" s="99">
        <v>4.0921449166251644</v>
      </c>
      <c r="D253" s="99">
        <v>4.1944672585381708</v>
      </c>
      <c r="E253" s="99">
        <v>4.0956252256379795</v>
      </c>
      <c r="F253" s="99">
        <v>4.2327113138912518</v>
      </c>
      <c r="G253" s="99">
        <v>4.0293244788130487</v>
      </c>
      <c r="H253" s="99">
        <v>3.7358236889963345</v>
      </c>
      <c r="I253" s="99">
        <v>3.6754783728448888</v>
      </c>
      <c r="J253" s="99">
        <v>3.5119150937872616</v>
      </c>
      <c r="K253" s="99">
        <v>3.0911355943867425</v>
      </c>
      <c r="L253" s="99">
        <v>2.8592771865557531</v>
      </c>
      <c r="M253" s="99">
        <v>3.7304757512186839</v>
      </c>
      <c r="N253" s="99">
        <v>2.9477781147646143</v>
      </c>
      <c r="O253" s="99">
        <v>5.0052695154484237</v>
      </c>
      <c r="P253" s="99">
        <v>6.8561264589928843</v>
      </c>
      <c r="Q253" s="99">
        <v>2.9602024203961839</v>
      </c>
      <c r="R253" s="99">
        <v>2.9480915572660522</v>
      </c>
      <c r="S253" s="99">
        <v>3.0328622149856228</v>
      </c>
      <c r="T253" s="99">
        <v>3.6697659404252181</v>
      </c>
      <c r="U253" s="99">
        <v>4.1677652614094365</v>
      </c>
      <c r="V253" s="99">
        <v>3.6958531944973587</v>
      </c>
      <c r="W253" s="99">
        <v>3.3965541710158198</v>
      </c>
      <c r="X253" s="99">
        <v>4.0319218992776209</v>
      </c>
      <c r="Y253" s="99">
        <v>3.7681339733581698</v>
      </c>
      <c r="DA253" s="63" t="s">
        <v>3078</v>
      </c>
    </row>
    <row r="254" spans="1:105" ht="12" customHeight="1" x14ac:dyDescent="0.25">
      <c r="A254" s="108" t="s">
        <v>52</v>
      </c>
      <c r="B254" s="99">
        <v>4.2868860180128738</v>
      </c>
      <c r="C254" s="99">
        <v>4.1088125658360752</v>
      </c>
      <c r="D254" s="99">
        <v>4.1721421413063595</v>
      </c>
      <c r="E254" s="99">
        <v>4.1276867665698811</v>
      </c>
      <c r="F254" s="99">
        <v>4.135217932030355</v>
      </c>
      <c r="G254" s="99">
        <v>3.9738876889658248</v>
      </c>
      <c r="H254" s="99">
        <v>3.8825141859936165</v>
      </c>
      <c r="I254" s="99">
        <v>3.9367782690720063</v>
      </c>
      <c r="J254" s="99">
        <v>4.0474844850692548</v>
      </c>
      <c r="K254" s="99">
        <v>3.801683502917832</v>
      </c>
      <c r="L254" s="99">
        <v>3.6837384970381257</v>
      </c>
      <c r="M254" s="99">
        <v>4.0050782706223762</v>
      </c>
      <c r="N254" s="99">
        <v>3.7102531663418272</v>
      </c>
      <c r="O254" s="99">
        <v>4.113893446741324</v>
      </c>
      <c r="P254" s="99">
        <v>4.4864289833273618</v>
      </c>
      <c r="Q254" s="99">
        <v>4.0402827556939682</v>
      </c>
      <c r="R254" s="99">
        <v>4.1332509778101034</v>
      </c>
      <c r="S254" s="99">
        <v>4.2119741730348315</v>
      </c>
      <c r="T254" s="99">
        <v>3.9520783721360813</v>
      </c>
      <c r="U254" s="99">
        <v>3.7575393538802828</v>
      </c>
      <c r="V254" s="99">
        <v>3.533060030037483</v>
      </c>
      <c r="W254" s="99">
        <v>3.3778146222680072</v>
      </c>
      <c r="X254" s="99">
        <v>3.367955763193152</v>
      </c>
      <c r="Y254" s="99">
        <v>3.2444271075855196</v>
      </c>
      <c r="DA254" s="63" t="s">
        <v>3079</v>
      </c>
    </row>
    <row r="255" spans="1:105" ht="12" customHeight="1" x14ac:dyDescent="0.25">
      <c r="A255" s="121" t="s">
        <v>54</v>
      </c>
      <c r="B255" s="123">
        <v>4.5029726227046734</v>
      </c>
      <c r="C255" s="123">
        <v>4.5950227381567768</v>
      </c>
      <c r="D255" s="123">
        <v>4.1000292900108546</v>
      </c>
      <c r="E255" s="123">
        <v>3.793339785033861</v>
      </c>
      <c r="F255" s="123">
        <v>4.134116412483241</v>
      </c>
      <c r="G255" s="123">
        <v>4.3122286962363061</v>
      </c>
      <c r="H255" s="123">
        <v>4.2791849324954683</v>
      </c>
      <c r="I255" s="123">
        <v>3.9191549536434489</v>
      </c>
      <c r="J255" s="123">
        <v>4.1479959884126663</v>
      </c>
      <c r="K255" s="123">
        <v>4.4840741964789732</v>
      </c>
      <c r="L255" s="123">
        <v>3.8609705043717968</v>
      </c>
      <c r="M255" s="123">
        <v>4.7720228086870478</v>
      </c>
      <c r="N255" s="123">
        <v>4.7867685700913576</v>
      </c>
      <c r="O255" s="123">
        <v>4.9146851942869141</v>
      </c>
      <c r="P255" s="123">
        <v>5.1795109385222533</v>
      </c>
      <c r="Q255" s="123">
        <v>3.5983202529439837</v>
      </c>
      <c r="R255" s="123">
        <v>3.6646788533778007</v>
      </c>
      <c r="S255" s="123">
        <v>3.2062979618079539</v>
      </c>
      <c r="T255" s="123">
        <v>3.7444083750406589</v>
      </c>
      <c r="U255" s="123">
        <v>4.1139583054068654</v>
      </c>
      <c r="V255" s="123">
        <v>2.4702327798628132</v>
      </c>
      <c r="W255" s="123">
        <v>1.9505965059649348</v>
      </c>
      <c r="X255" s="123">
        <v>2.2476504700467475</v>
      </c>
      <c r="Y255" s="123">
        <v>2.1842361241805972</v>
      </c>
      <c r="DA255" s="130" t="s">
        <v>3080</v>
      </c>
    </row>
    <row r="256" spans="1:105" ht="12" customHeight="1" x14ac:dyDescent="0.25">
      <c r="A256" s="97" t="s">
        <v>50</v>
      </c>
      <c r="B256" s="99">
        <v>4.3180296809520717</v>
      </c>
      <c r="C256" s="99">
        <v>5.5115551580495916</v>
      </c>
      <c r="D256" s="99">
        <v>3.1804539500310289</v>
      </c>
      <c r="E256" s="99">
        <v>1.9086366244963189</v>
      </c>
      <c r="F256" s="99">
        <v>3.6422205649110002</v>
      </c>
      <c r="G256" s="99">
        <v>5.4181244549010001</v>
      </c>
      <c r="H256" s="99">
        <v>5.781316931607603</v>
      </c>
      <c r="I256" s="99">
        <v>2.2270046530191414</v>
      </c>
      <c r="J256" s="99">
        <v>2.4548726437942685</v>
      </c>
      <c r="K256" s="99">
        <v>6.3902460514142412</v>
      </c>
      <c r="L256" s="99">
        <v>5.5955921018786281</v>
      </c>
      <c r="M256" s="99">
        <v>3.4784965059866373</v>
      </c>
      <c r="N256" s="99">
        <v>2.7638405313751777</v>
      </c>
      <c r="O256" s="99">
        <v>3.9738121223488223</v>
      </c>
      <c r="P256" s="99">
        <v>4.8043492410703061</v>
      </c>
      <c r="Q256" s="99">
        <v>3.9096363920857948</v>
      </c>
      <c r="R256" s="99">
        <v>3.8730849915195784</v>
      </c>
      <c r="S256" s="99">
        <v>2.9664266399828696</v>
      </c>
      <c r="T256" s="99">
        <v>3.2848165033360797</v>
      </c>
      <c r="U256" s="99">
        <v>4.0628377575678778</v>
      </c>
      <c r="V256" s="99">
        <v>3.4165288543733703</v>
      </c>
      <c r="W256" s="99">
        <v>1.7793788747863686</v>
      </c>
      <c r="X256" s="99">
        <v>2.4747997114066163</v>
      </c>
      <c r="Y256" s="99">
        <v>1.7609077996797553</v>
      </c>
      <c r="DA256" s="63" t="s">
        <v>3081</v>
      </c>
    </row>
    <row r="257" spans="1:105" ht="12" customHeight="1" x14ac:dyDescent="0.25">
      <c r="A257" s="109" t="s">
        <v>120</v>
      </c>
      <c r="B257" s="110">
        <v>4.6234161893063668</v>
      </c>
      <c r="C257" s="110">
        <v>4.1060479677500439</v>
      </c>
      <c r="D257" s="110">
        <v>4.3727439625058029</v>
      </c>
      <c r="E257" s="110">
        <v>4.2079744803521208</v>
      </c>
      <c r="F257" s="110">
        <v>4.2456696544056909</v>
      </c>
      <c r="G257" s="110">
        <v>4.0561733779455489</v>
      </c>
      <c r="H257" s="110">
        <v>3.9832466955088579</v>
      </c>
      <c r="I257" s="110">
        <v>4.2005574318929666</v>
      </c>
      <c r="J257" s="110">
        <v>4.4238164644384543</v>
      </c>
      <c r="K257" s="110">
        <v>4.1711665453728077</v>
      </c>
      <c r="L257" s="110">
        <v>3.6052728829724776</v>
      </c>
      <c r="M257" s="110">
        <v>4.8845714259338431</v>
      </c>
      <c r="N257" s="110">
        <v>4.8859241539573199</v>
      </c>
      <c r="O257" s="110">
        <v>4.9501788599568117</v>
      </c>
      <c r="P257" s="110">
        <v>5.1961817468458431</v>
      </c>
      <c r="Q257" s="110">
        <v>3.5844636774184742</v>
      </c>
      <c r="R257" s="110">
        <v>3.6551662007213164</v>
      </c>
      <c r="S257" s="110">
        <v>3.2178488587931864</v>
      </c>
      <c r="T257" s="110">
        <v>3.7721319257203505</v>
      </c>
      <c r="U257" s="110">
        <v>4.117919379079293</v>
      </c>
      <c r="V257" s="110">
        <v>2.3980447763201185</v>
      </c>
      <c r="W257" s="110">
        <v>1.9607290754489382</v>
      </c>
      <c r="X257" s="110">
        <v>2.2379193543868938</v>
      </c>
      <c r="Y257" s="110">
        <v>2.1992169210522023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1.0302448949359657</v>
      </c>
      <c r="C259" s="118">
        <f t="shared" si="103"/>
        <v>1.034188242774623</v>
      </c>
      <c r="D259" s="118">
        <f t="shared" si="103"/>
        <v>0.44027360185724018</v>
      </c>
      <c r="E259" s="118">
        <f t="shared" si="103"/>
        <v>0.22163583117237173</v>
      </c>
      <c r="F259" s="118">
        <f t="shared" si="103"/>
        <v>0.43385693764800881</v>
      </c>
      <c r="G259" s="118">
        <f t="shared" si="103"/>
        <v>0.65301305358439898</v>
      </c>
      <c r="H259" s="118">
        <f t="shared" si="103"/>
        <v>0.6347036421098331</v>
      </c>
      <c r="I259" s="118">
        <f t="shared" si="103"/>
        <v>0.21412648858442834</v>
      </c>
      <c r="J259" s="118">
        <f t="shared" si="103"/>
        <v>0.2191134146031109</v>
      </c>
      <c r="K259" s="118">
        <f t="shared" si="103"/>
        <v>0.52798041877027813</v>
      </c>
      <c r="L259" s="118">
        <f t="shared" si="103"/>
        <v>0.44481756183260823</v>
      </c>
      <c r="M259" s="118">
        <f t="shared" si="103"/>
        <v>0.14151415290651675</v>
      </c>
      <c r="N259" s="118">
        <f t="shared" si="103"/>
        <v>4.7340047332806119E-2</v>
      </c>
      <c r="O259" s="118">
        <f t="shared" si="103"/>
        <v>5.2934160914924644E-2</v>
      </c>
      <c r="P259" s="118">
        <f t="shared" si="103"/>
        <v>7.4891000229497698E-2</v>
      </c>
      <c r="Q259" s="118">
        <f t="shared" si="103"/>
        <v>6.1034120689041113E-2</v>
      </c>
      <c r="R259" s="118">
        <f t="shared" ref="R259:V259" si="104">R260+R262+R264+R273</f>
        <v>6.1923496446214456E-2</v>
      </c>
      <c r="S259" s="118">
        <f t="shared" si="104"/>
        <v>4.9877409321150035E-2</v>
      </c>
      <c r="T259" s="118">
        <f t="shared" si="104"/>
        <v>6.8280800640955985E-2</v>
      </c>
      <c r="U259" s="118">
        <f t="shared" si="104"/>
        <v>0.10653631497107101</v>
      </c>
      <c r="V259" s="118">
        <f t="shared" si="104"/>
        <v>8.8191193518152022E-2</v>
      </c>
      <c r="W259" s="118">
        <f t="shared" ref="W259:Y259" si="105">W260+W262+W264+W273</f>
        <v>3.6185269069490419E-2</v>
      </c>
      <c r="X259" s="118">
        <f t="shared" si="105"/>
        <v>3.6981579383406897E-2</v>
      </c>
      <c r="Y259" s="118">
        <f t="shared" si="105"/>
        <v>2.1885613494801413E-2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0.39876360737149147</v>
      </c>
      <c r="C264" s="123">
        <v>0.32336757109291614</v>
      </c>
      <c r="D264" s="123">
        <v>0.17060771262084931</v>
      </c>
      <c r="E264" s="123">
        <v>9.4050973595073917E-2</v>
      </c>
      <c r="F264" s="123">
        <v>0.1846212264426623</v>
      </c>
      <c r="G264" s="123">
        <v>0.27744682256479264</v>
      </c>
      <c r="H264" s="123">
        <v>0.28505906582245144</v>
      </c>
      <c r="I264" s="123">
        <v>9.7664706580088009E-2</v>
      </c>
      <c r="J264" s="123">
        <v>9.2990439060135585E-2</v>
      </c>
      <c r="K264" s="123">
        <v>0.19755050084310311</v>
      </c>
      <c r="L264" s="123">
        <v>0.18121597536866144</v>
      </c>
      <c r="M264" s="123">
        <v>3.9425897436108283E-2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X264" s="123">
        <v>0</v>
      </c>
      <c r="Y264" s="123">
        <v>0</v>
      </c>
      <c r="DA264" s="130" t="s">
        <v>3239</v>
      </c>
    </row>
    <row r="265" spans="1:105" ht="12" customHeight="1" x14ac:dyDescent="0.25">
      <c r="A265" s="97" t="s">
        <v>124</v>
      </c>
      <c r="B265" s="99">
        <v>3.43238367479811</v>
      </c>
      <c r="C265" s="99">
        <v>3.336480430062748</v>
      </c>
      <c r="D265" s="99">
        <v>2.223661875379062</v>
      </c>
      <c r="E265" s="99">
        <v>1.2661979706852433</v>
      </c>
      <c r="F265" s="99">
        <v>2.5303324216993341</v>
      </c>
      <c r="G265" s="99">
        <v>3.8282221380165602</v>
      </c>
      <c r="H265" s="99">
        <v>3.9254500212757026</v>
      </c>
      <c r="I265" s="99">
        <v>1.4725816591636882</v>
      </c>
      <c r="J265" s="99">
        <v>1.4597322633544776</v>
      </c>
      <c r="K265" s="99">
        <v>3.4431256938042614</v>
      </c>
      <c r="L265" s="99">
        <v>3.7336581870839143</v>
      </c>
      <c r="M265" s="99">
        <v>1.9606733468887059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3240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1.8943520287121289</v>
      </c>
      <c r="I266" s="99">
        <v>0.70994286900898551</v>
      </c>
      <c r="J266" s="99">
        <v>0.65146444556183025</v>
      </c>
      <c r="K266" s="99">
        <v>1.5018558565050735</v>
      </c>
      <c r="L266" s="99">
        <v>1.7347025467903245</v>
      </c>
      <c r="M266" s="99">
        <v>1.00370670899387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3241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1.8943520287121289</v>
      </c>
      <c r="I267" s="102">
        <v>0.70994286900898551</v>
      </c>
      <c r="J267" s="102">
        <v>0.65146444556183025</v>
      </c>
      <c r="K267" s="102">
        <v>1.5018558565050735</v>
      </c>
      <c r="L267" s="102">
        <v>1.7347025467903245</v>
      </c>
      <c r="M267" s="102">
        <v>1.00370670899387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0.63148128756447419</v>
      </c>
      <c r="C273" s="123">
        <v>0.71082067168170671</v>
      </c>
      <c r="D273" s="123">
        <v>0.2696658892363909</v>
      </c>
      <c r="E273" s="123">
        <v>0.12758485757729782</v>
      </c>
      <c r="F273" s="123">
        <v>0.24923571120534649</v>
      </c>
      <c r="G273" s="123">
        <v>0.3755662310196064</v>
      </c>
      <c r="H273" s="123">
        <v>0.34964457628738166</v>
      </c>
      <c r="I273" s="123">
        <v>0.11646178200434035</v>
      </c>
      <c r="J273" s="123">
        <v>0.12612297554297533</v>
      </c>
      <c r="K273" s="123">
        <v>0.33042991792717497</v>
      </c>
      <c r="L273" s="123">
        <v>0.26360158646394682</v>
      </c>
      <c r="M273" s="123">
        <v>0.10208825547040846</v>
      </c>
      <c r="N273" s="123">
        <v>4.7340047332806119E-2</v>
      </c>
      <c r="O273" s="123">
        <v>5.2934160914924644E-2</v>
      </c>
      <c r="P273" s="123">
        <v>7.4891000229497698E-2</v>
      </c>
      <c r="Q273" s="123">
        <v>6.1034120689041113E-2</v>
      </c>
      <c r="R273" s="123">
        <v>6.1923496446214456E-2</v>
      </c>
      <c r="S273" s="123">
        <v>4.9877409321150035E-2</v>
      </c>
      <c r="T273" s="123">
        <v>6.8280800640955985E-2</v>
      </c>
      <c r="U273" s="123">
        <v>0.10653631497107101</v>
      </c>
      <c r="V273" s="123">
        <v>8.8191193518152022E-2</v>
      </c>
      <c r="W273" s="123">
        <v>3.6185269069490419E-2</v>
      </c>
      <c r="X273" s="123">
        <v>3.6981579383406897E-2</v>
      </c>
      <c r="Y273" s="123">
        <v>2.1885613494801413E-2</v>
      </c>
      <c r="DA273" s="130" t="s">
        <v>3248</v>
      </c>
    </row>
    <row r="274" spans="1:105" ht="12" customHeight="1" x14ac:dyDescent="0.25">
      <c r="A274" s="97" t="s">
        <v>50</v>
      </c>
      <c r="B274" s="99">
        <v>1.6011304791241301</v>
      </c>
      <c r="C274" s="99">
        <v>2.043180191548867</v>
      </c>
      <c r="D274" s="99">
        <v>1.1789609392858447</v>
      </c>
      <c r="E274" s="99">
        <v>0.70751602838319694</v>
      </c>
      <c r="F274" s="99">
        <v>1.3482446624095774</v>
      </c>
      <c r="G274" s="99">
        <v>1.9976262794293049</v>
      </c>
      <c r="H274" s="99">
        <v>2.124380790523333</v>
      </c>
      <c r="I274" s="99">
        <v>0.81677842688884716</v>
      </c>
      <c r="J274" s="99">
        <v>0.90032856485020663</v>
      </c>
      <c r="K274" s="99">
        <v>2.3433439753327199</v>
      </c>
      <c r="L274" s="99">
        <v>2.0518427226743898</v>
      </c>
      <c r="M274" s="99">
        <v>1.2753931514177923</v>
      </c>
      <c r="N274" s="99">
        <v>1.0131505984878533</v>
      </c>
      <c r="O274" s="99">
        <v>1.4561233117253043</v>
      </c>
      <c r="P274" s="99">
        <v>1.7602462766270157</v>
      </c>
      <c r="Q274" s="99">
        <v>1.4322897223235969</v>
      </c>
      <c r="R274" s="99">
        <v>1.418562619161847</v>
      </c>
      <c r="S274" s="99">
        <v>1.0856549873196428</v>
      </c>
      <c r="T274" s="99">
        <v>1.2002173743733087</v>
      </c>
      <c r="U274" s="99">
        <v>1.4814652449674071</v>
      </c>
      <c r="V274" s="99">
        <v>1.2442694355666291</v>
      </c>
      <c r="W274" s="99">
        <v>0.64763491798809847</v>
      </c>
      <c r="X274" s="99">
        <v>0.90022665783688727</v>
      </c>
      <c r="Y274" s="99">
        <v>0.64033069160596379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0.28023720291030202</v>
      </c>
      <c r="D279" s="117">
        <f t="shared" si="108"/>
        <v>0.228221086886084</v>
      </c>
      <c r="E279" s="117">
        <f t="shared" si="108"/>
        <v>0.31162334091876553</v>
      </c>
      <c r="F279" s="117">
        <f t="shared" si="108"/>
        <v>0.40802670713334938</v>
      </c>
      <c r="G279" s="117">
        <f t="shared" si="108"/>
        <v>0.47627685875027498</v>
      </c>
      <c r="H279" s="117">
        <f t="shared" si="108"/>
        <v>0</v>
      </c>
      <c r="I279" s="117">
        <f t="shared" si="108"/>
        <v>0.29902419205153996</v>
      </c>
      <c r="J279" s="117">
        <f t="shared" si="108"/>
        <v>0.10649158473696295</v>
      </c>
      <c r="K279" s="117">
        <f t="shared" si="108"/>
        <v>0.88902080625923674</v>
      </c>
      <c r="L279" s="117">
        <f t="shared" si="108"/>
        <v>0.29040650486731495</v>
      </c>
      <c r="M279" s="117">
        <f t="shared" si="108"/>
        <v>0.77093396862904517</v>
      </c>
      <c r="N279" s="117">
        <f t="shared" si="108"/>
        <v>0.53735457058111624</v>
      </c>
      <c r="O279" s="117">
        <f t="shared" si="108"/>
        <v>0.41795044838379691</v>
      </c>
      <c r="P279" s="117">
        <f t="shared" si="108"/>
        <v>0.43207888039844072</v>
      </c>
      <c r="Q279" s="117">
        <f t="shared" si="108"/>
        <v>0.26351029813789378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0.1308323087774709</v>
      </c>
      <c r="U279" s="117">
        <f t="shared" si="109"/>
        <v>0.2374625817101565</v>
      </c>
      <c r="V279" s="117">
        <f t="shared" si="109"/>
        <v>0.54555004854668421</v>
      </c>
      <c r="W279" s="117">
        <f t="shared" ref="W279:Y279" si="110">W280+W282+W284+W293</f>
        <v>0.36506905600811901</v>
      </c>
      <c r="X279" s="117">
        <f t="shared" si="110"/>
        <v>0.39797692951598518</v>
      </c>
      <c r="Y279" s="117">
        <f t="shared" si="110"/>
        <v>0.23450133987605473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0.2475600805534115</v>
      </c>
      <c r="D280" s="122">
        <f t="shared" si="111"/>
        <v>0.20106335428718056</v>
      </c>
      <c r="E280" s="122">
        <f t="shared" si="111"/>
        <v>0.26936755733865209</v>
      </c>
      <c r="F280" s="122">
        <f t="shared" si="111"/>
        <v>0.36329199501786918</v>
      </c>
      <c r="G280" s="122">
        <f t="shared" si="111"/>
        <v>0.42257755672053382</v>
      </c>
      <c r="H280" s="122">
        <f t="shared" si="111"/>
        <v>0</v>
      </c>
      <c r="I280" s="122">
        <f t="shared" si="111"/>
        <v>0.26770692327531065</v>
      </c>
      <c r="J280" s="122">
        <f t="shared" si="111"/>
        <v>8.2629291100061772E-2</v>
      </c>
      <c r="K280" s="122">
        <f t="shared" si="111"/>
        <v>0.81724503913689062</v>
      </c>
      <c r="L280" s="122">
        <f t="shared" si="111"/>
        <v>0.24991011103053609</v>
      </c>
      <c r="M280" s="122">
        <f t="shared" si="111"/>
        <v>0.61583515271087319</v>
      </c>
      <c r="N280" s="122">
        <f t="shared" si="111"/>
        <v>0.45772515015384263</v>
      </c>
      <c r="O280" s="122">
        <f t="shared" si="111"/>
        <v>0.35350331654095574</v>
      </c>
      <c r="P280" s="122">
        <f t="shared" si="111"/>
        <v>0.3474573102034495</v>
      </c>
      <c r="Q280" s="122">
        <f t="shared" si="111"/>
        <v>0.2346333128885793</v>
      </c>
      <c r="R280" s="122">
        <f t="shared" si="111"/>
        <v>0</v>
      </c>
      <c r="S280" s="122">
        <f t="shared" si="111"/>
        <v>0</v>
      </c>
      <c r="T280" s="122">
        <f t="shared" si="111"/>
        <v>0.10570365206317391</v>
      </c>
      <c r="U280" s="122">
        <f t="shared" si="111"/>
        <v>0.17384440895106007</v>
      </c>
      <c r="V280" s="122">
        <f t="shared" si="111"/>
        <v>0.46091714602058581</v>
      </c>
      <c r="W280" s="122">
        <f t="shared" si="111"/>
        <v>0.29668947598677659</v>
      </c>
      <c r="X280" s="122">
        <f t="shared" si="111"/>
        <v>0.31497854731764613</v>
      </c>
      <c r="Y280" s="122">
        <f t="shared" si="111"/>
        <v>0.1789655559213022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0.2475600805534115</v>
      </c>
      <c r="D281" s="98">
        <v>0.20106335428718056</v>
      </c>
      <c r="E281" s="98">
        <v>0.26936755733865209</v>
      </c>
      <c r="F281" s="98">
        <v>0.36329199501786918</v>
      </c>
      <c r="G281" s="98">
        <v>0.42257755672053382</v>
      </c>
      <c r="H281" s="98">
        <v>0</v>
      </c>
      <c r="I281" s="98">
        <v>0.26770692327531065</v>
      </c>
      <c r="J281" s="98">
        <v>8.2629291100061772E-2</v>
      </c>
      <c r="K281" s="98">
        <v>0.81724503913689062</v>
      </c>
      <c r="L281" s="98">
        <v>0.24991011103053609</v>
      </c>
      <c r="M281" s="98">
        <v>0.61583515271087319</v>
      </c>
      <c r="N281" s="98">
        <v>0.45772515015384263</v>
      </c>
      <c r="O281" s="98">
        <v>0.35350331654095574</v>
      </c>
      <c r="P281" s="98">
        <v>0.3474573102034495</v>
      </c>
      <c r="Q281" s="98">
        <v>0.2346333128885793</v>
      </c>
      <c r="R281" s="98">
        <v>0</v>
      </c>
      <c r="S281" s="98">
        <v>0</v>
      </c>
      <c r="T281" s="98">
        <v>0.10570365206317391</v>
      </c>
      <c r="U281" s="98">
        <v>0.17384440895106007</v>
      </c>
      <c r="V281" s="98">
        <v>0.46091714602058581</v>
      </c>
      <c r="W281" s="98">
        <v>0.29668947598677659</v>
      </c>
      <c r="X281" s="98">
        <v>0.31497854731764613</v>
      </c>
      <c r="Y281" s="98">
        <v>0.1789655559213022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1.3641767151184195E-3</v>
      </c>
      <c r="D282" s="122">
        <f t="shared" si="112"/>
        <v>7.8659534916293599E-5</v>
      </c>
      <c r="E282" s="122">
        <f t="shared" si="112"/>
        <v>6.6205508323807167E-3</v>
      </c>
      <c r="F282" s="122">
        <f t="shared" si="112"/>
        <v>1.0838355223180347E-4</v>
      </c>
      <c r="G282" s="122">
        <f t="shared" si="112"/>
        <v>8.4315756407470207E-4</v>
      </c>
      <c r="H282" s="122">
        <f t="shared" si="112"/>
        <v>0</v>
      </c>
      <c r="I282" s="122">
        <f t="shared" si="112"/>
        <v>2.8324946347889133E-3</v>
      </c>
      <c r="J282" s="122">
        <f t="shared" si="112"/>
        <v>1.6515580824252158E-3</v>
      </c>
      <c r="K282" s="122">
        <f t="shared" si="112"/>
        <v>6.8839186719725429E-3</v>
      </c>
      <c r="L282" s="122">
        <f t="shared" si="112"/>
        <v>5.050796546531169E-3</v>
      </c>
      <c r="M282" s="122">
        <f t="shared" si="112"/>
        <v>1.5195358191173389E-2</v>
      </c>
      <c r="N282" s="122">
        <f t="shared" si="112"/>
        <v>8.7548236564931707E-3</v>
      </c>
      <c r="O282" s="122">
        <f t="shared" si="112"/>
        <v>5.9040706735759719E-3</v>
      </c>
      <c r="P282" s="122">
        <f t="shared" si="112"/>
        <v>5.1292804313687245E-3</v>
      </c>
      <c r="Q282" s="122">
        <f t="shared" si="112"/>
        <v>3.5740723267388935E-3</v>
      </c>
      <c r="R282" s="122">
        <f t="shared" si="112"/>
        <v>0</v>
      </c>
      <c r="S282" s="122">
        <f t="shared" si="112"/>
        <v>0</v>
      </c>
      <c r="T282" s="122">
        <f t="shared" si="112"/>
        <v>2.8371646880680579E-3</v>
      </c>
      <c r="U282" s="122">
        <f t="shared" si="112"/>
        <v>6.0028196592680425E-3</v>
      </c>
      <c r="V282" s="122">
        <f t="shared" si="112"/>
        <v>1.1699857759703124E-2</v>
      </c>
      <c r="W282" s="122">
        <f t="shared" si="112"/>
        <v>9.3802574771108763E-3</v>
      </c>
      <c r="X282" s="122">
        <f t="shared" si="112"/>
        <v>9.3954820769383118E-3</v>
      </c>
      <c r="Y282" s="122">
        <f t="shared" si="112"/>
        <v>5.8381461060147966E-3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1.3641767151184195E-3</v>
      </c>
      <c r="D283" s="98">
        <v>7.8659534916293599E-5</v>
      </c>
      <c r="E283" s="98">
        <v>6.6205508323807167E-3</v>
      </c>
      <c r="F283" s="98">
        <v>1.0838355223180347E-4</v>
      </c>
      <c r="G283" s="98">
        <v>8.4315756407470207E-4</v>
      </c>
      <c r="H283" s="98">
        <v>0</v>
      </c>
      <c r="I283" s="98">
        <v>2.8324946347889133E-3</v>
      </c>
      <c r="J283" s="98">
        <v>1.6515580824252158E-3</v>
      </c>
      <c r="K283" s="98">
        <v>6.8839186719725429E-3</v>
      </c>
      <c r="L283" s="98">
        <v>5.050796546531169E-3</v>
      </c>
      <c r="M283" s="98">
        <v>1.5195358191173389E-2</v>
      </c>
      <c r="N283" s="98">
        <v>8.7548236564931707E-3</v>
      </c>
      <c r="O283" s="98">
        <v>5.9040706735759719E-3</v>
      </c>
      <c r="P283" s="98">
        <v>5.1292804313687245E-3</v>
      </c>
      <c r="Q283" s="98">
        <v>3.5740723267388935E-3</v>
      </c>
      <c r="R283" s="98">
        <v>0</v>
      </c>
      <c r="S283" s="98">
        <v>0</v>
      </c>
      <c r="T283" s="98">
        <v>2.8371646880680579E-3</v>
      </c>
      <c r="U283" s="98">
        <v>6.0028196592680425E-3</v>
      </c>
      <c r="V283" s="98">
        <v>1.1699857759703124E-2</v>
      </c>
      <c r="W283" s="98">
        <v>9.3802574771108763E-3</v>
      </c>
      <c r="X283" s="98">
        <v>9.3954820769383118E-3</v>
      </c>
      <c r="Y283" s="98">
        <v>5.8381461060147966E-3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2.1244798350928469E-2</v>
      </c>
      <c r="D284" s="122">
        <v>1.8105446061234119E-2</v>
      </c>
      <c r="E284" s="122">
        <v>2.4013509275341492E-2</v>
      </c>
      <c r="F284" s="122">
        <v>3.0138363267465215E-2</v>
      </c>
      <c r="G284" s="122">
        <v>3.382991881982951E-2</v>
      </c>
      <c r="H284" s="122">
        <v>0</v>
      </c>
      <c r="I284" s="122">
        <v>1.7864296645328591E-2</v>
      </c>
      <c r="J284" s="122">
        <v>1.355352627035176E-2</v>
      </c>
      <c r="K284" s="122">
        <v>3.7993363482593225E-2</v>
      </c>
      <c r="L284" s="122">
        <v>2.2840959831157488E-2</v>
      </c>
      <c r="M284" s="122">
        <v>8.5801325531388056E-2</v>
      </c>
      <c r="N284" s="122">
        <v>4.0366418331457488E-2</v>
      </c>
      <c r="O284" s="122">
        <v>3.7683967188009773E-2</v>
      </c>
      <c r="P284" s="122">
        <v>5.4165798500920098E-2</v>
      </c>
      <c r="Q284" s="122">
        <v>1.5994360270007595E-2</v>
      </c>
      <c r="R284" s="122">
        <v>0</v>
      </c>
      <c r="S284" s="122">
        <v>0</v>
      </c>
      <c r="T284" s="122">
        <v>1.4454197638670858E-2</v>
      </c>
      <c r="U284" s="122">
        <v>3.7343230898024118E-2</v>
      </c>
      <c r="V284" s="122">
        <v>5.2864215489388314E-2</v>
      </c>
      <c r="W284" s="122">
        <v>4.5474378318415602E-2</v>
      </c>
      <c r="X284" s="122">
        <v>5.5471625852194076E-2</v>
      </c>
      <c r="Y284" s="122">
        <v>3.6984052688286383E-2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8.0146260223675067E-4</v>
      </c>
      <c r="D285" s="98">
        <v>1.1734979127188197E-3</v>
      </c>
      <c r="E285" s="98">
        <v>3.0174911001222272E-4</v>
      </c>
      <c r="F285" s="98">
        <v>1.5648775867286161E-3</v>
      </c>
      <c r="G285" s="98">
        <v>4.7660289203613143E-3</v>
      </c>
      <c r="H285" s="98">
        <v>0</v>
      </c>
      <c r="I285" s="98">
        <v>4.2426176885650282E-4</v>
      </c>
      <c r="J285" s="98">
        <v>2.0818708121367078E-4</v>
      </c>
      <c r="K285" s="98">
        <v>1.7866443707002747E-3</v>
      </c>
      <c r="L285" s="98">
        <v>5.2310336502518827E-4</v>
      </c>
      <c r="M285" s="98">
        <v>1.5533191204608965E-3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X285" s="98">
        <v>0</v>
      </c>
      <c r="Y285" s="98">
        <v>0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1.3171220570766071E-4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7.2531393695617625E-5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5.9180812012043074E-5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1.9426591983188361E-2</v>
      </c>
      <c r="D289" s="101">
        <v>1.4176126473981341E-2</v>
      </c>
      <c r="E289" s="101">
        <v>2.0457530798606398E-2</v>
      </c>
      <c r="F289" s="101">
        <v>2.5382309169416407E-2</v>
      </c>
      <c r="G289" s="101">
        <v>2.5161600382157593E-2</v>
      </c>
      <c r="H289" s="101">
        <v>0</v>
      </c>
      <c r="I289" s="101">
        <v>0</v>
      </c>
      <c r="J289" s="101">
        <v>0</v>
      </c>
      <c r="K289" s="101">
        <v>0</v>
      </c>
      <c r="L289" s="101">
        <v>1.5129869949163573E-2</v>
      </c>
      <c r="M289" s="101">
        <v>5.2161380877853901E-2</v>
      </c>
      <c r="N289" s="101">
        <v>1.8000362646124E-2</v>
      </c>
      <c r="O289" s="101">
        <v>1.9356892639160399E-2</v>
      </c>
      <c r="P289" s="101">
        <v>3.7273057701757421E-2</v>
      </c>
      <c r="Q289" s="101">
        <v>1.5946703521730694E-3</v>
      </c>
      <c r="R289" s="101">
        <v>0</v>
      </c>
      <c r="S289" s="101">
        <v>0</v>
      </c>
      <c r="T289" s="101">
        <v>3.0884022565287592E-3</v>
      </c>
      <c r="U289" s="101">
        <v>2.7347939301217657E-2</v>
      </c>
      <c r="V289" s="101">
        <v>7.6151238613743604E-4</v>
      </c>
      <c r="W289" s="101">
        <v>2.7467245787347685E-2</v>
      </c>
      <c r="X289" s="101">
        <v>6.3760186570231145E-3</v>
      </c>
      <c r="Y289" s="101">
        <v>3.2991376420314655E-3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1.0167437655033576E-3</v>
      </c>
      <c r="D290" s="104">
        <v>2.7558216745339576E-3</v>
      </c>
      <c r="E290" s="104">
        <v>3.2542293667228712E-3</v>
      </c>
      <c r="F290" s="104">
        <v>3.1911765113201906E-3</v>
      </c>
      <c r="G290" s="104">
        <v>3.902289517310603E-3</v>
      </c>
      <c r="H290" s="104">
        <v>0</v>
      </c>
      <c r="I290" s="104">
        <v>1.7440034876472089E-2</v>
      </c>
      <c r="J290" s="104">
        <v>1.3345339189138088E-2</v>
      </c>
      <c r="K290" s="104">
        <v>3.6075006906185286E-2</v>
      </c>
      <c r="L290" s="104">
        <v>7.187986516968726E-3</v>
      </c>
      <c r="M290" s="104">
        <v>3.208662553307326E-2</v>
      </c>
      <c r="N290" s="104">
        <v>2.2366055685333487E-2</v>
      </c>
      <c r="O290" s="104">
        <v>1.8327074548849374E-2</v>
      </c>
      <c r="P290" s="104">
        <v>1.6892740799162677E-2</v>
      </c>
      <c r="Q290" s="104">
        <v>1.4399689917834527E-2</v>
      </c>
      <c r="R290" s="104">
        <v>0</v>
      </c>
      <c r="S290" s="104">
        <v>0</v>
      </c>
      <c r="T290" s="104">
        <v>1.1365795382142099E-2</v>
      </c>
      <c r="U290" s="104">
        <v>9.9952915968064618E-3</v>
      </c>
      <c r="V290" s="104">
        <v>5.210270310325088E-2</v>
      </c>
      <c r="W290" s="104">
        <v>1.8007132531067917E-2</v>
      </c>
      <c r="X290" s="104">
        <v>4.9095607195170962E-2</v>
      </c>
      <c r="Y290" s="104">
        <v>3.3684915046254919E-2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5.9774661382172968E-4</v>
      </c>
      <c r="D291" s="98">
        <v>1.6254372398415474E-3</v>
      </c>
      <c r="E291" s="98">
        <v>1.9077735599643763E-3</v>
      </c>
      <c r="F291" s="98">
        <v>1.8935535510339343E-3</v>
      </c>
      <c r="G291" s="98">
        <v>2.304935894156728E-3</v>
      </c>
      <c r="H291" s="98">
        <v>0</v>
      </c>
      <c r="I291" s="98">
        <v>9.934041664302052E-3</v>
      </c>
      <c r="J291" s="98">
        <v>7.3533473039893793E-3</v>
      </c>
      <c r="K291" s="98">
        <v>1.92722834034178E-2</v>
      </c>
      <c r="L291" s="98">
        <v>3.7514064235264501E-3</v>
      </c>
      <c r="M291" s="98">
        <v>1.8150952724021698E-2</v>
      </c>
      <c r="N291" s="98">
        <v>1.1718830005615799E-2</v>
      </c>
      <c r="O291" s="98">
        <v>1.1442161329444025E-2</v>
      </c>
      <c r="P291" s="98">
        <v>1.1354544471672114E-2</v>
      </c>
      <c r="Q291" s="98">
        <v>7.0765739225561652E-3</v>
      </c>
      <c r="R291" s="98">
        <v>0</v>
      </c>
      <c r="S291" s="98">
        <v>0</v>
      </c>
      <c r="T291" s="98">
        <v>6.1639924886037981E-3</v>
      </c>
      <c r="U291" s="98">
        <v>5.831477157389733E-3</v>
      </c>
      <c r="V291" s="98">
        <v>2.9520917950926102E-2</v>
      </c>
      <c r="W291" s="98">
        <v>9.9860345326772265E-3</v>
      </c>
      <c r="X291" s="98">
        <v>2.913740123187274E-2</v>
      </c>
      <c r="Y291" s="98">
        <v>1.9630680838759833E-2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4.1899715168162798E-4</v>
      </c>
      <c r="D292" s="98">
        <v>1.1303844346924104E-3</v>
      </c>
      <c r="E292" s="98">
        <v>1.346455806758495E-3</v>
      </c>
      <c r="F292" s="98">
        <v>1.2976229602862563E-3</v>
      </c>
      <c r="G292" s="98">
        <v>1.597353623153875E-3</v>
      </c>
      <c r="H292" s="98">
        <v>0</v>
      </c>
      <c r="I292" s="98">
        <v>7.5059932121700375E-3</v>
      </c>
      <c r="J292" s="98">
        <v>5.9919918851487081E-3</v>
      </c>
      <c r="K292" s="98">
        <v>1.6802723502767486E-2</v>
      </c>
      <c r="L292" s="98">
        <v>3.4365800934422759E-3</v>
      </c>
      <c r="M292" s="98">
        <v>1.3935672809051563E-2</v>
      </c>
      <c r="N292" s="98">
        <v>1.0647225679717688E-2</v>
      </c>
      <c r="O292" s="98">
        <v>6.8849132194053475E-3</v>
      </c>
      <c r="P292" s="98">
        <v>5.5381963274905638E-3</v>
      </c>
      <c r="Q292" s="98">
        <v>7.3231159952783622E-3</v>
      </c>
      <c r="R292" s="98">
        <v>0</v>
      </c>
      <c r="S292" s="98">
        <v>0</v>
      </c>
      <c r="T292" s="98">
        <v>5.2018028935383008E-3</v>
      </c>
      <c r="U292" s="98">
        <v>4.1638144394167288E-3</v>
      </c>
      <c r="V292" s="98">
        <v>2.2581785152324781E-2</v>
      </c>
      <c r="W292" s="98">
        <v>8.0210979983906909E-3</v>
      </c>
      <c r="X292" s="98">
        <v>1.9958205963298219E-2</v>
      </c>
      <c r="Y292" s="98">
        <v>1.4054234207495084E-2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1.0068147290843585E-2</v>
      </c>
      <c r="D293" s="122">
        <v>8.973627002753044E-3</v>
      </c>
      <c r="E293" s="122">
        <v>1.1621723472391184E-2</v>
      </c>
      <c r="F293" s="122">
        <v>1.4487965295783178E-2</v>
      </c>
      <c r="G293" s="122">
        <v>1.902622564583694E-2</v>
      </c>
      <c r="H293" s="122">
        <v>0</v>
      </c>
      <c r="I293" s="122">
        <v>1.0620477496111863E-2</v>
      </c>
      <c r="J293" s="122">
        <v>8.6572092841241972E-3</v>
      </c>
      <c r="K293" s="122">
        <v>2.6898484967780384E-2</v>
      </c>
      <c r="L293" s="122">
        <v>1.2604637459090245E-2</v>
      </c>
      <c r="M293" s="122">
        <v>5.4102132195610546E-2</v>
      </c>
      <c r="N293" s="122">
        <v>3.0508178439323016E-2</v>
      </c>
      <c r="O293" s="122">
        <v>2.0859093981255478E-2</v>
      </c>
      <c r="P293" s="122">
        <v>2.5326491262702408E-2</v>
      </c>
      <c r="Q293" s="122">
        <v>9.3085526525679748E-3</v>
      </c>
      <c r="R293" s="122">
        <v>0</v>
      </c>
      <c r="S293" s="122">
        <v>0</v>
      </c>
      <c r="T293" s="122">
        <v>7.8372943875580688E-3</v>
      </c>
      <c r="U293" s="122">
        <v>2.027212220180424E-2</v>
      </c>
      <c r="V293" s="122">
        <v>2.0068829277006959E-2</v>
      </c>
      <c r="W293" s="122">
        <v>1.3524944225815936E-2</v>
      </c>
      <c r="X293" s="122">
        <v>1.8131274269206674E-2</v>
      </c>
      <c r="Y293" s="122">
        <v>1.2713585160451358E-2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1.0107092624606908E-3</v>
      </c>
      <c r="D294" s="98">
        <v>0</v>
      </c>
      <c r="E294" s="98">
        <v>0</v>
      </c>
      <c r="F294" s="98">
        <v>2.8581775098330585E-3</v>
      </c>
      <c r="G294" s="98">
        <v>9.1843327018876521E-3</v>
      </c>
      <c r="H294" s="98">
        <v>0</v>
      </c>
      <c r="I294" s="98">
        <v>3.6447500460523038E-4</v>
      </c>
      <c r="J294" s="98">
        <v>1.7843941360820134E-4</v>
      </c>
      <c r="K294" s="98">
        <v>4.4110928663290052E-3</v>
      </c>
      <c r="L294" s="98">
        <v>6.0971192520093797E-4</v>
      </c>
      <c r="M294" s="98">
        <v>8.2135993657426239E-4</v>
      </c>
      <c r="N294" s="98">
        <v>6.5318777767224242E-4</v>
      </c>
      <c r="O294" s="98">
        <v>1.3732771614301993E-3</v>
      </c>
      <c r="P294" s="98">
        <v>2.9743063486753775E-3</v>
      </c>
      <c r="Q294" s="98">
        <v>4.2731671418533485E-4</v>
      </c>
      <c r="R294" s="98">
        <v>0</v>
      </c>
      <c r="S294" s="98">
        <v>0</v>
      </c>
      <c r="T294" s="98">
        <v>7.7674383679122419E-4</v>
      </c>
      <c r="U294" s="98">
        <v>2.5844110793679302E-3</v>
      </c>
      <c r="V294" s="98">
        <v>2.2359832612447077E-3</v>
      </c>
      <c r="W294" s="98">
        <v>3.2369736553442811E-5</v>
      </c>
      <c r="X294" s="98">
        <v>4.5067958190314894E-5</v>
      </c>
      <c r="Y294" s="98">
        <v>0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9.0574380283828942E-3</v>
      </c>
      <c r="D295" s="33">
        <v>8.973627002753044E-3</v>
      </c>
      <c r="E295" s="33">
        <v>1.1621723472391184E-2</v>
      </c>
      <c r="F295" s="33">
        <v>1.162978778595012E-2</v>
      </c>
      <c r="G295" s="33">
        <v>9.8418929439492899E-3</v>
      </c>
      <c r="H295" s="33">
        <v>0</v>
      </c>
      <c r="I295" s="33">
        <v>1.0256002491506632E-2</v>
      </c>
      <c r="J295" s="33">
        <v>8.4787698705159967E-3</v>
      </c>
      <c r="K295" s="33">
        <v>2.248739210145138E-2</v>
      </c>
      <c r="L295" s="33">
        <v>1.1994925533889308E-2</v>
      </c>
      <c r="M295" s="33">
        <v>5.3280772259036283E-2</v>
      </c>
      <c r="N295" s="33">
        <v>2.9854990661650774E-2</v>
      </c>
      <c r="O295" s="33">
        <v>1.948581681982528E-2</v>
      </c>
      <c r="P295" s="33">
        <v>2.2352184914027032E-2</v>
      </c>
      <c r="Q295" s="33">
        <v>8.8812359383826402E-3</v>
      </c>
      <c r="R295" s="33">
        <v>0</v>
      </c>
      <c r="S295" s="33">
        <v>0</v>
      </c>
      <c r="T295" s="33">
        <v>7.0605505507668441E-3</v>
      </c>
      <c r="U295" s="33">
        <v>1.7687711122436309E-2</v>
      </c>
      <c r="V295" s="33">
        <v>1.7832846015762252E-2</v>
      </c>
      <c r="W295" s="33">
        <v>1.3492574489262494E-2</v>
      </c>
      <c r="X295" s="33">
        <v>1.8086206311016359E-2</v>
      </c>
      <c r="Y295" s="33">
        <v>1.2713585160451358E-2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0.21214608161966061</v>
      </c>
      <c r="D297" s="117">
        <f t="shared" si="113"/>
        <v>0.17220254564809134</v>
      </c>
      <c r="E297" s="117">
        <f t="shared" si="113"/>
        <v>0.24866510483856347</v>
      </c>
      <c r="F297" s="117">
        <f t="shared" si="113"/>
        <v>0.31041888869332135</v>
      </c>
      <c r="G297" s="117">
        <f t="shared" si="113"/>
        <v>0.36467958402001965</v>
      </c>
      <c r="H297" s="117">
        <f t="shared" si="113"/>
        <v>0</v>
      </c>
      <c r="I297" s="117">
        <f t="shared" si="113"/>
        <v>0.23984719877879412</v>
      </c>
      <c r="J297" s="117">
        <f t="shared" si="113"/>
        <v>8.7920379511357116E-2</v>
      </c>
      <c r="K297" s="117">
        <f t="shared" si="113"/>
        <v>0.71681890249641877</v>
      </c>
      <c r="L297" s="117">
        <f t="shared" si="113"/>
        <v>0.24168448750867944</v>
      </c>
      <c r="M297" s="117">
        <f t="shared" si="113"/>
        <v>0.65035055413026943</v>
      </c>
      <c r="N297" s="117">
        <f t="shared" si="113"/>
        <v>0.45274231815554239</v>
      </c>
      <c r="O297" s="117">
        <f t="shared" si="113"/>
        <v>0.3505153347328937</v>
      </c>
      <c r="P297" s="117">
        <f t="shared" si="113"/>
        <v>0.3602242017629384</v>
      </c>
      <c r="Q297" s="117">
        <f t="shared" si="113"/>
        <v>0.22575791657199276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0.12350101347694298</v>
      </c>
      <c r="U297" s="117">
        <f t="shared" si="114"/>
        <v>0.22964626967643595</v>
      </c>
      <c r="V297" s="117">
        <f t="shared" si="114"/>
        <v>0.53935947680209329</v>
      </c>
      <c r="W297" s="117">
        <f t="shared" ref="W297:Y297" si="115">W298+W300+W302+W311</f>
        <v>0.37009451880732708</v>
      </c>
      <c r="X297" s="117">
        <f t="shared" si="115"/>
        <v>0.40568069919823141</v>
      </c>
      <c r="Y297" s="117">
        <f t="shared" si="115"/>
        <v>0.24202338245418328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0.18631537861617042</v>
      </c>
      <c r="D298" s="122">
        <f t="shared" si="116"/>
        <v>0.15215221047833077</v>
      </c>
      <c r="E298" s="122">
        <f t="shared" si="116"/>
        <v>0.20495021394023044</v>
      </c>
      <c r="F298" s="122">
        <f t="shared" si="116"/>
        <v>0.27790912848786792</v>
      </c>
      <c r="G298" s="122">
        <f t="shared" si="116"/>
        <v>0.32499654638825176</v>
      </c>
      <c r="H298" s="122">
        <f t="shared" si="116"/>
        <v>0</v>
      </c>
      <c r="I298" s="122">
        <f t="shared" si="116"/>
        <v>0.20807910695026005</v>
      </c>
      <c r="J298" s="122">
        <f t="shared" si="116"/>
        <v>6.4560754979076013E-2</v>
      </c>
      <c r="K298" s="122">
        <f t="shared" si="116"/>
        <v>0.64183825850111975</v>
      </c>
      <c r="L298" s="122">
        <f t="shared" si="116"/>
        <v>0.19727327024410932</v>
      </c>
      <c r="M298" s="122">
        <f t="shared" si="116"/>
        <v>0.48812249460831192</v>
      </c>
      <c r="N298" s="122">
        <f t="shared" si="116"/>
        <v>0.36381243736002866</v>
      </c>
      <c r="O298" s="122">
        <f t="shared" si="116"/>
        <v>0.28151408604267214</v>
      </c>
      <c r="P298" s="122">
        <f t="shared" si="116"/>
        <v>0.27753055506863716</v>
      </c>
      <c r="Q298" s="122">
        <f t="shared" si="116"/>
        <v>0.18916205554354329</v>
      </c>
      <c r="R298" s="122">
        <f t="shared" si="116"/>
        <v>0</v>
      </c>
      <c r="S298" s="122">
        <f t="shared" si="116"/>
        <v>0</v>
      </c>
      <c r="T298" s="122">
        <f t="shared" si="116"/>
        <v>9.2336848968896712E-2</v>
      </c>
      <c r="U298" s="122">
        <f t="shared" si="116"/>
        <v>0.1563776771947574</v>
      </c>
      <c r="V298" s="122">
        <f t="shared" si="116"/>
        <v>0.42493329673531965</v>
      </c>
      <c r="W298" s="122">
        <f t="shared" si="116"/>
        <v>0.27892377287424414</v>
      </c>
      <c r="X298" s="122">
        <f t="shared" si="116"/>
        <v>0.29895489222096988</v>
      </c>
      <c r="Y298" s="122">
        <f t="shared" si="116"/>
        <v>0.17138170908006009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0.18631537861617042</v>
      </c>
      <c r="D299" s="98">
        <v>0.15215221047833077</v>
      </c>
      <c r="E299" s="98">
        <v>0.20495021394023044</v>
      </c>
      <c r="F299" s="98">
        <v>0.27790912848786792</v>
      </c>
      <c r="G299" s="98">
        <v>0.32499654638825176</v>
      </c>
      <c r="H299" s="98">
        <v>0</v>
      </c>
      <c r="I299" s="98">
        <v>0.20807910695026005</v>
      </c>
      <c r="J299" s="98">
        <v>6.4560754979076013E-2</v>
      </c>
      <c r="K299" s="98">
        <v>0.64183825850111975</v>
      </c>
      <c r="L299" s="98">
        <v>0.19727327024410932</v>
      </c>
      <c r="M299" s="98">
        <v>0.48812249460831192</v>
      </c>
      <c r="N299" s="98">
        <v>0.36381243736002866</v>
      </c>
      <c r="O299" s="98">
        <v>0.28151408604267214</v>
      </c>
      <c r="P299" s="98">
        <v>0.27753055506863716</v>
      </c>
      <c r="Q299" s="98">
        <v>0.18916205554354329</v>
      </c>
      <c r="R299" s="98">
        <v>0</v>
      </c>
      <c r="S299" s="98">
        <v>0</v>
      </c>
      <c r="T299" s="98">
        <v>9.2336848968896712E-2</v>
      </c>
      <c r="U299" s="98">
        <v>0.1563776771947574</v>
      </c>
      <c r="V299" s="98">
        <v>0.42493329673531965</v>
      </c>
      <c r="W299" s="98">
        <v>0.27892377287424414</v>
      </c>
      <c r="X299" s="98">
        <v>0.29895489222096988</v>
      </c>
      <c r="Y299" s="98">
        <v>0.17138170908006009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3.3160563590448966E-3</v>
      </c>
      <c r="D300" s="122">
        <f t="shared" si="117"/>
        <v>1.9960148531832005E-4</v>
      </c>
      <c r="E300" s="122">
        <f t="shared" si="117"/>
        <v>1.7517068605282578E-2</v>
      </c>
      <c r="F300" s="122">
        <f t="shared" si="117"/>
        <v>2.9860301502260831E-4</v>
      </c>
      <c r="G300" s="122">
        <f t="shared" si="117"/>
        <v>2.4162844350898724E-3</v>
      </c>
      <c r="H300" s="122">
        <f t="shared" si="117"/>
        <v>0</v>
      </c>
      <c r="I300" s="122">
        <f t="shared" si="117"/>
        <v>8.7566445244334282E-3</v>
      </c>
      <c r="J300" s="122">
        <f t="shared" si="117"/>
        <v>5.2969811499337383E-3</v>
      </c>
      <c r="K300" s="122">
        <f t="shared" si="117"/>
        <v>2.2893376034993008E-2</v>
      </c>
      <c r="L300" s="122">
        <f t="shared" si="117"/>
        <v>1.740839411009628E-2</v>
      </c>
      <c r="M300" s="122">
        <f t="shared" si="117"/>
        <v>5.4480776684973559E-2</v>
      </c>
      <c r="N300" s="122">
        <f t="shared" si="117"/>
        <v>3.2797005106874548E-2</v>
      </c>
      <c r="O300" s="122">
        <f t="shared" si="117"/>
        <v>2.3195904728322121E-2</v>
      </c>
      <c r="P300" s="122">
        <f t="shared" si="117"/>
        <v>2.1109483992732134E-2</v>
      </c>
      <c r="Q300" s="122">
        <f t="shared" si="117"/>
        <v>1.5221139328540013E-2</v>
      </c>
      <c r="R300" s="122">
        <f t="shared" si="117"/>
        <v>0</v>
      </c>
      <c r="S300" s="122">
        <f t="shared" si="117"/>
        <v>0</v>
      </c>
      <c r="T300" s="122">
        <f t="shared" si="117"/>
        <v>1.2191564529321996E-2</v>
      </c>
      <c r="U300" s="122">
        <f t="shared" si="117"/>
        <v>2.5820246799608714E-2</v>
      </c>
      <c r="V300" s="122">
        <f t="shared" si="117"/>
        <v>5.0467598023504805E-2</v>
      </c>
      <c r="W300" s="122">
        <f t="shared" si="117"/>
        <v>4.0836616067994061E-2</v>
      </c>
      <c r="X300" s="122">
        <f t="shared" si="117"/>
        <v>4.1347444900640795E-2</v>
      </c>
      <c r="Y300" s="122">
        <f t="shared" si="117"/>
        <v>2.600375741855792E-2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3.3160563590448966E-3</v>
      </c>
      <c r="D301" s="98">
        <v>1.9960148531832005E-4</v>
      </c>
      <c r="E301" s="98">
        <v>1.7517068605282578E-2</v>
      </c>
      <c r="F301" s="98">
        <v>2.9860301502260831E-4</v>
      </c>
      <c r="G301" s="98">
        <v>2.4162844350898724E-3</v>
      </c>
      <c r="H301" s="98">
        <v>0</v>
      </c>
      <c r="I301" s="98">
        <v>8.7566445244334282E-3</v>
      </c>
      <c r="J301" s="98">
        <v>5.2969811499337383E-3</v>
      </c>
      <c r="K301" s="98">
        <v>2.2893376034993008E-2</v>
      </c>
      <c r="L301" s="98">
        <v>1.740839411009628E-2</v>
      </c>
      <c r="M301" s="98">
        <v>5.4480776684973559E-2</v>
      </c>
      <c r="N301" s="98">
        <v>3.2797005106874548E-2</v>
      </c>
      <c r="O301" s="98">
        <v>2.3195904728322121E-2</v>
      </c>
      <c r="P301" s="98">
        <v>2.1109483992732134E-2</v>
      </c>
      <c r="Q301" s="98">
        <v>1.5221139328540013E-2</v>
      </c>
      <c r="R301" s="98">
        <v>0</v>
      </c>
      <c r="S301" s="98">
        <v>0</v>
      </c>
      <c r="T301" s="98">
        <v>1.2191564529321996E-2</v>
      </c>
      <c r="U301" s="98">
        <v>2.5820246799608714E-2</v>
      </c>
      <c r="V301" s="98">
        <v>5.0467598023504805E-2</v>
      </c>
      <c r="W301" s="98">
        <v>4.0836616067994061E-2</v>
      </c>
      <c r="X301" s="98">
        <v>4.1347444900640795E-2</v>
      </c>
      <c r="Y301" s="98">
        <v>2.600375741855792E-2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1.4898695838374011E-2</v>
      </c>
      <c r="D302" s="122">
        <v>1.2913866657234704E-2</v>
      </c>
      <c r="E302" s="122">
        <v>1.719878212741029E-2</v>
      </c>
      <c r="F302" s="122">
        <v>2.1420696799288551E-2</v>
      </c>
      <c r="G302" s="122">
        <v>2.3931071798385301E-2</v>
      </c>
      <c r="H302" s="122">
        <v>0</v>
      </c>
      <c r="I302" s="122">
        <v>1.4787134224030048E-2</v>
      </c>
      <c r="J302" s="122">
        <v>1.1326240902808656E-2</v>
      </c>
      <c r="K302" s="122">
        <v>3.1741430876088834E-2</v>
      </c>
      <c r="L302" s="122">
        <v>1.7208090024136872E-2</v>
      </c>
      <c r="M302" s="122">
        <v>6.5266254141982588E-2</v>
      </c>
      <c r="N302" s="122">
        <v>3.2099851519071229E-2</v>
      </c>
      <c r="O302" s="122">
        <v>2.9432611215831038E-2</v>
      </c>
      <c r="P302" s="122">
        <v>4.1784148122322083E-2</v>
      </c>
      <c r="Q302" s="122">
        <v>1.3897634253308011E-2</v>
      </c>
      <c r="R302" s="122">
        <v>0</v>
      </c>
      <c r="S302" s="122">
        <v>0</v>
      </c>
      <c r="T302" s="122">
        <v>1.2452149381715251E-2</v>
      </c>
      <c r="U302" s="122">
        <v>3.0441145003405404E-2</v>
      </c>
      <c r="V302" s="122">
        <v>4.681342668173763E-2</v>
      </c>
      <c r="W302" s="122">
        <v>3.8271653489186708E-2</v>
      </c>
      <c r="X302" s="122">
        <v>4.9079382315264167E-2</v>
      </c>
      <c r="Y302" s="122">
        <v>3.3120285418757126E-2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5.0035438876000298E-4</v>
      </c>
      <c r="D303" s="98">
        <v>7.3573465363334736E-4</v>
      </c>
      <c r="E303" s="98">
        <v>1.9009741658221804E-4</v>
      </c>
      <c r="F303" s="98">
        <v>9.9066414241357598E-4</v>
      </c>
      <c r="G303" s="98">
        <v>3.0334755423496885E-3</v>
      </c>
      <c r="H303" s="98">
        <v>0</v>
      </c>
      <c r="I303" s="98">
        <v>2.7335092756992137E-4</v>
      </c>
      <c r="J303" s="98">
        <v>1.3512674284177237E-4</v>
      </c>
      <c r="K303" s="98">
        <v>1.1698009468493508E-3</v>
      </c>
      <c r="L303" s="98">
        <v>3.4598831833976507E-4</v>
      </c>
      <c r="M303" s="98">
        <v>1.0485006008124067E-3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1.0667056118254009E-4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4.7489749170497013E-5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5.9180812012043074E-5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1.3562046833796167E-2</v>
      </c>
      <c r="D307" s="101">
        <v>9.9113144512697898E-3</v>
      </c>
      <c r="E307" s="101">
        <v>1.4326231606011647E-2</v>
      </c>
      <c r="F307" s="101">
        <v>1.7804193511747418E-2</v>
      </c>
      <c r="G307" s="101">
        <v>1.7680605501976913E-2</v>
      </c>
      <c r="H307" s="101">
        <v>0</v>
      </c>
      <c r="I307" s="101">
        <v>0</v>
      </c>
      <c r="J307" s="101">
        <v>0</v>
      </c>
      <c r="K307" s="101">
        <v>0</v>
      </c>
      <c r="L307" s="101">
        <v>1.0758086052297637E-2</v>
      </c>
      <c r="M307" s="101">
        <v>3.7301887592720642E-2</v>
      </c>
      <c r="N307" s="101">
        <v>1.2993456765299043E-2</v>
      </c>
      <c r="O307" s="101">
        <v>1.4170999207376007E-2</v>
      </c>
      <c r="P307" s="101">
        <v>2.7782522524667435E-2</v>
      </c>
      <c r="Q307" s="101">
        <v>1.209075539072827E-3</v>
      </c>
      <c r="R307" s="101">
        <v>0</v>
      </c>
      <c r="S307" s="101">
        <v>0</v>
      </c>
      <c r="T307" s="101">
        <v>2.4201287419649809E-3</v>
      </c>
      <c r="U307" s="101">
        <v>2.1658935507757156E-2</v>
      </c>
      <c r="V307" s="101">
        <v>6.0935317792196447E-4</v>
      </c>
      <c r="W307" s="101">
        <v>2.2184957786601203E-2</v>
      </c>
      <c r="X307" s="101">
        <v>5.228366187077684E-3</v>
      </c>
      <c r="Y307" s="101">
        <v>2.7432195893163265E-3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8.3629461581783999E-4</v>
      </c>
      <c r="D308" s="104">
        <v>2.2668175523315676E-3</v>
      </c>
      <c r="E308" s="104">
        <v>2.6824531048164233E-3</v>
      </c>
      <c r="F308" s="104">
        <v>2.625839145127558E-3</v>
      </c>
      <c r="G308" s="104">
        <v>3.2169907540587021E-3</v>
      </c>
      <c r="H308" s="104">
        <v>0</v>
      </c>
      <c r="I308" s="104">
        <v>1.4513783296460126E-2</v>
      </c>
      <c r="J308" s="104">
        <v>1.1191114159966884E-2</v>
      </c>
      <c r="K308" s="104">
        <v>3.0464959368056946E-2</v>
      </c>
      <c r="L308" s="104">
        <v>6.1040156534994706E-3</v>
      </c>
      <c r="M308" s="104">
        <v>2.6915865948449538E-2</v>
      </c>
      <c r="N308" s="104">
        <v>1.9106394753772189E-2</v>
      </c>
      <c r="O308" s="104">
        <v>1.5261612008455033E-2</v>
      </c>
      <c r="P308" s="104">
        <v>1.4001625597654648E-2</v>
      </c>
      <c r="Q308" s="104">
        <v>1.2688558714235184E-2</v>
      </c>
      <c r="R308" s="104">
        <v>0</v>
      </c>
      <c r="S308" s="104">
        <v>0</v>
      </c>
      <c r="T308" s="104">
        <v>1.0032020639750269E-2</v>
      </c>
      <c r="U308" s="104">
        <v>8.7822094956482473E-3</v>
      </c>
      <c r="V308" s="104">
        <v>4.6204073503815668E-2</v>
      </c>
      <c r="W308" s="104">
        <v>1.6086695702585502E-2</v>
      </c>
      <c r="X308" s="104">
        <v>4.3851016128186482E-2</v>
      </c>
      <c r="Y308" s="104">
        <v>3.0377065829440796E-2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4.1729746413621201E-4</v>
      </c>
      <c r="D309" s="98">
        <v>1.1364331176391572E-3</v>
      </c>
      <c r="E309" s="98">
        <v>1.3359972980579284E-3</v>
      </c>
      <c r="F309" s="98">
        <v>1.3282161848413019E-3</v>
      </c>
      <c r="G309" s="98">
        <v>1.6196371309048271E-3</v>
      </c>
      <c r="H309" s="98">
        <v>0</v>
      </c>
      <c r="I309" s="98">
        <v>7.0077900842900895E-3</v>
      </c>
      <c r="J309" s="98">
        <v>5.1991222748181756E-3</v>
      </c>
      <c r="K309" s="98">
        <v>1.3662235865289458E-2</v>
      </c>
      <c r="L309" s="98">
        <v>2.6674355600571952E-3</v>
      </c>
      <c r="M309" s="98">
        <v>1.2980193139397975E-2</v>
      </c>
      <c r="N309" s="98">
        <v>8.4591690740545029E-3</v>
      </c>
      <c r="O309" s="98">
        <v>8.3766987890496851E-3</v>
      </c>
      <c r="P309" s="98">
        <v>8.4634292701640836E-3</v>
      </c>
      <c r="Q309" s="98">
        <v>5.3654427189568209E-3</v>
      </c>
      <c r="R309" s="98">
        <v>0</v>
      </c>
      <c r="S309" s="98">
        <v>0</v>
      </c>
      <c r="T309" s="98">
        <v>4.8302177462119684E-3</v>
      </c>
      <c r="U309" s="98">
        <v>4.6183950562315177E-3</v>
      </c>
      <c r="V309" s="98">
        <v>2.362228835149089E-2</v>
      </c>
      <c r="W309" s="98">
        <v>8.0655977041948126E-3</v>
      </c>
      <c r="X309" s="98">
        <v>2.3892810164888263E-2</v>
      </c>
      <c r="Y309" s="98">
        <v>1.6322831621945713E-2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4.1899715168162798E-4</v>
      </c>
      <c r="D310" s="98">
        <v>1.1303844346924104E-3</v>
      </c>
      <c r="E310" s="98">
        <v>1.346455806758495E-3</v>
      </c>
      <c r="F310" s="98">
        <v>1.2976229602862563E-3</v>
      </c>
      <c r="G310" s="98">
        <v>1.597353623153875E-3</v>
      </c>
      <c r="H310" s="98">
        <v>0</v>
      </c>
      <c r="I310" s="98">
        <v>7.5059932121700375E-3</v>
      </c>
      <c r="J310" s="98">
        <v>5.9919918851487081E-3</v>
      </c>
      <c r="K310" s="98">
        <v>1.6802723502767486E-2</v>
      </c>
      <c r="L310" s="98">
        <v>3.4365800934422759E-3</v>
      </c>
      <c r="M310" s="98">
        <v>1.3935672809051563E-2</v>
      </c>
      <c r="N310" s="98">
        <v>1.0647225679717688E-2</v>
      </c>
      <c r="O310" s="98">
        <v>6.8849132194053475E-3</v>
      </c>
      <c r="P310" s="98">
        <v>5.5381963274905638E-3</v>
      </c>
      <c r="Q310" s="98">
        <v>7.3231159952783622E-3</v>
      </c>
      <c r="R310" s="98">
        <v>0</v>
      </c>
      <c r="S310" s="98">
        <v>0</v>
      </c>
      <c r="T310" s="98">
        <v>5.2018028935383008E-3</v>
      </c>
      <c r="U310" s="98">
        <v>4.1638144394167288E-3</v>
      </c>
      <c r="V310" s="98">
        <v>2.2581785152324781E-2</v>
      </c>
      <c r="W310" s="98">
        <v>8.0210979983906909E-3</v>
      </c>
      <c r="X310" s="98">
        <v>1.9958205963298219E-2</v>
      </c>
      <c r="Y310" s="98">
        <v>1.4054234207495084E-2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7.6159508060712972E-3</v>
      </c>
      <c r="D311" s="122">
        <v>6.9368670272075411E-3</v>
      </c>
      <c r="E311" s="122">
        <v>8.9990401656401663E-3</v>
      </c>
      <c r="F311" s="122">
        <v>1.0790460391142285E-2</v>
      </c>
      <c r="G311" s="122">
        <v>1.3335681398292693E-2</v>
      </c>
      <c r="H311" s="122">
        <v>0</v>
      </c>
      <c r="I311" s="122">
        <v>8.2243130800705982E-3</v>
      </c>
      <c r="J311" s="122">
        <v>6.7364024795387176E-3</v>
      </c>
      <c r="K311" s="122">
        <v>2.0345837084217201E-2</v>
      </c>
      <c r="L311" s="122">
        <v>9.794733130336972E-3</v>
      </c>
      <c r="M311" s="122">
        <v>4.2481028695001331E-2</v>
      </c>
      <c r="N311" s="122">
        <v>2.4033024169567905E-2</v>
      </c>
      <c r="O311" s="122">
        <v>1.6372732746068454E-2</v>
      </c>
      <c r="P311" s="122">
        <v>1.9800014579247037E-2</v>
      </c>
      <c r="Q311" s="122">
        <v>7.4770874466014558E-3</v>
      </c>
      <c r="R311" s="122">
        <v>0</v>
      </c>
      <c r="S311" s="122">
        <v>0</v>
      </c>
      <c r="T311" s="122">
        <v>6.5204505970090296E-3</v>
      </c>
      <c r="U311" s="122">
        <v>1.7007200678664437E-2</v>
      </c>
      <c r="V311" s="122">
        <v>1.7145155361531116E-2</v>
      </c>
      <c r="W311" s="122">
        <v>1.2062476375902197E-2</v>
      </c>
      <c r="X311" s="122">
        <v>1.629897976135658E-2</v>
      </c>
      <c r="Y311" s="122">
        <v>1.1517630536808139E-2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6.255485846403154E-4</v>
      </c>
      <c r="D312" s="98">
        <v>0</v>
      </c>
      <c r="E312" s="98">
        <v>0</v>
      </c>
      <c r="F312" s="98">
        <v>1.7699525958875587E-3</v>
      </c>
      <c r="G312" s="98">
        <v>5.6885193294271179E-3</v>
      </c>
      <c r="H312" s="98">
        <v>0</v>
      </c>
      <c r="I312" s="98">
        <v>2.2582797624933241E-4</v>
      </c>
      <c r="J312" s="98">
        <v>1.1058085811586764E-4</v>
      </c>
      <c r="K312" s="98">
        <v>2.7341009675215717E-3</v>
      </c>
      <c r="L312" s="98">
        <v>3.7798295905636374E-4</v>
      </c>
      <c r="M312" s="98">
        <v>5.0926188422282495E-4</v>
      </c>
      <c r="N312" s="98">
        <v>4.0502264983858203E-4</v>
      </c>
      <c r="O312" s="98">
        <v>8.5156840810295619E-4</v>
      </c>
      <c r="P312" s="98">
        <v>1.844603698950499E-3</v>
      </c>
      <c r="Q312" s="98">
        <v>2.6515220977317886E-4</v>
      </c>
      <c r="R312" s="98">
        <v>0</v>
      </c>
      <c r="S312" s="98">
        <v>0</v>
      </c>
      <c r="T312" s="98">
        <v>4.8460366878511806E-4</v>
      </c>
      <c r="U312" s="98">
        <v>1.6155115581197865E-3</v>
      </c>
      <c r="V312" s="98">
        <v>1.3996252812168211E-3</v>
      </c>
      <c r="W312" s="98">
        <v>2.0275330842215828E-5</v>
      </c>
      <c r="X312" s="98">
        <v>2.8246413978487772E-5</v>
      </c>
      <c r="Y312" s="98">
        <v>0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6.9904022214309818E-3</v>
      </c>
      <c r="D313" s="33">
        <v>6.9368670272075411E-3</v>
      </c>
      <c r="E313" s="33">
        <v>8.9990401656401663E-3</v>
      </c>
      <c r="F313" s="33">
        <v>9.0205077952547272E-3</v>
      </c>
      <c r="G313" s="33">
        <v>7.6471620688655737E-3</v>
      </c>
      <c r="H313" s="33">
        <v>0</v>
      </c>
      <c r="I313" s="33">
        <v>7.9984851038212654E-3</v>
      </c>
      <c r="J313" s="33">
        <v>6.6258216214228503E-3</v>
      </c>
      <c r="K313" s="33">
        <v>1.7611736116695628E-2</v>
      </c>
      <c r="L313" s="33">
        <v>9.4167501712806075E-3</v>
      </c>
      <c r="M313" s="33">
        <v>4.1971766810778507E-2</v>
      </c>
      <c r="N313" s="33">
        <v>2.3628001519729321E-2</v>
      </c>
      <c r="O313" s="33">
        <v>1.55211643379655E-2</v>
      </c>
      <c r="P313" s="33">
        <v>1.7955410880296539E-2</v>
      </c>
      <c r="Q313" s="33">
        <v>7.2119352368282767E-3</v>
      </c>
      <c r="R313" s="33">
        <v>0</v>
      </c>
      <c r="S313" s="33">
        <v>0</v>
      </c>
      <c r="T313" s="33">
        <v>6.0358469282239119E-3</v>
      </c>
      <c r="U313" s="33">
        <v>1.5391689120544651E-2</v>
      </c>
      <c r="V313" s="33">
        <v>1.5745530080314294E-2</v>
      </c>
      <c r="W313" s="33">
        <v>1.2042201045059981E-2</v>
      </c>
      <c r="X313" s="33">
        <v>1.6270733347378094E-2</v>
      </c>
      <c r="Y313" s="33">
        <v>1.1517630536808139E-2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0.75702326249510876</v>
      </c>
      <c r="D315" s="154">
        <f t="shared" si="118"/>
        <v>0.75454265860212044</v>
      </c>
      <c r="E315" s="154">
        <f t="shared" si="118"/>
        <v>0.79796687919916076</v>
      </c>
      <c r="F315" s="154">
        <f t="shared" si="118"/>
        <v>0.76078080984995844</v>
      </c>
      <c r="G315" s="154">
        <f t="shared" si="118"/>
        <v>0.76568822801283987</v>
      </c>
      <c r="H315" s="154" t="str">
        <f t="shared" si="118"/>
        <v/>
      </c>
      <c r="I315" s="154">
        <f t="shared" si="118"/>
        <v>0.80209964663144695</v>
      </c>
      <c r="J315" s="154">
        <f t="shared" si="118"/>
        <v>0.82560870634541494</v>
      </c>
      <c r="K315" s="154">
        <f t="shared" si="118"/>
        <v>0.80630160447268062</v>
      </c>
      <c r="L315" s="154">
        <f t="shared" si="118"/>
        <v>0.83222821616583165</v>
      </c>
      <c r="M315" s="154">
        <f t="shared" si="118"/>
        <v>0.84358788248336014</v>
      </c>
      <c r="N315" s="154">
        <f t="shared" si="118"/>
        <v>0.84253925237097949</v>
      </c>
      <c r="O315" s="154">
        <f t="shared" si="118"/>
        <v>0.83865285008863377</v>
      </c>
      <c r="P315" s="154">
        <f t="shared" si="118"/>
        <v>0.83370009066575601</v>
      </c>
      <c r="Q315" s="154">
        <f t="shared" si="118"/>
        <v>0.85673280386884398</v>
      </c>
      <c r="R315" s="154" t="str">
        <f t="shared" ref="R315:V315" si="119">IF(R297=0,"",R297/R279)</f>
        <v/>
      </c>
      <c r="S315" s="154" t="str">
        <f t="shared" si="119"/>
        <v/>
      </c>
      <c r="T315" s="154">
        <f t="shared" si="119"/>
        <v>0.94396418309029828</v>
      </c>
      <c r="U315" s="154">
        <f t="shared" si="119"/>
        <v>0.96708402655513526</v>
      </c>
      <c r="V315" s="154">
        <f t="shared" si="119"/>
        <v>0.98865260527227106</v>
      </c>
      <c r="W315" s="154">
        <f t="shared" ref="W315:Y315" si="120">IF(W297=0,"",W297/W279)</f>
        <v>1.0137657868189636</v>
      </c>
      <c r="X315" s="154">
        <f t="shared" si="120"/>
        <v>1.0193573272993877</v>
      </c>
      <c r="Y315" s="154">
        <f t="shared" si="120"/>
        <v>1.0320767573528762</v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0.7526067134881731</v>
      </c>
      <c r="D316" s="155">
        <f t="shared" si="121"/>
        <v>0.7567376512629469</v>
      </c>
      <c r="E316" s="155">
        <f t="shared" si="121"/>
        <v>0.76085708303232891</v>
      </c>
      <c r="F316" s="155">
        <f t="shared" si="121"/>
        <v>0.764974544716292</v>
      </c>
      <c r="G316" s="155">
        <f t="shared" si="121"/>
        <v>0.76908141764656945</v>
      </c>
      <c r="H316" s="155" t="str">
        <f t="shared" si="121"/>
        <v/>
      </c>
      <c r="I316" s="155">
        <f t="shared" si="121"/>
        <v>0.77726457128742554</v>
      </c>
      <c r="J316" s="155">
        <f t="shared" si="121"/>
        <v>0.78133013268738727</v>
      </c>
      <c r="K316" s="155">
        <f t="shared" si="121"/>
        <v>0.78536819162460547</v>
      </c>
      <c r="L316" s="155">
        <f t="shared" si="121"/>
        <v>0.78937690608286282</v>
      </c>
      <c r="M316" s="155">
        <f t="shared" si="121"/>
        <v>0.79261875919168134</v>
      </c>
      <c r="N316" s="155">
        <f t="shared" si="121"/>
        <v>0.79482728278695269</v>
      </c>
      <c r="O316" s="155">
        <f t="shared" si="121"/>
        <v>0.79635486534411859</v>
      </c>
      <c r="P316" s="155">
        <f t="shared" si="121"/>
        <v>0.79874720409863431</v>
      </c>
      <c r="Q316" s="155">
        <f t="shared" si="121"/>
        <v>0.80620289256782129</v>
      </c>
      <c r="R316" s="155" t="str">
        <f t="shared" ref="R316:V316" si="122">IF(R298=0,"",R298/R280)</f>
        <v/>
      </c>
      <c r="S316" s="155" t="str">
        <f t="shared" si="122"/>
        <v/>
      </c>
      <c r="T316" s="155">
        <f t="shared" si="122"/>
        <v>0.87354454805129622</v>
      </c>
      <c r="U316" s="155">
        <f t="shared" si="122"/>
        <v>0.89952664073758148</v>
      </c>
      <c r="V316" s="155">
        <f t="shared" si="122"/>
        <v>0.92192989652057977</v>
      </c>
      <c r="W316" s="155">
        <f t="shared" ref="W316:Y316" si="123">IF(W298=0,"",W298/W280)</f>
        <v>0.94012021136427415</v>
      </c>
      <c r="X316" s="155">
        <f t="shared" si="123"/>
        <v>0.94912778907283202</v>
      </c>
      <c r="Y316" s="155">
        <f t="shared" si="123"/>
        <v>0.95762398634641732</v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0.7526067134881731</v>
      </c>
      <c r="D317" s="156">
        <f t="shared" si="124"/>
        <v>0.7567376512629469</v>
      </c>
      <c r="E317" s="156">
        <f t="shared" si="124"/>
        <v>0.76085708303232891</v>
      </c>
      <c r="F317" s="156">
        <f t="shared" si="124"/>
        <v>0.764974544716292</v>
      </c>
      <c r="G317" s="156">
        <f t="shared" si="124"/>
        <v>0.76908141764656945</v>
      </c>
      <c r="H317" s="156" t="str">
        <f t="shared" si="124"/>
        <v/>
      </c>
      <c r="I317" s="156">
        <f t="shared" si="124"/>
        <v>0.77726457128742554</v>
      </c>
      <c r="J317" s="156">
        <f t="shared" si="124"/>
        <v>0.78133013268738727</v>
      </c>
      <c r="K317" s="156">
        <f t="shared" si="124"/>
        <v>0.78536819162460547</v>
      </c>
      <c r="L317" s="156">
        <f t="shared" si="124"/>
        <v>0.78937690608286282</v>
      </c>
      <c r="M317" s="156">
        <f t="shared" si="124"/>
        <v>0.79261875919168134</v>
      </c>
      <c r="N317" s="156">
        <f t="shared" si="124"/>
        <v>0.79482728278695269</v>
      </c>
      <c r="O317" s="156">
        <f t="shared" si="124"/>
        <v>0.79635486534411859</v>
      </c>
      <c r="P317" s="156">
        <f t="shared" si="124"/>
        <v>0.79874720409863431</v>
      </c>
      <c r="Q317" s="156">
        <f t="shared" si="124"/>
        <v>0.80620289256782129</v>
      </c>
      <c r="R317" s="156" t="str">
        <f t="shared" ref="R317:V317" si="125">IF(R299=0,"",R299/R281)</f>
        <v/>
      </c>
      <c r="S317" s="156" t="str">
        <f t="shared" si="125"/>
        <v/>
      </c>
      <c r="T317" s="156">
        <f t="shared" si="125"/>
        <v>0.87354454805129622</v>
      </c>
      <c r="U317" s="156">
        <f t="shared" si="125"/>
        <v>0.89952664073758148</v>
      </c>
      <c r="V317" s="156">
        <f t="shared" si="125"/>
        <v>0.92192989652057977</v>
      </c>
      <c r="W317" s="156">
        <f t="shared" ref="W317:Y317" si="126">IF(W299=0,"",W299/W281)</f>
        <v>0.94012021136427415</v>
      </c>
      <c r="X317" s="156">
        <f t="shared" si="126"/>
        <v>0.94912778907283202</v>
      </c>
      <c r="Y317" s="156">
        <f t="shared" si="126"/>
        <v>0.95762398634641732</v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2.4308114354209902</v>
      </c>
      <c r="D318" s="155">
        <f t="shared" si="127"/>
        <v>2.5375370643969375</v>
      </c>
      <c r="E318" s="155">
        <f t="shared" si="127"/>
        <v>2.6458627157739878</v>
      </c>
      <c r="F318" s="155">
        <f t="shared" si="127"/>
        <v>2.7550583909999204</v>
      </c>
      <c r="G318" s="155">
        <f t="shared" si="127"/>
        <v>2.8657566960708598</v>
      </c>
      <c r="H318" s="155" t="str">
        <f t="shared" si="127"/>
        <v/>
      </c>
      <c r="I318" s="155">
        <f t="shared" si="127"/>
        <v>3.0914955378498012</v>
      </c>
      <c r="J318" s="155">
        <f t="shared" si="127"/>
        <v>3.207263012001027</v>
      </c>
      <c r="K318" s="155">
        <f t="shared" si="127"/>
        <v>3.3256313919282632</v>
      </c>
      <c r="L318" s="155">
        <f t="shared" si="127"/>
        <v>3.4466631054565386</v>
      </c>
      <c r="M318" s="155">
        <f t="shared" si="127"/>
        <v>3.5853565279310171</v>
      </c>
      <c r="N318" s="155">
        <f t="shared" si="127"/>
        <v>3.7461639884145543</v>
      </c>
      <c r="O318" s="155">
        <f t="shared" si="127"/>
        <v>3.9287986223025424</v>
      </c>
      <c r="P318" s="155">
        <f t="shared" si="127"/>
        <v>4.115486426445818</v>
      </c>
      <c r="Q318" s="155">
        <f t="shared" si="127"/>
        <v>4.2587664537914662</v>
      </c>
      <c r="R318" s="155" t="str">
        <f t="shared" ref="R318:V318" si="128">IF(R300=0,"",R300/R282)</f>
        <v/>
      </c>
      <c r="S318" s="155" t="str">
        <f t="shared" si="128"/>
        <v/>
      </c>
      <c r="T318" s="155">
        <f t="shared" si="128"/>
        <v>4.2970944128110284</v>
      </c>
      <c r="U318" s="155">
        <f t="shared" si="128"/>
        <v>4.3013530749243136</v>
      </c>
      <c r="V318" s="155">
        <f t="shared" si="128"/>
        <v>4.3135223572825199</v>
      </c>
      <c r="W318" s="155">
        <f t="shared" ref="W318:Y318" si="129">IF(W300=0,"",W300/W282)</f>
        <v>4.3534643017679464</v>
      </c>
      <c r="X318" s="155">
        <f t="shared" si="129"/>
        <v>4.4007794982793058</v>
      </c>
      <c r="Y318" s="155">
        <f t="shared" si="129"/>
        <v>4.4541121353176383</v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2.4308114354209902</v>
      </c>
      <c r="D319" s="156">
        <f t="shared" si="130"/>
        <v>2.5375370643969375</v>
      </c>
      <c r="E319" s="156">
        <f t="shared" si="130"/>
        <v>2.6458627157739878</v>
      </c>
      <c r="F319" s="156">
        <f t="shared" si="130"/>
        <v>2.7550583909999204</v>
      </c>
      <c r="G319" s="156">
        <f t="shared" si="130"/>
        <v>2.8657566960708598</v>
      </c>
      <c r="H319" s="156" t="str">
        <f t="shared" si="130"/>
        <v/>
      </c>
      <c r="I319" s="156">
        <f t="shared" si="130"/>
        <v>3.0914955378498012</v>
      </c>
      <c r="J319" s="156">
        <f t="shared" si="130"/>
        <v>3.207263012001027</v>
      </c>
      <c r="K319" s="156">
        <f t="shared" si="130"/>
        <v>3.3256313919282632</v>
      </c>
      <c r="L319" s="156">
        <f t="shared" si="130"/>
        <v>3.4466631054565386</v>
      </c>
      <c r="M319" s="156">
        <f t="shared" si="130"/>
        <v>3.5853565279310171</v>
      </c>
      <c r="N319" s="156">
        <f t="shared" si="130"/>
        <v>3.7461639884145543</v>
      </c>
      <c r="O319" s="156">
        <f t="shared" si="130"/>
        <v>3.9287986223025424</v>
      </c>
      <c r="P319" s="156">
        <f t="shared" si="130"/>
        <v>4.115486426445818</v>
      </c>
      <c r="Q319" s="156">
        <f t="shared" si="130"/>
        <v>4.2587664537914662</v>
      </c>
      <c r="R319" s="156" t="str">
        <f t="shared" ref="R319:V319" si="131">IF(R301=0,"",R301/R283)</f>
        <v/>
      </c>
      <c r="S319" s="156" t="str">
        <f t="shared" si="131"/>
        <v/>
      </c>
      <c r="T319" s="156">
        <f t="shared" si="131"/>
        <v>4.2970944128110284</v>
      </c>
      <c r="U319" s="156">
        <f t="shared" si="131"/>
        <v>4.3013530749243136</v>
      </c>
      <c r="V319" s="156">
        <f t="shared" si="131"/>
        <v>4.3135223572825199</v>
      </c>
      <c r="W319" s="156">
        <f t="shared" ref="W319:Y319" si="132">IF(W301=0,"",W301/W283)</f>
        <v>4.3534643017679464</v>
      </c>
      <c r="X319" s="156">
        <f t="shared" si="132"/>
        <v>4.4007794982793058</v>
      </c>
      <c r="Y319" s="156">
        <f t="shared" si="132"/>
        <v>4.4541121353176383</v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0.70128676169444026</v>
      </c>
      <c r="D320" s="155">
        <f t="shared" si="133"/>
        <v>0.71325868545623983</v>
      </c>
      <c r="E320" s="155">
        <f t="shared" si="133"/>
        <v>0.71621277549262774</v>
      </c>
      <c r="F320" s="155">
        <f t="shared" si="133"/>
        <v>0.71074519240440948</v>
      </c>
      <c r="G320" s="155">
        <f t="shared" si="133"/>
        <v>0.70739371045602484</v>
      </c>
      <c r="H320" s="155" t="str">
        <f t="shared" si="133"/>
        <v/>
      </c>
      <c r="I320" s="155">
        <f t="shared" si="133"/>
        <v>0.8277479106851261</v>
      </c>
      <c r="J320" s="155">
        <f t="shared" si="133"/>
        <v>0.83566746224447319</v>
      </c>
      <c r="K320" s="155">
        <f t="shared" si="133"/>
        <v>0.83544671928378411</v>
      </c>
      <c r="L320" s="155">
        <f t="shared" si="133"/>
        <v>0.75338734235954552</v>
      </c>
      <c r="M320" s="155">
        <f t="shared" si="133"/>
        <v>0.76066720109244379</v>
      </c>
      <c r="N320" s="155">
        <f t="shared" si="133"/>
        <v>0.7952117836041912</v>
      </c>
      <c r="O320" s="155">
        <f t="shared" si="133"/>
        <v>0.78103802258897681</v>
      </c>
      <c r="P320" s="155">
        <f t="shared" si="133"/>
        <v>0.77141202158429012</v>
      </c>
      <c r="Q320" s="155">
        <f t="shared" si="133"/>
        <v>0.86890841638528449</v>
      </c>
      <c r="R320" s="155" t="str">
        <f t="shared" ref="R320:V320" si="134">IF(R302=0,"",R302/R284)</f>
        <v/>
      </c>
      <c r="S320" s="155" t="str">
        <f t="shared" si="134"/>
        <v/>
      </c>
      <c r="T320" s="155">
        <f t="shared" si="134"/>
        <v>0.86149018388960497</v>
      </c>
      <c r="U320" s="155">
        <f t="shared" si="134"/>
        <v>0.81517169969929104</v>
      </c>
      <c r="V320" s="155">
        <f t="shared" si="134"/>
        <v>0.88554093252617572</v>
      </c>
      <c r="W320" s="155">
        <f t="shared" ref="W320:Y320" si="135">IF(W302=0,"",W302/W284)</f>
        <v>0.84160916332281044</v>
      </c>
      <c r="X320" s="155">
        <f t="shared" si="135"/>
        <v>0.8847655276237576</v>
      </c>
      <c r="Y320" s="155">
        <f t="shared" si="135"/>
        <v>0.89552882962572156</v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0.62430160479552754</v>
      </c>
      <c r="D321" s="156">
        <f t="shared" si="136"/>
        <v>0.62695863849366362</v>
      </c>
      <c r="E321" s="156">
        <f t="shared" si="136"/>
        <v>0.62998501163605058</v>
      </c>
      <c r="F321" s="156">
        <f t="shared" si="136"/>
        <v>0.63306174924810832</v>
      </c>
      <c r="G321" s="156">
        <f t="shared" si="136"/>
        <v>0.63647862676412792</v>
      </c>
      <c r="H321" s="156" t="str">
        <f t="shared" si="136"/>
        <v/>
      </c>
      <c r="I321" s="156">
        <f t="shared" si="136"/>
        <v>0.64429780771120171</v>
      </c>
      <c r="J321" s="156">
        <f t="shared" si="136"/>
        <v>0.64906401518298995</v>
      </c>
      <c r="K321" s="156">
        <f t="shared" si="136"/>
        <v>0.654747506573369</v>
      </c>
      <c r="L321" s="156">
        <f t="shared" si="136"/>
        <v>0.66141482061218471</v>
      </c>
      <c r="M321" s="156">
        <f t="shared" si="136"/>
        <v>0.67500656304372186</v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:Y321" si="138">IF(W303=0,"",W303/W285)</f>
        <v/>
      </c>
      <c r="X321" s="156" t="str">
        <f t="shared" si="138"/>
        <v/>
      </c>
      <c r="Y321" s="156" t="str">
        <f t="shared" si="138"/>
        <v/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>
        <f t="shared" si="139"/>
        <v>0.80987605218075753</v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>
        <f t="shared" si="142"/>
        <v>0.654747506573369</v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>
        <f t="shared" si="145"/>
        <v>1</v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0.69811765468347042</v>
      </c>
      <c r="D325" s="157">
        <f t="shared" si="148"/>
        <v>0.6991553348131363</v>
      </c>
      <c r="E325" s="157">
        <f t="shared" si="148"/>
        <v>0.70029133755416728</v>
      </c>
      <c r="F325" s="157">
        <f t="shared" si="148"/>
        <v>0.70144104671138452</v>
      </c>
      <c r="G325" s="157">
        <f t="shared" si="148"/>
        <v>0.70268207242153213</v>
      </c>
      <c r="H325" s="157" t="str">
        <f t="shared" si="148"/>
        <v/>
      </c>
      <c r="I325" s="157" t="str">
        <f t="shared" si="148"/>
        <v/>
      </c>
      <c r="J325" s="157" t="str">
        <f t="shared" si="148"/>
        <v/>
      </c>
      <c r="K325" s="157" t="str">
        <f t="shared" si="148"/>
        <v/>
      </c>
      <c r="L325" s="157">
        <f t="shared" si="148"/>
        <v>0.71104947289334619</v>
      </c>
      <c r="M325" s="157">
        <f t="shared" si="148"/>
        <v>0.71512461834686325</v>
      </c>
      <c r="N325" s="157">
        <f t="shared" si="148"/>
        <v>0.72184416618389136</v>
      </c>
      <c r="O325" s="157">
        <f t="shared" si="148"/>
        <v>0.7320906031532689</v>
      </c>
      <c r="P325" s="157">
        <f t="shared" si="148"/>
        <v>0.74537814275852909</v>
      </c>
      <c r="Q325" s="157">
        <f t="shared" si="148"/>
        <v>0.75819779142768318</v>
      </c>
      <c r="R325" s="157" t="str">
        <f t="shared" ref="R325:V325" si="149">IF(R307=0,"",R307/R289)</f>
        <v/>
      </c>
      <c r="S325" s="157" t="str">
        <f t="shared" si="149"/>
        <v/>
      </c>
      <c r="T325" s="157">
        <f t="shared" si="149"/>
        <v>0.78361836993510969</v>
      </c>
      <c r="U325" s="157">
        <f t="shared" si="149"/>
        <v>0.79197687508370329</v>
      </c>
      <c r="V325" s="157">
        <f t="shared" si="149"/>
        <v>0.80018813746778605</v>
      </c>
      <c r="W325" s="157">
        <f t="shared" ref="W325:Y325" si="150">IF(W307=0,"",W307/W289)</f>
        <v>0.80768774409920352</v>
      </c>
      <c r="X325" s="157">
        <f t="shared" si="150"/>
        <v>0.82000484445237565</v>
      </c>
      <c r="Y325" s="157">
        <f t="shared" si="150"/>
        <v>0.83149595044696933</v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0.82252249208906336</v>
      </c>
      <c r="D326" s="158">
        <f t="shared" si="151"/>
        <v>0.82255596335525361</v>
      </c>
      <c r="E326" s="158">
        <f t="shared" si="151"/>
        <v>0.82429749182607626</v>
      </c>
      <c r="F326" s="158">
        <f t="shared" si="151"/>
        <v>0.82284359257872819</v>
      </c>
      <c r="G326" s="158">
        <f t="shared" si="151"/>
        <v>0.82438546391498957</v>
      </c>
      <c r="H326" s="158" t="str">
        <f t="shared" si="151"/>
        <v/>
      </c>
      <c r="I326" s="158">
        <f t="shared" si="151"/>
        <v>0.83221068072749693</v>
      </c>
      <c r="J326" s="158">
        <f t="shared" si="151"/>
        <v>0.83857847308035816</v>
      </c>
      <c r="K326" s="158">
        <f t="shared" si="151"/>
        <v>0.84448935650331192</v>
      </c>
      <c r="L326" s="158">
        <f t="shared" si="151"/>
        <v>0.84919687023475654</v>
      </c>
      <c r="M326" s="158">
        <f t="shared" si="151"/>
        <v>0.83885000374084318</v>
      </c>
      <c r="N326" s="158">
        <f t="shared" si="151"/>
        <v>0.85425857033438324</v>
      </c>
      <c r="O326" s="158">
        <f t="shared" si="151"/>
        <v>0.83273585032768904</v>
      </c>
      <c r="P326" s="158">
        <f t="shared" si="151"/>
        <v>0.82885458103688348</v>
      </c>
      <c r="Q326" s="158">
        <f t="shared" si="151"/>
        <v>0.88116888534661797</v>
      </c>
      <c r="R326" s="158" t="str">
        <f t="shared" ref="R326:V326" si="152">IF(R308=0,"",R308/R290)</f>
        <v/>
      </c>
      <c r="S326" s="158" t="str">
        <f t="shared" si="152"/>
        <v/>
      </c>
      <c r="T326" s="158">
        <f t="shared" si="152"/>
        <v>0.88265011839932894</v>
      </c>
      <c r="U326" s="158">
        <f t="shared" si="152"/>
        <v>0.87863464618222853</v>
      </c>
      <c r="V326" s="158">
        <f t="shared" si="152"/>
        <v>0.88678841503201822</v>
      </c>
      <c r="W326" s="158">
        <f t="shared" ref="W326:Y326" si="153">IF(W308=0,"",W308/W290)</f>
        <v>0.89335132480593105</v>
      </c>
      <c r="X326" s="158">
        <f t="shared" si="153"/>
        <v>0.89317596081181905</v>
      </c>
      <c r="Y326" s="158">
        <f t="shared" si="153"/>
        <v>0.90180028026575387</v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0.69811765468347042</v>
      </c>
      <c r="D327" s="156">
        <f t="shared" si="154"/>
        <v>0.6991553348131363</v>
      </c>
      <c r="E327" s="156">
        <f t="shared" si="154"/>
        <v>0.70029133755416728</v>
      </c>
      <c r="F327" s="156">
        <f t="shared" si="154"/>
        <v>0.70144104671138452</v>
      </c>
      <c r="G327" s="156">
        <f t="shared" si="154"/>
        <v>0.70268207242153224</v>
      </c>
      <c r="H327" s="156" t="str">
        <f t="shared" si="154"/>
        <v/>
      </c>
      <c r="I327" s="156">
        <f t="shared" si="154"/>
        <v>0.7054319199679383</v>
      </c>
      <c r="J327" s="156">
        <f t="shared" si="154"/>
        <v>0.70704157710564253</v>
      </c>
      <c r="K327" s="156">
        <f t="shared" si="154"/>
        <v>0.70890592356412518</v>
      </c>
      <c r="L327" s="156">
        <f t="shared" si="154"/>
        <v>0.71104947289334619</v>
      </c>
      <c r="M327" s="156">
        <f t="shared" si="154"/>
        <v>0.71512461834686325</v>
      </c>
      <c r="N327" s="156">
        <f t="shared" si="154"/>
        <v>0.72184416618389136</v>
      </c>
      <c r="O327" s="156">
        <f t="shared" si="154"/>
        <v>0.7320906031532689</v>
      </c>
      <c r="P327" s="156">
        <f t="shared" si="154"/>
        <v>0.74537814275852898</v>
      </c>
      <c r="Q327" s="156">
        <f t="shared" si="154"/>
        <v>0.75819779142768318</v>
      </c>
      <c r="R327" s="156" t="str">
        <f t="shared" ref="R327:V327" si="155">IF(R309=0,"",R309/R291)</f>
        <v/>
      </c>
      <c r="S327" s="156" t="str">
        <f t="shared" si="155"/>
        <v/>
      </c>
      <c r="T327" s="156">
        <f t="shared" si="155"/>
        <v>0.78361836993510969</v>
      </c>
      <c r="U327" s="156">
        <f t="shared" si="155"/>
        <v>0.79197687508370329</v>
      </c>
      <c r="V327" s="156">
        <f t="shared" si="155"/>
        <v>0.80018813746778605</v>
      </c>
      <c r="W327" s="156">
        <f t="shared" ref="W327:Y327" si="156">IF(W309=0,"",W309/W291)</f>
        <v>0.80768774409920341</v>
      </c>
      <c r="X327" s="156">
        <f t="shared" si="156"/>
        <v>0.82000484445237565</v>
      </c>
      <c r="Y327" s="156">
        <f t="shared" si="156"/>
        <v>0.83149595044696911</v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 t="str">
        <f t="shared" si="157"/>
        <v/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 t="str">
        <f t="shared" ref="R328:V328" si="158">IF(R310=0,"",R310/R292)</f>
        <v/>
      </c>
      <c r="S328" s="156" t="str">
        <f t="shared" si="158"/>
        <v/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0.7564401459439889</v>
      </c>
      <c r="D329" s="155">
        <f t="shared" si="160"/>
        <v>0.77302823318590808</v>
      </c>
      <c r="E329" s="155">
        <f t="shared" si="160"/>
        <v>0.77432922810618232</v>
      </c>
      <c r="F329" s="155">
        <f t="shared" si="160"/>
        <v>0.7447878408628521</v>
      </c>
      <c r="G329" s="155">
        <f t="shared" si="160"/>
        <v>0.70091050356120554</v>
      </c>
      <c r="H329" s="155" t="str">
        <f t="shared" si="160"/>
        <v/>
      </c>
      <c r="I329" s="155">
        <f t="shared" si="160"/>
        <v>0.77438260973496753</v>
      </c>
      <c r="J329" s="155">
        <f t="shared" si="160"/>
        <v>0.7781263289882685</v>
      </c>
      <c r="K329" s="155">
        <f t="shared" si="160"/>
        <v>0.7563934217331536</v>
      </c>
      <c r="L329" s="155">
        <f t="shared" si="160"/>
        <v>0.77707376845441767</v>
      </c>
      <c r="M329" s="155">
        <f t="shared" si="160"/>
        <v>0.78520063759054459</v>
      </c>
      <c r="N329" s="155">
        <f t="shared" si="160"/>
        <v>0.78775677208544626</v>
      </c>
      <c r="O329" s="155">
        <f t="shared" si="160"/>
        <v>0.78492060876572189</v>
      </c>
      <c r="P329" s="155">
        <f t="shared" si="160"/>
        <v>0.78179067024597859</v>
      </c>
      <c r="Q329" s="155">
        <f t="shared" si="160"/>
        <v>0.80324919734312639</v>
      </c>
      <c r="R329" s="155" t="str">
        <f t="shared" ref="R329:V329" si="161">IF(R311=0,"",R311/R293)</f>
        <v/>
      </c>
      <c r="S329" s="155" t="str">
        <f t="shared" si="161"/>
        <v/>
      </c>
      <c r="T329" s="155">
        <f t="shared" si="161"/>
        <v>0.83197724553519814</v>
      </c>
      <c r="U329" s="155">
        <f t="shared" si="161"/>
        <v>0.83894525246847507</v>
      </c>
      <c r="V329" s="155">
        <f t="shared" si="161"/>
        <v>0.85431766471671955</v>
      </c>
      <c r="W329" s="155">
        <f t="shared" ref="W329:Y329" si="162">IF(W311=0,"",W311/W293)</f>
        <v>0.89186884430013158</v>
      </c>
      <c r="X329" s="155">
        <f t="shared" si="162"/>
        <v>0.89894287182219845</v>
      </c>
      <c r="Y329" s="155">
        <f t="shared" si="162"/>
        <v>0.9059309700175272</v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0.61892040359592992</v>
      </c>
      <c r="D330" s="156" t="str">
        <f t="shared" si="163"/>
        <v/>
      </c>
      <c r="E330" s="156" t="str">
        <f t="shared" si="163"/>
        <v/>
      </c>
      <c r="F330" s="156">
        <f t="shared" si="163"/>
        <v>0.61925915720711788</v>
      </c>
      <c r="G330" s="156">
        <f t="shared" si="163"/>
        <v>0.61937208875914951</v>
      </c>
      <c r="H330" s="156" t="str">
        <f t="shared" si="163"/>
        <v/>
      </c>
      <c r="I330" s="156">
        <f t="shared" si="163"/>
        <v>0.61959797899976943</v>
      </c>
      <c r="J330" s="156">
        <f t="shared" si="163"/>
        <v>0.61971094770950974</v>
      </c>
      <c r="K330" s="156">
        <f t="shared" si="163"/>
        <v>0.61982394167931953</v>
      </c>
      <c r="L330" s="156">
        <f t="shared" si="163"/>
        <v>0.61993696274153542</v>
      </c>
      <c r="M330" s="156">
        <f t="shared" si="163"/>
        <v>0.6200227957877521</v>
      </c>
      <c r="N330" s="156">
        <f t="shared" si="163"/>
        <v>0.62007077242314068</v>
      </c>
      <c r="O330" s="156">
        <f t="shared" si="163"/>
        <v>0.62009944679782658</v>
      </c>
      <c r="P330" s="156">
        <f t="shared" si="163"/>
        <v>0.62017945790015971</v>
      </c>
      <c r="Q330" s="156">
        <f t="shared" si="163"/>
        <v>0.62050512177760886</v>
      </c>
      <c r="R330" s="156" t="str">
        <f t="shared" ref="R330:V330" si="164">IF(R312=0,"",R312/R294)</f>
        <v/>
      </c>
      <c r="S330" s="156" t="str">
        <f t="shared" si="164"/>
        <v/>
      </c>
      <c r="T330" s="156">
        <f t="shared" si="164"/>
        <v>0.6238912313576187</v>
      </c>
      <c r="U330" s="156">
        <f t="shared" si="164"/>
        <v>0.62509852670763677</v>
      </c>
      <c r="V330" s="156">
        <f t="shared" si="164"/>
        <v>0.62595516946655938</v>
      </c>
      <c r="W330" s="156">
        <f t="shared" ref="W330:Y330" si="165">IF(W312=0,"",W312/W294)</f>
        <v>0.62636687848049122</v>
      </c>
      <c r="X330" s="156">
        <f t="shared" si="165"/>
        <v>0.62675157945269255</v>
      </c>
      <c r="Y330" s="156" t="str">
        <f t="shared" si="165"/>
        <v/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0.7717858184097387</v>
      </c>
      <c r="D331" s="159">
        <f t="shared" si="166"/>
        <v>0.77302823318590808</v>
      </c>
      <c r="E331" s="159">
        <f t="shared" si="166"/>
        <v>0.77432922810618232</v>
      </c>
      <c r="F331" s="159">
        <f t="shared" si="166"/>
        <v>0.77563821122792553</v>
      </c>
      <c r="G331" s="159">
        <f t="shared" si="166"/>
        <v>0.77700114321676117</v>
      </c>
      <c r="H331" s="159" t="str">
        <f t="shared" si="166"/>
        <v/>
      </c>
      <c r="I331" s="159">
        <f t="shared" si="166"/>
        <v>0.77988330350398227</v>
      </c>
      <c r="J331" s="159">
        <f t="shared" si="166"/>
        <v>0.78146024984867524</v>
      </c>
      <c r="K331" s="159">
        <f t="shared" si="166"/>
        <v>0.78318268464571894</v>
      </c>
      <c r="L331" s="159">
        <f t="shared" si="166"/>
        <v>0.78506116146160543</v>
      </c>
      <c r="M331" s="159">
        <f t="shared" si="166"/>
        <v>0.78774696820690704</v>
      </c>
      <c r="N331" s="159">
        <f t="shared" si="166"/>
        <v>0.79142552035964553</v>
      </c>
      <c r="O331" s="159">
        <f t="shared" si="166"/>
        <v>0.79653650044446378</v>
      </c>
      <c r="P331" s="159">
        <f t="shared" si="166"/>
        <v>0.80329555921974705</v>
      </c>
      <c r="Q331" s="159">
        <f t="shared" si="166"/>
        <v>0.81204184720056438</v>
      </c>
      <c r="R331" s="159" t="str">
        <f t="shared" ref="R331:V331" si="167">IF(R313=0,"",R313/R295)</f>
        <v/>
      </c>
      <c r="S331" s="159" t="str">
        <f t="shared" si="167"/>
        <v/>
      </c>
      <c r="T331" s="159">
        <f t="shared" si="167"/>
        <v>0.85486916138124114</v>
      </c>
      <c r="U331" s="159">
        <f t="shared" si="167"/>
        <v>0.87019111822901574</v>
      </c>
      <c r="V331" s="159">
        <f t="shared" si="167"/>
        <v>0.88295104810510883</v>
      </c>
      <c r="W331" s="159">
        <f t="shared" ref="W331:Y331" si="168">IF(W313=0,"",W313/W295)</f>
        <v>0.89250580418461034</v>
      </c>
      <c r="X331" s="159">
        <f t="shared" si="168"/>
        <v>0.89962112936130478</v>
      </c>
      <c r="Y331" s="159">
        <f t="shared" si="168"/>
        <v>0.9059309700175272</v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4.7875239339257225E-3</v>
      </c>
      <c r="D333" s="117">
        <f t="shared" si="169"/>
        <v>3.1002298694727988E-3</v>
      </c>
      <c r="E333" s="117">
        <f t="shared" si="169"/>
        <v>7.9718216266727896E-4</v>
      </c>
      <c r="F333" s="117">
        <f t="shared" si="169"/>
        <v>1.1685140106397471E-2</v>
      </c>
      <c r="G333" s="117">
        <f t="shared" si="169"/>
        <v>3.6855053019260182E-2</v>
      </c>
      <c r="H333" s="117">
        <f t="shared" si="169"/>
        <v>0</v>
      </c>
      <c r="I333" s="117">
        <f t="shared" si="169"/>
        <v>2.0837406506947682E-3</v>
      </c>
      <c r="J333" s="117">
        <f t="shared" si="169"/>
        <v>1.0214172471762553E-3</v>
      </c>
      <c r="K333" s="117">
        <f t="shared" si="169"/>
        <v>1.656523960366809E-2</v>
      </c>
      <c r="L333" s="117">
        <f t="shared" si="169"/>
        <v>2.9927516370419288E-3</v>
      </c>
      <c r="M333" s="117">
        <f t="shared" si="169"/>
        <v>6.2735952601527221E-3</v>
      </c>
      <c r="N333" s="117">
        <f t="shared" si="169"/>
        <v>1.7256377167491894E-3</v>
      </c>
      <c r="O333" s="117">
        <f t="shared" si="169"/>
        <v>3.6280208330893302E-3</v>
      </c>
      <c r="P333" s="117">
        <f t="shared" si="169"/>
        <v>7.8577330928200993E-3</v>
      </c>
      <c r="Q333" s="117">
        <f t="shared" si="169"/>
        <v>1.128915549558182E-3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2.052056861498701E-3</v>
      </c>
      <c r="U333" s="117">
        <f t="shared" si="170"/>
        <v>6.8276801657786183E-3</v>
      </c>
      <c r="V333" s="117">
        <f t="shared" si="170"/>
        <v>5.9071788871711654E-3</v>
      </c>
      <c r="W333" s="117">
        <f t="shared" ref="W333:Y333" si="171">W334+W336+W338+W347</f>
        <v>8.5516661804233213E-5</v>
      </c>
      <c r="X333" s="117">
        <f t="shared" si="171"/>
        <v>1.1906372275861378E-4</v>
      </c>
      <c r="Y333" s="117">
        <f t="shared" si="171"/>
        <v>0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2.1173606461412867E-3</v>
      </c>
      <c r="D338" s="122">
        <v>3.1002298694727988E-3</v>
      </c>
      <c r="E338" s="122">
        <v>7.9718216266727896E-4</v>
      </c>
      <c r="F338" s="122">
        <v>4.134204401952799E-3</v>
      </c>
      <c r="G338" s="122">
        <v>1.2591232636658083E-2</v>
      </c>
      <c r="H338" s="122">
        <v>0</v>
      </c>
      <c r="I338" s="122">
        <v>1.1208447786983443E-3</v>
      </c>
      <c r="J338" s="122">
        <v>5.5000337079562551E-4</v>
      </c>
      <c r="K338" s="122">
        <v>4.911702164025188E-3</v>
      </c>
      <c r="L338" s="122">
        <v>1.3819715054417864E-3</v>
      </c>
      <c r="M338" s="122">
        <v>4.1036684274273257E-3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X338" s="122">
        <v>0</v>
      </c>
      <c r="Y338" s="122">
        <v>0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2.1173606461412867E-3</v>
      </c>
      <c r="D339" s="98">
        <v>3.1002298694727988E-3</v>
      </c>
      <c r="E339" s="98">
        <v>7.9718216266727896E-4</v>
      </c>
      <c r="F339" s="98">
        <v>4.134204401952799E-3</v>
      </c>
      <c r="G339" s="98">
        <v>1.2591232636658083E-2</v>
      </c>
      <c r="H339" s="98">
        <v>0</v>
      </c>
      <c r="I339" s="98">
        <v>1.1208447786983443E-3</v>
      </c>
      <c r="J339" s="98">
        <v>5.5000337079562551E-4</v>
      </c>
      <c r="K339" s="98">
        <v>4.7200835929374317E-3</v>
      </c>
      <c r="L339" s="98">
        <v>1.3819715054417864E-3</v>
      </c>
      <c r="M339" s="98">
        <v>4.1036684274273257E-3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1.9161857108775633E-4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1.9161857108775633E-4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2.6701632877844357E-3</v>
      </c>
      <c r="D347" s="122">
        <v>0</v>
      </c>
      <c r="E347" s="122">
        <v>0</v>
      </c>
      <c r="F347" s="122">
        <v>7.5509357044446709E-3</v>
      </c>
      <c r="G347" s="122">
        <v>2.4263820382602098E-2</v>
      </c>
      <c r="H347" s="122">
        <v>0</v>
      </c>
      <c r="I347" s="122">
        <v>9.6289587199642381E-4</v>
      </c>
      <c r="J347" s="122">
        <v>4.714138763806298E-4</v>
      </c>
      <c r="K347" s="122">
        <v>1.1653537439642904E-2</v>
      </c>
      <c r="L347" s="122">
        <v>1.6107801316001425E-3</v>
      </c>
      <c r="M347" s="122">
        <v>2.169926832725396E-3</v>
      </c>
      <c r="N347" s="122">
        <v>1.7256377167491894E-3</v>
      </c>
      <c r="O347" s="122">
        <v>3.6280208330893302E-3</v>
      </c>
      <c r="P347" s="122">
        <v>7.8577330928200993E-3</v>
      </c>
      <c r="Q347" s="122">
        <v>1.128915549558182E-3</v>
      </c>
      <c r="R347" s="122">
        <v>0</v>
      </c>
      <c r="S347" s="122">
        <v>0</v>
      </c>
      <c r="T347" s="122">
        <v>2.052056861498701E-3</v>
      </c>
      <c r="U347" s="122">
        <v>6.8276801657786183E-3</v>
      </c>
      <c r="V347" s="122">
        <v>5.9071788871711654E-3</v>
      </c>
      <c r="W347" s="122">
        <v>8.5516661804233213E-5</v>
      </c>
      <c r="X347" s="122">
        <v>1.1906372275861378E-4</v>
      </c>
      <c r="Y347" s="122">
        <v>0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2.6701632877844357E-3</v>
      </c>
      <c r="D348" s="98">
        <v>0</v>
      </c>
      <c r="E348" s="98">
        <v>0</v>
      </c>
      <c r="F348" s="98">
        <v>7.5509357044446709E-3</v>
      </c>
      <c r="G348" s="98">
        <v>2.4263820382602098E-2</v>
      </c>
      <c r="H348" s="98">
        <v>0</v>
      </c>
      <c r="I348" s="98">
        <v>9.6289587199642381E-4</v>
      </c>
      <c r="J348" s="98">
        <v>4.714138763806298E-4</v>
      </c>
      <c r="K348" s="98">
        <v>1.1653537439642904E-2</v>
      </c>
      <c r="L348" s="98">
        <v>1.6107801316001425E-3</v>
      </c>
      <c r="M348" s="98">
        <v>2.169926832725396E-3</v>
      </c>
      <c r="N348" s="98">
        <v>1.7256377167491894E-3</v>
      </c>
      <c r="O348" s="98">
        <v>3.6280208330893302E-3</v>
      </c>
      <c r="P348" s="98">
        <v>7.8577330928200993E-3</v>
      </c>
      <c r="Q348" s="98">
        <v>1.128915549558182E-3</v>
      </c>
      <c r="R348" s="98">
        <v>0</v>
      </c>
      <c r="S348" s="98">
        <v>0</v>
      </c>
      <c r="T348" s="98">
        <v>2.052056861498701E-3</v>
      </c>
      <c r="U348" s="98">
        <v>6.8276801657786183E-3</v>
      </c>
      <c r="V348" s="98">
        <v>5.9071788871711654E-3</v>
      </c>
      <c r="W348" s="98">
        <v>8.5516661804233213E-5</v>
      </c>
      <c r="X348" s="98">
        <v>1.1906372275861378E-4</v>
      </c>
      <c r="Y348" s="98">
        <v>0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20369.741686542573</v>
      </c>
      <c r="D351" s="117">
        <f t="shared" si="174"/>
        <v>18958.65171775112</v>
      </c>
      <c r="E351" s="117">
        <f t="shared" si="174"/>
        <v>19175.552671350491</v>
      </c>
      <c r="F351" s="117">
        <f t="shared" si="174"/>
        <v>20542.643307189843</v>
      </c>
      <c r="G351" s="117">
        <f t="shared" si="174"/>
        <v>21304.230258714226</v>
      </c>
      <c r="H351" s="117">
        <f t="shared" si="174"/>
        <v>0</v>
      </c>
      <c r="I351" s="117">
        <f t="shared" si="174"/>
        <v>19537.367154828149</v>
      </c>
      <c r="J351" s="117">
        <f t="shared" si="174"/>
        <v>9040.1250400794106</v>
      </c>
      <c r="K351" s="117">
        <f t="shared" si="174"/>
        <v>25034.653696840007</v>
      </c>
      <c r="L351" s="117">
        <f t="shared" si="174"/>
        <v>14190.872485743166</v>
      </c>
      <c r="M351" s="117">
        <f t="shared" si="174"/>
        <v>11554.074813345096</v>
      </c>
      <c r="N351" s="117">
        <f t="shared" si="174"/>
        <v>14138.990171625301</v>
      </c>
      <c r="O351" s="117">
        <f t="shared" si="174"/>
        <v>16366.207793614674</v>
      </c>
      <c r="P351" s="117">
        <f t="shared" si="174"/>
        <v>14779.639350099606</v>
      </c>
      <c r="Q351" s="117">
        <f t="shared" si="174"/>
        <v>16655.569387737523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9880.3879940388742</v>
      </c>
      <c r="U351" s="117">
        <f t="shared" si="175"/>
        <v>7587.0599595854928</v>
      </c>
      <c r="V351" s="117">
        <f t="shared" si="175"/>
        <v>10350.321475689945</v>
      </c>
      <c r="W351" s="117">
        <f t="shared" ref="W351:Y351" si="176">W352+W354+W356+W365</f>
        <v>7862.5057803230075</v>
      </c>
      <c r="X351" s="117">
        <f t="shared" si="176"/>
        <v>7254.6578217412343</v>
      </c>
      <c r="Y351" s="117">
        <f t="shared" si="176"/>
        <v>5954.695595542612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17994.523355226098</v>
      </c>
      <c r="D352" s="122">
        <f t="shared" si="177"/>
        <v>16702.620073999355</v>
      </c>
      <c r="E352" s="122">
        <f t="shared" si="177"/>
        <v>16575.36873993928</v>
      </c>
      <c r="F352" s="122">
        <f t="shared" si="177"/>
        <v>18290.415160423458</v>
      </c>
      <c r="G352" s="122">
        <f t="shared" si="177"/>
        <v>18902.219171768495</v>
      </c>
      <c r="H352" s="122">
        <f t="shared" si="177"/>
        <v>0</v>
      </c>
      <c r="I352" s="122">
        <f t="shared" si="177"/>
        <v>17491.188301639679</v>
      </c>
      <c r="J352" s="122">
        <f t="shared" si="177"/>
        <v>7014.4427408300617</v>
      </c>
      <c r="K352" s="122">
        <f t="shared" si="177"/>
        <v>23013.461997971037</v>
      </c>
      <c r="L352" s="122">
        <f t="shared" si="177"/>
        <v>12211.994081029978</v>
      </c>
      <c r="M352" s="122">
        <f t="shared" si="177"/>
        <v>9229.5912706539366</v>
      </c>
      <c r="N352" s="122">
        <f t="shared" si="177"/>
        <v>12043.763566265136</v>
      </c>
      <c r="O352" s="122">
        <f t="shared" si="177"/>
        <v>13842.570947378164</v>
      </c>
      <c r="P352" s="122">
        <f t="shared" si="177"/>
        <v>11885.083875488581</v>
      </c>
      <c r="Q352" s="122">
        <f t="shared" si="177"/>
        <v>14830.35559181618</v>
      </c>
      <c r="R352" s="122">
        <f t="shared" si="177"/>
        <v>0</v>
      </c>
      <c r="S352" s="122">
        <f t="shared" si="177"/>
        <v>0</v>
      </c>
      <c r="T352" s="122">
        <f t="shared" si="177"/>
        <v>7982.6848928228083</v>
      </c>
      <c r="U352" s="122">
        <f t="shared" si="177"/>
        <v>5554.4243848923861</v>
      </c>
      <c r="V352" s="122">
        <f t="shared" si="177"/>
        <v>8744.6434065569538</v>
      </c>
      <c r="W352" s="122">
        <f t="shared" si="177"/>
        <v>6389.812232826318</v>
      </c>
      <c r="X352" s="122">
        <f t="shared" si="177"/>
        <v>5741.6935819815426</v>
      </c>
      <c r="Y352" s="122">
        <f t="shared" si="177"/>
        <v>4544.4747060365598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17994.523355226098</v>
      </c>
      <c r="D353" s="98">
        <v>16702.620073999355</v>
      </c>
      <c r="E353" s="98">
        <v>16575.36873993928</v>
      </c>
      <c r="F353" s="98">
        <v>18290.415160423458</v>
      </c>
      <c r="G353" s="98">
        <v>18902.219171768495</v>
      </c>
      <c r="H353" s="98">
        <v>0</v>
      </c>
      <c r="I353" s="98">
        <v>17491.188301639679</v>
      </c>
      <c r="J353" s="98">
        <v>7014.4427408300617</v>
      </c>
      <c r="K353" s="98">
        <v>23013.461997971037</v>
      </c>
      <c r="L353" s="98">
        <v>12211.994081029978</v>
      </c>
      <c r="M353" s="98">
        <v>9229.5912706539366</v>
      </c>
      <c r="N353" s="98">
        <v>12043.763566265136</v>
      </c>
      <c r="O353" s="98">
        <v>13842.570947378164</v>
      </c>
      <c r="P353" s="98">
        <v>11885.083875488581</v>
      </c>
      <c r="Q353" s="98">
        <v>14830.35559181618</v>
      </c>
      <c r="R353" s="98">
        <v>0</v>
      </c>
      <c r="S353" s="98">
        <v>0</v>
      </c>
      <c r="T353" s="98">
        <v>7982.6848928228083</v>
      </c>
      <c r="U353" s="98">
        <v>5554.4243848923861</v>
      </c>
      <c r="V353" s="98">
        <v>8744.6434065569538</v>
      </c>
      <c r="W353" s="98">
        <v>6389.812232826318</v>
      </c>
      <c r="X353" s="98">
        <v>5741.6935819815426</v>
      </c>
      <c r="Y353" s="98">
        <v>4544.4747060365598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99.158594980170108</v>
      </c>
      <c r="D354" s="122">
        <f t="shared" si="178"/>
        <v>6.5343599362606755</v>
      </c>
      <c r="E354" s="122">
        <f t="shared" si="178"/>
        <v>407.39156709305678</v>
      </c>
      <c r="F354" s="122">
        <f t="shared" si="178"/>
        <v>5.4567130409345213</v>
      </c>
      <c r="G354" s="122">
        <f t="shared" si="178"/>
        <v>37.715086423803022</v>
      </c>
      <c r="H354" s="122">
        <f t="shared" si="178"/>
        <v>0</v>
      </c>
      <c r="I354" s="122">
        <f t="shared" si="178"/>
        <v>185.06692473368011</v>
      </c>
      <c r="J354" s="122">
        <f t="shared" si="178"/>
        <v>140.20160947887052</v>
      </c>
      <c r="K354" s="122">
        <f t="shared" si="178"/>
        <v>193.84981635603069</v>
      </c>
      <c r="L354" s="122">
        <f t="shared" si="178"/>
        <v>246.80993208469536</v>
      </c>
      <c r="M354" s="122">
        <f t="shared" si="178"/>
        <v>227.7345563960651</v>
      </c>
      <c r="N354" s="122">
        <f t="shared" si="178"/>
        <v>230.35882154980899</v>
      </c>
      <c r="O354" s="122">
        <f t="shared" si="178"/>
        <v>231.19307048379986</v>
      </c>
      <c r="P354" s="122">
        <f t="shared" si="178"/>
        <v>175.45156299064197</v>
      </c>
      <c r="Q354" s="122">
        <f t="shared" si="178"/>
        <v>225.90468021724638</v>
      </c>
      <c r="R354" s="122">
        <f t="shared" si="178"/>
        <v>0</v>
      </c>
      <c r="S354" s="122">
        <f t="shared" si="178"/>
        <v>0</v>
      </c>
      <c r="T354" s="122">
        <f t="shared" si="178"/>
        <v>214.26120339111375</v>
      </c>
      <c r="U354" s="122">
        <f t="shared" si="178"/>
        <v>191.79338636617399</v>
      </c>
      <c r="V354" s="122">
        <f t="shared" si="178"/>
        <v>221.97283155847856</v>
      </c>
      <c r="W354" s="122">
        <f t="shared" si="178"/>
        <v>202.02295270148051</v>
      </c>
      <c r="X354" s="122">
        <f t="shared" si="178"/>
        <v>171.26874068149303</v>
      </c>
      <c r="Y354" s="122">
        <f t="shared" si="178"/>
        <v>148.24812055229714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99.158594980170108</v>
      </c>
      <c r="D355" s="98">
        <f>RES_hhdet_in_fech!D165</f>
        <v>6.5343599362606755</v>
      </c>
      <c r="E355" s="98">
        <f>RES_hhdet_in_fech!E165</f>
        <v>407.39156709305678</v>
      </c>
      <c r="F355" s="98">
        <f>RES_hhdet_in_fech!F165</f>
        <v>5.4567130409345213</v>
      </c>
      <c r="G355" s="98">
        <f>RES_hhdet_in_fech!G165</f>
        <v>37.715086423803022</v>
      </c>
      <c r="H355" s="98">
        <f>RES_hhdet_in_fech!H165</f>
        <v>0</v>
      </c>
      <c r="I355" s="98">
        <f>RES_hhdet_in_fech!I165</f>
        <v>185.06692473368011</v>
      </c>
      <c r="J355" s="98">
        <f>RES_hhdet_in_fech!J165</f>
        <v>140.20160947887052</v>
      </c>
      <c r="K355" s="98">
        <f>RES_hhdet_in_fech!K165</f>
        <v>193.84981635603069</v>
      </c>
      <c r="L355" s="98">
        <f>RES_hhdet_in_fech!L165</f>
        <v>246.80993208469536</v>
      </c>
      <c r="M355" s="98">
        <f>RES_hhdet_in_fech!M165</f>
        <v>227.7345563960651</v>
      </c>
      <c r="N355" s="98">
        <f>RES_hhdet_in_fech!N165</f>
        <v>230.35882154980899</v>
      </c>
      <c r="O355" s="98">
        <f>RES_hhdet_in_fech!O165</f>
        <v>231.19307048379986</v>
      </c>
      <c r="P355" s="98">
        <f>RES_hhdet_in_fech!P165</f>
        <v>175.45156299064197</v>
      </c>
      <c r="Q355" s="98">
        <f>RES_hhdet_in_fech!Q165</f>
        <v>225.90468021724638</v>
      </c>
      <c r="R355" s="98">
        <f>RES_hhdet_in_fech!R165</f>
        <v>0</v>
      </c>
      <c r="S355" s="98">
        <f>RES_hhdet_in_fech!S165</f>
        <v>0</v>
      </c>
      <c r="T355" s="98">
        <f>RES_hhdet_in_fech!T165</f>
        <v>214.26120339111375</v>
      </c>
      <c r="U355" s="98">
        <f>RES_hhdet_in_fech!U165</f>
        <v>191.79338636617399</v>
      </c>
      <c r="V355" s="98">
        <f>RES_hhdet_in_fech!V165</f>
        <v>221.97283155847856</v>
      </c>
      <c r="W355" s="98">
        <f>RES_hhdet_in_fech!W165</f>
        <v>202.02295270148051</v>
      </c>
      <c r="X355" s="98">
        <f>RES_hhdet_in_fech!X165</f>
        <v>171.26874068149303</v>
      </c>
      <c r="Y355" s="98">
        <f>RES_hhdet_in_fech!Y165</f>
        <v>148.24812055229714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1544.2312801331132</v>
      </c>
      <c r="D356" s="122">
        <v>1504.0452692296631</v>
      </c>
      <c r="E356" s="122">
        <v>1477.6566818636061</v>
      </c>
      <c r="F356" s="122">
        <v>1517.3556917775777</v>
      </c>
      <c r="G356" s="122">
        <v>1513.2382918254507</v>
      </c>
      <c r="H356" s="122">
        <v>0</v>
      </c>
      <c r="I356" s="122">
        <v>1167.2009549728737</v>
      </c>
      <c r="J356" s="122">
        <v>1150.5657702495691</v>
      </c>
      <c r="K356" s="122">
        <v>1069.8857561805307</v>
      </c>
      <c r="L356" s="122">
        <v>1116.1359783040402</v>
      </c>
      <c r="M356" s="122">
        <v>1285.914195786138</v>
      </c>
      <c r="N356" s="122">
        <v>1062.1299665041868</v>
      </c>
      <c r="O356" s="122">
        <v>1475.6381764193727</v>
      </c>
      <c r="P356" s="122">
        <v>1852.7889310755904</v>
      </c>
      <c r="Q356" s="122">
        <v>1010.9478801097192</v>
      </c>
      <c r="R356" s="122">
        <v>0</v>
      </c>
      <c r="S356" s="122">
        <v>0</v>
      </c>
      <c r="T356" s="122">
        <v>1091.5734969983253</v>
      </c>
      <c r="U356" s="122">
        <v>1193.1367454506058</v>
      </c>
      <c r="V356" s="122">
        <v>1002.9540393826852</v>
      </c>
      <c r="W356" s="122">
        <v>979.38337007995085</v>
      </c>
      <c r="X356" s="122">
        <v>1011.1833991551991</v>
      </c>
      <c r="Y356" s="122">
        <v>939.13653442089651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1864.2020128026822</v>
      </c>
      <c r="D357" s="98">
        <v>1240.7073386290792</v>
      </c>
      <c r="E357" s="98">
        <v>701.86842988843011</v>
      </c>
      <c r="F357" s="98">
        <v>1399.9635641272157</v>
      </c>
      <c r="G357" s="98">
        <v>2131.8813978385415</v>
      </c>
      <c r="H357" s="98">
        <v>0</v>
      </c>
      <c r="I357" s="98">
        <v>822.36072863352126</v>
      </c>
      <c r="J357" s="98">
        <v>807.0719181716637</v>
      </c>
      <c r="K357" s="98">
        <v>1888.9703664767449</v>
      </c>
      <c r="L357" s="98">
        <v>2027.8973784143134</v>
      </c>
      <c r="M357" s="98">
        <v>1062.6530218211899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1531.812952380094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843.54010868003297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688.27284370006089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1547.474416195073</v>
      </c>
      <c r="D361" s="101">
        <v>1570.174770403838</v>
      </c>
      <c r="E361" s="101">
        <v>1534.974730243822</v>
      </c>
      <c r="F361" s="101">
        <v>1553.6645033700675</v>
      </c>
      <c r="G361" s="101">
        <v>1477.9263254772363</v>
      </c>
      <c r="H361" s="101">
        <v>0</v>
      </c>
      <c r="I361" s="101">
        <v>0</v>
      </c>
      <c r="J361" s="101">
        <v>0</v>
      </c>
      <c r="K361" s="101">
        <v>0</v>
      </c>
      <c r="L361" s="101">
        <v>1173.0692500584823</v>
      </c>
      <c r="M361" s="101">
        <v>1375.593785962451</v>
      </c>
      <c r="N361" s="101">
        <v>1169.5207685721907</v>
      </c>
      <c r="O361" s="101">
        <v>1574.2703593946535</v>
      </c>
      <c r="P361" s="101">
        <v>1918.0781463338001</v>
      </c>
      <c r="Q361" s="101">
        <v>1159.1260122357999</v>
      </c>
      <c r="R361" s="101">
        <v>0</v>
      </c>
      <c r="S361" s="101">
        <v>0</v>
      </c>
      <c r="T361" s="101">
        <v>1197.2706081143156</v>
      </c>
      <c r="U361" s="101">
        <v>1228.0175060739821</v>
      </c>
      <c r="V361" s="101">
        <v>1107.0486313472975</v>
      </c>
      <c r="W361" s="101">
        <v>1020.5880782966568</v>
      </c>
      <c r="X361" s="101">
        <v>1090.4867203114534</v>
      </c>
      <c r="Y361" s="101">
        <v>1009.7097572848934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1313.8588880893387</v>
      </c>
      <c r="D362" s="104">
        <v>1335.4252531179138</v>
      </c>
      <c r="E362" s="104">
        <v>1305.0581908616202</v>
      </c>
      <c r="F362" s="104">
        <v>1325.4779580947793</v>
      </c>
      <c r="G362" s="104">
        <v>1260.6563079533976</v>
      </c>
      <c r="H362" s="104">
        <v>0</v>
      </c>
      <c r="I362" s="104">
        <v>1179.230265194014</v>
      </c>
      <c r="J362" s="104">
        <v>1158.2559311169848</v>
      </c>
      <c r="K362" s="104">
        <v>1046.2651628901119</v>
      </c>
      <c r="L362" s="104">
        <v>983.48568461583864</v>
      </c>
      <c r="M362" s="104">
        <v>1173.4825627347234</v>
      </c>
      <c r="N362" s="104">
        <v>989.03888829060259</v>
      </c>
      <c r="O362" s="104">
        <v>1384.0511493708975</v>
      </c>
      <c r="P362" s="104">
        <v>1723.3559253882624</v>
      </c>
      <c r="Q362" s="104">
        <v>996.8356770500925</v>
      </c>
      <c r="R362" s="104">
        <v>0</v>
      </c>
      <c r="S362" s="104">
        <v>0</v>
      </c>
      <c r="T362" s="104">
        <v>1066.0016152767146</v>
      </c>
      <c r="U362" s="104">
        <v>1107.0975359129443</v>
      </c>
      <c r="V362" s="104">
        <v>1001.5775819682772</v>
      </c>
      <c r="W362" s="104">
        <v>922.56806756088054</v>
      </c>
      <c r="X362" s="104">
        <v>1001.7226520698918</v>
      </c>
      <c r="Y362" s="104">
        <v>932.75133806653503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772.42145763852398</v>
      </c>
      <c r="D363" s="98">
        <v>787.65979580654982</v>
      </c>
      <c r="E363" s="98">
        <v>765.08298284088607</v>
      </c>
      <c r="F363" s="98">
        <v>786.50099280445193</v>
      </c>
      <c r="G363" s="98">
        <v>744.62234580674294</v>
      </c>
      <c r="H363" s="98">
        <v>0</v>
      </c>
      <c r="I363" s="98">
        <v>671.70293346414451</v>
      </c>
      <c r="J363" s="98">
        <v>638.2046951148991</v>
      </c>
      <c r="K363" s="98">
        <v>558.94427925623188</v>
      </c>
      <c r="L363" s="98">
        <v>513.28066712485429</v>
      </c>
      <c r="M363" s="98">
        <v>663.82257918356083</v>
      </c>
      <c r="N363" s="98">
        <v>518.21290100878991</v>
      </c>
      <c r="O363" s="98">
        <v>864.1060796197014</v>
      </c>
      <c r="P363" s="98">
        <v>1158.3627386451462</v>
      </c>
      <c r="Q363" s="98">
        <v>489.88425428171553</v>
      </c>
      <c r="R363" s="98">
        <v>0</v>
      </c>
      <c r="S363" s="98">
        <v>0</v>
      </c>
      <c r="T363" s="98">
        <v>578.12284389082402</v>
      </c>
      <c r="U363" s="98">
        <v>645.90551752802469</v>
      </c>
      <c r="V363" s="98">
        <v>567.48475333763736</v>
      </c>
      <c r="W363" s="98">
        <v>511.61930226888165</v>
      </c>
      <c r="X363" s="98">
        <v>594.50522162575442</v>
      </c>
      <c r="Y363" s="98">
        <v>543.58290036851633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541.43743045081487</v>
      </c>
      <c r="D364" s="98">
        <v>547.76545731136389</v>
      </c>
      <c r="E364" s="98">
        <v>539.97520802073427</v>
      </c>
      <c r="F364" s="98">
        <v>538.97696529032714</v>
      </c>
      <c r="G364" s="98">
        <v>516.03396214665463</v>
      </c>
      <c r="H364" s="98">
        <v>0</v>
      </c>
      <c r="I364" s="98">
        <v>507.52733172986939</v>
      </c>
      <c r="J364" s="98">
        <v>520.05123600208572</v>
      </c>
      <c r="K364" s="98">
        <v>487.32088363387993</v>
      </c>
      <c r="L364" s="98">
        <v>470.2050174909844</v>
      </c>
      <c r="M364" s="98">
        <v>509.65998355116244</v>
      </c>
      <c r="N364" s="98">
        <v>470.82598728181262</v>
      </c>
      <c r="O364" s="98">
        <v>519.945069751196</v>
      </c>
      <c r="P364" s="98">
        <v>564.99318674311633</v>
      </c>
      <c r="Q364" s="98">
        <v>506.95142276837709</v>
      </c>
      <c r="R364" s="98">
        <v>0</v>
      </c>
      <c r="S364" s="98">
        <v>0</v>
      </c>
      <c r="T364" s="98">
        <v>487.87877138589067</v>
      </c>
      <c r="U364" s="98">
        <v>461.19201838491961</v>
      </c>
      <c r="V364" s="98">
        <v>434.09282863064004</v>
      </c>
      <c r="W364" s="98">
        <v>410.94876529199882</v>
      </c>
      <c r="X364" s="98">
        <v>407.21743044413739</v>
      </c>
      <c r="Y364" s="98">
        <v>389.16843769801864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731.82845620319301</v>
      </c>
      <c r="D365" s="122">
        <v>745.45201458584222</v>
      </c>
      <c r="E365" s="122">
        <v>715.13568245454735</v>
      </c>
      <c r="F365" s="122">
        <v>729.41574194787165</v>
      </c>
      <c r="G365" s="122">
        <v>851.0577086964754</v>
      </c>
      <c r="H365" s="122">
        <v>0</v>
      </c>
      <c r="I365" s="122">
        <v>693.91097348191556</v>
      </c>
      <c r="J365" s="122">
        <v>734.91491952090814</v>
      </c>
      <c r="K365" s="122">
        <v>757.45612633241126</v>
      </c>
      <c r="L365" s="122">
        <v>615.93249432445191</v>
      </c>
      <c r="M365" s="122">
        <v>810.83479050895698</v>
      </c>
      <c r="N365" s="122">
        <v>802.73781730616895</v>
      </c>
      <c r="O365" s="122">
        <v>816.80559933333745</v>
      </c>
      <c r="P365" s="122">
        <v>866.31498054479118</v>
      </c>
      <c r="Q365" s="122">
        <v>588.36123559437794</v>
      </c>
      <c r="R365" s="122">
        <v>0</v>
      </c>
      <c r="S365" s="122">
        <v>0</v>
      </c>
      <c r="T365" s="122">
        <v>591.86840082662559</v>
      </c>
      <c r="U365" s="122">
        <v>647.70544287632777</v>
      </c>
      <c r="V365" s="122">
        <v>380.75119819182862</v>
      </c>
      <c r="W365" s="122">
        <v>291.28722471525805</v>
      </c>
      <c r="X365" s="122">
        <v>330.51209992299943</v>
      </c>
      <c r="Y365" s="122">
        <v>322.83623453285878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1175.4548722417835</v>
      </c>
      <c r="D366" s="98">
        <v>0</v>
      </c>
      <c r="E366" s="98">
        <v>0</v>
      </c>
      <c r="F366" s="98">
        <v>773.03731254322031</v>
      </c>
      <c r="G366" s="98">
        <v>1148.535369064015</v>
      </c>
      <c r="H366" s="98">
        <v>0</v>
      </c>
      <c r="I366" s="98">
        <v>470.98270039542541</v>
      </c>
      <c r="J366" s="98">
        <v>518.81259506584547</v>
      </c>
      <c r="K366" s="98">
        <v>1350.0265798791138</v>
      </c>
      <c r="L366" s="98">
        <v>1181.8249483478182</v>
      </c>
      <c r="M366" s="98">
        <v>734.80123556605167</v>
      </c>
      <c r="N366" s="98">
        <v>584.35183494832154</v>
      </c>
      <c r="O366" s="98">
        <v>840.59017828595893</v>
      </c>
      <c r="P366" s="98">
        <v>1017.3877304439602</v>
      </c>
      <c r="Q366" s="98">
        <v>828.2822309959073</v>
      </c>
      <c r="R366" s="98">
        <v>0</v>
      </c>
      <c r="S366" s="98">
        <v>0</v>
      </c>
      <c r="T366" s="98">
        <v>694.88698629861051</v>
      </c>
      <c r="U366" s="98">
        <v>858.76288151568656</v>
      </c>
      <c r="V366" s="98">
        <v>722.34681467433199</v>
      </c>
      <c r="W366" s="98">
        <v>376.46003611653987</v>
      </c>
      <c r="X366" s="98">
        <v>524.14035375336221</v>
      </c>
      <c r="Y366" s="98">
        <v>0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702.25336180062038</v>
      </c>
      <c r="D367" s="33">
        <v>745.45201458584222</v>
      </c>
      <c r="E367" s="33">
        <v>715.13568245454735</v>
      </c>
      <c r="F367" s="33">
        <v>719.43846782233982</v>
      </c>
      <c r="G367" s="33">
        <v>685.3964966355104</v>
      </c>
      <c r="H367" s="33">
        <v>0</v>
      </c>
      <c r="I367" s="33">
        <v>705.78289335042689</v>
      </c>
      <c r="J367" s="33">
        <v>741.41423754963182</v>
      </c>
      <c r="K367" s="33">
        <v>697.40898703967878</v>
      </c>
      <c r="L367" s="33">
        <v>601.29734465143372</v>
      </c>
      <c r="M367" s="33">
        <v>812.13025081597891</v>
      </c>
      <c r="N367" s="33">
        <v>809.35557434731584</v>
      </c>
      <c r="O367" s="33">
        <v>815.18003458477699</v>
      </c>
      <c r="P367" s="33">
        <v>849.52911944488358</v>
      </c>
      <c r="Q367" s="33">
        <v>580.27401103028137</v>
      </c>
      <c r="R367" s="33">
        <v>0</v>
      </c>
      <c r="S367" s="33">
        <v>0</v>
      </c>
      <c r="T367" s="33">
        <v>582.37023337176163</v>
      </c>
      <c r="U367" s="33">
        <v>625.25252387214073</v>
      </c>
      <c r="V367" s="33">
        <v>359.43847341995667</v>
      </c>
      <c r="W367" s="33">
        <v>291.1292046569996</v>
      </c>
      <c r="X367" s="33">
        <v>330.20813092169584</v>
      </c>
      <c r="Y367" s="33">
        <v>322.83623453285878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15420.368307729083</v>
      </c>
      <c r="D369" s="117">
        <f t="shared" si="179"/>
        <v>14305.111470623588</v>
      </c>
      <c r="E369" s="117">
        <f t="shared" si="179"/>
        <v>15301.455922076684</v>
      </c>
      <c r="F369" s="117">
        <f t="shared" si="179"/>
        <v>15628.448811702718</v>
      </c>
      <c r="G369" s="117">
        <f t="shared" si="179"/>
        <v>16312.398315972418</v>
      </c>
      <c r="H369" s="117">
        <f t="shared" si="179"/>
        <v>0</v>
      </c>
      <c r="I369" s="117">
        <f t="shared" si="179"/>
        <v>15670.915290996492</v>
      </c>
      <c r="J369" s="117">
        <f t="shared" si="179"/>
        <v>7463.6059395407547</v>
      </c>
      <c r="K369" s="117">
        <f t="shared" si="179"/>
        <v>20185.481443180026</v>
      </c>
      <c r="L369" s="117">
        <f t="shared" si="179"/>
        <v>11810.044494646814</v>
      </c>
      <c r="M369" s="117">
        <f t="shared" si="179"/>
        <v>9746.8775058441151</v>
      </c>
      <c r="N369" s="117">
        <f t="shared" si="179"/>
        <v>11912.654208481803</v>
      </c>
      <c r="O369" s="117">
        <f t="shared" si="179"/>
        <v>13725.566811257757</v>
      </c>
      <c r="P369" s="117">
        <f t="shared" si="179"/>
        <v>12321.786666185217</v>
      </c>
      <c r="Q369" s="117">
        <f t="shared" si="179"/>
        <v>14269.372661588455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9326.7323814080974</v>
      </c>
      <c r="U369" s="117">
        <f t="shared" si="180"/>
        <v>7337.3244954311822</v>
      </c>
      <c r="V369" s="117">
        <f t="shared" si="180"/>
        <v>10232.872292346401</v>
      </c>
      <c r="W369" s="117">
        <f t="shared" ref="W369:Y369" si="181">W370+W372+W374+W383</f>
        <v>7970.7393587578035</v>
      </c>
      <c r="X369" s="117">
        <f t="shared" si="181"/>
        <v>7395.0886076417428</v>
      </c>
      <c r="Y369" s="117">
        <f t="shared" si="181"/>
        <v>6145.7029212710731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13542.799083162889</v>
      </c>
      <c r="D370" s="122">
        <f t="shared" si="182"/>
        <v>12639.501484735621</v>
      </c>
      <c r="E370" s="122">
        <f t="shared" si="182"/>
        <v>12611.48670965545</v>
      </c>
      <c r="F370" s="122">
        <f t="shared" si="182"/>
        <v>13991.702010016901</v>
      </c>
      <c r="G370" s="122">
        <f t="shared" si="182"/>
        <v>14537.345517289878</v>
      </c>
      <c r="H370" s="122">
        <f t="shared" si="182"/>
        <v>0</v>
      </c>
      <c r="I370" s="122">
        <f t="shared" si="182"/>
        <v>13595.280976581596</v>
      </c>
      <c r="J370" s="122">
        <f t="shared" si="182"/>
        <v>5480.5954774208321</v>
      </c>
      <c r="K370" s="122">
        <f t="shared" si="182"/>
        <v>18074.041032368095</v>
      </c>
      <c r="L370" s="122">
        <f t="shared" si="182"/>
        <v>9639.8661047856785</v>
      </c>
      <c r="M370" s="122">
        <f t="shared" si="182"/>
        <v>7315.5471807920976</v>
      </c>
      <c r="N370" s="122">
        <f t="shared" si="182"/>
        <v>9572.7118699030161</v>
      </c>
      <c r="O370" s="122">
        <f t="shared" si="182"/>
        <v>11023.598722815746</v>
      </c>
      <c r="P370" s="122">
        <f t="shared" si="182"/>
        <v>9493.1775160242651</v>
      </c>
      <c r="Q370" s="122">
        <f t="shared" si="182"/>
        <v>11956.275575931568</v>
      </c>
      <c r="R370" s="122">
        <f t="shared" si="182"/>
        <v>0</v>
      </c>
      <c r="S370" s="122">
        <f t="shared" si="182"/>
        <v>0</v>
      </c>
      <c r="T370" s="122">
        <f t="shared" si="182"/>
        <v>6973.2308669368094</v>
      </c>
      <c r="U370" s="122">
        <f t="shared" si="182"/>
        <v>4996.3527081731554</v>
      </c>
      <c r="V370" s="122">
        <f t="shared" si="182"/>
        <v>8061.9481909164242</v>
      </c>
      <c r="W370" s="122">
        <f t="shared" si="182"/>
        <v>6007.1916269027024</v>
      </c>
      <c r="X370" s="122">
        <f t="shared" si="182"/>
        <v>5449.6009349998121</v>
      </c>
      <c r="Y370" s="122">
        <f t="shared" si="182"/>
        <v>4351.8979838451942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13542.799083162889</v>
      </c>
      <c r="D371" s="98">
        <v>12639.501484735621</v>
      </c>
      <c r="E371" s="98">
        <v>12611.48670965545</v>
      </c>
      <c r="F371" s="98">
        <v>13991.702010016901</v>
      </c>
      <c r="G371" s="98">
        <v>14537.345517289878</v>
      </c>
      <c r="H371" s="98">
        <v>0</v>
      </c>
      <c r="I371" s="98">
        <v>13595.280976581596</v>
      </c>
      <c r="J371" s="98">
        <v>5480.5954774208321</v>
      </c>
      <c r="K371" s="98">
        <v>18074.041032368095</v>
      </c>
      <c r="L371" s="98">
        <v>9639.8661047856785</v>
      </c>
      <c r="M371" s="98">
        <v>7315.5471807920976</v>
      </c>
      <c r="N371" s="98">
        <v>9572.7118699030161</v>
      </c>
      <c r="O371" s="98">
        <v>11023.598722815746</v>
      </c>
      <c r="P371" s="98">
        <v>9493.1775160242651</v>
      </c>
      <c r="Q371" s="98">
        <v>11956.275575931568</v>
      </c>
      <c r="R371" s="98">
        <v>0</v>
      </c>
      <c r="S371" s="98">
        <v>0</v>
      </c>
      <c r="T371" s="98">
        <v>6973.2308669368094</v>
      </c>
      <c r="U371" s="98">
        <v>4996.3527081731554</v>
      </c>
      <c r="V371" s="98">
        <v>8061.9481909164242</v>
      </c>
      <c r="W371" s="98">
        <v>6007.1916269027024</v>
      </c>
      <c r="X371" s="98">
        <v>5449.6009349998121</v>
      </c>
      <c r="Y371" s="98">
        <v>4351.8979838451942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241.03584659807592</v>
      </c>
      <c r="D372" s="122">
        <f t="shared" si="183"/>
        <v>16.581180530371871</v>
      </c>
      <c r="E372" s="122">
        <f t="shared" si="183"/>
        <v>1077.9021580922561</v>
      </c>
      <c r="F372" s="122">
        <f t="shared" si="183"/>
        <v>15.033563050705345</v>
      </c>
      <c r="G372" s="122">
        <f t="shared" si="183"/>
        <v>108.08226146190466</v>
      </c>
      <c r="H372" s="122">
        <f t="shared" si="183"/>
        <v>0</v>
      </c>
      <c r="I372" s="122">
        <f t="shared" si="183"/>
        <v>572.13357201775716</v>
      </c>
      <c r="J372" s="122">
        <f t="shared" si="183"/>
        <v>449.66343630459392</v>
      </c>
      <c r="K372" s="122">
        <f t="shared" si="183"/>
        <v>644.67303459314451</v>
      </c>
      <c r="L372" s="122">
        <f t="shared" si="183"/>
        <v>850.6706869765535</v>
      </c>
      <c r="M372" s="122">
        <f t="shared" si="183"/>
        <v>816.5095784101062</v>
      </c>
      <c r="N372" s="122">
        <f t="shared" si="183"/>
        <v>862.96192170350912</v>
      </c>
      <c r="O372" s="122">
        <f t="shared" si="183"/>
        <v>908.31101680264726</v>
      </c>
      <c r="P372" s="122">
        <f t="shared" si="183"/>
        <v>722.06852598669036</v>
      </c>
      <c r="Q372" s="122">
        <f t="shared" si="183"/>
        <v>962.07527386369748</v>
      </c>
      <c r="R372" s="122">
        <f t="shared" si="183"/>
        <v>0</v>
      </c>
      <c r="S372" s="122">
        <f t="shared" si="183"/>
        <v>0</v>
      </c>
      <c r="T372" s="122">
        <f t="shared" si="183"/>
        <v>920.70061997412222</v>
      </c>
      <c r="U372" s="122">
        <f t="shared" si="183"/>
        <v>824.97107219628947</v>
      </c>
      <c r="V372" s="122">
        <f t="shared" si="183"/>
        <v>957.48477163680411</v>
      </c>
      <c r="W372" s="122">
        <f t="shared" si="183"/>
        <v>879.49971272364974</v>
      </c>
      <c r="X372" s="122">
        <f t="shared" si="183"/>
        <v>753.71596268722953</v>
      </c>
      <c r="Y372" s="122">
        <f t="shared" si="183"/>
        <v>660.31375279001873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241.03584659807592</v>
      </c>
      <c r="D373" s="98">
        <f>RES_hhdet_in_tesh!D165</f>
        <v>16.581180530371871</v>
      </c>
      <c r="E373" s="98">
        <f>RES_hhdet_in_tesh!E165</f>
        <v>1077.9021580922561</v>
      </c>
      <c r="F373" s="98">
        <f>RES_hhdet_in_tesh!F165</f>
        <v>15.033563050705345</v>
      </c>
      <c r="G373" s="98">
        <f>RES_hhdet_in_tesh!G165</f>
        <v>108.08226146190466</v>
      </c>
      <c r="H373" s="98">
        <f>RES_hhdet_in_tesh!H165</f>
        <v>0</v>
      </c>
      <c r="I373" s="98">
        <f>RES_hhdet_in_tesh!I165</f>
        <v>572.13357201775716</v>
      </c>
      <c r="J373" s="98">
        <f>RES_hhdet_in_tesh!J165</f>
        <v>449.66343630459392</v>
      </c>
      <c r="K373" s="98">
        <f>RES_hhdet_in_tesh!K165</f>
        <v>644.67303459314451</v>
      </c>
      <c r="L373" s="98">
        <f>RES_hhdet_in_tesh!L165</f>
        <v>850.6706869765535</v>
      </c>
      <c r="M373" s="98">
        <f>RES_hhdet_in_tesh!M165</f>
        <v>816.5095784101062</v>
      </c>
      <c r="N373" s="98">
        <f>RES_hhdet_in_tesh!N165</f>
        <v>862.96192170350912</v>
      </c>
      <c r="O373" s="98">
        <f>RES_hhdet_in_tesh!O165</f>
        <v>908.31101680264726</v>
      </c>
      <c r="P373" s="98">
        <f>RES_hhdet_in_tesh!P165</f>
        <v>722.06852598669036</v>
      </c>
      <c r="Q373" s="98">
        <f>RES_hhdet_in_tesh!Q165</f>
        <v>962.07527386369748</v>
      </c>
      <c r="R373" s="98">
        <f>RES_hhdet_in_tesh!R165</f>
        <v>0</v>
      </c>
      <c r="S373" s="98">
        <f>RES_hhdet_in_tesh!S165</f>
        <v>0</v>
      </c>
      <c r="T373" s="98">
        <f>RES_hhdet_in_tesh!T165</f>
        <v>920.70061997412222</v>
      </c>
      <c r="U373" s="98">
        <f>RES_hhdet_in_tesh!U165</f>
        <v>824.97107219628947</v>
      </c>
      <c r="V373" s="98">
        <f>RES_hhdet_in_tesh!V165</f>
        <v>957.48477163680411</v>
      </c>
      <c r="W373" s="98">
        <f>RES_hhdet_in_tesh!W165</f>
        <v>879.49971272364974</v>
      </c>
      <c r="X373" s="98">
        <f>RES_hhdet_in_tesh!X165</f>
        <v>753.71596268722953</v>
      </c>
      <c r="Y373" s="98">
        <f>RES_hhdet_in_tesh!Y165</f>
        <v>660.31375279001873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1082.9489537518109</v>
      </c>
      <c r="D374" s="122">
        <v>1072.7733515974257</v>
      </c>
      <c r="E374" s="122">
        <v>1058.3165933427601</v>
      </c>
      <c r="F374" s="122">
        <v>1078.4532630983804</v>
      </c>
      <c r="G374" s="122">
        <v>1070.4552500585426</v>
      </c>
      <c r="H374" s="122">
        <v>0</v>
      </c>
      <c r="I374" s="122">
        <v>966.14815182848008</v>
      </c>
      <c r="J374" s="122">
        <v>961.49037736981495</v>
      </c>
      <c r="K374" s="122">
        <v>893.83254500947498</v>
      </c>
      <c r="L374" s="122">
        <v>840.88271840635218</v>
      </c>
      <c r="M374" s="122">
        <v>978.1527521536824</v>
      </c>
      <c r="N374" s="122">
        <v>844.6182650832543</v>
      </c>
      <c r="O374" s="122">
        <v>1152.5295233673905</v>
      </c>
      <c r="P374" s="122">
        <v>1429.2636548900171</v>
      </c>
      <c r="Q374" s="122">
        <v>878.42112155419647</v>
      </c>
      <c r="R374" s="122">
        <v>0</v>
      </c>
      <c r="S374" s="122">
        <v>0</v>
      </c>
      <c r="T374" s="122">
        <v>940.3798526581063</v>
      </c>
      <c r="U374" s="122">
        <v>972.61130876265065</v>
      </c>
      <c r="V374" s="122">
        <v>888.1568553158379</v>
      </c>
      <c r="W374" s="122">
        <v>824.25801866526183</v>
      </c>
      <c r="X374" s="122">
        <v>894.66021367793462</v>
      </c>
      <c r="Y374" s="122">
        <v>841.02384152870172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1163.8243082557669</v>
      </c>
      <c r="D375" s="98">
        <v>777.87218379598448</v>
      </c>
      <c r="E375" s="98">
        <v>442.1665909702391</v>
      </c>
      <c r="F375" s="98">
        <v>886.26338278999151</v>
      </c>
      <c r="G375" s="98">
        <v>1356.8969445202647</v>
      </c>
      <c r="H375" s="98">
        <v>0</v>
      </c>
      <c r="I375" s="98">
        <v>529.84521460636427</v>
      </c>
      <c r="J375" s="98">
        <v>523.84133974993745</v>
      </c>
      <c r="K375" s="98">
        <v>1236.7986374416316</v>
      </c>
      <c r="L375" s="98">
        <v>1341.2813807638227</v>
      </c>
      <c r="M375" s="98">
        <v>717.29776396754642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X375" s="98">
        <v>0</v>
      </c>
      <c r="Y375" s="98">
        <v>0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1240.5786265529412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552.30578285288027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688.27284370006089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1080.3192101167767</v>
      </c>
      <c r="D379" s="101">
        <v>1097.7960673168348</v>
      </c>
      <c r="E379" s="101">
        <v>1074.9295069542934</v>
      </c>
      <c r="F379" s="101">
        <v>1089.8040554822235</v>
      </c>
      <c r="G379" s="101">
        <v>1038.5123332726844</v>
      </c>
      <c r="H379" s="101">
        <v>0</v>
      </c>
      <c r="I379" s="101">
        <v>0</v>
      </c>
      <c r="J379" s="101">
        <v>0</v>
      </c>
      <c r="K379" s="101">
        <v>0</v>
      </c>
      <c r="L379" s="101">
        <v>834.11027192147674</v>
      </c>
      <c r="M379" s="101">
        <v>983.72098118671431</v>
      </c>
      <c r="N379" s="101">
        <v>844.21174402473684</v>
      </c>
      <c r="O379" s="101">
        <v>1152.5085369355452</v>
      </c>
      <c r="P379" s="101">
        <v>1429.6935263800101</v>
      </c>
      <c r="Q379" s="101">
        <v>878.84678246356111</v>
      </c>
      <c r="R379" s="101">
        <v>0</v>
      </c>
      <c r="S379" s="101">
        <v>0</v>
      </c>
      <c r="T379" s="101">
        <v>938.20324230175754</v>
      </c>
      <c r="U379" s="101">
        <v>972.56146700855493</v>
      </c>
      <c r="V379" s="101">
        <v>885.84718240405584</v>
      </c>
      <c r="W379" s="101">
        <v>824.31648261396811</v>
      </c>
      <c r="X379" s="101">
        <v>894.20439346637454</v>
      </c>
      <c r="Y379" s="101">
        <v>839.56957430918101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1080.6784868846089</v>
      </c>
      <c r="D380" s="104">
        <v>1098.4620055673388</v>
      </c>
      <c r="E380" s="104">
        <v>1075.7561934143105</v>
      </c>
      <c r="F380" s="104">
        <v>1090.661044922625</v>
      </c>
      <c r="G380" s="104">
        <v>1039.2667352695196</v>
      </c>
      <c r="H380" s="104">
        <v>0</v>
      </c>
      <c r="I380" s="104">
        <v>981.36802173157707</v>
      </c>
      <c r="J380" s="104">
        <v>971.2884901523496</v>
      </c>
      <c r="K380" s="104">
        <v>883.55979414090348</v>
      </c>
      <c r="L380" s="104">
        <v>835.17296529645705</v>
      </c>
      <c r="M380" s="104">
        <v>984.37585213983687</v>
      </c>
      <c r="N380" s="104">
        <v>844.89494671623788</v>
      </c>
      <c r="O380" s="104">
        <v>1152.54901076839</v>
      </c>
      <c r="P380" s="104">
        <v>1428.4114535151189</v>
      </c>
      <c r="Q380" s="104">
        <v>878.38058241997146</v>
      </c>
      <c r="R380" s="104">
        <v>0</v>
      </c>
      <c r="S380" s="104">
        <v>0</v>
      </c>
      <c r="T380" s="104">
        <v>940.90645193786793</v>
      </c>
      <c r="U380" s="104">
        <v>972.73425175608691</v>
      </c>
      <c r="V380" s="104">
        <v>888.18739644524999</v>
      </c>
      <c r="W380" s="104">
        <v>824.17740537916029</v>
      </c>
      <c r="X380" s="104">
        <v>894.71459222948909</v>
      </c>
      <c r="Y380" s="104">
        <v>841.1554180866583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539.24105643379391</v>
      </c>
      <c r="D381" s="98">
        <v>550.6965482559749</v>
      </c>
      <c r="E381" s="98">
        <v>535.78098539357609</v>
      </c>
      <c r="F381" s="98">
        <v>551.68407963229788</v>
      </c>
      <c r="G381" s="98">
        <v>523.23277312286496</v>
      </c>
      <c r="H381" s="98">
        <v>0</v>
      </c>
      <c r="I381" s="98">
        <v>473.8406900017078</v>
      </c>
      <c r="J381" s="98">
        <v>451.23725415026405</v>
      </c>
      <c r="K381" s="98">
        <v>396.23891050702343</v>
      </c>
      <c r="L381" s="98">
        <v>364.9679478054727</v>
      </c>
      <c r="M381" s="98">
        <v>474.71586858867437</v>
      </c>
      <c r="N381" s="98">
        <v>374.06895943442532</v>
      </c>
      <c r="O381" s="98">
        <v>632.60394101719373</v>
      </c>
      <c r="P381" s="98">
        <v>863.41826677200254</v>
      </c>
      <c r="Q381" s="98">
        <v>371.4291596515942</v>
      </c>
      <c r="R381" s="98">
        <v>0</v>
      </c>
      <c r="S381" s="98">
        <v>0</v>
      </c>
      <c r="T381" s="98">
        <v>453.02768055197737</v>
      </c>
      <c r="U381" s="98">
        <v>511.54223337116719</v>
      </c>
      <c r="V381" s="98">
        <v>454.09456781461</v>
      </c>
      <c r="W381" s="98">
        <v>413.22864008716158</v>
      </c>
      <c r="X381" s="98">
        <v>487.49716178535169</v>
      </c>
      <c r="Y381" s="98">
        <v>451.98698038863961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541.43743045081487</v>
      </c>
      <c r="D382" s="98">
        <v>547.76545731136389</v>
      </c>
      <c r="E382" s="98">
        <v>539.97520802073427</v>
      </c>
      <c r="F382" s="98">
        <v>538.97696529032714</v>
      </c>
      <c r="G382" s="98">
        <v>516.03396214665463</v>
      </c>
      <c r="H382" s="98">
        <v>0</v>
      </c>
      <c r="I382" s="98">
        <v>507.52733172986939</v>
      </c>
      <c r="J382" s="98">
        <v>520.05123600208572</v>
      </c>
      <c r="K382" s="98">
        <v>487.32088363387993</v>
      </c>
      <c r="L382" s="98">
        <v>470.2050174909844</v>
      </c>
      <c r="M382" s="98">
        <v>509.65998355116244</v>
      </c>
      <c r="N382" s="98">
        <v>470.82598728181262</v>
      </c>
      <c r="O382" s="98">
        <v>519.945069751196</v>
      </c>
      <c r="P382" s="98">
        <v>564.99318674311633</v>
      </c>
      <c r="Q382" s="98">
        <v>506.95142276837709</v>
      </c>
      <c r="R382" s="98">
        <v>0</v>
      </c>
      <c r="S382" s="98">
        <v>0</v>
      </c>
      <c r="T382" s="98">
        <v>487.87877138589067</v>
      </c>
      <c r="U382" s="98">
        <v>461.19201838491961</v>
      </c>
      <c r="V382" s="98">
        <v>434.09282863064004</v>
      </c>
      <c r="W382" s="98">
        <v>410.94876529199882</v>
      </c>
      <c r="X382" s="98">
        <v>407.21743044413739</v>
      </c>
      <c r="Y382" s="98">
        <v>389.16843769801864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553.58442421630741</v>
      </c>
      <c r="D383" s="122">
        <v>576.2554537601693</v>
      </c>
      <c r="E383" s="122">
        <v>553.7504609862176</v>
      </c>
      <c r="F383" s="122">
        <v>543.25997553673062</v>
      </c>
      <c r="G383" s="122">
        <v>596.51528716209225</v>
      </c>
      <c r="H383" s="122">
        <v>0</v>
      </c>
      <c r="I383" s="122">
        <v>537.35259056865766</v>
      </c>
      <c r="J383" s="122">
        <v>571.85664844551309</v>
      </c>
      <c r="K383" s="122">
        <v>572.93483120931251</v>
      </c>
      <c r="L383" s="122">
        <v>478.62498447823106</v>
      </c>
      <c r="M383" s="122">
        <v>636.66799448822883</v>
      </c>
      <c r="N383" s="122">
        <v>632.36215179202429</v>
      </c>
      <c r="O383" s="122">
        <v>641.12754827197352</v>
      </c>
      <c r="P383" s="122">
        <v>677.27696928424427</v>
      </c>
      <c r="Q383" s="122">
        <v>472.60069023899416</v>
      </c>
      <c r="R383" s="122">
        <v>0</v>
      </c>
      <c r="S383" s="122">
        <v>0</v>
      </c>
      <c r="T383" s="122">
        <v>492.42104183905855</v>
      </c>
      <c r="U383" s="122">
        <v>543.38940629908632</v>
      </c>
      <c r="V383" s="122">
        <v>325.28247447733588</v>
      </c>
      <c r="W383" s="122">
        <v>259.79000046618989</v>
      </c>
      <c r="X383" s="122">
        <v>297.1114962767665</v>
      </c>
      <c r="Y383" s="122">
        <v>292.46734310715863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727.5130039366868</v>
      </c>
      <c r="D384" s="98">
        <v>0</v>
      </c>
      <c r="E384" s="98">
        <v>0</v>
      </c>
      <c r="F384" s="98">
        <v>478.71043465516999</v>
      </c>
      <c r="G384" s="98">
        <v>711.37075055093953</v>
      </c>
      <c r="H384" s="98">
        <v>0</v>
      </c>
      <c r="I384" s="98">
        <v>291.81992930885957</v>
      </c>
      <c r="J384" s="98">
        <v>321.51384497188519</v>
      </c>
      <c r="K384" s="98">
        <v>836.77879611252308</v>
      </c>
      <c r="L384" s="98">
        <v>732.65696897091846</v>
      </c>
      <c r="M384" s="98">
        <v>455.59351642395808</v>
      </c>
      <c r="N384" s="98">
        <v>362.33949366328528</v>
      </c>
      <c r="O384" s="98">
        <v>521.24950453880956</v>
      </c>
      <c r="P384" s="98">
        <v>630.96297114100889</v>
      </c>
      <c r="Q384" s="98">
        <v>513.95336661034503</v>
      </c>
      <c r="R384" s="98">
        <v>0</v>
      </c>
      <c r="S384" s="98">
        <v>0</v>
      </c>
      <c r="T384" s="98">
        <v>433.5338975362248</v>
      </c>
      <c r="U384" s="98">
        <v>536.81141202666049</v>
      </c>
      <c r="V384" s="98">
        <v>452.15672279310076</v>
      </c>
      <c r="W384" s="98">
        <v>235.80209769497006</v>
      </c>
      <c r="X384" s="98">
        <v>328.50579456981279</v>
      </c>
      <c r="Y384" s="98">
        <v>0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541.98918556828221</v>
      </c>
      <c r="D385" s="33">
        <v>576.2554537601693</v>
      </c>
      <c r="E385" s="33">
        <v>553.7504609862176</v>
      </c>
      <c r="F385" s="33">
        <v>558.02396627027906</v>
      </c>
      <c r="G385" s="33">
        <v>532.55386144255465</v>
      </c>
      <c r="H385" s="33">
        <v>0</v>
      </c>
      <c r="I385" s="33">
        <v>550.42829442272978</v>
      </c>
      <c r="J385" s="33">
        <v>579.38575531690037</v>
      </c>
      <c r="K385" s="33">
        <v>546.1986427657871</v>
      </c>
      <c r="L385" s="33">
        <v>472.05519177583386</v>
      </c>
      <c r="M385" s="33">
        <v>639.75314286940238</v>
      </c>
      <c r="N385" s="33">
        <v>640.54465658380423</v>
      </c>
      <c r="O385" s="33">
        <v>649.32065198035525</v>
      </c>
      <c r="P385" s="33">
        <v>682.42296907793707</v>
      </c>
      <c r="Q385" s="33">
        <v>471.20677979951046</v>
      </c>
      <c r="R385" s="33">
        <v>0</v>
      </c>
      <c r="S385" s="33">
        <v>0</v>
      </c>
      <c r="T385" s="33">
        <v>497.85035301591557</v>
      </c>
      <c r="U385" s="33">
        <v>544.08919292381245</v>
      </c>
      <c r="V385" s="33">
        <v>317.36657683545104</v>
      </c>
      <c r="W385" s="33">
        <v>259.83450492402147</v>
      </c>
      <c r="X385" s="33">
        <v>297.06221166406164</v>
      </c>
      <c r="Y385" s="33">
        <v>292.46734310715863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29.922024587035768</v>
      </c>
      <c r="D387" s="117">
        <f t="shared" si="184"/>
        <v>22.144499067662849</v>
      </c>
      <c r="E387" s="117">
        <f t="shared" si="184"/>
        <v>4.2178950405676137</v>
      </c>
      <c r="F387" s="117">
        <f t="shared" si="184"/>
        <v>50.585022105616751</v>
      </c>
      <c r="G387" s="117">
        <f t="shared" si="184"/>
        <v>141.75020392023146</v>
      </c>
      <c r="H387" s="117">
        <f t="shared" si="184"/>
        <v>0</v>
      </c>
      <c r="I387" s="117">
        <f t="shared" si="184"/>
        <v>11.706408149970606</v>
      </c>
      <c r="J387" s="117">
        <f t="shared" si="184"/>
        <v>7.455600344352229</v>
      </c>
      <c r="K387" s="117">
        <f t="shared" si="184"/>
        <v>40.109538991932425</v>
      </c>
      <c r="L387" s="117">
        <f t="shared" si="184"/>
        <v>12.574586710260206</v>
      </c>
      <c r="M387" s="117">
        <f t="shared" si="184"/>
        <v>8.0845299744236101</v>
      </c>
      <c r="N387" s="117">
        <f t="shared" si="184"/>
        <v>3.9041577302017858</v>
      </c>
      <c r="O387" s="117">
        <f t="shared" si="184"/>
        <v>12.215558360570135</v>
      </c>
      <c r="P387" s="117">
        <f t="shared" si="184"/>
        <v>23.110979684764999</v>
      </c>
      <c r="Q387" s="117">
        <f t="shared" si="184"/>
        <v>6.1354105954249016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13.32504455518637</v>
      </c>
      <c r="U387" s="117">
        <f t="shared" si="185"/>
        <v>18.7573630927984</v>
      </c>
      <c r="V387" s="117">
        <f t="shared" si="185"/>
        <v>9.6365071568860774</v>
      </c>
      <c r="W387" s="117">
        <f t="shared" ref="W387:Y387" si="186">W388+W390+W392+W401</f>
        <v>0.15836418852635781</v>
      </c>
      <c r="X387" s="117">
        <f t="shared" si="186"/>
        <v>0.1866202551075451</v>
      </c>
      <c r="Y387" s="117">
        <f t="shared" si="186"/>
        <v>0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13.233504038383042</v>
      </c>
      <c r="D392" s="122">
        <v>22.144499067662849</v>
      </c>
      <c r="E392" s="122">
        <v>4.2178950405676137</v>
      </c>
      <c r="F392" s="122">
        <v>17.896988753042422</v>
      </c>
      <c r="G392" s="122">
        <v>48.427817833300324</v>
      </c>
      <c r="H392" s="122">
        <v>0</v>
      </c>
      <c r="I392" s="122">
        <v>6.296880779204181</v>
      </c>
      <c r="J392" s="122">
        <v>4.0146231444936173</v>
      </c>
      <c r="K392" s="122">
        <v>11.892741317252272</v>
      </c>
      <c r="L392" s="122">
        <v>5.8066029640411188</v>
      </c>
      <c r="M392" s="122">
        <v>5.2882325095712961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X392" s="122">
        <v>0</v>
      </c>
      <c r="Y392" s="122">
        <v>0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423.47212922825736</v>
      </c>
      <c r="D393" s="98">
        <v>281.83907904298172</v>
      </c>
      <c r="E393" s="98">
        <v>159.43643253345579</v>
      </c>
      <c r="F393" s="98">
        <v>318.01572322713844</v>
      </c>
      <c r="G393" s="98">
        <v>484.27817833300321</v>
      </c>
      <c r="H393" s="98">
        <v>0</v>
      </c>
      <c r="I393" s="98">
        <v>186.80746311639072</v>
      </c>
      <c r="J393" s="98">
        <v>183.33445693187517</v>
      </c>
      <c r="K393" s="98">
        <v>429.09850844885744</v>
      </c>
      <c r="L393" s="98">
        <v>460.65716848059543</v>
      </c>
      <c r="M393" s="98">
        <v>241.39226043690152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191.61857108775632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191.61857108775632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16.688520548652725</v>
      </c>
      <c r="D401" s="122">
        <v>0</v>
      </c>
      <c r="E401" s="122">
        <v>0</v>
      </c>
      <c r="F401" s="122">
        <v>32.68803335257433</v>
      </c>
      <c r="G401" s="122">
        <v>93.322386086931147</v>
      </c>
      <c r="H401" s="122">
        <v>0</v>
      </c>
      <c r="I401" s="122">
        <v>5.4095273707664262</v>
      </c>
      <c r="J401" s="122">
        <v>3.4409771998586116</v>
      </c>
      <c r="K401" s="122">
        <v>28.216797674680155</v>
      </c>
      <c r="L401" s="122">
        <v>6.7679837462190866</v>
      </c>
      <c r="M401" s="122">
        <v>2.796297464852314</v>
      </c>
      <c r="N401" s="122">
        <v>3.9041577302017858</v>
      </c>
      <c r="O401" s="122">
        <v>12.215558360570135</v>
      </c>
      <c r="P401" s="122">
        <v>23.110979684764999</v>
      </c>
      <c r="Q401" s="122">
        <v>6.1354105954249016</v>
      </c>
      <c r="R401" s="122">
        <v>0</v>
      </c>
      <c r="S401" s="122">
        <v>0</v>
      </c>
      <c r="T401" s="122">
        <v>13.32504455518637</v>
      </c>
      <c r="U401" s="122">
        <v>18.7573630927984</v>
      </c>
      <c r="V401" s="122">
        <v>9.6365071568860774</v>
      </c>
      <c r="W401" s="122">
        <v>0.15836418852635781</v>
      </c>
      <c r="X401" s="122">
        <v>0.1866202551075451</v>
      </c>
      <c r="Y401" s="122">
        <v>0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267.01632877844361</v>
      </c>
      <c r="D402" s="98">
        <v>0</v>
      </c>
      <c r="E402" s="98">
        <v>0</v>
      </c>
      <c r="F402" s="98">
        <v>175.60315591731793</v>
      </c>
      <c r="G402" s="98">
        <v>260.90129443658168</v>
      </c>
      <c r="H402" s="98">
        <v>0</v>
      </c>
      <c r="I402" s="98">
        <v>106.98843022182487</v>
      </c>
      <c r="J402" s="98">
        <v>117.85346909515745</v>
      </c>
      <c r="K402" s="98">
        <v>306.67203788533953</v>
      </c>
      <c r="L402" s="98">
        <v>268.46335526669043</v>
      </c>
      <c r="M402" s="98">
        <v>166.9174486711843</v>
      </c>
      <c r="N402" s="98">
        <v>132.74136282686072</v>
      </c>
      <c r="O402" s="98">
        <v>190.94846489943842</v>
      </c>
      <c r="P402" s="98">
        <v>231.10979684764996</v>
      </c>
      <c r="Q402" s="98">
        <v>188.15259159303034</v>
      </c>
      <c r="R402" s="98">
        <v>0</v>
      </c>
      <c r="S402" s="98">
        <v>0</v>
      </c>
      <c r="T402" s="98">
        <v>157.85052780759239</v>
      </c>
      <c r="U402" s="98">
        <v>195.07657616510338</v>
      </c>
      <c r="V402" s="98">
        <v>164.08830242142125</v>
      </c>
      <c r="W402" s="98">
        <v>85.516661804233209</v>
      </c>
      <c r="X402" s="98">
        <v>119.06372275861378</v>
      </c>
      <c r="Y402" s="98">
        <v>0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162.78291563049592</v>
      </c>
      <c r="D405" s="118">
        <f t="shared" si="189"/>
        <v>150.5673778581849</v>
      </c>
      <c r="E405" s="118">
        <f t="shared" si="189"/>
        <v>151.83479643652663</v>
      </c>
      <c r="F405" s="118">
        <f t="shared" si="189"/>
        <v>161.6249729505451</v>
      </c>
      <c r="G405" s="118">
        <f t="shared" si="189"/>
        <v>166.73084779509463</v>
      </c>
      <c r="H405" s="118">
        <f t="shared" si="189"/>
        <v>0</v>
      </c>
      <c r="I405" s="118">
        <f t="shared" si="189"/>
        <v>151.283117606242</v>
      </c>
      <c r="J405" s="118">
        <f t="shared" si="189"/>
        <v>69.620478232292953</v>
      </c>
      <c r="K405" s="118">
        <f t="shared" si="189"/>
        <v>191.10306259470278</v>
      </c>
      <c r="L405" s="118">
        <f t="shared" si="189"/>
        <v>107.91628418650664</v>
      </c>
      <c r="M405" s="118">
        <f t="shared" si="189"/>
        <v>87.116891687745451</v>
      </c>
      <c r="N405" s="118">
        <f t="shared" si="189"/>
        <v>106.13145166066398</v>
      </c>
      <c r="O405" s="118">
        <f t="shared" si="189"/>
        <v>122.53871063217966</v>
      </c>
      <c r="P405" s="118">
        <f t="shared" si="189"/>
        <v>110.31887653631684</v>
      </c>
      <c r="Q405" s="118">
        <f t="shared" si="189"/>
        <v>123.96265713452063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72.951600254817279</v>
      </c>
      <c r="U405" s="118">
        <f t="shared" si="190"/>
        <v>55.879957604905698</v>
      </c>
      <c r="V405" s="118">
        <f t="shared" si="190"/>
        <v>76.017442397705082</v>
      </c>
      <c r="W405" s="118">
        <f t="shared" ref="W405:Y405" si="191">W406+W408+W410+W419</f>
        <v>57.089550803911621</v>
      </c>
      <c r="X405" s="118">
        <f t="shared" si="191"/>
        <v>52.32127609640618</v>
      </c>
      <c r="Y405" s="118">
        <f t="shared" si="191"/>
        <v>42.788993333337167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143.80157697728475</v>
      </c>
      <c r="D406" s="123">
        <f t="shared" si="192"/>
        <v>132.65024039388175</v>
      </c>
      <c r="E406" s="123">
        <f t="shared" si="192"/>
        <v>131.24616440647293</v>
      </c>
      <c r="F406" s="123">
        <f t="shared" si="192"/>
        <v>143.90494014580042</v>
      </c>
      <c r="G406" s="123">
        <f t="shared" si="192"/>
        <v>147.93226459935289</v>
      </c>
      <c r="H406" s="123">
        <f t="shared" si="192"/>
        <v>0</v>
      </c>
      <c r="I406" s="123">
        <f t="shared" si="192"/>
        <v>135.439001373118</v>
      </c>
      <c r="J406" s="123">
        <f t="shared" si="192"/>
        <v>54.02014418877274</v>
      </c>
      <c r="K406" s="123">
        <f t="shared" si="192"/>
        <v>175.67421231291894</v>
      </c>
      <c r="L406" s="123">
        <f t="shared" si="192"/>
        <v>92.867653138055246</v>
      </c>
      <c r="M406" s="123">
        <f t="shared" si="192"/>
        <v>69.590453241572277</v>
      </c>
      <c r="N406" s="123">
        <f t="shared" si="192"/>
        <v>90.404059641453202</v>
      </c>
      <c r="O406" s="123">
        <f t="shared" si="192"/>
        <v>103.64348400782173</v>
      </c>
      <c r="P406" s="123">
        <f t="shared" si="192"/>
        <v>88.713199938465252</v>
      </c>
      <c r="Q406" s="123">
        <f t="shared" si="192"/>
        <v>110.37811092575669</v>
      </c>
      <c r="R406" s="123">
        <f t="shared" si="192"/>
        <v>0</v>
      </c>
      <c r="S406" s="123">
        <f t="shared" si="192"/>
        <v>0</v>
      </c>
      <c r="T406" s="123">
        <f t="shared" si="192"/>
        <v>58.939956367374137</v>
      </c>
      <c r="U406" s="123">
        <f t="shared" si="192"/>
        <v>40.909258764365703</v>
      </c>
      <c r="V406" s="123">
        <f t="shared" si="192"/>
        <v>64.224616405173364</v>
      </c>
      <c r="W406" s="123">
        <f t="shared" si="192"/>
        <v>46.396342372979177</v>
      </c>
      <c r="X406" s="123">
        <f t="shared" si="192"/>
        <v>41.409635374327799</v>
      </c>
      <c r="Y406" s="123">
        <f t="shared" si="192"/>
        <v>32.655489232006403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143.80157697728475</v>
      </c>
      <c r="D407" s="99">
        <v>132.65024039388175</v>
      </c>
      <c r="E407" s="99">
        <v>131.24616440647293</v>
      </c>
      <c r="F407" s="99">
        <v>143.90494014580042</v>
      </c>
      <c r="G407" s="99">
        <v>147.93226459935289</v>
      </c>
      <c r="H407" s="99">
        <v>0</v>
      </c>
      <c r="I407" s="99">
        <v>135.439001373118</v>
      </c>
      <c r="J407" s="99">
        <v>54.02014418877274</v>
      </c>
      <c r="K407" s="99">
        <v>175.67421231291894</v>
      </c>
      <c r="L407" s="99">
        <v>92.867653138055246</v>
      </c>
      <c r="M407" s="99">
        <v>69.590453241572277</v>
      </c>
      <c r="N407" s="99">
        <v>90.404059641453202</v>
      </c>
      <c r="O407" s="99">
        <v>103.64348400782173</v>
      </c>
      <c r="P407" s="99">
        <v>88.713199938465252</v>
      </c>
      <c r="Q407" s="99">
        <v>110.37811092575669</v>
      </c>
      <c r="R407" s="99">
        <v>0</v>
      </c>
      <c r="S407" s="99">
        <v>0</v>
      </c>
      <c r="T407" s="99">
        <v>58.939956367374137</v>
      </c>
      <c r="U407" s="99">
        <v>40.909258764365703</v>
      </c>
      <c r="V407" s="99">
        <v>64.224616405173364</v>
      </c>
      <c r="W407" s="99">
        <v>46.396342372979177</v>
      </c>
      <c r="X407" s="99">
        <v>41.409635374327799</v>
      </c>
      <c r="Y407" s="99">
        <v>32.655489232006403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0.79241678412443661</v>
      </c>
      <c r="D408" s="123">
        <f t="shared" si="193"/>
        <v>5.1895116605953036E-2</v>
      </c>
      <c r="E408" s="123">
        <f t="shared" si="193"/>
        <v>3.2257852860715213</v>
      </c>
      <c r="F408" s="123">
        <f t="shared" si="193"/>
        <v>4.2932211033000461E-2</v>
      </c>
      <c r="G408" s="123">
        <f t="shared" si="193"/>
        <v>0.29516524454263282</v>
      </c>
      <c r="H408" s="123">
        <f t="shared" si="193"/>
        <v>0</v>
      </c>
      <c r="I408" s="123">
        <f t="shared" si="193"/>
        <v>1.4330232480988114</v>
      </c>
      <c r="J408" s="123">
        <f t="shared" si="193"/>
        <v>1.0797309835407323</v>
      </c>
      <c r="K408" s="123">
        <f t="shared" si="193"/>
        <v>1.479760576585655</v>
      </c>
      <c r="L408" s="123">
        <f t="shared" si="193"/>
        <v>1.8768973364860408</v>
      </c>
      <c r="M408" s="123">
        <f t="shared" si="193"/>
        <v>1.7171021482566362</v>
      </c>
      <c r="N408" s="123">
        <f t="shared" si="193"/>
        <v>1.7291416032656242</v>
      </c>
      <c r="O408" s="123">
        <f t="shared" si="193"/>
        <v>1.7310119192811753</v>
      </c>
      <c r="P408" s="123">
        <f t="shared" si="193"/>
        <v>1.3096137772494432</v>
      </c>
      <c r="Q408" s="123">
        <f t="shared" si="193"/>
        <v>1.6813441658422965</v>
      </c>
      <c r="R408" s="123">
        <f t="shared" si="193"/>
        <v>0</v>
      </c>
      <c r="S408" s="123">
        <f t="shared" si="193"/>
        <v>0</v>
      </c>
      <c r="T408" s="123">
        <f t="shared" si="193"/>
        <v>1.5819922931503387</v>
      </c>
      <c r="U408" s="123">
        <f t="shared" si="193"/>
        <v>1.4125901674867782</v>
      </c>
      <c r="V408" s="123">
        <f t="shared" si="193"/>
        <v>1.6302688739170139</v>
      </c>
      <c r="W408" s="123">
        <f t="shared" si="193"/>
        <v>1.4668859958960301</v>
      </c>
      <c r="X408" s="123">
        <f t="shared" si="193"/>
        <v>1.2352063030492328</v>
      </c>
      <c r="Y408" s="123">
        <f t="shared" si="193"/>
        <v>1.0652749145968685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0.79241678412443661</v>
      </c>
      <c r="D409" s="99">
        <f>RES_hhdet_in_fecs!D165</f>
        <v>5.1895116605953036E-2</v>
      </c>
      <c r="E409" s="99">
        <f>RES_hhdet_in_fecs!E165</f>
        <v>3.2257852860715213</v>
      </c>
      <c r="F409" s="99">
        <f>RES_hhdet_in_fecs!F165</f>
        <v>4.2932211033000461E-2</v>
      </c>
      <c r="G409" s="99">
        <f>RES_hhdet_in_fecs!G165</f>
        <v>0.29516524454263282</v>
      </c>
      <c r="H409" s="99">
        <f>RES_hhdet_in_fecs!H165</f>
        <v>0</v>
      </c>
      <c r="I409" s="99">
        <f>RES_hhdet_in_fecs!I165</f>
        <v>1.4330232480988114</v>
      </c>
      <c r="J409" s="99">
        <f>RES_hhdet_in_fecs!J165</f>
        <v>1.0797309835407323</v>
      </c>
      <c r="K409" s="99">
        <f>RES_hhdet_in_fecs!K165</f>
        <v>1.479760576585655</v>
      </c>
      <c r="L409" s="99">
        <f>RES_hhdet_in_fecs!L165</f>
        <v>1.8768973364860408</v>
      </c>
      <c r="M409" s="99">
        <f>RES_hhdet_in_fecs!M165</f>
        <v>1.7171021482566362</v>
      </c>
      <c r="N409" s="99">
        <f>RES_hhdet_in_fecs!N165</f>
        <v>1.7291416032656242</v>
      </c>
      <c r="O409" s="99">
        <f>RES_hhdet_in_fecs!O165</f>
        <v>1.7310119192811753</v>
      </c>
      <c r="P409" s="99">
        <f>RES_hhdet_in_fecs!P165</f>
        <v>1.3096137772494432</v>
      </c>
      <c r="Q409" s="99">
        <f>RES_hhdet_in_fecs!Q165</f>
        <v>1.6813441658422965</v>
      </c>
      <c r="R409" s="99">
        <f>RES_hhdet_in_fecs!R165</f>
        <v>0</v>
      </c>
      <c r="S409" s="99">
        <f>RES_hhdet_in_fecs!S165</f>
        <v>0</v>
      </c>
      <c r="T409" s="99">
        <f>RES_hhdet_in_fecs!T165</f>
        <v>1.5819922931503387</v>
      </c>
      <c r="U409" s="99">
        <f>RES_hhdet_in_fecs!U165</f>
        <v>1.4125901674867782</v>
      </c>
      <c r="V409" s="99">
        <f>RES_hhdet_in_fecs!V165</f>
        <v>1.6302688739170139</v>
      </c>
      <c r="W409" s="99">
        <f>RES_hhdet_in_fecs!W165</f>
        <v>1.4668859958960301</v>
      </c>
      <c r="X409" s="99">
        <f>RES_hhdet_in_fecs!X165</f>
        <v>1.2352063030492328</v>
      </c>
      <c r="Y409" s="99">
        <f>RES_hhdet_in_fecs!Y165</f>
        <v>1.0652749145968685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12.340582126966966</v>
      </c>
      <c r="D410" s="123">
        <v>11.944950291791155</v>
      </c>
      <c r="E410" s="123">
        <v>11.700299091198653</v>
      </c>
      <c r="F410" s="123">
        <v>11.938218902631327</v>
      </c>
      <c r="G410" s="123">
        <v>11.842882856978918</v>
      </c>
      <c r="H410" s="123">
        <v>0</v>
      </c>
      <c r="I410" s="123">
        <v>9.0379526546207458</v>
      </c>
      <c r="J410" s="123">
        <v>8.860822035906029</v>
      </c>
      <c r="K410" s="123">
        <v>8.1670170919263239</v>
      </c>
      <c r="L410" s="123">
        <v>8.4877971771258274</v>
      </c>
      <c r="M410" s="123">
        <v>9.6957003934789494</v>
      </c>
      <c r="N410" s="123">
        <v>7.9726623916610153</v>
      </c>
      <c r="O410" s="123">
        <v>11.048545990513412</v>
      </c>
      <c r="P410" s="123">
        <v>13.829673951672238</v>
      </c>
      <c r="Q410" s="123">
        <v>7.5241970133531959</v>
      </c>
      <c r="R410" s="123">
        <v>0</v>
      </c>
      <c r="S410" s="123">
        <v>0</v>
      </c>
      <c r="T410" s="123">
        <v>8.0596059031101976</v>
      </c>
      <c r="U410" s="123">
        <v>8.7876504347907574</v>
      </c>
      <c r="V410" s="123">
        <v>7.3661481042294534</v>
      </c>
      <c r="W410" s="123">
        <v>7.1112897369963575</v>
      </c>
      <c r="X410" s="123">
        <v>7.2927499974910308</v>
      </c>
      <c r="Y410" s="123">
        <v>6.7484065752260065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14.897598783431947</v>
      </c>
      <c r="D411" s="99">
        <v>9.8535514786568896</v>
      </c>
      <c r="E411" s="99">
        <v>5.5574956301809166</v>
      </c>
      <c r="F411" s="99">
        <v>11.014603612604066</v>
      </c>
      <c r="G411" s="99">
        <v>16.684498268357714</v>
      </c>
      <c r="H411" s="99">
        <v>0</v>
      </c>
      <c r="I411" s="99">
        <v>6.3677615227635913</v>
      </c>
      <c r="J411" s="99">
        <v>6.2154818281663573</v>
      </c>
      <c r="K411" s="99">
        <v>14.419533281976639</v>
      </c>
      <c r="L411" s="99">
        <v>15.421402032178868</v>
      </c>
      <c r="M411" s="99">
        <v>8.012327226471367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X411" s="99">
        <v>0</v>
      </c>
      <c r="Y411" s="99">
        <v>0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11.693157415595481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6.439198246651622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5.2539591689438581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12.366499350271816</v>
      </c>
      <c r="D415" s="102">
        <v>12.470142997427628</v>
      </c>
      <c r="E415" s="102">
        <v>12.154151679288681</v>
      </c>
      <c r="F415" s="102">
        <v>12.223888599746141</v>
      </c>
      <c r="G415" s="102">
        <v>11.566524874782335</v>
      </c>
      <c r="H415" s="102">
        <v>0</v>
      </c>
      <c r="I415" s="102">
        <v>0</v>
      </c>
      <c r="J415" s="102">
        <v>0</v>
      </c>
      <c r="K415" s="102">
        <v>0</v>
      </c>
      <c r="L415" s="102">
        <v>8.9207534411252798</v>
      </c>
      <c r="M415" s="102">
        <v>10.371878042507809</v>
      </c>
      <c r="N415" s="102">
        <v>8.7787695874459963</v>
      </c>
      <c r="O415" s="102">
        <v>11.787034752298755</v>
      </c>
      <c r="P415" s="102">
        <v>14.317008771325662</v>
      </c>
      <c r="Q415" s="102">
        <v>8.6270446290644109</v>
      </c>
      <c r="R415" s="102">
        <v>0</v>
      </c>
      <c r="S415" s="102">
        <v>0</v>
      </c>
      <c r="T415" s="102">
        <v>8.8400179074641621</v>
      </c>
      <c r="U415" s="102">
        <v>9.0445530341169427</v>
      </c>
      <c r="V415" s="102">
        <v>8.1306658699015628</v>
      </c>
      <c r="W415" s="102">
        <v>7.4104765800744365</v>
      </c>
      <c r="X415" s="102">
        <v>7.8646930254783198</v>
      </c>
      <c r="Y415" s="102">
        <v>7.2555285790611173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10.499582361985539</v>
      </c>
      <c r="D416" s="105">
        <v>10.605789993984777</v>
      </c>
      <c r="E416" s="105">
        <v>10.333639303306732</v>
      </c>
      <c r="F416" s="105">
        <v>10.428567342579168</v>
      </c>
      <c r="G416" s="105">
        <v>9.8661295175087691</v>
      </c>
      <c r="H416" s="105">
        <v>0</v>
      </c>
      <c r="I416" s="105">
        <v>9.1310988568948339</v>
      </c>
      <c r="J416" s="105">
        <v>8.920046070407663</v>
      </c>
      <c r="K416" s="105">
        <v>7.9867083178260172</v>
      </c>
      <c r="L416" s="105">
        <v>7.4790412457719802</v>
      </c>
      <c r="M416" s="105">
        <v>8.8479739803261239</v>
      </c>
      <c r="N416" s="105">
        <v>7.4240190911077404</v>
      </c>
      <c r="O416" s="105">
        <v>10.36280642599845</v>
      </c>
      <c r="P416" s="105">
        <v>12.86355404604352</v>
      </c>
      <c r="Q416" s="105">
        <v>7.4191639070949851</v>
      </c>
      <c r="R416" s="105">
        <v>0</v>
      </c>
      <c r="S416" s="105">
        <v>0</v>
      </c>
      <c r="T416" s="105">
        <v>7.8707965472181076</v>
      </c>
      <c r="U416" s="105">
        <v>8.1539573564528354</v>
      </c>
      <c r="V416" s="105">
        <v>7.3560387784023851</v>
      </c>
      <c r="W416" s="105">
        <v>6.6987545745142478</v>
      </c>
      <c r="X416" s="105">
        <v>7.2245181976609691</v>
      </c>
      <c r="Y416" s="105">
        <v>6.702524108212355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6.1727349764590107</v>
      </c>
      <c r="D417" s="99">
        <v>6.2555012806033776</v>
      </c>
      <c r="E417" s="99">
        <v>6.0580375933704556</v>
      </c>
      <c r="F417" s="99">
        <v>6.1880158160126149</v>
      </c>
      <c r="G417" s="99">
        <v>5.82755225116607</v>
      </c>
      <c r="H417" s="99">
        <v>0</v>
      </c>
      <c r="I417" s="99">
        <v>5.2011774705580978</v>
      </c>
      <c r="J417" s="99">
        <v>4.914989105460835</v>
      </c>
      <c r="K417" s="99">
        <v>4.2667242327037869</v>
      </c>
      <c r="L417" s="99">
        <v>3.9033077350624006</v>
      </c>
      <c r="M417" s="99">
        <v>5.0051744224314314</v>
      </c>
      <c r="N417" s="99">
        <v>3.8898596565772028</v>
      </c>
      <c r="O417" s="99">
        <v>6.4698216093368739</v>
      </c>
      <c r="P417" s="99">
        <v>8.6463054288264836</v>
      </c>
      <c r="Q417" s="99">
        <v>3.646068917573869</v>
      </c>
      <c r="R417" s="99">
        <v>0</v>
      </c>
      <c r="S417" s="99">
        <v>0</v>
      </c>
      <c r="T417" s="99">
        <v>4.2685557116934003</v>
      </c>
      <c r="U417" s="99">
        <v>4.7572014889167402</v>
      </c>
      <c r="V417" s="99">
        <v>4.1678647035013103</v>
      </c>
      <c r="W417" s="99">
        <v>3.7148610080819822</v>
      </c>
      <c r="X417" s="99">
        <v>4.2876277015048077</v>
      </c>
      <c r="Y417" s="99">
        <v>3.9060544282725926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4.3268473855265288</v>
      </c>
      <c r="D418" s="99">
        <v>4.3502887133813992</v>
      </c>
      <c r="E418" s="99">
        <v>4.2756017099362778</v>
      </c>
      <c r="F418" s="99">
        <v>4.2405515265665512</v>
      </c>
      <c r="G418" s="99">
        <v>4.0385772663426991</v>
      </c>
      <c r="H418" s="99">
        <v>0</v>
      </c>
      <c r="I418" s="99">
        <v>3.9299213863367353</v>
      </c>
      <c r="J418" s="99">
        <v>4.0050569649468271</v>
      </c>
      <c r="K418" s="99">
        <v>3.7199840851222299</v>
      </c>
      <c r="L418" s="99">
        <v>3.5757335107095805</v>
      </c>
      <c r="M418" s="99">
        <v>3.8427995578946925</v>
      </c>
      <c r="N418" s="99">
        <v>3.5341594345305367</v>
      </c>
      <c r="O418" s="99">
        <v>3.8929848166615755</v>
      </c>
      <c r="P418" s="99">
        <v>4.2172486172170363</v>
      </c>
      <c r="Q418" s="99">
        <v>3.7730949895211165</v>
      </c>
      <c r="R418" s="99">
        <v>0</v>
      </c>
      <c r="S418" s="99">
        <v>0</v>
      </c>
      <c r="T418" s="99">
        <v>3.6022408355247082</v>
      </c>
      <c r="U418" s="99">
        <v>3.3967558675360952</v>
      </c>
      <c r="V418" s="99">
        <v>3.1881740749010765</v>
      </c>
      <c r="W418" s="99">
        <v>2.9838935664322657</v>
      </c>
      <c r="X418" s="99">
        <v>2.9368904961561619</v>
      </c>
      <c r="Y418" s="99">
        <v>2.7964696799397615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5.848339742119756</v>
      </c>
      <c r="D419" s="123">
        <v>5.9202920559060566</v>
      </c>
      <c r="E419" s="123">
        <v>5.6625476527835348</v>
      </c>
      <c r="F419" s="123">
        <v>5.7388816910803735</v>
      </c>
      <c r="G419" s="123">
        <v>6.6605350942202026</v>
      </c>
      <c r="H419" s="123">
        <v>0</v>
      </c>
      <c r="I419" s="123">
        <v>5.3731403304044578</v>
      </c>
      <c r="J419" s="123">
        <v>5.6597810240734541</v>
      </c>
      <c r="K419" s="123">
        <v>5.7820726132718656</v>
      </c>
      <c r="L419" s="123">
        <v>4.6839365348395283</v>
      </c>
      <c r="M419" s="123">
        <v>6.1136359044375848</v>
      </c>
      <c r="N419" s="123">
        <v>6.0255880242841409</v>
      </c>
      <c r="O419" s="123">
        <v>6.1156687145633359</v>
      </c>
      <c r="P419" s="123">
        <v>6.4663888689299078</v>
      </c>
      <c r="Q419" s="123">
        <v>4.3790050295684413</v>
      </c>
      <c r="R419" s="123">
        <v>0</v>
      </c>
      <c r="S419" s="123">
        <v>0</v>
      </c>
      <c r="T419" s="123">
        <v>4.3700456911826091</v>
      </c>
      <c r="U419" s="123">
        <v>4.7704582382624601</v>
      </c>
      <c r="V419" s="123">
        <v>2.7964090143852416</v>
      </c>
      <c r="W419" s="123">
        <v>2.1150326980400611</v>
      </c>
      <c r="X419" s="123">
        <v>2.3836844215381188</v>
      </c>
      <c r="Y419" s="123">
        <v>2.3198226115078855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9.393539409584287</v>
      </c>
      <c r="D420" s="99">
        <v>0</v>
      </c>
      <c r="E420" s="99">
        <v>0</v>
      </c>
      <c r="F420" s="99">
        <v>6.0820865582488519</v>
      </c>
      <c r="G420" s="99">
        <v>8.9886503047142963</v>
      </c>
      <c r="H420" s="99">
        <v>0</v>
      </c>
      <c r="I420" s="99">
        <v>3.6469464227076571</v>
      </c>
      <c r="J420" s="99">
        <v>3.9955178519415515</v>
      </c>
      <c r="K420" s="99">
        <v>10.30548363573793</v>
      </c>
      <c r="L420" s="99">
        <v>8.9873372558831512</v>
      </c>
      <c r="M420" s="99">
        <v>5.5403483779499823</v>
      </c>
      <c r="N420" s="99">
        <v>4.3863181012812742</v>
      </c>
      <c r="O420" s="99">
        <v>6.2937509969428032</v>
      </c>
      <c r="P420" s="99">
        <v>7.5940331672338433</v>
      </c>
      <c r="Q420" s="99">
        <v>6.1646686355349445</v>
      </c>
      <c r="R420" s="99">
        <v>0</v>
      </c>
      <c r="S420" s="99">
        <v>0</v>
      </c>
      <c r="T420" s="99">
        <v>5.1306808677266087</v>
      </c>
      <c r="U420" s="99">
        <v>6.3249313525110118</v>
      </c>
      <c r="V420" s="99">
        <v>5.3052417265147263</v>
      </c>
      <c r="W420" s="99">
        <v>2.7334713586226043</v>
      </c>
      <c r="X420" s="99">
        <v>3.7801496412156825</v>
      </c>
      <c r="Y420" s="99">
        <v>0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5.6119930976221211</v>
      </c>
      <c r="D421" s="110">
        <v>5.9202920559060566</v>
      </c>
      <c r="E421" s="110">
        <v>5.6625476527835348</v>
      </c>
      <c r="F421" s="110">
        <v>5.6603827055046052</v>
      </c>
      <c r="G421" s="110">
        <v>5.364039797358223</v>
      </c>
      <c r="H421" s="110">
        <v>0</v>
      </c>
      <c r="I421" s="110">
        <v>5.4650678166131632</v>
      </c>
      <c r="J421" s="110">
        <v>5.7098340518067445</v>
      </c>
      <c r="K421" s="110">
        <v>5.3237002963286386</v>
      </c>
      <c r="L421" s="110">
        <v>4.5726416886056409</v>
      </c>
      <c r="M421" s="110">
        <v>6.1234035818220391</v>
      </c>
      <c r="N421" s="110">
        <v>6.0752628704357434</v>
      </c>
      <c r="O421" s="110">
        <v>6.1034976233215739</v>
      </c>
      <c r="P421" s="110">
        <v>6.3410950580072489</v>
      </c>
      <c r="Q421" s="110">
        <v>4.3188141215021547</v>
      </c>
      <c r="R421" s="110">
        <v>0</v>
      </c>
      <c r="S421" s="110">
        <v>0</v>
      </c>
      <c r="T421" s="110">
        <v>4.2999162068203951</v>
      </c>
      <c r="U421" s="110">
        <v>4.6050887580232525</v>
      </c>
      <c r="V421" s="110">
        <v>2.6398787238537658</v>
      </c>
      <c r="W421" s="110">
        <v>2.1138853164805385</v>
      </c>
      <c r="X421" s="110">
        <v>2.3814921684460031</v>
      </c>
      <c r="Y421" s="110">
        <v>2.3198226115078855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123.23045386906408</v>
      </c>
      <c r="D423" s="118">
        <f t="shared" si="194"/>
        <v>113.60950958786488</v>
      </c>
      <c r="E423" s="118">
        <f t="shared" si="194"/>
        <v>121.15913866629504</v>
      </c>
      <c r="F423" s="118">
        <f t="shared" si="194"/>
        <v>122.96117781329335</v>
      </c>
      <c r="G423" s="118">
        <f t="shared" si="194"/>
        <v>127.66384740330452</v>
      </c>
      <c r="H423" s="118">
        <f t="shared" si="194"/>
        <v>0</v>
      </c>
      <c r="I423" s="118">
        <f t="shared" si="194"/>
        <v>121.3441351732703</v>
      </c>
      <c r="J423" s="118">
        <f t="shared" si="194"/>
        <v>57.479272968512511</v>
      </c>
      <c r="K423" s="118">
        <f t="shared" si="194"/>
        <v>154.08670598975198</v>
      </c>
      <c r="L423" s="118">
        <f t="shared" si="194"/>
        <v>89.810976683781362</v>
      </c>
      <c r="M423" s="118">
        <f t="shared" si="194"/>
        <v>73.490754187397414</v>
      </c>
      <c r="N423" s="118">
        <f t="shared" si="194"/>
        <v>89.419913935222539</v>
      </c>
      <c r="O423" s="118">
        <f t="shared" si="194"/>
        <v>102.76743891786383</v>
      </c>
      <c r="P423" s="118">
        <f t="shared" si="194"/>
        <v>91.972857370471701</v>
      </c>
      <c r="Q423" s="118">
        <f t="shared" si="194"/>
        <v>106.20287482189002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68.863697739668595</v>
      </c>
      <c r="U423" s="118">
        <f t="shared" si="195"/>
        <v>54.040614404282458</v>
      </c>
      <c r="V423" s="118">
        <f t="shared" si="195"/>
        <v>75.154842472625916</v>
      </c>
      <c r="W423" s="118">
        <f t="shared" ref="W423:Y423" si="196">W424+W426+W428+W437</f>
        <v>57.875433389868675</v>
      </c>
      <c r="X423" s="118">
        <f t="shared" si="196"/>
        <v>53.334076162525946</v>
      </c>
      <c r="Y423" s="118">
        <f t="shared" si="196"/>
        <v>44.161525489864459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108.22603224329082</v>
      </c>
      <c r="D424" s="123">
        <f t="shared" si="197"/>
        <v>100.38143135513137</v>
      </c>
      <c r="E424" s="123">
        <f t="shared" si="197"/>
        <v>99.85957380949047</v>
      </c>
      <c r="F424" s="123">
        <f t="shared" si="197"/>
        <v>110.08361607045894</v>
      </c>
      <c r="G424" s="123">
        <f t="shared" si="197"/>
        <v>113.77195577373773</v>
      </c>
      <c r="H424" s="123">
        <f t="shared" si="197"/>
        <v>0</v>
      </c>
      <c r="I424" s="123">
        <f t="shared" si="197"/>
        <v>105.27193733787358</v>
      </c>
      <c r="J424" s="123">
        <f t="shared" si="197"/>
        <v>42.207566426805599</v>
      </c>
      <c r="K424" s="123">
        <f t="shared" si="197"/>
        <v>137.96893843927415</v>
      </c>
      <c r="L424" s="123">
        <f t="shared" si="197"/>
        <v>73.307580709294527</v>
      </c>
      <c r="M424" s="123">
        <f t="shared" si="197"/>
        <v>55.158698699921736</v>
      </c>
      <c r="N424" s="123">
        <f t="shared" si="197"/>
        <v>71.855613077725849</v>
      </c>
      <c r="O424" s="123">
        <f t="shared" si="197"/>
        <v>82.536992750844178</v>
      </c>
      <c r="P424" s="123">
        <f t="shared" si="197"/>
        <v>70.859420417492245</v>
      </c>
      <c r="Q424" s="123">
        <f t="shared" si="197"/>
        <v>88.987152304516883</v>
      </c>
      <c r="R424" s="123">
        <f t="shared" si="197"/>
        <v>0</v>
      </c>
      <c r="S424" s="123">
        <f t="shared" si="197"/>
        <v>0</v>
      </c>
      <c r="T424" s="123">
        <f t="shared" si="197"/>
        <v>51.486677547100953</v>
      </c>
      <c r="U424" s="123">
        <f t="shared" si="197"/>
        <v>36.798968111374343</v>
      </c>
      <c r="V424" s="123">
        <f t="shared" si="197"/>
        <v>59.210593956495423</v>
      </c>
      <c r="W424" s="123">
        <f t="shared" si="197"/>
        <v>43.618139198214415</v>
      </c>
      <c r="X424" s="123">
        <f t="shared" si="197"/>
        <v>39.303035669147889</v>
      </c>
      <c r="Y424" s="123">
        <f t="shared" si="197"/>
        <v>31.271679774446479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108.22603224329082</v>
      </c>
      <c r="D425" s="99">
        <v>100.38143135513137</v>
      </c>
      <c r="E425" s="99">
        <v>99.85957380949047</v>
      </c>
      <c r="F425" s="99">
        <v>110.08361607045894</v>
      </c>
      <c r="G425" s="99">
        <v>113.77195577373773</v>
      </c>
      <c r="H425" s="99">
        <v>0</v>
      </c>
      <c r="I425" s="99">
        <v>105.27193733787358</v>
      </c>
      <c r="J425" s="99">
        <v>42.207566426805599</v>
      </c>
      <c r="K425" s="99">
        <v>137.96893843927415</v>
      </c>
      <c r="L425" s="99">
        <v>73.307580709294527</v>
      </c>
      <c r="M425" s="99">
        <v>55.158698699921736</v>
      </c>
      <c r="N425" s="99">
        <v>71.855613077725849</v>
      </c>
      <c r="O425" s="99">
        <v>82.536992750844178</v>
      </c>
      <c r="P425" s="99">
        <v>70.859420417492245</v>
      </c>
      <c r="Q425" s="99">
        <v>88.987152304516883</v>
      </c>
      <c r="R425" s="99">
        <v>0</v>
      </c>
      <c r="S425" s="99">
        <v>0</v>
      </c>
      <c r="T425" s="99">
        <v>51.486677547100953</v>
      </c>
      <c r="U425" s="99">
        <v>36.798968111374343</v>
      </c>
      <c r="V425" s="99">
        <v>59.210593956495423</v>
      </c>
      <c r="W425" s="99">
        <v>43.618139198214415</v>
      </c>
      <c r="X425" s="99">
        <v>39.303035669147889</v>
      </c>
      <c r="Y425" s="99">
        <v>31.271679774446479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1.9262157804692071</v>
      </c>
      <c r="D426" s="123">
        <f t="shared" si="198"/>
        <v>0.1316857818488068</v>
      </c>
      <c r="E426" s="123">
        <f t="shared" si="198"/>
        <v>8.5349850175089657</v>
      </c>
      <c r="F426" s="123">
        <f t="shared" si="198"/>
        <v>0.11828074825064729</v>
      </c>
      <c r="G426" s="123">
        <f t="shared" si="198"/>
        <v>0.84587177599544261</v>
      </c>
      <c r="H426" s="123">
        <f t="shared" si="198"/>
        <v>0</v>
      </c>
      <c r="I426" s="123">
        <f t="shared" si="198"/>
        <v>4.4301849771325044</v>
      </c>
      <c r="J426" s="123">
        <f t="shared" si="198"/>
        <v>3.4629812464216796</v>
      </c>
      <c r="K426" s="123">
        <f t="shared" si="198"/>
        <v>4.9211382260311209</v>
      </c>
      <c r="L426" s="123">
        <f t="shared" si="198"/>
        <v>6.4690328023960832</v>
      </c>
      <c r="M426" s="123">
        <f t="shared" si="198"/>
        <v>6.1564233963763026</v>
      </c>
      <c r="N426" s="123">
        <f t="shared" si="198"/>
        <v>6.477648005023088</v>
      </c>
      <c r="O426" s="123">
        <f t="shared" si="198"/>
        <v>6.800797243661159</v>
      </c>
      <c r="P426" s="123">
        <f t="shared" si="198"/>
        <v>5.3896977241565196</v>
      </c>
      <c r="Q426" s="123">
        <f t="shared" si="198"/>
        <v>7.160452130767168</v>
      </c>
      <c r="R426" s="123">
        <f t="shared" si="198"/>
        <v>0</v>
      </c>
      <c r="S426" s="123">
        <f t="shared" si="198"/>
        <v>0</v>
      </c>
      <c r="T426" s="123">
        <f t="shared" si="198"/>
        <v>6.7979702440064269</v>
      </c>
      <c r="U426" s="123">
        <f t="shared" si="198"/>
        <v>6.0760490605271045</v>
      </c>
      <c r="V426" s="123">
        <f t="shared" si="198"/>
        <v>7.0322012360228374</v>
      </c>
      <c r="W426" s="123">
        <f t="shared" si="198"/>
        <v>6.3860358178966896</v>
      </c>
      <c r="X426" s="123">
        <f t="shared" si="198"/>
        <v>5.43587057460444</v>
      </c>
      <c r="Y426" s="123">
        <f t="shared" si="198"/>
        <v>4.7448539245553718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1.9262157804692071</v>
      </c>
      <c r="D427" s="99">
        <f>RES_hhdet_in_tess!D165</f>
        <v>0.1316857818488068</v>
      </c>
      <c r="E427" s="99">
        <f>RES_hhdet_in_tess!E165</f>
        <v>8.5349850175089657</v>
      </c>
      <c r="F427" s="99">
        <f>RES_hhdet_in_tess!F165</f>
        <v>0.11828074825064729</v>
      </c>
      <c r="G427" s="99">
        <f>RES_hhdet_in_tess!G165</f>
        <v>0.84587177599544261</v>
      </c>
      <c r="H427" s="99">
        <f>RES_hhdet_in_tess!H165</f>
        <v>0</v>
      </c>
      <c r="I427" s="99">
        <f>RES_hhdet_in_tess!I165</f>
        <v>4.4301849771325044</v>
      </c>
      <c r="J427" s="99">
        <f>RES_hhdet_in_tess!J165</f>
        <v>3.4629812464216796</v>
      </c>
      <c r="K427" s="99">
        <f>RES_hhdet_in_tess!K165</f>
        <v>4.9211382260311209</v>
      </c>
      <c r="L427" s="99">
        <f>RES_hhdet_in_tess!L165</f>
        <v>6.4690328023960832</v>
      </c>
      <c r="M427" s="99">
        <f>RES_hhdet_in_tess!M165</f>
        <v>6.1564233963763026</v>
      </c>
      <c r="N427" s="99">
        <f>RES_hhdet_in_tess!N165</f>
        <v>6.477648005023088</v>
      </c>
      <c r="O427" s="99">
        <f>RES_hhdet_in_tess!O165</f>
        <v>6.800797243661159</v>
      </c>
      <c r="P427" s="99">
        <f>RES_hhdet_in_tess!P165</f>
        <v>5.3896977241565196</v>
      </c>
      <c r="Q427" s="99">
        <f>RES_hhdet_in_tess!Q165</f>
        <v>7.160452130767168</v>
      </c>
      <c r="R427" s="99">
        <f>RES_hhdet_in_tess!R165</f>
        <v>0</v>
      </c>
      <c r="S427" s="99">
        <f>RES_hhdet_in_tess!S165</f>
        <v>0</v>
      </c>
      <c r="T427" s="99">
        <f>RES_hhdet_in_tess!T165</f>
        <v>6.7979702440064269</v>
      </c>
      <c r="U427" s="99">
        <f>RES_hhdet_in_tess!U165</f>
        <v>6.0760490605271045</v>
      </c>
      <c r="V427" s="99">
        <f>RES_hhdet_in_tess!V165</f>
        <v>7.0322012360228374</v>
      </c>
      <c r="W427" s="99">
        <f>RES_hhdet_in_tess!W165</f>
        <v>6.3860358178966896</v>
      </c>
      <c r="X427" s="99">
        <f>RES_hhdet_in_tess!X165</f>
        <v>5.43587057460444</v>
      </c>
      <c r="Y427" s="99">
        <f>RES_hhdet_in_tess!Y165</f>
        <v>4.7448539245553718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8.6542868772449513</v>
      </c>
      <c r="D428" s="123">
        <v>8.5198395429630871</v>
      </c>
      <c r="E428" s="123">
        <v>8.3799036862012564</v>
      </c>
      <c r="F428" s="123">
        <v>8.4850316909166619</v>
      </c>
      <c r="G428" s="123">
        <v>8.3775808466943662</v>
      </c>
      <c r="H428" s="123">
        <v>0</v>
      </c>
      <c r="I428" s="123">
        <v>7.4811464267334111</v>
      </c>
      <c r="J428" s="123">
        <v>7.4047006641454969</v>
      </c>
      <c r="K428" s="123">
        <v>6.8231076357844387</v>
      </c>
      <c r="L428" s="123">
        <v>6.39459895776168</v>
      </c>
      <c r="M428" s="123">
        <v>7.3752012809385388</v>
      </c>
      <c r="N428" s="123">
        <v>6.3399550805468134</v>
      </c>
      <c r="O428" s="123">
        <v>8.6293345129139638</v>
      </c>
      <c r="P428" s="123">
        <v>10.668376740911079</v>
      </c>
      <c r="Q428" s="123">
        <v>6.5378381114436115</v>
      </c>
      <c r="R428" s="123">
        <v>0</v>
      </c>
      <c r="S428" s="123">
        <v>0</v>
      </c>
      <c r="T428" s="123">
        <v>6.9432713715481489</v>
      </c>
      <c r="U428" s="123">
        <v>7.1634439412915958</v>
      </c>
      <c r="V428" s="123">
        <v>6.5230256613452724</v>
      </c>
      <c r="W428" s="123">
        <v>5.9849266056995925</v>
      </c>
      <c r="X428" s="123">
        <v>6.4523737993583099</v>
      </c>
      <c r="Y428" s="123">
        <v>6.0433926421506703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9.3005948280964628</v>
      </c>
      <c r="D429" s="99">
        <v>6.1777692193859508</v>
      </c>
      <c r="E429" s="99">
        <v>3.5011389492468243</v>
      </c>
      <c r="F429" s="99">
        <v>6.9729242302696646</v>
      </c>
      <c r="G429" s="99">
        <v>10.61932654609279</v>
      </c>
      <c r="H429" s="99">
        <v>0</v>
      </c>
      <c r="I429" s="99">
        <v>4.1027347891443258</v>
      </c>
      <c r="J429" s="99">
        <v>4.0342455916865658</v>
      </c>
      <c r="K429" s="99">
        <v>9.4411534623259126</v>
      </c>
      <c r="L429" s="99">
        <v>10.199943858701966</v>
      </c>
      <c r="M429" s="99">
        <v>5.4083734631220723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X429" s="99">
        <v>0</v>
      </c>
      <c r="Y429" s="99">
        <v>0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9.4700081652706167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4.2160489963267587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5.2539591689438581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8.6332715230564201</v>
      </c>
      <c r="D433" s="102">
        <v>8.7185670025342006</v>
      </c>
      <c r="E433" s="102">
        <v>8.5114471363252999</v>
      </c>
      <c r="F433" s="102">
        <v>8.5743372142892937</v>
      </c>
      <c r="G433" s="102">
        <v>8.1275896697272554</v>
      </c>
      <c r="H433" s="102">
        <v>0</v>
      </c>
      <c r="I433" s="102">
        <v>0</v>
      </c>
      <c r="J433" s="102">
        <v>0</v>
      </c>
      <c r="K433" s="102">
        <v>0</v>
      </c>
      <c r="L433" s="102">
        <v>6.3430970321236346</v>
      </c>
      <c r="M433" s="102">
        <v>7.4171853266886076</v>
      </c>
      <c r="N433" s="102">
        <v>6.3369036129704606</v>
      </c>
      <c r="O433" s="102">
        <v>8.6291773811989376</v>
      </c>
      <c r="P433" s="102">
        <v>10.671585407828292</v>
      </c>
      <c r="Q433" s="102">
        <v>6.5410061843046927</v>
      </c>
      <c r="R433" s="102">
        <v>0</v>
      </c>
      <c r="S433" s="102">
        <v>0</v>
      </c>
      <c r="T433" s="102">
        <v>6.9272004228442468</v>
      </c>
      <c r="U433" s="102">
        <v>7.163076848488763</v>
      </c>
      <c r="V433" s="102">
        <v>6.5060623788094292</v>
      </c>
      <c r="W433" s="102">
        <v>5.9853511116603029</v>
      </c>
      <c r="X433" s="102">
        <v>6.449086381023033</v>
      </c>
      <c r="Y433" s="102">
        <v>6.0329426318415722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8.6361426502747225</v>
      </c>
      <c r="D434" s="105">
        <v>8.7238558056456572</v>
      </c>
      <c r="E434" s="105">
        <v>8.517992959151103</v>
      </c>
      <c r="F434" s="105">
        <v>8.5810798176170415</v>
      </c>
      <c r="G434" s="105">
        <v>8.1334937593368384</v>
      </c>
      <c r="H434" s="105">
        <v>0</v>
      </c>
      <c r="I434" s="105">
        <v>7.5989979954865188</v>
      </c>
      <c r="J434" s="105">
        <v>7.4801586135289062</v>
      </c>
      <c r="K434" s="105">
        <v>6.7446901679005427</v>
      </c>
      <c r="L434" s="105">
        <v>6.3511784182662208</v>
      </c>
      <c r="M434" s="105">
        <v>7.4221230064954522</v>
      </c>
      <c r="N434" s="105">
        <v>6.3420319349048651</v>
      </c>
      <c r="O434" s="105">
        <v>8.629480420935062</v>
      </c>
      <c r="P434" s="105">
        <v>10.662015699478708</v>
      </c>
      <c r="Q434" s="105">
        <v>6.5375363902187482</v>
      </c>
      <c r="R434" s="105">
        <v>0</v>
      </c>
      <c r="S434" s="105">
        <v>0</v>
      </c>
      <c r="T434" s="105">
        <v>6.9471595042990915</v>
      </c>
      <c r="U434" s="105">
        <v>7.1643494368719169</v>
      </c>
      <c r="V434" s="105">
        <v>6.5232499692135155</v>
      </c>
      <c r="W434" s="105">
        <v>5.9843412736920945</v>
      </c>
      <c r="X434" s="105">
        <v>6.4527659825983079</v>
      </c>
      <c r="Y434" s="105">
        <v>6.0443381192738741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4.3092952647481919</v>
      </c>
      <c r="D435" s="99">
        <v>4.3735670922642571</v>
      </c>
      <c r="E435" s="99">
        <v>4.2423912492148252</v>
      </c>
      <c r="F435" s="99">
        <v>4.3405282910504912</v>
      </c>
      <c r="G435" s="99">
        <v>4.0949164929941393</v>
      </c>
      <c r="H435" s="99">
        <v>0</v>
      </c>
      <c r="I435" s="99">
        <v>3.669076609149784</v>
      </c>
      <c r="J435" s="99">
        <v>3.4751016485820805</v>
      </c>
      <c r="K435" s="99">
        <v>3.0247060827783119</v>
      </c>
      <c r="L435" s="99">
        <v>2.7754449075566408</v>
      </c>
      <c r="M435" s="99">
        <v>3.5793234486007592</v>
      </c>
      <c r="N435" s="99">
        <v>2.8078725003743283</v>
      </c>
      <c r="O435" s="99">
        <v>4.7364956042734843</v>
      </c>
      <c r="P435" s="99">
        <v>6.4447670822616718</v>
      </c>
      <c r="Q435" s="99">
        <v>2.7644414006976303</v>
      </c>
      <c r="R435" s="99">
        <v>0</v>
      </c>
      <c r="S435" s="99">
        <v>0</v>
      </c>
      <c r="T435" s="99">
        <v>3.3449186687743842</v>
      </c>
      <c r="U435" s="99">
        <v>3.7675935693358209</v>
      </c>
      <c r="V435" s="99">
        <v>3.3350758943124394</v>
      </c>
      <c r="W435" s="99">
        <v>3.0004477072598297</v>
      </c>
      <c r="X435" s="99">
        <v>3.515875486442146</v>
      </c>
      <c r="Y435" s="99">
        <v>3.2478684393341117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4.3268473855265288</v>
      </c>
      <c r="D436" s="99">
        <v>4.3502887133813992</v>
      </c>
      <c r="E436" s="99">
        <v>4.2756017099362778</v>
      </c>
      <c r="F436" s="99">
        <v>4.2405515265665512</v>
      </c>
      <c r="G436" s="99">
        <v>4.0385772663426991</v>
      </c>
      <c r="H436" s="99">
        <v>0</v>
      </c>
      <c r="I436" s="99">
        <v>3.9299213863367353</v>
      </c>
      <c r="J436" s="99">
        <v>4.0050569649468271</v>
      </c>
      <c r="K436" s="99">
        <v>3.7199840851222299</v>
      </c>
      <c r="L436" s="99">
        <v>3.5757335107095805</v>
      </c>
      <c r="M436" s="99">
        <v>3.8427995578946925</v>
      </c>
      <c r="N436" s="99">
        <v>3.5341594345305367</v>
      </c>
      <c r="O436" s="99">
        <v>3.8929848166615755</v>
      </c>
      <c r="P436" s="99">
        <v>4.2172486172170363</v>
      </c>
      <c r="Q436" s="99">
        <v>3.7730949895211165</v>
      </c>
      <c r="R436" s="99">
        <v>0</v>
      </c>
      <c r="S436" s="99">
        <v>0</v>
      </c>
      <c r="T436" s="99">
        <v>3.6022408355247082</v>
      </c>
      <c r="U436" s="99">
        <v>3.3967558675360952</v>
      </c>
      <c r="V436" s="99">
        <v>3.1881740749010765</v>
      </c>
      <c r="W436" s="99">
        <v>2.9838935664322657</v>
      </c>
      <c r="X436" s="99">
        <v>2.9368904961561619</v>
      </c>
      <c r="Y436" s="99">
        <v>2.7964696799397615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4.4239189680590982</v>
      </c>
      <c r="D437" s="123">
        <v>4.5765529079216254</v>
      </c>
      <c r="E437" s="123">
        <v>4.3846761530943494</v>
      </c>
      <c r="F437" s="123">
        <v>4.274249303667105</v>
      </c>
      <c r="G437" s="123">
        <v>4.6684390068769632</v>
      </c>
      <c r="H437" s="123">
        <v>0</v>
      </c>
      <c r="I437" s="123">
        <v>4.1608664315308097</v>
      </c>
      <c r="J437" s="123">
        <v>4.4040246311397402</v>
      </c>
      <c r="K437" s="123">
        <v>4.3735216886622643</v>
      </c>
      <c r="L437" s="123">
        <v>3.6397642143290789</v>
      </c>
      <c r="M437" s="123">
        <v>4.8004308101608384</v>
      </c>
      <c r="N437" s="123">
        <v>4.7466977719267964</v>
      </c>
      <c r="O437" s="123">
        <v>4.8003144104445337</v>
      </c>
      <c r="P437" s="123">
        <v>5.0553624879118484</v>
      </c>
      <c r="Q437" s="123">
        <v>3.5174322751623639</v>
      </c>
      <c r="R437" s="123">
        <v>0</v>
      </c>
      <c r="S437" s="123">
        <v>0</v>
      </c>
      <c r="T437" s="123">
        <v>3.6357785770130682</v>
      </c>
      <c r="U437" s="123">
        <v>4.0021532910894164</v>
      </c>
      <c r="V437" s="123">
        <v>2.3890216187623832</v>
      </c>
      <c r="W437" s="123">
        <v>1.8863317680579783</v>
      </c>
      <c r="X437" s="123">
        <v>2.142796119415312</v>
      </c>
      <c r="Y437" s="123">
        <v>2.1015991487119314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5.8138532025741796</v>
      </c>
      <c r="D438" s="99">
        <v>0</v>
      </c>
      <c r="E438" s="99">
        <v>0</v>
      </c>
      <c r="F438" s="99">
        <v>3.7663877961219243</v>
      </c>
      <c r="G438" s="99">
        <v>5.567319114356458</v>
      </c>
      <c r="H438" s="99">
        <v>0</v>
      </c>
      <c r="I438" s="99">
        <v>2.2596406330301035</v>
      </c>
      <c r="J438" s="99">
        <v>2.4760661546169636</v>
      </c>
      <c r="K438" s="99">
        <v>6.3875854880148095</v>
      </c>
      <c r="L438" s="99">
        <v>5.5715825615460464</v>
      </c>
      <c r="M438" s="99">
        <v>3.435142290934686</v>
      </c>
      <c r="N438" s="99">
        <v>2.7198276531550829</v>
      </c>
      <c r="O438" s="99">
        <v>3.9027515114875015</v>
      </c>
      <c r="P438" s="99">
        <v>4.7096633729309163</v>
      </c>
      <c r="Q438" s="99">
        <v>3.8252084624112168</v>
      </c>
      <c r="R438" s="99">
        <v>0</v>
      </c>
      <c r="S438" s="99">
        <v>0</v>
      </c>
      <c r="T438" s="99">
        <v>3.2009868042689291</v>
      </c>
      <c r="U438" s="99">
        <v>3.9537052699815738</v>
      </c>
      <c r="V438" s="99">
        <v>3.3208434839815868</v>
      </c>
      <c r="W438" s="99">
        <v>1.7121559223162679</v>
      </c>
      <c r="X438" s="99">
        <v>2.3692147581994583</v>
      </c>
      <c r="Y438" s="99">
        <v>0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4.3312566857580936</v>
      </c>
      <c r="D439" s="110">
        <v>4.5765529079216254</v>
      </c>
      <c r="E439" s="110">
        <v>4.3846761530943494</v>
      </c>
      <c r="F439" s="110">
        <v>4.3904091165630774</v>
      </c>
      <c r="G439" s="110">
        <v>4.1678650548075442</v>
      </c>
      <c r="H439" s="110">
        <v>0</v>
      </c>
      <c r="I439" s="110">
        <v>4.2621151426935695</v>
      </c>
      <c r="J439" s="110">
        <v>4.4620083447193721</v>
      </c>
      <c r="K439" s="110">
        <v>4.1694298903278728</v>
      </c>
      <c r="L439" s="110">
        <v>3.5898033950045014</v>
      </c>
      <c r="M439" s="110">
        <v>4.8236926066876267</v>
      </c>
      <c r="N439" s="110">
        <v>4.8081180785562418</v>
      </c>
      <c r="O439" s="110">
        <v>4.8616586373516686</v>
      </c>
      <c r="P439" s="110">
        <v>5.0937735006875071</v>
      </c>
      <c r="Q439" s="110">
        <v>3.5070577969404928</v>
      </c>
      <c r="R439" s="110">
        <v>0</v>
      </c>
      <c r="S439" s="110">
        <v>0</v>
      </c>
      <c r="T439" s="110">
        <v>3.6758657617341588</v>
      </c>
      <c r="U439" s="110">
        <v>4.0073073358881235</v>
      </c>
      <c r="V439" s="110">
        <v>2.3308836860970596</v>
      </c>
      <c r="W439" s="110">
        <v>1.8866549143395028</v>
      </c>
      <c r="X439" s="110">
        <v>2.1424406741424962</v>
      </c>
      <c r="Y439" s="110">
        <v>2.1015991487119314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0.23911910513146051</v>
      </c>
      <c r="D441" s="118">
        <f t="shared" si="199"/>
        <v>0.1758690020914907</v>
      </c>
      <c r="E441" s="118">
        <f t="shared" si="199"/>
        <v>3.3397902310896753E-2</v>
      </c>
      <c r="F441" s="118">
        <f t="shared" si="199"/>
        <v>0.39799176314673868</v>
      </c>
      <c r="G441" s="118">
        <f t="shared" si="199"/>
        <v>1.1093633230461588</v>
      </c>
      <c r="H441" s="118">
        <f t="shared" si="199"/>
        <v>0</v>
      </c>
      <c r="I441" s="118">
        <f t="shared" si="199"/>
        <v>9.0645884210709612E-2</v>
      </c>
      <c r="J441" s="118">
        <f t="shared" si="199"/>
        <v>5.7417619687934171E-2</v>
      </c>
      <c r="K441" s="118">
        <f t="shared" si="199"/>
        <v>0.30617782188804366</v>
      </c>
      <c r="L441" s="118">
        <f t="shared" si="199"/>
        <v>9.5625034635158646E-2</v>
      </c>
      <c r="M441" s="118">
        <f t="shared" si="199"/>
        <v>6.095677356309992E-2</v>
      </c>
      <c r="N441" s="118">
        <f t="shared" si="199"/>
        <v>2.9305765290795711E-2</v>
      </c>
      <c r="O441" s="118">
        <f t="shared" si="199"/>
        <v>9.1461552366481527E-2</v>
      </c>
      <c r="P441" s="118">
        <f t="shared" si="199"/>
        <v>0.17250605742688396</v>
      </c>
      <c r="Q441" s="118">
        <f t="shared" si="199"/>
        <v>4.566411284504733E-2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9.8385136732896714E-2</v>
      </c>
      <c r="U441" s="118">
        <f t="shared" si="200"/>
        <v>0.13815109673426937</v>
      </c>
      <c r="V441" s="118">
        <f t="shared" si="200"/>
        <v>7.0774867180135509E-2</v>
      </c>
      <c r="W441" s="118">
        <f t="shared" ref="W441:Y441" si="201">W442+W444+W446+W455</f>
        <v>1.1498802848605757E-3</v>
      </c>
      <c r="X441" s="118">
        <f t="shared" si="201"/>
        <v>1.3459228722547878E-3</v>
      </c>
      <c r="Y441" s="118">
        <f t="shared" si="201"/>
        <v>0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0.10575432936388755</v>
      </c>
      <c r="D446" s="123">
        <v>0.1758690020914907</v>
      </c>
      <c r="E446" s="123">
        <v>3.3397902310896753E-2</v>
      </c>
      <c r="F446" s="123">
        <v>0.14080954820912914</v>
      </c>
      <c r="G446" s="123">
        <v>0.3790050626640139</v>
      </c>
      <c r="H446" s="123">
        <v>0</v>
      </c>
      <c r="I446" s="123">
        <v>4.8758450814976775E-2</v>
      </c>
      <c r="J446" s="123">
        <v>3.0917712089480371E-2</v>
      </c>
      <c r="K446" s="123">
        <v>9.0783731858066194E-2</v>
      </c>
      <c r="L446" s="123">
        <v>4.4157046457517876E-2</v>
      </c>
      <c r="M446" s="123">
        <v>3.9872892135320886E-2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X446" s="123">
        <v>0</v>
      </c>
      <c r="Y446" s="123">
        <v>0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3.3841385396444017</v>
      </c>
      <c r="D447" s="99">
        <v>2.2383327538916999</v>
      </c>
      <c r="E447" s="99">
        <v>1.2624407073518971</v>
      </c>
      <c r="F447" s="99">
        <v>2.5020773566391408</v>
      </c>
      <c r="G447" s="99">
        <v>3.7900506266401388</v>
      </c>
      <c r="H447" s="99">
        <v>0</v>
      </c>
      <c r="I447" s="99">
        <v>1.4465007075109777</v>
      </c>
      <c r="J447" s="99">
        <v>1.4119088520862701</v>
      </c>
      <c r="K447" s="99">
        <v>3.2755411803338141</v>
      </c>
      <c r="L447" s="99">
        <v>3.5031256856297519</v>
      </c>
      <c r="M447" s="99">
        <v>1.8200802527652358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X447" s="99">
        <v>0</v>
      </c>
      <c r="Y447" s="99">
        <v>0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1.4627282737093827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1.4627282737093827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0.13336477576757297</v>
      </c>
      <c r="D455" s="123">
        <v>0</v>
      </c>
      <c r="E455" s="123">
        <v>0</v>
      </c>
      <c r="F455" s="123">
        <v>0.25718221493760951</v>
      </c>
      <c r="G455" s="123">
        <v>0.73035826038214491</v>
      </c>
      <c r="H455" s="123">
        <v>0</v>
      </c>
      <c r="I455" s="123">
        <v>4.1887433395732837E-2</v>
      </c>
      <c r="J455" s="123">
        <v>2.6499907598453804E-2</v>
      </c>
      <c r="K455" s="123">
        <v>0.21539409002997748</v>
      </c>
      <c r="L455" s="123">
        <v>5.1467988177640762E-2</v>
      </c>
      <c r="M455" s="123">
        <v>2.1083881427779037E-2</v>
      </c>
      <c r="N455" s="123">
        <v>2.9305765290795711E-2</v>
      </c>
      <c r="O455" s="123">
        <v>9.1461552366481527E-2</v>
      </c>
      <c r="P455" s="123">
        <v>0.17250605742688396</v>
      </c>
      <c r="Q455" s="123">
        <v>4.566411284504733E-2</v>
      </c>
      <c r="R455" s="123">
        <v>0</v>
      </c>
      <c r="S455" s="123">
        <v>0</v>
      </c>
      <c r="T455" s="123">
        <v>9.8385136732896714E-2</v>
      </c>
      <c r="U455" s="123">
        <v>0.13815109673426937</v>
      </c>
      <c r="V455" s="123">
        <v>7.0774867180135509E-2</v>
      </c>
      <c r="W455" s="123">
        <v>1.1498802848605757E-3</v>
      </c>
      <c r="X455" s="123">
        <v>1.3459228722547878E-3</v>
      </c>
      <c r="Y455" s="123">
        <v>0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2.1338364122811675</v>
      </c>
      <c r="D456" s="99">
        <v>0</v>
      </c>
      <c r="E456" s="99">
        <v>0</v>
      </c>
      <c r="F456" s="99">
        <v>1.3816067825718092</v>
      </c>
      <c r="G456" s="99">
        <v>2.0418618032188998</v>
      </c>
      <c r="H456" s="99">
        <v>0</v>
      </c>
      <c r="I456" s="99">
        <v>0.82844034938227162</v>
      </c>
      <c r="J456" s="99">
        <v>0.90762183524704276</v>
      </c>
      <c r="K456" s="99">
        <v>2.3409936626942285</v>
      </c>
      <c r="L456" s="99">
        <v>2.0415635310464166</v>
      </c>
      <c r="M456" s="99">
        <v>1.258545537535118</v>
      </c>
      <c r="N456" s="99">
        <v>0.99639601988705429</v>
      </c>
      <c r="O456" s="99">
        <v>1.4296884764655271</v>
      </c>
      <c r="P456" s="99">
        <v>1.7250605742688394</v>
      </c>
      <c r="Q456" s="99">
        <v>1.4003661272481183</v>
      </c>
      <c r="R456" s="99">
        <v>0</v>
      </c>
      <c r="S456" s="99">
        <v>0</v>
      </c>
      <c r="T456" s="99">
        <v>1.1654854659127765</v>
      </c>
      <c r="U456" s="99">
        <v>1.4367714060364016</v>
      </c>
      <c r="V456" s="99">
        <v>1.205138710595085</v>
      </c>
      <c r="W456" s="99">
        <v>0.62093535382471088</v>
      </c>
      <c r="X456" s="99">
        <v>0.85869879249855463</v>
      </c>
      <c r="Y456" s="99">
        <v>0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2025-11-06T10:27:23Z</dcterms:created>
  <dcterms:modified xsi:type="dcterms:W3CDTF">2025-11-06T10:27:24Z</dcterms:modified>
</cp:coreProperties>
</file>